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 codeName="DieseArbeitsmappe" defaultThemeVersion="124226"/>
  <xr:revisionPtr revIDLastSave="2068" documentId="366646C36B8599B675E896FB8C0E6A86537DC7F9" xr6:coauthVersionLast="25" xr6:coauthVersionMax="25" xr10:uidLastSave="{4E2DA32F-952E-4E36-BF73-3789F1069101}"/>
  <bookViews>
    <workbookView xWindow="240" yWindow="22068" windowWidth="14808" windowHeight="1188" tabRatio="628" firstSheet="2" activeTab="11" xr2:uid="{00000000-000D-0000-FFFF-FFFF00000000}"/>
  </bookViews>
  <sheets>
    <sheet name="Januar" sheetId="64" r:id="rId1"/>
    <sheet name="Februar" sheetId="67" r:id="rId2"/>
    <sheet name="März" sheetId="68" r:id="rId3"/>
    <sheet name="April" sheetId="69" r:id="rId4"/>
    <sheet name="Mai" sheetId="70" r:id="rId5"/>
    <sheet name="Juni" sheetId="71" r:id="rId6"/>
    <sheet name="Juli" sheetId="72" r:id="rId7"/>
    <sheet name="August" sheetId="73" r:id="rId8"/>
    <sheet name="September" sheetId="74" r:id="rId9"/>
    <sheet name="Oktober" sheetId="75" r:id="rId10"/>
    <sheet name="November" sheetId="76" r:id="rId11"/>
    <sheet name="Dezember" sheetId="78" r:id="rId12"/>
    <sheet name="Tabelle1" sheetId="77" r:id="rId13"/>
    <sheet name="Vorlage" sheetId="1" r:id="rId14"/>
    <sheet name="Epstein" sheetId="59" r:id="rId15"/>
    <sheet name="ACS" sheetId="66" r:id="rId16"/>
    <sheet name="LET" sheetId="65" r:id="rId17"/>
  </sheets>
  <definedNames>
    <definedName name="_xlnm._FilterDatabase" localSheetId="15" hidden="1">ACS!$A$5:$M$28</definedName>
    <definedName name="_xlnm._FilterDatabase" localSheetId="3" hidden="1">April!$A$6:$AF$66</definedName>
    <definedName name="_xlnm._FilterDatabase" localSheetId="7" hidden="1">August!$A$6:$AJ$96</definedName>
    <definedName name="_xlnm._FilterDatabase" localSheetId="11" hidden="1">Dezember!$A$6:$AJ$97</definedName>
    <definedName name="_xlnm._FilterDatabase" localSheetId="14" hidden="1">Epstein!$A$6:$N$31</definedName>
    <definedName name="_xlnm._FilterDatabase" localSheetId="1" hidden="1">Februar!$A$6:$AF$68</definedName>
    <definedName name="_xlnm._FilterDatabase" localSheetId="0" hidden="1">Januar!$A$6:$AF$93</definedName>
    <definedName name="_xlnm._FilterDatabase" localSheetId="6" hidden="1">Juli!$A$6:$AH$80</definedName>
    <definedName name="_xlnm._FilterDatabase" localSheetId="5" hidden="1">Juni!$A$6:$AH$89</definedName>
    <definedName name="_xlnm._FilterDatabase" localSheetId="16" hidden="1">LET!$A$5:$N$11</definedName>
    <definedName name="_xlnm._FilterDatabase" localSheetId="4" hidden="1">Mai!$A$6:$AF$81</definedName>
    <definedName name="_xlnm._FilterDatabase" localSheetId="2" hidden="1">März!$A$6:$AF$82</definedName>
    <definedName name="_xlnm._FilterDatabase" localSheetId="10" hidden="1">November!$A$6:$AJ$110</definedName>
    <definedName name="_xlnm._FilterDatabase" localSheetId="9" hidden="1">Oktober!$A$6:$AJ$140</definedName>
    <definedName name="_xlnm._FilterDatabase" localSheetId="8" hidden="1">September!$A$6:$AJ$125</definedName>
  </definedNames>
  <calcPr calcId="171026"/>
  <fileRecoveryPr autoRecover="0"/>
</workbook>
</file>

<file path=xl/calcChain.xml><?xml version="1.0" encoding="utf-8"?>
<calcChain xmlns="http://schemas.openxmlformats.org/spreadsheetml/2006/main">
  <c r="N76" i="78" l="1"/>
  <c r="W68" i="78"/>
  <c r="AJ82" i="78" l="1"/>
  <c r="AA82" i="78"/>
  <c r="Y82" i="78"/>
  <c r="W82" i="78"/>
  <c r="U82" i="78"/>
  <c r="S82" i="78"/>
  <c r="Q82" i="78"/>
  <c r="AJ81" i="78"/>
  <c r="AA81" i="78"/>
  <c r="Y81" i="78"/>
  <c r="W81" i="78"/>
  <c r="U81" i="78"/>
  <c r="S81" i="78"/>
  <c r="Q81" i="78"/>
  <c r="AJ76" i="78" l="1"/>
  <c r="AA76" i="78"/>
  <c r="Y76" i="78"/>
  <c r="W76" i="78"/>
  <c r="U76" i="78"/>
  <c r="S76" i="78"/>
  <c r="Q76" i="78"/>
  <c r="AJ75" i="78"/>
  <c r="AA75" i="78"/>
  <c r="Y75" i="78"/>
  <c r="W75" i="78"/>
  <c r="U75" i="78"/>
  <c r="S75" i="78"/>
  <c r="Q75" i="78"/>
  <c r="AJ69" i="78"/>
  <c r="AA69" i="78"/>
  <c r="Y69" i="78"/>
  <c r="W69" i="78"/>
  <c r="U69" i="78"/>
  <c r="S69" i="78"/>
  <c r="Q69" i="78"/>
  <c r="AJ68" i="78"/>
  <c r="AA68" i="78"/>
  <c r="Y68" i="78"/>
  <c r="U68" i="78"/>
  <c r="S68" i="78"/>
  <c r="Q68" i="78"/>
  <c r="N68" i="78"/>
  <c r="AJ74" i="78"/>
  <c r="AA74" i="78"/>
  <c r="Y74" i="78"/>
  <c r="W74" i="78"/>
  <c r="U74" i="78"/>
  <c r="S74" i="78"/>
  <c r="Q74" i="78"/>
  <c r="AJ71" i="78" l="1"/>
  <c r="AA71" i="78"/>
  <c r="Y71" i="78"/>
  <c r="W71" i="78"/>
  <c r="S71" i="78"/>
  <c r="Q71" i="78"/>
  <c r="AJ73" i="78"/>
  <c r="AA73" i="78"/>
  <c r="Y73" i="78"/>
  <c r="W73" i="78"/>
  <c r="U73" i="78"/>
  <c r="S73" i="78"/>
  <c r="Q73" i="78"/>
  <c r="N73" i="78"/>
  <c r="AJ86" i="78" l="1"/>
  <c r="AA86" i="78"/>
  <c r="Y86" i="78"/>
  <c r="W86" i="78"/>
  <c r="U86" i="78"/>
  <c r="S86" i="78"/>
  <c r="Q86" i="78"/>
  <c r="AJ85" i="78"/>
  <c r="AA85" i="78"/>
  <c r="Y85" i="78"/>
  <c r="W85" i="78"/>
  <c r="U85" i="78"/>
  <c r="S85" i="78"/>
  <c r="Q85" i="78"/>
  <c r="N85" i="78"/>
  <c r="AJ84" i="78"/>
  <c r="AA84" i="78"/>
  <c r="Y84" i="78"/>
  <c r="W84" i="78"/>
  <c r="U84" i="78"/>
  <c r="S84" i="78"/>
  <c r="Q84" i="78"/>
  <c r="N84" i="78"/>
  <c r="AJ83" i="78"/>
  <c r="AA83" i="78"/>
  <c r="Y83" i="78"/>
  <c r="W83" i="78"/>
  <c r="U83" i="78"/>
  <c r="S83" i="78"/>
  <c r="N83" i="78"/>
  <c r="AJ80" i="78"/>
  <c r="AA80" i="78"/>
  <c r="Y80" i="78"/>
  <c r="W80" i="78"/>
  <c r="U80" i="78"/>
  <c r="S80" i="78"/>
  <c r="Q80" i="78"/>
  <c r="AJ79" i="78"/>
  <c r="AA79" i="78"/>
  <c r="Y79" i="78"/>
  <c r="W79" i="78"/>
  <c r="U79" i="78"/>
  <c r="S79" i="78"/>
  <c r="Q79" i="78"/>
  <c r="AJ78" i="78"/>
  <c r="AA78" i="78"/>
  <c r="Y78" i="78"/>
  <c r="W78" i="78"/>
  <c r="U78" i="78"/>
  <c r="S78" i="78"/>
  <c r="Q78" i="78"/>
  <c r="N78" i="78"/>
  <c r="AJ77" i="78"/>
  <c r="AA77" i="78"/>
  <c r="Y77" i="78"/>
  <c r="W77" i="78"/>
  <c r="U77" i="78"/>
  <c r="S77" i="78"/>
  <c r="Q77" i="78"/>
  <c r="AJ72" i="78"/>
  <c r="AA72" i="78"/>
  <c r="Y72" i="78"/>
  <c r="W72" i="78"/>
  <c r="S72" i="78"/>
  <c r="Q72" i="78"/>
  <c r="N72" i="78"/>
  <c r="AJ54" i="78" l="1"/>
  <c r="AA54" i="78"/>
  <c r="Y54" i="78"/>
  <c r="W54" i="78"/>
  <c r="U54" i="78"/>
  <c r="S54" i="78"/>
  <c r="Q54" i="78"/>
  <c r="AJ52" i="78" l="1"/>
  <c r="AA52" i="78"/>
  <c r="Y52" i="78"/>
  <c r="W52" i="78"/>
  <c r="U52" i="78"/>
  <c r="S52" i="78"/>
  <c r="Q52" i="78"/>
  <c r="AJ53" i="78" l="1"/>
  <c r="AA53" i="78"/>
  <c r="Y53" i="78"/>
  <c r="W53" i="78"/>
  <c r="U53" i="78"/>
  <c r="S53" i="78"/>
  <c r="Q53" i="78"/>
  <c r="AJ51" i="78"/>
  <c r="AA51" i="78"/>
  <c r="Y51" i="78"/>
  <c r="W51" i="78"/>
  <c r="U51" i="78"/>
  <c r="S51" i="78"/>
  <c r="Q51" i="78"/>
  <c r="AJ50" i="78"/>
  <c r="AA50" i="78"/>
  <c r="Y50" i="78"/>
  <c r="W50" i="78"/>
  <c r="U50" i="78"/>
  <c r="S50" i="78"/>
  <c r="Q50" i="78"/>
  <c r="AJ16" i="78" l="1"/>
  <c r="AA16" i="78"/>
  <c r="Y16" i="78"/>
  <c r="W16" i="78"/>
  <c r="U16" i="78"/>
  <c r="S16" i="78"/>
  <c r="Q16" i="78"/>
  <c r="AJ44" i="78"/>
  <c r="AA44" i="78"/>
  <c r="Y44" i="78"/>
  <c r="W44" i="78"/>
  <c r="U44" i="78"/>
  <c r="S44" i="78"/>
  <c r="Q44" i="78"/>
  <c r="AJ100" i="76" l="1"/>
  <c r="AA100" i="76"/>
  <c r="Y100" i="76"/>
  <c r="W100" i="76"/>
  <c r="U100" i="76"/>
  <c r="S100" i="76"/>
  <c r="Q100" i="76"/>
  <c r="AJ24" i="78" l="1"/>
  <c r="AA24" i="78"/>
  <c r="Y24" i="78"/>
  <c r="W24" i="78"/>
  <c r="U24" i="78"/>
  <c r="S24" i="78"/>
  <c r="Q24" i="78"/>
  <c r="AJ60" i="78" l="1"/>
  <c r="AA60" i="78"/>
  <c r="Y60" i="78"/>
  <c r="W60" i="78"/>
  <c r="U60" i="78"/>
  <c r="S60" i="78"/>
  <c r="Q60" i="78"/>
  <c r="AJ59" i="78"/>
  <c r="AA59" i="78"/>
  <c r="Y59" i="78"/>
  <c r="W59" i="78"/>
  <c r="U59" i="78"/>
  <c r="S59" i="78"/>
  <c r="Q59" i="78"/>
  <c r="AJ58" i="78"/>
  <c r="AA58" i="78"/>
  <c r="Y58" i="78"/>
  <c r="W58" i="78"/>
  <c r="U58" i="78"/>
  <c r="S58" i="78"/>
  <c r="Q58" i="78"/>
  <c r="AJ57" i="78"/>
  <c r="AA57" i="78"/>
  <c r="Y57" i="78"/>
  <c r="W57" i="78"/>
  <c r="U57" i="78"/>
  <c r="S57" i="78"/>
  <c r="Q57" i="78"/>
  <c r="N57" i="78"/>
  <c r="AJ56" i="78"/>
  <c r="AA56" i="78"/>
  <c r="Y56" i="78"/>
  <c r="W56" i="78"/>
  <c r="U56" i="78"/>
  <c r="S56" i="78"/>
  <c r="Q56" i="78"/>
  <c r="AJ55" i="78"/>
  <c r="AA55" i="78"/>
  <c r="Y55" i="78"/>
  <c r="W55" i="78"/>
  <c r="U55" i="78"/>
  <c r="S55" i="78"/>
  <c r="Q55" i="78"/>
  <c r="AJ49" i="78"/>
  <c r="AA49" i="78"/>
  <c r="Y49" i="78"/>
  <c r="W49" i="78"/>
  <c r="U49" i="78"/>
  <c r="S49" i="78"/>
  <c r="Q49" i="78"/>
  <c r="AJ48" i="78"/>
  <c r="AA48" i="78"/>
  <c r="Y48" i="78"/>
  <c r="W48" i="78"/>
  <c r="U48" i="78"/>
  <c r="S48" i="78"/>
  <c r="Q48" i="78"/>
  <c r="N48" i="78"/>
  <c r="AJ47" i="78"/>
  <c r="AA47" i="78"/>
  <c r="Y47" i="78"/>
  <c r="W47" i="78"/>
  <c r="U47" i="78"/>
  <c r="S47" i="78"/>
  <c r="Q47" i="78"/>
  <c r="N47" i="78"/>
  <c r="AJ46" i="78"/>
  <c r="AA46" i="78"/>
  <c r="Y46" i="78"/>
  <c r="W46" i="78"/>
  <c r="U46" i="78"/>
  <c r="S46" i="78"/>
  <c r="Q46" i="78"/>
  <c r="N46" i="78"/>
  <c r="AA40" i="78"/>
  <c r="Y40" i="78"/>
  <c r="W40" i="78"/>
  <c r="U40" i="78"/>
  <c r="S40" i="78"/>
  <c r="Q40" i="78"/>
  <c r="N40" i="78"/>
  <c r="AJ45" i="78"/>
  <c r="AA45" i="78"/>
  <c r="Y45" i="78"/>
  <c r="W45" i="78"/>
  <c r="U45" i="78"/>
  <c r="S45" i="78"/>
  <c r="Q45" i="78"/>
  <c r="AJ43" i="78"/>
  <c r="AA43" i="78"/>
  <c r="Y43" i="78"/>
  <c r="W43" i="78"/>
  <c r="U43" i="78"/>
  <c r="S43" i="78"/>
  <c r="Q43" i="78"/>
  <c r="AJ42" i="78"/>
  <c r="AA42" i="78"/>
  <c r="Y42" i="78"/>
  <c r="W42" i="78"/>
  <c r="U42" i="78"/>
  <c r="S42" i="78"/>
  <c r="Q42" i="78"/>
  <c r="N42" i="78"/>
  <c r="AJ41" i="78"/>
  <c r="AA41" i="78"/>
  <c r="Y41" i="78"/>
  <c r="W41" i="78"/>
  <c r="U41" i="78"/>
  <c r="S41" i="78"/>
  <c r="Q41" i="78"/>
  <c r="N41" i="78"/>
  <c r="AA39" i="78"/>
  <c r="Y39" i="78"/>
  <c r="W39" i="78"/>
  <c r="U39" i="78"/>
  <c r="S39" i="78"/>
  <c r="Q39" i="78"/>
  <c r="N39" i="78"/>
  <c r="AJ38" i="78"/>
  <c r="AA38" i="78"/>
  <c r="Y38" i="78"/>
  <c r="W38" i="78"/>
  <c r="U38" i="78"/>
  <c r="S38" i="78"/>
  <c r="Q38" i="78"/>
  <c r="AJ37" i="78"/>
  <c r="AA37" i="78"/>
  <c r="Y37" i="78"/>
  <c r="W37" i="78"/>
  <c r="U37" i="78"/>
  <c r="S37" i="78"/>
  <c r="Q37" i="78"/>
  <c r="AJ96" i="76" l="1"/>
  <c r="AA96" i="76"/>
  <c r="Y96" i="76"/>
  <c r="W96" i="76"/>
  <c r="U96" i="76"/>
  <c r="S96" i="76"/>
  <c r="Q96" i="76"/>
  <c r="AH99" i="78" l="1"/>
  <c r="AG99" i="78"/>
  <c r="AE99" i="78"/>
  <c r="Z99" i="78"/>
  <c r="X99" i="78"/>
  <c r="V99" i="78"/>
  <c r="T99" i="78"/>
  <c r="R99" i="78"/>
  <c r="P99" i="78"/>
  <c r="O99" i="78"/>
  <c r="L99" i="78"/>
  <c r="AJ97" i="78"/>
  <c r="AA97" i="78"/>
  <c r="Y97" i="78"/>
  <c r="W97" i="78"/>
  <c r="U97" i="78"/>
  <c r="S97" i="78"/>
  <c r="Q97" i="78"/>
  <c r="N97" i="78"/>
  <c r="AJ96" i="78"/>
  <c r="AA96" i="78"/>
  <c r="Y96" i="78"/>
  <c r="W96" i="78"/>
  <c r="U96" i="78"/>
  <c r="S96" i="78"/>
  <c r="Q96" i="78"/>
  <c r="N96" i="78"/>
  <c r="AJ95" i="78"/>
  <c r="AA95" i="78"/>
  <c r="Y95" i="78"/>
  <c r="W95" i="78"/>
  <c r="U95" i="78"/>
  <c r="S95" i="78"/>
  <c r="Q95" i="78"/>
  <c r="N95" i="78"/>
  <c r="AJ94" i="78"/>
  <c r="AA94" i="78"/>
  <c r="Y94" i="78"/>
  <c r="W94" i="78"/>
  <c r="U94" i="78"/>
  <c r="S94" i="78"/>
  <c r="Q94" i="78"/>
  <c r="N94" i="78"/>
  <c r="AJ93" i="78"/>
  <c r="AA93" i="78"/>
  <c r="Y93" i="78"/>
  <c r="W93" i="78"/>
  <c r="U93" i="78"/>
  <c r="S93" i="78"/>
  <c r="Q93" i="78"/>
  <c r="N93" i="78"/>
  <c r="AJ92" i="78"/>
  <c r="AA92" i="78"/>
  <c r="Y92" i="78"/>
  <c r="W92" i="78"/>
  <c r="U92" i="78"/>
  <c r="S92" i="78"/>
  <c r="Q92" i="78"/>
  <c r="N92" i="78"/>
  <c r="AJ91" i="78"/>
  <c r="AA91" i="78"/>
  <c r="Y91" i="78"/>
  <c r="W91" i="78"/>
  <c r="U91" i="78"/>
  <c r="S91" i="78"/>
  <c r="Q91" i="78"/>
  <c r="N91" i="78"/>
  <c r="AJ90" i="78"/>
  <c r="AA90" i="78"/>
  <c r="Y90" i="78"/>
  <c r="W90" i="78"/>
  <c r="U90" i="78"/>
  <c r="S90" i="78"/>
  <c r="Q90" i="78"/>
  <c r="AJ89" i="78"/>
  <c r="AA89" i="78"/>
  <c r="Y89" i="78"/>
  <c r="W89" i="78"/>
  <c r="U89" i="78"/>
  <c r="S89" i="78"/>
  <c r="Q89" i="78"/>
  <c r="N89" i="78"/>
  <c r="AJ88" i="78"/>
  <c r="AA88" i="78"/>
  <c r="Y88" i="78"/>
  <c r="W88" i="78"/>
  <c r="U88" i="78"/>
  <c r="S88" i="78"/>
  <c r="Q88" i="78"/>
  <c r="N88" i="78"/>
  <c r="AJ87" i="78"/>
  <c r="AA87" i="78"/>
  <c r="Y87" i="78"/>
  <c r="W87" i="78"/>
  <c r="U87" i="78"/>
  <c r="S87" i="78"/>
  <c r="Q87" i="78"/>
  <c r="N87" i="78"/>
  <c r="AJ70" i="78"/>
  <c r="AA70" i="78"/>
  <c r="Y70" i="78"/>
  <c r="W70" i="78"/>
  <c r="S70" i="78"/>
  <c r="Q70" i="78"/>
  <c r="N70" i="78"/>
  <c r="AJ67" i="78"/>
  <c r="AA67" i="78"/>
  <c r="Y67" i="78"/>
  <c r="U67" i="78"/>
  <c r="S67" i="78"/>
  <c r="Q67" i="78"/>
  <c r="N67" i="78"/>
  <c r="AJ66" i="78"/>
  <c r="AA66" i="78"/>
  <c r="Y66" i="78"/>
  <c r="W66" i="78"/>
  <c r="U66" i="78"/>
  <c r="S66" i="78"/>
  <c r="Q66" i="78"/>
  <c r="AJ65" i="78"/>
  <c r="AA65" i="78"/>
  <c r="Y65" i="78"/>
  <c r="W65" i="78"/>
  <c r="U65" i="78"/>
  <c r="S65" i="78"/>
  <c r="Q65" i="78"/>
  <c r="N65" i="78"/>
  <c r="AJ64" i="78"/>
  <c r="AA64" i="78"/>
  <c r="Y64" i="78"/>
  <c r="W64" i="78"/>
  <c r="U64" i="78"/>
  <c r="S64" i="78"/>
  <c r="Q64" i="78"/>
  <c r="AJ63" i="78"/>
  <c r="AA63" i="78"/>
  <c r="Y63" i="78"/>
  <c r="W63" i="78"/>
  <c r="U63" i="78"/>
  <c r="S63" i="78"/>
  <c r="Q63" i="78"/>
  <c r="N63" i="78"/>
  <c r="AJ62" i="78"/>
  <c r="AA62" i="78"/>
  <c r="Y62" i="78"/>
  <c r="W62" i="78"/>
  <c r="U62" i="78"/>
  <c r="S62" i="78"/>
  <c r="Q62" i="78"/>
  <c r="N62" i="78"/>
  <c r="AJ61" i="78"/>
  <c r="AA61" i="78"/>
  <c r="Y61" i="78"/>
  <c r="W61" i="78"/>
  <c r="U61" i="78"/>
  <c r="S61" i="78"/>
  <c r="Q61" i="78"/>
  <c r="N61" i="78"/>
  <c r="AJ36" i="78"/>
  <c r="AA36" i="78"/>
  <c r="Y36" i="78"/>
  <c r="W36" i="78"/>
  <c r="U36" i="78"/>
  <c r="S36" i="78"/>
  <c r="Q36" i="78"/>
  <c r="AJ35" i="78"/>
  <c r="AA35" i="78"/>
  <c r="Y35" i="78"/>
  <c r="W35" i="78"/>
  <c r="U35" i="78"/>
  <c r="S35" i="78"/>
  <c r="Q35" i="78"/>
  <c r="AJ34" i="78"/>
  <c r="AA34" i="78"/>
  <c r="Y34" i="78"/>
  <c r="W34" i="78"/>
  <c r="U34" i="78"/>
  <c r="S34" i="78"/>
  <c r="Q34" i="78"/>
  <c r="N34" i="78"/>
  <c r="AJ33" i="78"/>
  <c r="AA33" i="78"/>
  <c r="Y33" i="78"/>
  <c r="W33" i="78"/>
  <c r="U33" i="78"/>
  <c r="S33" i="78"/>
  <c r="Q33" i="78"/>
  <c r="AJ32" i="78"/>
  <c r="AA32" i="78"/>
  <c r="Y32" i="78"/>
  <c r="W32" i="78"/>
  <c r="U32" i="78"/>
  <c r="S32" i="78"/>
  <c r="Q32" i="78"/>
  <c r="AJ31" i="78"/>
  <c r="AA31" i="78"/>
  <c r="Y31" i="78"/>
  <c r="W31" i="78"/>
  <c r="U31" i="78"/>
  <c r="S31" i="78"/>
  <c r="N31" i="78"/>
  <c r="AJ30" i="78"/>
  <c r="AA30" i="78"/>
  <c r="Y30" i="78"/>
  <c r="W30" i="78"/>
  <c r="U30" i="78"/>
  <c r="S30" i="78"/>
  <c r="Q30" i="78"/>
  <c r="AJ29" i="78"/>
  <c r="AA29" i="78"/>
  <c r="Y29" i="78"/>
  <c r="W29" i="78"/>
  <c r="U29" i="78"/>
  <c r="S29" i="78"/>
  <c r="Q29" i="78"/>
  <c r="N29" i="78"/>
  <c r="AJ28" i="78"/>
  <c r="AA28" i="78"/>
  <c r="Y28" i="78"/>
  <c r="W28" i="78"/>
  <c r="U28" i="78"/>
  <c r="S28" i="78"/>
  <c r="Q28" i="78"/>
  <c r="N28" i="78"/>
  <c r="AJ27" i="78"/>
  <c r="AA27" i="78"/>
  <c r="Y27" i="78"/>
  <c r="W27" i="78"/>
  <c r="U27" i="78"/>
  <c r="S27" i="78"/>
  <c r="Q27" i="78"/>
  <c r="AJ26" i="78"/>
  <c r="AA26" i="78"/>
  <c r="Y26" i="78"/>
  <c r="W26" i="78"/>
  <c r="U26" i="78"/>
  <c r="S26" i="78"/>
  <c r="Q26" i="78"/>
  <c r="AJ25" i="78"/>
  <c r="AA25" i="78"/>
  <c r="Y25" i="78"/>
  <c r="W25" i="78"/>
  <c r="U25" i="78"/>
  <c r="S25" i="78"/>
  <c r="Q25" i="78"/>
  <c r="N25" i="78"/>
  <c r="AJ23" i="78"/>
  <c r="AA23" i="78"/>
  <c r="Y23" i="78"/>
  <c r="W23" i="78"/>
  <c r="U23" i="78"/>
  <c r="S23" i="78"/>
  <c r="Q23" i="78"/>
  <c r="N23" i="78"/>
  <c r="AJ22" i="78"/>
  <c r="AA22" i="78"/>
  <c r="Y22" i="78"/>
  <c r="W22" i="78"/>
  <c r="U22" i="78"/>
  <c r="S22" i="78"/>
  <c r="Q22" i="78"/>
  <c r="N22" i="78"/>
  <c r="AJ21" i="78"/>
  <c r="AA21" i="78"/>
  <c r="Y21" i="78"/>
  <c r="W21" i="78"/>
  <c r="U21" i="78"/>
  <c r="S21" i="78"/>
  <c r="Q21" i="78"/>
  <c r="AJ20" i="78"/>
  <c r="AA20" i="78"/>
  <c r="Y20" i="78"/>
  <c r="W20" i="78"/>
  <c r="U20" i="78"/>
  <c r="S20" i="78"/>
  <c r="Q20" i="78"/>
  <c r="AJ19" i="78"/>
  <c r="AA19" i="78"/>
  <c r="Y19" i="78"/>
  <c r="W19" i="78"/>
  <c r="U19" i="78"/>
  <c r="S19" i="78"/>
  <c r="Q19" i="78"/>
  <c r="N19" i="78"/>
  <c r="AJ18" i="78"/>
  <c r="AA18" i="78"/>
  <c r="Y18" i="78"/>
  <c r="W18" i="78"/>
  <c r="U18" i="78"/>
  <c r="S18" i="78"/>
  <c r="Q18" i="78"/>
  <c r="N18" i="78"/>
  <c r="AJ17" i="78"/>
  <c r="AA17" i="78"/>
  <c r="Y17" i="78"/>
  <c r="W17" i="78"/>
  <c r="U17" i="78"/>
  <c r="S17" i="78"/>
  <c r="Q17" i="78"/>
  <c r="AJ15" i="78"/>
  <c r="AA15" i="78"/>
  <c r="Y15" i="78"/>
  <c r="W15" i="78"/>
  <c r="U15" i="78"/>
  <c r="S15" i="78"/>
  <c r="Q15" i="78"/>
  <c r="N15" i="78"/>
  <c r="AJ14" i="78"/>
  <c r="AA14" i="78"/>
  <c r="Y14" i="78"/>
  <c r="W14" i="78"/>
  <c r="U14" i="78"/>
  <c r="S14" i="78"/>
  <c r="Q14" i="78"/>
  <c r="AJ13" i="78"/>
  <c r="AA13" i="78"/>
  <c r="Y13" i="78"/>
  <c r="W13" i="78"/>
  <c r="U13" i="78"/>
  <c r="S13" i="78"/>
  <c r="Q13" i="78"/>
  <c r="N13" i="78"/>
  <c r="AJ12" i="78"/>
  <c r="AA12" i="78"/>
  <c r="Y12" i="78"/>
  <c r="W12" i="78"/>
  <c r="U12" i="78"/>
  <c r="S12" i="78"/>
  <c r="Q12" i="78"/>
  <c r="AJ11" i="78"/>
  <c r="AA11" i="78"/>
  <c r="Y11" i="78"/>
  <c r="W11" i="78"/>
  <c r="U11" i="78"/>
  <c r="S11" i="78"/>
  <c r="Q11" i="78"/>
  <c r="AJ10" i="78"/>
  <c r="AA10" i="78"/>
  <c r="Y10" i="78"/>
  <c r="W10" i="78"/>
  <c r="U10" i="78"/>
  <c r="S10" i="78"/>
  <c r="Q10" i="78"/>
  <c r="N10" i="78"/>
  <c r="AJ9" i="78"/>
  <c r="AA9" i="78"/>
  <c r="Y9" i="78"/>
  <c r="W9" i="78"/>
  <c r="U9" i="78"/>
  <c r="S9" i="78"/>
  <c r="Q9" i="78"/>
  <c r="N9" i="78"/>
  <c r="AJ8" i="78"/>
  <c r="AA8" i="78"/>
  <c r="Y8" i="78"/>
  <c r="W8" i="78"/>
  <c r="U8" i="78"/>
  <c r="S8" i="78"/>
  <c r="Q8" i="78"/>
  <c r="AJ7" i="78"/>
  <c r="AA7" i="78"/>
  <c r="Y7" i="78"/>
  <c r="W7" i="78"/>
  <c r="U7" i="78"/>
  <c r="S7" i="78"/>
  <c r="Q7" i="78"/>
  <c r="AA99" i="78" l="1"/>
  <c r="AJ99" i="78"/>
  <c r="Y99" i="78"/>
  <c r="Q99" i="78"/>
  <c r="U99" i="78"/>
  <c r="W99" i="78"/>
  <c r="S99" i="78"/>
  <c r="N99" i="78"/>
  <c r="AJ99" i="76"/>
  <c r="AA99" i="76"/>
  <c r="Y99" i="76"/>
  <c r="W99" i="76"/>
  <c r="U99" i="76"/>
  <c r="S99" i="76"/>
  <c r="Q99" i="76"/>
  <c r="S90" i="76" l="1"/>
  <c r="AJ90" i="76" l="1"/>
  <c r="AA90" i="76"/>
  <c r="Y90" i="76"/>
  <c r="W90" i="76"/>
  <c r="U90" i="76"/>
  <c r="Q90" i="76"/>
  <c r="AJ79" i="76" l="1"/>
  <c r="AA79" i="76"/>
  <c r="Y79" i="76"/>
  <c r="W79" i="76"/>
  <c r="U79" i="76"/>
  <c r="S79" i="76"/>
  <c r="Q79" i="76"/>
  <c r="AJ110" i="76"/>
  <c r="AA110" i="76"/>
  <c r="Y110" i="76"/>
  <c r="W110" i="76"/>
  <c r="U110" i="76"/>
  <c r="S110" i="76"/>
  <c r="Q110" i="76"/>
  <c r="N110" i="76"/>
  <c r="AJ109" i="76"/>
  <c r="AA109" i="76"/>
  <c r="Y109" i="76"/>
  <c r="W109" i="76"/>
  <c r="U109" i="76"/>
  <c r="S109" i="76"/>
  <c r="Q109" i="76"/>
  <c r="N109" i="76"/>
  <c r="AJ108" i="76"/>
  <c r="AA108" i="76"/>
  <c r="Y108" i="76"/>
  <c r="W108" i="76"/>
  <c r="U108" i="76"/>
  <c r="S108" i="76"/>
  <c r="Q108" i="76"/>
  <c r="AJ107" i="76"/>
  <c r="AA107" i="76"/>
  <c r="Y107" i="76"/>
  <c r="W107" i="76"/>
  <c r="U107" i="76"/>
  <c r="S107" i="76"/>
  <c r="Q107" i="76"/>
  <c r="N107" i="76"/>
  <c r="AJ106" i="76"/>
  <c r="AA106" i="76"/>
  <c r="Y106" i="76"/>
  <c r="W106" i="76"/>
  <c r="U106" i="76"/>
  <c r="S106" i="76"/>
  <c r="Q106" i="76"/>
  <c r="AJ105" i="76"/>
  <c r="AA105" i="76"/>
  <c r="Y105" i="76"/>
  <c r="W105" i="76"/>
  <c r="U105" i="76"/>
  <c r="S105" i="76"/>
  <c r="Q105" i="76"/>
  <c r="N105" i="76"/>
  <c r="AJ104" i="76"/>
  <c r="AA104" i="76"/>
  <c r="Y104" i="76"/>
  <c r="W104" i="76"/>
  <c r="U104" i="76"/>
  <c r="S104" i="76"/>
  <c r="Q104" i="76"/>
  <c r="AJ103" i="76"/>
  <c r="AA103" i="76"/>
  <c r="Y103" i="76"/>
  <c r="W103" i="76"/>
  <c r="U103" i="76"/>
  <c r="S103" i="76"/>
  <c r="Q103" i="76"/>
  <c r="AJ102" i="76"/>
  <c r="AA102" i="76"/>
  <c r="Y102" i="76"/>
  <c r="W102" i="76"/>
  <c r="U102" i="76"/>
  <c r="S102" i="76"/>
  <c r="Q102" i="76"/>
  <c r="AJ101" i="76"/>
  <c r="AA101" i="76"/>
  <c r="Y101" i="76"/>
  <c r="W101" i="76"/>
  <c r="U101" i="76"/>
  <c r="S101" i="76"/>
  <c r="Q101" i="76"/>
  <c r="AJ98" i="76"/>
  <c r="AA98" i="76"/>
  <c r="Y98" i="76"/>
  <c r="W98" i="76"/>
  <c r="U98" i="76"/>
  <c r="S98" i="76"/>
  <c r="Q98" i="76"/>
  <c r="N98" i="76"/>
  <c r="AJ97" i="76"/>
  <c r="AA97" i="76"/>
  <c r="Y97" i="76"/>
  <c r="W97" i="76"/>
  <c r="U97" i="76"/>
  <c r="S97" i="76"/>
  <c r="Q97" i="76"/>
  <c r="AJ95" i="76"/>
  <c r="AA95" i="76"/>
  <c r="Y95" i="76"/>
  <c r="W95" i="76"/>
  <c r="U95" i="76"/>
  <c r="S95" i="76"/>
  <c r="Q95" i="76"/>
  <c r="AJ94" i="76"/>
  <c r="AA94" i="76"/>
  <c r="Y94" i="76"/>
  <c r="W94" i="76"/>
  <c r="U94" i="76"/>
  <c r="S94" i="76"/>
  <c r="Q94" i="76"/>
  <c r="N94" i="76"/>
  <c r="AJ93" i="76"/>
  <c r="AA93" i="76"/>
  <c r="Y93" i="76"/>
  <c r="W93" i="76"/>
  <c r="U93" i="76"/>
  <c r="S93" i="76"/>
  <c r="Q93" i="76"/>
  <c r="N93" i="76"/>
  <c r="AJ92" i="76"/>
  <c r="AA92" i="76"/>
  <c r="Y92" i="76"/>
  <c r="W92" i="76"/>
  <c r="U92" i="76"/>
  <c r="S92" i="76"/>
  <c r="Q92" i="76"/>
  <c r="N92" i="76"/>
  <c r="AJ91" i="76"/>
  <c r="AA91" i="76"/>
  <c r="Y91" i="76"/>
  <c r="W91" i="76"/>
  <c r="U91" i="76"/>
  <c r="S91" i="76"/>
  <c r="Q91" i="76"/>
  <c r="AJ89" i="76"/>
  <c r="AA89" i="76"/>
  <c r="Y89" i="76"/>
  <c r="W89" i="76"/>
  <c r="U89" i="76"/>
  <c r="S89" i="76"/>
  <c r="Q89" i="76"/>
  <c r="AJ88" i="76"/>
  <c r="AA88" i="76"/>
  <c r="Y88" i="76"/>
  <c r="W88" i="76"/>
  <c r="U88" i="76"/>
  <c r="S88" i="76"/>
  <c r="Q88" i="76"/>
  <c r="AJ87" i="76"/>
  <c r="AA87" i="76"/>
  <c r="Y87" i="76"/>
  <c r="W87" i="76"/>
  <c r="U87" i="76"/>
  <c r="S87" i="76"/>
  <c r="Q87" i="76"/>
  <c r="N87" i="76"/>
  <c r="AJ86" i="76"/>
  <c r="AA86" i="76"/>
  <c r="Y86" i="76"/>
  <c r="W86" i="76"/>
  <c r="U86" i="76"/>
  <c r="S86" i="76"/>
  <c r="Q86" i="76"/>
  <c r="N86" i="76"/>
  <c r="AJ78" i="76"/>
  <c r="AA78" i="76"/>
  <c r="Y78" i="76"/>
  <c r="W78" i="76"/>
  <c r="U78" i="76"/>
  <c r="Q78" i="76"/>
  <c r="N78" i="76"/>
  <c r="AJ65" i="76"/>
  <c r="AA65" i="76"/>
  <c r="Y65" i="76"/>
  <c r="W65" i="76"/>
  <c r="U65" i="76"/>
  <c r="S65" i="76"/>
  <c r="Q65" i="76"/>
  <c r="N65" i="76"/>
  <c r="AJ66" i="76"/>
  <c r="AA66" i="76"/>
  <c r="Y66" i="76"/>
  <c r="W66" i="76"/>
  <c r="U66" i="76"/>
  <c r="S66" i="76"/>
  <c r="Q66" i="76"/>
  <c r="N66" i="76"/>
  <c r="AJ70" i="76" l="1"/>
  <c r="AA70" i="76"/>
  <c r="Y70" i="76"/>
  <c r="W70" i="76"/>
  <c r="U70" i="76"/>
  <c r="Q70" i="76"/>
  <c r="N70" i="76"/>
  <c r="AJ69" i="76"/>
  <c r="AA69" i="76"/>
  <c r="Y69" i="76"/>
  <c r="W69" i="76"/>
  <c r="U69" i="76"/>
  <c r="Q69" i="76"/>
  <c r="N69" i="76"/>
  <c r="AJ76" i="76"/>
  <c r="AA76" i="76"/>
  <c r="Y76" i="76"/>
  <c r="W76" i="76"/>
  <c r="U76" i="76"/>
  <c r="S76" i="76"/>
  <c r="Q76" i="76"/>
  <c r="N76" i="76"/>
  <c r="N77" i="76"/>
  <c r="Q77" i="76"/>
  <c r="S77" i="76"/>
  <c r="U77" i="76"/>
  <c r="W77" i="76"/>
  <c r="Y77" i="76"/>
  <c r="AA77" i="76"/>
  <c r="AJ77" i="76"/>
  <c r="AJ74" i="76"/>
  <c r="AA74" i="76"/>
  <c r="Y74" i="76"/>
  <c r="W74" i="76"/>
  <c r="U74" i="76"/>
  <c r="S74" i="76"/>
  <c r="Q74" i="76"/>
  <c r="Q75" i="76"/>
  <c r="S75" i="76"/>
  <c r="U75" i="76"/>
  <c r="W75" i="76"/>
  <c r="Y75" i="76"/>
  <c r="AA75" i="76"/>
  <c r="AJ75" i="76"/>
  <c r="AJ80" i="76"/>
  <c r="AA80" i="76"/>
  <c r="Y80" i="76"/>
  <c r="W80" i="76"/>
  <c r="U80" i="76"/>
  <c r="S80" i="76"/>
  <c r="Q80" i="76"/>
  <c r="N80" i="76"/>
  <c r="AJ63" i="76"/>
  <c r="AA63" i="76"/>
  <c r="Y63" i="76"/>
  <c r="W63" i="76"/>
  <c r="U63" i="76"/>
  <c r="S63" i="76"/>
  <c r="Q63" i="76"/>
  <c r="N63" i="76"/>
  <c r="AJ73" i="76"/>
  <c r="AA73" i="76"/>
  <c r="Y73" i="76"/>
  <c r="W73" i="76"/>
  <c r="U73" i="76"/>
  <c r="S73" i="76"/>
  <c r="Q73" i="76"/>
  <c r="N73" i="76"/>
  <c r="AJ72" i="76"/>
  <c r="AA72" i="76"/>
  <c r="Y72" i="76"/>
  <c r="W72" i="76"/>
  <c r="U72" i="76"/>
  <c r="S72" i="76"/>
  <c r="Q72" i="76"/>
  <c r="N72" i="76"/>
  <c r="Q68" i="76"/>
  <c r="S68" i="76"/>
  <c r="U68" i="76"/>
  <c r="W68" i="76"/>
  <c r="Y68" i="76"/>
  <c r="AA68" i="76"/>
  <c r="AJ68" i="76"/>
  <c r="AJ67" i="76"/>
  <c r="AA67" i="76"/>
  <c r="Y67" i="76"/>
  <c r="W67" i="76"/>
  <c r="U67" i="76"/>
  <c r="S67" i="76"/>
  <c r="Q67" i="76"/>
  <c r="N67" i="76"/>
  <c r="AJ47" i="76" l="1"/>
  <c r="AA47" i="76"/>
  <c r="Y47" i="76"/>
  <c r="W47" i="76"/>
  <c r="U47" i="76"/>
  <c r="S47" i="76"/>
  <c r="Q47" i="76"/>
  <c r="N47" i="76"/>
  <c r="AJ34" i="76" l="1"/>
  <c r="AA34" i="76"/>
  <c r="Y34" i="76"/>
  <c r="W34" i="76"/>
  <c r="U34" i="76"/>
  <c r="S34" i="76"/>
  <c r="Q34" i="76"/>
  <c r="N34" i="76"/>
  <c r="AJ53" i="76" l="1"/>
  <c r="AA53" i="76"/>
  <c r="Y53" i="76"/>
  <c r="W53" i="76"/>
  <c r="U53" i="76"/>
  <c r="S53" i="76"/>
  <c r="Q53" i="76"/>
  <c r="N53" i="76"/>
  <c r="AJ85" i="76" l="1"/>
  <c r="AA85" i="76"/>
  <c r="Y85" i="76"/>
  <c r="W85" i="76"/>
  <c r="U85" i="76"/>
  <c r="S85" i="76"/>
  <c r="Q85" i="76"/>
  <c r="AJ84" i="76"/>
  <c r="AA84" i="76"/>
  <c r="Y84" i="76"/>
  <c r="W84" i="76"/>
  <c r="U84" i="76"/>
  <c r="S84" i="76"/>
  <c r="Q84" i="76"/>
  <c r="AJ83" i="76"/>
  <c r="AA83" i="76"/>
  <c r="Y83" i="76"/>
  <c r="W83" i="76"/>
  <c r="U83" i="76"/>
  <c r="S83" i="76"/>
  <c r="Q83" i="76"/>
  <c r="AJ82" i="76"/>
  <c r="AA82" i="76"/>
  <c r="Y82" i="76"/>
  <c r="W82" i="76"/>
  <c r="U82" i="76"/>
  <c r="S82" i="76"/>
  <c r="Q82" i="76"/>
  <c r="AJ81" i="76"/>
  <c r="AA81" i="76"/>
  <c r="Y81" i="76"/>
  <c r="W81" i="76"/>
  <c r="U81" i="76"/>
  <c r="S81" i="76"/>
  <c r="Q81" i="76"/>
  <c r="N81" i="76"/>
  <c r="AJ71" i="76"/>
  <c r="AA71" i="76"/>
  <c r="Y71" i="76"/>
  <c r="W71" i="76"/>
  <c r="U71" i="76"/>
  <c r="S71" i="76"/>
  <c r="Q71" i="76"/>
  <c r="N71" i="76"/>
  <c r="AJ64" i="76"/>
  <c r="AA64" i="76"/>
  <c r="Y64" i="76"/>
  <c r="W64" i="76"/>
  <c r="U64" i="76"/>
  <c r="S64" i="76"/>
  <c r="Q64" i="76"/>
  <c r="N64" i="76"/>
  <c r="AJ62" i="76"/>
  <c r="AA62" i="76"/>
  <c r="Y62" i="76"/>
  <c r="W62" i="76"/>
  <c r="U62" i="76"/>
  <c r="S62" i="76"/>
  <c r="Q62" i="76"/>
  <c r="N62" i="76"/>
  <c r="AJ61" i="76"/>
  <c r="AA61" i="76"/>
  <c r="Y61" i="76"/>
  <c r="W61" i="76"/>
  <c r="U61" i="76"/>
  <c r="S61" i="76"/>
  <c r="Q61" i="76"/>
  <c r="N61" i="76"/>
  <c r="AJ56" i="76"/>
  <c r="AA56" i="76"/>
  <c r="Y56" i="76"/>
  <c r="W56" i="76"/>
  <c r="U56" i="76"/>
  <c r="S56" i="76"/>
  <c r="Q56" i="76"/>
  <c r="N56" i="76"/>
  <c r="AJ43" i="76" l="1"/>
  <c r="AA43" i="76"/>
  <c r="Y43" i="76"/>
  <c r="W43" i="76"/>
  <c r="U43" i="76"/>
  <c r="S43" i="76"/>
  <c r="Q43" i="76"/>
  <c r="N43" i="76"/>
  <c r="AJ42" i="76"/>
  <c r="AA42" i="76"/>
  <c r="Y42" i="76"/>
  <c r="W42" i="76"/>
  <c r="U42" i="76"/>
  <c r="S42" i="76"/>
  <c r="Q42" i="76"/>
  <c r="N42" i="76"/>
  <c r="AJ40" i="76"/>
  <c r="AA40" i="76"/>
  <c r="Y40" i="76"/>
  <c r="W40" i="76"/>
  <c r="U40" i="76"/>
  <c r="S40" i="76"/>
  <c r="Q40" i="76"/>
  <c r="N40" i="76"/>
  <c r="AJ39" i="76"/>
  <c r="AA39" i="76"/>
  <c r="Y39" i="76"/>
  <c r="W39" i="76"/>
  <c r="U39" i="76"/>
  <c r="S39" i="76"/>
  <c r="Q39" i="76"/>
  <c r="N39" i="76"/>
  <c r="AJ38" i="76"/>
  <c r="AA38" i="76"/>
  <c r="Y38" i="76"/>
  <c r="W38" i="76"/>
  <c r="U38" i="76"/>
  <c r="S38" i="76"/>
  <c r="Q38" i="76"/>
  <c r="N38" i="76"/>
  <c r="AJ41" i="76"/>
  <c r="AA41" i="76"/>
  <c r="Y41" i="76"/>
  <c r="W41" i="76"/>
  <c r="U41" i="76"/>
  <c r="S41" i="76"/>
  <c r="Q41" i="76"/>
  <c r="N41" i="76"/>
  <c r="AJ37" i="76"/>
  <c r="AA37" i="76"/>
  <c r="Y37" i="76"/>
  <c r="W37" i="76"/>
  <c r="U37" i="76"/>
  <c r="S37" i="76"/>
  <c r="Q37" i="76"/>
  <c r="N37" i="76"/>
  <c r="AJ60" i="76" l="1"/>
  <c r="AA60" i="76"/>
  <c r="Y60" i="76"/>
  <c r="W60" i="76"/>
  <c r="U60" i="76"/>
  <c r="S60" i="76"/>
  <c r="Q60" i="76"/>
  <c r="N60" i="76"/>
  <c r="AJ59" i="76"/>
  <c r="AA59" i="76"/>
  <c r="Y59" i="76"/>
  <c r="W59" i="76"/>
  <c r="U59" i="76"/>
  <c r="S59" i="76"/>
  <c r="Q59" i="76"/>
  <c r="AJ58" i="76"/>
  <c r="AA58" i="76"/>
  <c r="Y58" i="76"/>
  <c r="W58" i="76"/>
  <c r="U58" i="76"/>
  <c r="S58" i="76"/>
  <c r="Q58" i="76"/>
  <c r="N58" i="76"/>
  <c r="AJ57" i="76"/>
  <c r="AA57" i="76"/>
  <c r="Y57" i="76"/>
  <c r="W57" i="76"/>
  <c r="U57" i="76"/>
  <c r="S57" i="76"/>
  <c r="Q57" i="76"/>
  <c r="AJ55" i="76"/>
  <c r="AA55" i="76"/>
  <c r="Y55" i="76"/>
  <c r="W55" i="76"/>
  <c r="U55" i="76"/>
  <c r="S55" i="76"/>
  <c r="Q55" i="76"/>
  <c r="N55" i="76"/>
  <c r="AJ54" i="76"/>
  <c r="AA54" i="76"/>
  <c r="Y54" i="76"/>
  <c r="W54" i="76"/>
  <c r="U54" i="76"/>
  <c r="S54" i="76"/>
  <c r="Q54" i="76"/>
  <c r="AJ52" i="76"/>
  <c r="AA52" i="76"/>
  <c r="Y52" i="76"/>
  <c r="W52" i="76"/>
  <c r="U52" i="76"/>
  <c r="S52" i="76"/>
  <c r="Q52" i="76"/>
  <c r="AJ51" i="76"/>
  <c r="AA51" i="76"/>
  <c r="Y51" i="76"/>
  <c r="W51" i="76"/>
  <c r="U51" i="76"/>
  <c r="S51" i="76"/>
  <c r="Q51" i="76"/>
  <c r="N51" i="76"/>
  <c r="AJ50" i="76"/>
  <c r="AA50" i="76"/>
  <c r="Y50" i="76"/>
  <c r="W50" i="76"/>
  <c r="U50" i="76"/>
  <c r="S50" i="76"/>
  <c r="Q50" i="76"/>
  <c r="N50" i="76"/>
  <c r="AJ49" i="76"/>
  <c r="AA49" i="76"/>
  <c r="Y49" i="76"/>
  <c r="W49" i="76"/>
  <c r="U49" i="76"/>
  <c r="S49" i="76"/>
  <c r="Q49" i="76"/>
  <c r="AJ48" i="76"/>
  <c r="AA48" i="76"/>
  <c r="Y48" i="76"/>
  <c r="W48" i="76"/>
  <c r="U48" i="76"/>
  <c r="S48" i="76"/>
  <c r="Q48" i="76"/>
  <c r="AJ46" i="76"/>
  <c r="AA46" i="76"/>
  <c r="Y46" i="76"/>
  <c r="W46" i="76"/>
  <c r="U46" i="76"/>
  <c r="S46" i="76"/>
  <c r="Q46" i="76"/>
  <c r="AJ45" i="76"/>
  <c r="AA45" i="76"/>
  <c r="Y45" i="76"/>
  <c r="W45" i="76"/>
  <c r="U45" i="76"/>
  <c r="S45" i="76"/>
  <c r="Q45" i="76"/>
  <c r="AJ44" i="76"/>
  <c r="AA44" i="76"/>
  <c r="Y44" i="76"/>
  <c r="W44" i="76"/>
  <c r="U44" i="76"/>
  <c r="S44" i="76"/>
  <c r="Q44" i="76"/>
  <c r="N14" i="76" l="1"/>
  <c r="AJ129" i="75" l="1"/>
  <c r="AA129" i="75"/>
  <c r="Y129" i="75"/>
  <c r="W129" i="75"/>
  <c r="U129" i="75"/>
  <c r="S129" i="75"/>
  <c r="Q129" i="75"/>
  <c r="AJ135" i="75" l="1"/>
  <c r="AA135" i="75"/>
  <c r="Y135" i="75"/>
  <c r="W135" i="75"/>
  <c r="U135" i="75"/>
  <c r="S135" i="75"/>
  <c r="Q135" i="75"/>
  <c r="N135" i="75"/>
  <c r="AH112" i="76" l="1"/>
  <c r="AG112" i="76"/>
  <c r="AE112" i="76"/>
  <c r="Z112" i="76"/>
  <c r="X112" i="76"/>
  <c r="V112" i="76"/>
  <c r="T112" i="76"/>
  <c r="R112" i="76"/>
  <c r="P112" i="76"/>
  <c r="O112" i="76"/>
  <c r="L112" i="76"/>
  <c r="AJ36" i="76"/>
  <c r="AA36" i="76"/>
  <c r="Y36" i="76"/>
  <c r="W36" i="76"/>
  <c r="U36" i="76"/>
  <c r="S36" i="76"/>
  <c r="Q36" i="76"/>
  <c r="AJ35" i="76"/>
  <c r="AA35" i="76"/>
  <c r="Y35" i="76"/>
  <c r="W35" i="76"/>
  <c r="U35" i="76"/>
  <c r="S35" i="76"/>
  <c r="Q35" i="76"/>
  <c r="N35" i="76"/>
  <c r="AJ33" i="76"/>
  <c r="AA33" i="76"/>
  <c r="Y33" i="76"/>
  <c r="W33" i="76"/>
  <c r="U33" i="76"/>
  <c r="S33" i="76"/>
  <c r="Q33" i="76"/>
  <c r="AJ32" i="76"/>
  <c r="AA32" i="76"/>
  <c r="Y32" i="76"/>
  <c r="W32" i="76"/>
  <c r="U32" i="76"/>
  <c r="S32" i="76"/>
  <c r="Q32" i="76"/>
  <c r="N32" i="76"/>
  <c r="AJ31" i="76"/>
  <c r="AA31" i="76"/>
  <c r="Y31" i="76"/>
  <c r="W31" i="76"/>
  <c r="U31" i="76"/>
  <c r="S31" i="76"/>
  <c r="Q31" i="76"/>
  <c r="AJ30" i="76"/>
  <c r="AA30" i="76"/>
  <c r="Y30" i="76"/>
  <c r="W30" i="76"/>
  <c r="U30" i="76"/>
  <c r="S30" i="76"/>
  <c r="Q30" i="76"/>
  <c r="AJ29" i="76"/>
  <c r="AA29" i="76"/>
  <c r="Y29" i="76"/>
  <c r="W29" i="76"/>
  <c r="U29" i="76"/>
  <c r="S29" i="76"/>
  <c r="Q29" i="76"/>
  <c r="AJ28" i="76"/>
  <c r="AA28" i="76"/>
  <c r="Y28" i="76"/>
  <c r="W28" i="76"/>
  <c r="U28" i="76"/>
  <c r="S28" i="76"/>
  <c r="Q28" i="76"/>
  <c r="AJ27" i="76"/>
  <c r="AA27" i="76"/>
  <c r="Y27" i="76"/>
  <c r="W27" i="76"/>
  <c r="U27" i="76"/>
  <c r="S27" i="76"/>
  <c r="Q27" i="76"/>
  <c r="AJ26" i="76"/>
  <c r="AA26" i="76"/>
  <c r="Y26" i="76"/>
  <c r="W26" i="76"/>
  <c r="U26" i="76"/>
  <c r="S26" i="76"/>
  <c r="Q26" i="76"/>
  <c r="N26" i="76"/>
  <c r="AJ25" i="76"/>
  <c r="AA25" i="76"/>
  <c r="Y25" i="76"/>
  <c r="W25" i="76"/>
  <c r="U25" i="76"/>
  <c r="S25" i="76"/>
  <c r="Q25" i="76"/>
  <c r="N25" i="76"/>
  <c r="AJ24" i="76"/>
  <c r="AA24" i="76"/>
  <c r="Y24" i="76"/>
  <c r="W24" i="76"/>
  <c r="U24" i="76"/>
  <c r="S24" i="76"/>
  <c r="Q24" i="76"/>
  <c r="AJ23" i="76"/>
  <c r="AA23" i="76"/>
  <c r="Y23" i="76"/>
  <c r="W23" i="76"/>
  <c r="U23" i="76"/>
  <c r="S23" i="76"/>
  <c r="Q23" i="76"/>
  <c r="N23" i="76"/>
  <c r="AJ22" i="76"/>
  <c r="AA22" i="76"/>
  <c r="Y22" i="76"/>
  <c r="W22" i="76"/>
  <c r="U22" i="76"/>
  <c r="S22" i="76"/>
  <c r="Q22" i="76"/>
  <c r="AJ21" i="76"/>
  <c r="AA21" i="76"/>
  <c r="Y21" i="76"/>
  <c r="W21" i="76"/>
  <c r="U21" i="76"/>
  <c r="S21" i="76"/>
  <c r="Q21" i="76"/>
  <c r="N21" i="76"/>
  <c r="AJ20" i="76"/>
  <c r="AA20" i="76"/>
  <c r="Y20" i="76"/>
  <c r="W20" i="76"/>
  <c r="U20" i="76"/>
  <c r="S20" i="76"/>
  <c r="Q20" i="76"/>
  <c r="N20" i="76"/>
  <c r="AJ19" i="76"/>
  <c r="AA19" i="76"/>
  <c r="Y19" i="76"/>
  <c r="W19" i="76"/>
  <c r="U19" i="76"/>
  <c r="S19" i="76"/>
  <c r="Q19" i="76"/>
  <c r="N19" i="76"/>
  <c r="AJ18" i="76"/>
  <c r="AA18" i="76"/>
  <c r="Y18" i="76"/>
  <c r="W18" i="76"/>
  <c r="U18" i="76"/>
  <c r="S18" i="76"/>
  <c r="Q18" i="76"/>
  <c r="AJ17" i="76"/>
  <c r="AA17" i="76"/>
  <c r="Y17" i="76"/>
  <c r="W17" i="76"/>
  <c r="U17" i="76"/>
  <c r="S17" i="76"/>
  <c r="Q17" i="76"/>
  <c r="N17" i="76"/>
  <c r="AJ16" i="76"/>
  <c r="AA16" i="76"/>
  <c r="Y16" i="76"/>
  <c r="W16" i="76"/>
  <c r="U16" i="76"/>
  <c r="S16" i="76"/>
  <c r="Q16" i="76"/>
  <c r="N16" i="76"/>
  <c r="AJ15" i="76"/>
  <c r="AA15" i="76"/>
  <c r="Y15" i="76"/>
  <c r="W15" i="76"/>
  <c r="U15" i="76"/>
  <c r="S15" i="76"/>
  <c r="Q15" i="76"/>
  <c r="N15" i="76"/>
  <c r="AJ14" i="76"/>
  <c r="AA14" i="76"/>
  <c r="Y14" i="76"/>
  <c r="W14" i="76"/>
  <c r="U14" i="76"/>
  <c r="S14" i="76"/>
  <c r="Q14" i="76"/>
  <c r="AJ13" i="76"/>
  <c r="AA13" i="76"/>
  <c r="Y13" i="76"/>
  <c r="W13" i="76"/>
  <c r="U13" i="76"/>
  <c r="S13" i="76"/>
  <c r="Q13" i="76"/>
  <c r="N13" i="76"/>
  <c r="AJ12" i="76"/>
  <c r="AA12" i="76"/>
  <c r="Y12" i="76"/>
  <c r="W12" i="76"/>
  <c r="U12" i="76"/>
  <c r="S12" i="76"/>
  <c r="Q12" i="76"/>
  <c r="AJ11" i="76"/>
  <c r="AA11" i="76"/>
  <c r="Y11" i="76"/>
  <c r="W11" i="76"/>
  <c r="U11" i="76"/>
  <c r="S11" i="76"/>
  <c r="Q11" i="76"/>
  <c r="N11" i="76"/>
  <c r="AJ10" i="76"/>
  <c r="AA10" i="76"/>
  <c r="Y10" i="76"/>
  <c r="W10" i="76"/>
  <c r="U10" i="76"/>
  <c r="S10" i="76"/>
  <c r="Q10" i="76"/>
  <c r="AJ9" i="76"/>
  <c r="AA9" i="76"/>
  <c r="Y9" i="76"/>
  <c r="W9" i="76"/>
  <c r="U9" i="76"/>
  <c r="S9" i="76"/>
  <c r="Q9" i="76"/>
  <c r="AJ8" i="76"/>
  <c r="AA8" i="76"/>
  <c r="Y8" i="76"/>
  <c r="W8" i="76"/>
  <c r="U8" i="76"/>
  <c r="Q8" i="76"/>
  <c r="N8" i="76"/>
  <c r="AJ7" i="76"/>
  <c r="AA7" i="76"/>
  <c r="Y7" i="76"/>
  <c r="W7" i="76"/>
  <c r="U7" i="76"/>
  <c r="S7" i="76"/>
  <c r="Q7" i="76"/>
  <c r="N7" i="76"/>
  <c r="S112" i="76" l="1"/>
  <c r="W112" i="76"/>
  <c r="Y112" i="76"/>
  <c r="AJ112" i="76"/>
  <c r="Q112" i="76"/>
  <c r="U112" i="76"/>
  <c r="AA112" i="76"/>
  <c r="N112" i="76"/>
  <c r="N134" i="75"/>
  <c r="N136" i="75"/>
  <c r="N115" i="76" l="1"/>
  <c r="AJ119" i="75"/>
  <c r="AA119" i="75"/>
  <c r="Y119" i="75"/>
  <c r="W119" i="75"/>
  <c r="U119" i="75"/>
  <c r="S119" i="75"/>
  <c r="Q119" i="75"/>
  <c r="N120" i="75"/>
  <c r="Q120" i="75"/>
  <c r="S120" i="75"/>
  <c r="W120" i="75"/>
  <c r="Y120" i="75"/>
  <c r="AA120" i="75"/>
  <c r="AJ120" i="75"/>
  <c r="AJ65" i="74"/>
  <c r="AA65" i="74"/>
  <c r="Y65" i="74"/>
  <c r="W65" i="74"/>
  <c r="U65" i="74"/>
  <c r="S65" i="74"/>
  <c r="Q65" i="74"/>
  <c r="AJ125" i="75" l="1"/>
  <c r="AA125" i="75"/>
  <c r="Y125" i="75"/>
  <c r="W125" i="75"/>
  <c r="U125" i="75"/>
  <c r="S125" i="75"/>
  <c r="Q125" i="75"/>
  <c r="N125" i="75"/>
  <c r="AJ124" i="75"/>
  <c r="AA124" i="75"/>
  <c r="Y124" i="75"/>
  <c r="W124" i="75"/>
  <c r="U124" i="75"/>
  <c r="S124" i="75"/>
  <c r="Q124" i="75"/>
  <c r="AJ123" i="75"/>
  <c r="AA123" i="75"/>
  <c r="Y123" i="75"/>
  <c r="W123" i="75"/>
  <c r="U123" i="75"/>
  <c r="S123" i="75"/>
  <c r="Q123" i="75"/>
  <c r="AJ122" i="75"/>
  <c r="AA122" i="75"/>
  <c r="Y122" i="75"/>
  <c r="W122" i="75"/>
  <c r="U122" i="75"/>
  <c r="S122" i="75"/>
  <c r="Q122" i="75"/>
  <c r="N122" i="75"/>
  <c r="AJ121" i="75"/>
  <c r="AA121" i="75"/>
  <c r="Y121" i="75"/>
  <c r="W121" i="75"/>
  <c r="U121" i="75"/>
  <c r="S121" i="75"/>
  <c r="Q121" i="75"/>
  <c r="AJ131" i="75"/>
  <c r="AA131" i="75"/>
  <c r="Y131" i="75"/>
  <c r="W131" i="75"/>
  <c r="U131" i="75"/>
  <c r="S131" i="75"/>
  <c r="Q131" i="75"/>
  <c r="AJ130" i="75"/>
  <c r="AA130" i="75"/>
  <c r="Y130" i="75"/>
  <c r="W130" i="75"/>
  <c r="U130" i="75"/>
  <c r="S130" i="75"/>
  <c r="Q130" i="75"/>
  <c r="AJ128" i="75"/>
  <c r="AA128" i="75"/>
  <c r="Y128" i="75"/>
  <c r="W128" i="75"/>
  <c r="U128" i="75"/>
  <c r="S128" i="75"/>
  <c r="Q128" i="75"/>
  <c r="AJ127" i="75"/>
  <c r="AA127" i="75"/>
  <c r="Y127" i="75"/>
  <c r="W127" i="75"/>
  <c r="U127" i="75"/>
  <c r="S127" i="75"/>
  <c r="Q127" i="75"/>
  <c r="AJ126" i="75"/>
  <c r="AA126" i="75"/>
  <c r="Y126" i="75"/>
  <c r="W126" i="75"/>
  <c r="U126" i="75"/>
  <c r="S126" i="75"/>
  <c r="Q126" i="75"/>
  <c r="AA110" i="75"/>
  <c r="Y110" i="75"/>
  <c r="W110" i="75"/>
  <c r="U110" i="75"/>
  <c r="S110" i="75"/>
  <c r="Q110" i="75"/>
  <c r="N110" i="75"/>
  <c r="Q111" i="75"/>
  <c r="S111" i="75"/>
  <c r="U111" i="75"/>
  <c r="W111" i="75"/>
  <c r="Y111" i="75"/>
  <c r="AA111" i="75"/>
  <c r="AJ111" i="75"/>
  <c r="AJ101" i="75"/>
  <c r="AA101" i="75"/>
  <c r="Y101" i="75"/>
  <c r="W101" i="75"/>
  <c r="U101" i="75"/>
  <c r="S101" i="75"/>
  <c r="Q101" i="75"/>
  <c r="N101" i="75"/>
  <c r="N91" i="75"/>
  <c r="AJ76" i="75"/>
  <c r="AA76" i="75"/>
  <c r="Y76" i="75"/>
  <c r="W76" i="75"/>
  <c r="U76" i="75"/>
  <c r="S76" i="75"/>
  <c r="Q76" i="75"/>
  <c r="N76" i="75"/>
  <c r="AJ84" i="75"/>
  <c r="AA84" i="75"/>
  <c r="Y84" i="75"/>
  <c r="W84" i="75"/>
  <c r="U84" i="75"/>
  <c r="S84" i="75"/>
  <c r="Q84" i="75"/>
  <c r="N84" i="75"/>
  <c r="AJ104" i="75"/>
  <c r="AA104" i="75"/>
  <c r="Y104" i="75"/>
  <c r="W104" i="75"/>
  <c r="U104" i="75"/>
  <c r="S104" i="75"/>
  <c r="Q104" i="75"/>
  <c r="N104" i="75"/>
  <c r="AJ103" i="75"/>
  <c r="AA103" i="75"/>
  <c r="Y103" i="75"/>
  <c r="W103" i="75"/>
  <c r="U103" i="75"/>
  <c r="S103" i="75"/>
  <c r="Q103" i="75"/>
  <c r="AJ102" i="75"/>
  <c r="AA102" i="75"/>
  <c r="Y102" i="75"/>
  <c r="W102" i="75"/>
  <c r="U102" i="75"/>
  <c r="S102" i="75"/>
  <c r="Q102" i="75"/>
  <c r="N102" i="75"/>
  <c r="AJ100" i="75"/>
  <c r="AA100" i="75"/>
  <c r="Y100" i="75"/>
  <c r="W100" i="75"/>
  <c r="U100" i="75"/>
  <c r="S100" i="75"/>
  <c r="Q100" i="75"/>
  <c r="AA99" i="75"/>
  <c r="Y99" i="75"/>
  <c r="W99" i="75"/>
  <c r="U99" i="75"/>
  <c r="S99" i="75"/>
  <c r="Q99" i="75"/>
  <c r="N99" i="75"/>
  <c r="AJ98" i="75"/>
  <c r="AA98" i="75"/>
  <c r="Y98" i="75"/>
  <c r="W98" i="75"/>
  <c r="U98" i="75"/>
  <c r="S98" i="75"/>
  <c r="Q98" i="75"/>
  <c r="N98" i="75"/>
  <c r="AJ97" i="75"/>
  <c r="AA97" i="75"/>
  <c r="Y97" i="75"/>
  <c r="W97" i="75"/>
  <c r="U97" i="75"/>
  <c r="S97" i="75"/>
  <c r="Q97" i="75"/>
  <c r="N97" i="75"/>
  <c r="AJ96" i="75"/>
  <c r="AA96" i="75"/>
  <c r="Y96" i="75"/>
  <c r="W96" i="75"/>
  <c r="U96" i="75"/>
  <c r="S96" i="75"/>
  <c r="Q96" i="75"/>
  <c r="N96" i="75"/>
  <c r="AJ95" i="75"/>
  <c r="AA95" i="75"/>
  <c r="Y95" i="75"/>
  <c r="W95" i="75"/>
  <c r="U95" i="75"/>
  <c r="S95" i="75"/>
  <c r="Q95" i="75"/>
  <c r="AJ94" i="75"/>
  <c r="AA94" i="75"/>
  <c r="Y94" i="75"/>
  <c r="W94" i="75"/>
  <c r="U94" i="75"/>
  <c r="S94" i="75"/>
  <c r="Q94" i="75"/>
  <c r="N94" i="75"/>
  <c r="AJ93" i="75"/>
  <c r="AA93" i="75"/>
  <c r="Y93" i="75"/>
  <c r="W93" i="75"/>
  <c r="U93" i="75"/>
  <c r="S93" i="75"/>
  <c r="Q93" i="75"/>
  <c r="N93" i="75"/>
  <c r="AJ92" i="75"/>
  <c r="AA92" i="75"/>
  <c r="Y92" i="75"/>
  <c r="W92" i="75"/>
  <c r="U92" i="75"/>
  <c r="S92" i="75"/>
  <c r="Q92" i="75"/>
  <c r="N92" i="75"/>
  <c r="AJ91" i="75"/>
  <c r="AA91" i="75"/>
  <c r="Y91" i="75"/>
  <c r="W91" i="75"/>
  <c r="U91" i="75"/>
  <c r="S91" i="75"/>
  <c r="Q91" i="75"/>
  <c r="AJ90" i="75"/>
  <c r="AA90" i="75"/>
  <c r="Y90" i="75"/>
  <c r="W90" i="75"/>
  <c r="U90" i="75"/>
  <c r="S90" i="75"/>
  <c r="Q90" i="75"/>
  <c r="AJ89" i="75"/>
  <c r="AA89" i="75"/>
  <c r="Y89" i="75"/>
  <c r="W89" i="75"/>
  <c r="U89" i="75"/>
  <c r="S89" i="75"/>
  <c r="Q89" i="75"/>
  <c r="AJ88" i="75"/>
  <c r="AA88" i="75"/>
  <c r="Y88" i="75"/>
  <c r="W88" i="75"/>
  <c r="U88" i="75"/>
  <c r="S88" i="75"/>
  <c r="Q88" i="75"/>
  <c r="AJ87" i="75"/>
  <c r="AA87" i="75"/>
  <c r="Y87" i="75"/>
  <c r="W87" i="75"/>
  <c r="U87" i="75"/>
  <c r="S87" i="75"/>
  <c r="Q87" i="75"/>
  <c r="N87" i="75"/>
  <c r="AJ86" i="75"/>
  <c r="AA86" i="75"/>
  <c r="Y86" i="75"/>
  <c r="W86" i="75"/>
  <c r="U86" i="75"/>
  <c r="S86" i="75"/>
  <c r="Q86" i="75"/>
  <c r="AJ85" i="75"/>
  <c r="AA85" i="75"/>
  <c r="Y85" i="75"/>
  <c r="W85" i="75"/>
  <c r="U85" i="75"/>
  <c r="S85" i="75"/>
  <c r="Q85" i="75"/>
  <c r="N85" i="75"/>
  <c r="AJ83" i="75"/>
  <c r="AA83" i="75"/>
  <c r="Y83" i="75"/>
  <c r="W83" i="75"/>
  <c r="U83" i="75"/>
  <c r="S83" i="75"/>
  <c r="Q83" i="75"/>
  <c r="N83" i="75"/>
  <c r="AJ115" i="75"/>
  <c r="AA115" i="75"/>
  <c r="Y115" i="75"/>
  <c r="W115" i="75"/>
  <c r="U115" i="75"/>
  <c r="S115" i="75"/>
  <c r="Q115" i="75"/>
  <c r="N115" i="75"/>
  <c r="AJ114" i="75"/>
  <c r="AA114" i="75"/>
  <c r="Y114" i="75"/>
  <c r="W114" i="75"/>
  <c r="U114" i="75"/>
  <c r="S114" i="75"/>
  <c r="Q114" i="75"/>
  <c r="N114" i="75"/>
  <c r="AJ113" i="75"/>
  <c r="AA113" i="75"/>
  <c r="Y113" i="75"/>
  <c r="W113" i="75"/>
  <c r="U113" i="75"/>
  <c r="S113" i="75"/>
  <c r="Q113" i="75"/>
  <c r="N113" i="75"/>
  <c r="AJ112" i="75"/>
  <c r="AA112" i="75"/>
  <c r="Y112" i="75"/>
  <c r="W112" i="75"/>
  <c r="U112" i="75"/>
  <c r="S112" i="75"/>
  <c r="Q112" i="75"/>
  <c r="AJ109" i="75"/>
  <c r="AA109" i="75"/>
  <c r="Y109" i="75"/>
  <c r="W109" i="75"/>
  <c r="U109" i="75"/>
  <c r="S109" i="75"/>
  <c r="Q109" i="75"/>
  <c r="N109" i="75"/>
  <c r="AJ108" i="75"/>
  <c r="AA108" i="75"/>
  <c r="Y108" i="75"/>
  <c r="W108" i="75"/>
  <c r="U108" i="75"/>
  <c r="S108" i="75"/>
  <c r="Q108" i="75"/>
  <c r="N108" i="75"/>
  <c r="AJ107" i="75"/>
  <c r="AA107" i="75"/>
  <c r="Y107" i="75"/>
  <c r="W107" i="75"/>
  <c r="U107" i="75"/>
  <c r="S107" i="75"/>
  <c r="Q107" i="75"/>
  <c r="AJ106" i="75"/>
  <c r="AA106" i="75"/>
  <c r="Y106" i="75"/>
  <c r="W106" i="75"/>
  <c r="U106" i="75"/>
  <c r="S106" i="75"/>
  <c r="Q106" i="75"/>
  <c r="N106" i="75"/>
  <c r="AJ105" i="75"/>
  <c r="AA105" i="75"/>
  <c r="Y105" i="75"/>
  <c r="W105" i="75"/>
  <c r="U105" i="75"/>
  <c r="S105" i="75"/>
  <c r="Q105" i="75"/>
  <c r="N105" i="75"/>
  <c r="AJ116" i="75"/>
  <c r="AA116" i="75"/>
  <c r="Y116" i="75"/>
  <c r="W116" i="75"/>
  <c r="U116" i="75"/>
  <c r="S116" i="75"/>
  <c r="Q116" i="75"/>
  <c r="AJ82" i="75"/>
  <c r="AA82" i="75"/>
  <c r="Y82" i="75"/>
  <c r="W82" i="75"/>
  <c r="U82" i="75"/>
  <c r="S82" i="75"/>
  <c r="Q82" i="75"/>
  <c r="AJ81" i="75"/>
  <c r="AA81" i="75"/>
  <c r="Y81" i="75"/>
  <c r="W81" i="75"/>
  <c r="U81" i="75"/>
  <c r="S81" i="75"/>
  <c r="Q81" i="75"/>
  <c r="AJ80" i="75"/>
  <c r="AA80" i="75"/>
  <c r="Y80" i="75"/>
  <c r="W80" i="75"/>
  <c r="U80" i="75"/>
  <c r="S80" i="75"/>
  <c r="Q80" i="75"/>
  <c r="N80" i="75"/>
  <c r="AJ79" i="75"/>
  <c r="AA79" i="75"/>
  <c r="Y79" i="75"/>
  <c r="W79" i="75"/>
  <c r="U79" i="75"/>
  <c r="S79" i="75"/>
  <c r="Q79" i="75"/>
  <c r="AJ78" i="75"/>
  <c r="AA78" i="75"/>
  <c r="Y78" i="75"/>
  <c r="W78" i="75"/>
  <c r="U78" i="75"/>
  <c r="S78" i="75"/>
  <c r="Q78" i="75"/>
  <c r="N78" i="75"/>
  <c r="AJ77" i="75"/>
  <c r="AA77" i="75"/>
  <c r="Y77" i="75"/>
  <c r="W77" i="75"/>
  <c r="U77" i="75"/>
  <c r="S77" i="75"/>
  <c r="Q77" i="75"/>
  <c r="N77" i="75"/>
  <c r="AJ75" i="75"/>
  <c r="AA75" i="75"/>
  <c r="Y75" i="75"/>
  <c r="W75" i="75"/>
  <c r="U75" i="75"/>
  <c r="S75" i="75"/>
  <c r="Q75" i="75"/>
  <c r="N75" i="75"/>
  <c r="AJ70" i="75"/>
  <c r="AA70" i="75"/>
  <c r="Y70" i="75"/>
  <c r="W70" i="75"/>
  <c r="U70" i="75"/>
  <c r="S70" i="75"/>
  <c r="Q70" i="75"/>
  <c r="N70" i="75"/>
  <c r="M33" i="59"/>
  <c r="L33" i="59"/>
  <c r="AJ56" i="75"/>
  <c r="AA56" i="75"/>
  <c r="Y56" i="75"/>
  <c r="W56" i="75"/>
  <c r="U56" i="75"/>
  <c r="S56" i="75"/>
  <c r="Q56" i="75"/>
  <c r="N56" i="75"/>
  <c r="AJ73" i="75"/>
  <c r="AA73" i="75"/>
  <c r="Y73" i="75"/>
  <c r="W73" i="75"/>
  <c r="U73" i="75"/>
  <c r="S73" i="75"/>
  <c r="Q73" i="75"/>
  <c r="AJ72" i="75"/>
  <c r="AA72" i="75"/>
  <c r="Y72" i="75"/>
  <c r="W72" i="75"/>
  <c r="U72" i="75"/>
  <c r="S72" i="75"/>
  <c r="Q72" i="75"/>
  <c r="N72" i="75"/>
  <c r="AJ71" i="75"/>
  <c r="AA71" i="75"/>
  <c r="Y71" i="75"/>
  <c r="W71" i="75"/>
  <c r="U71" i="75"/>
  <c r="S71" i="75"/>
  <c r="Q71" i="75"/>
  <c r="N71" i="75"/>
  <c r="AJ69" i="75"/>
  <c r="AA69" i="75"/>
  <c r="Y69" i="75"/>
  <c r="W69" i="75"/>
  <c r="U69" i="75"/>
  <c r="S69" i="75"/>
  <c r="Q69" i="75"/>
  <c r="AJ68" i="75"/>
  <c r="AA68" i="75"/>
  <c r="Y68" i="75"/>
  <c r="W68" i="75"/>
  <c r="U68" i="75"/>
  <c r="S68" i="75"/>
  <c r="Q68" i="75"/>
  <c r="AJ67" i="75"/>
  <c r="AA67" i="75"/>
  <c r="Y67" i="75"/>
  <c r="W67" i="75"/>
  <c r="U67" i="75"/>
  <c r="S67" i="75"/>
  <c r="Q67" i="75"/>
  <c r="N67" i="75"/>
  <c r="AJ66" i="75"/>
  <c r="AA66" i="75"/>
  <c r="Y66" i="75"/>
  <c r="W66" i="75"/>
  <c r="U66" i="75"/>
  <c r="S66" i="75"/>
  <c r="Q66" i="75"/>
  <c r="AJ65" i="75"/>
  <c r="AA65" i="75"/>
  <c r="Y65" i="75"/>
  <c r="W65" i="75"/>
  <c r="U65" i="75"/>
  <c r="S65" i="75"/>
  <c r="Q65" i="75"/>
  <c r="AJ64" i="75"/>
  <c r="AA64" i="75"/>
  <c r="Y64" i="75"/>
  <c r="W64" i="75"/>
  <c r="U64" i="75"/>
  <c r="S64" i="75"/>
  <c r="Q64" i="75"/>
  <c r="AJ63" i="75"/>
  <c r="AA63" i="75"/>
  <c r="Y63" i="75"/>
  <c r="W63" i="75"/>
  <c r="U63" i="75"/>
  <c r="S63" i="75"/>
  <c r="Q63" i="75"/>
  <c r="N63" i="75"/>
  <c r="AJ47" i="75"/>
  <c r="AA47" i="75"/>
  <c r="Y47" i="75"/>
  <c r="W47" i="75"/>
  <c r="U47" i="75"/>
  <c r="S47" i="75"/>
  <c r="Q47" i="75"/>
  <c r="N47" i="75"/>
  <c r="AJ54" i="75"/>
  <c r="AA54" i="75"/>
  <c r="Y54" i="75"/>
  <c r="W54" i="75"/>
  <c r="U54" i="75"/>
  <c r="S54" i="75"/>
  <c r="Q54" i="75"/>
  <c r="N54" i="75"/>
  <c r="AJ53" i="75"/>
  <c r="AA53" i="75"/>
  <c r="Y53" i="75"/>
  <c r="W53" i="75"/>
  <c r="U53" i="75"/>
  <c r="S53" i="75"/>
  <c r="Q53" i="75"/>
  <c r="N53" i="75"/>
  <c r="AJ52" i="75"/>
  <c r="AA52" i="75"/>
  <c r="Y52" i="75"/>
  <c r="W52" i="75"/>
  <c r="U52" i="75"/>
  <c r="S52" i="75"/>
  <c r="Q52" i="75"/>
  <c r="AJ51" i="75"/>
  <c r="AA51" i="75"/>
  <c r="Y51" i="75"/>
  <c r="W51" i="75"/>
  <c r="U51" i="75"/>
  <c r="S51" i="75"/>
  <c r="Q51" i="75"/>
  <c r="N51" i="75"/>
  <c r="AJ50" i="75"/>
  <c r="AA50" i="75"/>
  <c r="Y50" i="75"/>
  <c r="W50" i="75"/>
  <c r="U50" i="75"/>
  <c r="S50" i="75"/>
  <c r="Q50" i="75"/>
  <c r="AJ49" i="75"/>
  <c r="AA49" i="75"/>
  <c r="Y49" i="75"/>
  <c r="W49" i="75"/>
  <c r="U49" i="75"/>
  <c r="S49" i="75"/>
  <c r="Q49" i="75"/>
  <c r="N49" i="75"/>
  <c r="AJ48" i="75"/>
  <c r="AA48" i="75"/>
  <c r="Y48" i="75"/>
  <c r="W48" i="75"/>
  <c r="U48" i="75"/>
  <c r="S48" i="75"/>
  <c r="Q48" i="75"/>
  <c r="N48" i="75"/>
  <c r="AJ46" i="75"/>
  <c r="AA46" i="75"/>
  <c r="Y46" i="75"/>
  <c r="W46" i="75"/>
  <c r="U46" i="75"/>
  <c r="S46" i="75"/>
  <c r="Q46" i="75"/>
  <c r="N46" i="75"/>
  <c r="AJ45" i="75"/>
  <c r="AA45" i="75"/>
  <c r="Y45" i="75"/>
  <c r="W45" i="75"/>
  <c r="U45" i="75"/>
  <c r="S45" i="75"/>
  <c r="Q45" i="75"/>
  <c r="AJ44" i="75"/>
  <c r="AA44" i="75"/>
  <c r="Y44" i="75"/>
  <c r="W44" i="75"/>
  <c r="U44" i="75"/>
  <c r="S44" i="75"/>
  <c r="Q44" i="75"/>
  <c r="AJ43" i="75"/>
  <c r="AA43" i="75"/>
  <c r="Y43" i="75"/>
  <c r="W43" i="75"/>
  <c r="U43" i="75"/>
  <c r="S43" i="75"/>
  <c r="Q43" i="75"/>
  <c r="N43" i="75"/>
  <c r="AJ42" i="75"/>
  <c r="AA42" i="75"/>
  <c r="Y42" i="75"/>
  <c r="W42" i="75"/>
  <c r="U42" i="75"/>
  <c r="S42" i="75"/>
  <c r="Q42" i="75"/>
  <c r="N42" i="75"/>
  <c r="AJ41" i="75"/>
  <c r="AA41" i="75"/>
  <c r="Y41" i="75"/>
  <c r="W41" i="75"/>
  <c r="U41" i="75"/>
  <c r="S41" i="75"/>
  <c r="Q41" i="75"/>
  <c r="N41" i="75"/>
  <c r="AJ40" i="75"/>
  <c r="AA40" i="75"/>
  <c r="Y40" i="75"/>
  <c r="W40" i="75"/>
  <c r="U40" i="75"/>
  <c r="S40" i="75"/>
  <c r="Q40" i="75"/>
  <c r="N40" i="75"/>
  <c r="AJ39" i="75"/>
  <c r="AA39" i="75"/>
  <c r="Y39" i="75"/>
  <c r="W39" i="75"/>
  <c r="U39" i="75"/>
  <c r="S39" i="75"/>
  <c r="Q39" i="75"/>
  <c r="N39" i="75"/>
  <c r="AJ38" i="75"/>
  <c r="AA38" i="75"/>
  <c r="Y38" i="75"/>
  <c r="W38" i="75"/>
  <c r="U38" i="75"/>
  <c r="S38" i="75"/>
  <c r="Q38" i="75"/>
  <c r="AJ37" i="75"/>
  <c r="AA37" i="75"/>
  <c r="Y37" i="75"/>
  <c r="W37" i="75"/>
  <c r="U37" i="75"/>
  <c r="S37" i="75"/>
  <c r="Q37" i="75"/>
  <c r="AJ21" i="75"/>
  <c r="AA21" i="75"/>
  <c r="Y21" i="75"/>
  <c r="W21" i="75"/>
  <c r="U21" i="75"/>
  <c r="S21" i="75"/>
  <c r="Q21" i="75"/>
  <c r="N21" i="75"/>
  <c r="AH142" i="75"/>
  <c r="AG142" i="75"/>
  <c r="AE142" i="75"/>
  <c r="Z142" i="75"/>
  <c r="X142" i="75"/>
  <c r="V142" i="75"/>
  <c r="T142" i="75"/>
  <c r="R142" i="75"/>
  <c r="P142" i="75"/>
  <c r="O142" i="75"/>
  <c r="L142" i="75"/>
  <c r="AJ140" i="75"/>
  <c r="AA140" i="75"/>
  <c r="Y140" i="75"/>
  <c r="W140" i="75"/>
  <c r="U140" i="75"/>
  <c r="S140" i="75"/>
  <c r="Q140" i="75"/>
  <c r="N140" i="75"/>
  <c r="AJ139" i="75"/>
  <c r="AA139" i="75"/>
  <c r="Y139" i="75"/>
  <c r="W139" i="75"/>
  <c r="U139" i="75"/>
  <c r="S139" i="75"/>
  <c r="Q139" i="75"/>
  <c r="N139" i="75"/>
  <c r="AJ138" i="75"/>
  <c r="AA138" i="75"/>
  <c r="Y138" i="75"/>
  <c r="W138" i="75"/>
  <c r="U138" i="75"/>
  <c r="S138" i="75"/>
  <c r="Q138" i="75"/>
  <c r="N138" i="75"/>
  <c r="AJ137" i="75"/>
  <c r="AA137" i="75"/>
  <c r="Y137" i="75"/>
  <c r="W137" i="75"/>
  <c r="U137" i="75"/>
  <c r="S137" i="75"/>
  <c r="Q137" i="75"/>
  <c r="N137" i="75"/>
  <c r="AJ136" i="75"/>
  <c r="AA136" i="75"/>
  <c r="Y136" i="75"/>
  <c r="W136" i="75"/>
  <c r="U136" i="75"/>
  <c r="S136" i="75"/>
  <c r="Q136" i="75"/>
  <c r="AJ134" i="75"/>
  <c r="AA134" i="75"/>
  <c r="Y134" i="75"/>
  <c r="W134" i="75"/>
  <c r="U134" i="75"/>
  <c r="S134" i="75"/>
  <c r="Q134" i="75"/>
  <c r="AJ133" i="75"/>
  <c r="AA133" i="75"/>
  <c r="Y133" i="75"/>
  <c r="W133" i="75"/>
  <c r="U133" i="75"/>
  <c r="S133" i="75"/>
  <c r="Q133" i="75"/>
  <c r="AJ132" i="75"/>
  <c r="AA132" i="75"/>
  <c r="Y132" i="75"/>
  <c r="W132" i="75"/>
  <c r="U132" i="75"/>
  <c r="S132" i="75"/>
  <c r="Q132" i="75"/>
  <c r="AJ118" i="75"/>
  <c r="AA118" i="75"/>
  <c r="Y118" i="75"/>
  <c r="W118" i="75"/>
  <c r="U118" i="75"/>
  <c r="S118" i="75"/>
  <c r="Q118" i="75"/>
  <c r="N118" i="75"/>
  <c r="AJ117" i="75"/>
  <c r="AA117" i="75"/>
  <c r="Y117" i="75"/>
  <c r="W117" i="75"/>
  <c r="U117" i="75"/>
  <c r="S117" i="75"/>
  <c r="Q117" i="75"/>
  <c r="AJ74" i="75"/>
  <c r="AA74" i="75"/>
  <c r="Y74" i="75"/>
  <c r="W74" i="75"/>
  <c r="U74" i="75"/>
  <c r="S74" i="75"/>
  <c r="Q74" i="75"/>
  <c r="AJ62" i="75"/>
  <c r="AA62" i="75"/>
  <c r="Y62" i="75"/>
  <c r="W62" i="75"/>
  <c r="U62" i="75"/>
  <c r="S62" i="75"/>
  <c r="Q62" i="75"/>
  <c r="N62" i="75"/>
  <c r="AJ61" i="75"/>
  <c r="AA61" i="75"/>
  <c r="Y61" i="75"/>
  <c r="W61" i="75"/>
  <c r="U61" i="75"/>
  <c r="S61" i="75"/>
  <c r="Q61" i="75"/>
  <c r="N61" i="75"/>
  <c r="AJ60" i="75"/>
  <c r="AA60" i="75"/>
  <c r="Y60" i="75"/>
  <c r="W60" i="75"/>
  <c r="U60" i="75"/>
  <c r="S60" i="75"/>
  <c r="Q60" i="75"/>
  <c r="AJ59" i="75"/>
  <c r="AA59" i="75"/>
  <c r="Y59" i="75"/>
  <c r="W59" i="75"/>
  <c r="U59" i="75"/>
  <c r="S59" i="75"/>
  <c r="Q59" i="75"/>
  <c r="N59" i="75"/>
  <c r="AJ58" i="75"/>
  <c r="AA58" i="75"/>
  <c r="Y58" i="75"/>
  <c r="W58" i="75"/>
  <c r="U58" i="75"/>
  <c r="S58" i="75"/>
  <c r="Q58" i="75"/>
  <c r="AJ57" i="75"/>
  <c r="AA57" i="75"/>
  <c r="Y57" i="75"/>
  <c r="W57" i="75"/>
  <c r="U57" i="75"/>
  <c r="S57" i="75"/>
  <c r="Q57" i="75"/>
  <c r="AJ55" i="75"/>
  <c r="AA55" i="75"/>
  <c r="Y55" i="75"/>
  <c r="W55" i="75"/>
  <c r="U55" i="75"/>
  <c r="S55" i="75"/>
  <c r="Q55" i="75"/>
  <c r="N55" i="75"/>
  <c r="AJ36" i="75"/>
  <c r="AA36" i="75"/>
  <c r="Y36" i="75"/>
  <c r="W36" i="75"/>
  <c r="U36" i="75"/>
  <c r="S36" i="75"/>
  <c r="Q36" i="75"/>
  <c r="AJ35" i="75"/>
  <c r="AA35" i="75"/>
  <c r="Y35" i="75"/>
  <c r="W35" i="75"/>
  <c r="U35" i="75"/>
  <c r="S35" i="75"/>
  <c r="Q35" i="75"/>
  <c r="N35" i="75"/>
  <c r="AJ34" i="75"/>
  <c r="AA34" i="75"/>
  <c r="Y34" i="75"/>
  <c r="W34" i="75"/>
  <c r="U34" i="75"/>
  <c r="S34" i="75"/>
  <c r="Q34" i="75"/>
  <c r="N34" i="75"/>
  <c r="AJ33" i="75"/>
  <c r="AA33" i="75"/>
  <c r="Y33" i="75"/>
  <c r="W33" i="75"/>
  <c r="U33" i="75"/>
  <c r="S33" i="75"/>
  <c r="Q33" i="75"/>
  <c r="AJ32" i="75"/>
  <c r="AA32" i="75"/>
  <c r="Y32" i="75"/>
  <c r="W32" i="75"/>
  <c r="U32" i="75"/>
  <c r="S32" i="75"/>
  <c r="Q32" i="75"/>
  <c r="AJ31" i="75"/>
  <c r="AA31" i="75"/>
  <c r="Y31" i="75"/>
  <c r="W31" i="75"/>
  <c r="U31" i="75"/>
  <c r="S31" i="75"/>
  <c r="Q31" i="75"/>
  <c r="N31" i="75"/>
  <c r="AJ30" i="75"/>
  <c r="AA30" i="75"/>
  <c r="Y30" i="75"/>
  <c r="W30" i="75"/>
  <c r="U30" i="75"/>
  <c r="S30" i="75"/>
  <c r="Q30" i="75"/>
  <c r="AJ29" i="75"/>
  <c r="AA29" i="75"/>
  <c r="Y29" i="75"/>
  <c r="W29" i="75"/>
  <c r="U29" i="75"/>
  <c r="S29" i="75"/>
  <c r="Q29" i="75"/>
  <c r="N29" i="75"/>
  <c r="AJ28" i="75"/>
  <c r="AA28" i="75"/>
  <c r="Y28" i="75"/>
  <c r="W28" i="75"/>
  <c r="U28" i="75"/>
  <c r="S28" i="75"/>
  <c r="Q28" i="75"/>
  <c r="N28" i="75"/>
  <c r="AJ27" i="75"/>
  <c r="AA27" i="75"/>
  <c r="Y27" i="75"/>
  <c r="W27" i="75"/>
  <c r="U27" i="75"/>
  <c r="S27" i="75"/>
  <c r="Q27" i="75"/>
  <c r="N27" i="75"/>
  <c r="AJ26" i="75"/>
  <c r="AA26" i="75"/>
  <c r="Y26" i="75"/>
  <c r="W26" i="75"/>
  <c r="U26" i="75"/>
  <c r="S26" i="75"/>
  <c r="Q26" i="75"/>
  <c r="AJ25" i="75"/>
  <c r="AA25" i="75"/>
  <c r="Y25" i="75"/>
  <c r="W25" i="75"/>
  <c r="U25" i="75"/>
  <c r="S25" i="75"/>
  <c r="Q25" i="75"/>
  <c r="AJ24" i="75"/>
  <c r="AA24" i="75"/>
  <c r="Y24" i="75"/>
  <c r="W24" i="75"/>
  <c r="U24" i="75"/>
  <c r="Q24" i="75"/>
  <c r="N24" i="75"/>
  <c r="AJ23" i="75"/>
  <c r="AA23" i="75"/>
  <c r="Y23" i="75"/>
  <c r="W23" i="75"/>
  <c r="U23" i="75"/>
  <c r="S23" i="75"/>
  <c r="Q23" i="75"/>
  <c r="N23" i="75"/>
  <c r="AJ22" i="75"/>
  <c r="AA22" i="75"/>
  <c r="Y22" i="75"/>
  <c r="W22" i="75"/>
  <c r="U22" i="75"/>
  <c r="S22" i="75"/>
  <c r="Q22" i="75"/>
  <c r="N22" i="75"/>
  <c r="AA20" i="75"/>
  <c r="Y20" i="75"/>
  <c r="W20" i="75"/>
  <c r="U20" i="75"/>
  <c r="S20" i="75"/>
  <c r="Q20" i="75"/>
  <c r="N20" i="75"/>
  <c r="AJ19" i="75"/>
  <c r="AA19" i="75"/>
  <c r="Y19" i="75"/>
  <c r="W19" i="75"/>
  <c r="U19" i="75"/>
  <c r="S19" i="75"/>
  <c r="Q19" i="75"/>
  <c r="AJ18" i="75"/>
  <c r="AA18" i="75"/>
  <c r="Y18" i="75"/>
  <c r="W18" i="75"/>
  <c r="U18" i="75"/>
  <c r="S18" i="75"/>
  <c r="Q18" i="75"/>
  <c r="AJ17" i="75"/>
  <c r="AA17" i="75"/>
  <c r="Y17" i="75"/>
  <c r="W17" i="75"/>
  <c r="U17" i="75"/>
  <c r="S17" i="75"/>
  <c r="Q17" i="75"/>
  <c r="N17" i="75"/>
  <c r="AJ16" i="75"/>
  <c r="AA16" i="75"/>
  <c r="Y16" i="75"/>
  <c r="W16" i="75"/>
  <c r="U16" i="75"/>
  <c r="S16" i="75"/>
  <c r="Q16" i="75"/>
  <c r="N16" i="75"/>
  <c r="AJ15" i="75"/>
  <c r="AA15" i="75"/>
  <c r="Y15" i="75"/>
  <c r="W15" i="75"/>
  <c r="U15" i="75"/>
  <c r="S15" i="75"/>
  <c r="Q15" i="75"/>
  <c r="N15" i="75"/>
  <c r="AJ14" i="75"/>
  <c r="AA14" i="75"/>
  <c r="Y14" i="75"/>
  <c r="W14" i="75"/>
  <c r="U14" i="75"/>
  <c r="S14" i="75"/>
  <c r="Q14" i="75"/>
  <c r="AJ13" i="75"/>
  <c r="AA13" i="75"/>
  <c r="Y13" i="75"/>
  <c r="W13" i="75"/>
  <c r="U13" i="75"/>
  <c r="S13" i="75"/>
  <c r="Q13" i="75"/>
  <c r="AJ12" i="75"/>
  <c r="AA12" i="75"/>
  <c r="Y12" i="75"/>
  <c r="W12" i="75"/>
  <c r="U12" i="75"/>
  <c r="S12" i="75"/>
  <c r="Q12" i="75"/>
  <c r="N12" i="75"/>
  <c r="AJ11" i="75"/>
  <c r="AA11" i="75"/>
  <c r="Y11" i="75"/>
  <c r="W11" i="75"/>
  <c r="U11" i="75"/>
  <c r="S11" i="75"/>
  <c r="Q11" i="75"/>
  <c r="N11" i="75"/>
  <c r="AJ10" i="75"/>
  <c r="AA10" i="75"/>
  <c r="Y10" i="75"/>
  <c r="W10" i="75"/>
  <c r="U10" i="75"/>
  <c r="S10" i="75"/>
  <c r="Q10" i="75"/>
  <c r="AJ9" i="75"/>
  <c r="AA9" i="75"/>
  <c r="Y9" i="75"/>
  <c r="W9" i="75"/>
  <c r="U9" i="75"/>
  <c r="S9" i="75"/>
  <c r="Q9" i="75"/>
  <c r="N9" i="75"/>
  <c r="AJ8" i="75"/>
  <c r="AA8" i="75"/>
  <c r="Y8" i="75"/>
  <c r="W8" i="75"/>
  <c r="U8" i="75"/>
  <c r="S8" i="75"/>
  <c r="Q8" i="75"/>
  <c r="N8" i="75"/>
  <c r="AJ7" i="75"/>
  <c r="AA7" i="75"/>
  <c r="Y7" i="75"/>
  <c r="W7" i="75"/>
  <c r="U7" i="75"/>
  <c r="S7" i="75"/>
  <c r="Q7" i="75"/>
  <c r="N7" i="75"/>
  <c r="AJ118" i="74"/>
  <c r="AA118" i="74"/>
  <c r="Y118" i="74"/>
  <c r="W118" i="74"/>
  <c r="U118" i="74"/>
  <c r="S118" i="74"/>
  <c r="Q118" i="74"/>
  <c r="N118" i="74"/>
  <c r="AJ117" i="74"/>
  <c r="AA117" i="74"/>
  <c r="Y117" i="74"/>
  <c r="W117" i="74"/>
  <c r="U117" i="74"/>
  <c r="S117" i="74"/>
  <c r="Q117" i="74"/>
  <c r="N117" i="74"/>
  <c r="AJ116" i="74"/>
  <c r="AA116" i="74"/>
  <c r="Y116" i="74"/>
  <c r="W116" i="74"/>
  <c r="U116" i="74"/>
  <c r="S116" i="74"/>
  <c r="Q116" i="74"/>
  <c r="N116" i="74"/>
  <c r="AJ115" i="74"/>
  <c r="AA115" i="74"/>
  <c r="Y115" i="74"/>
  <c r="W115" i="74"/>
  <c r="U115" i="74"/>
  <c r="S115" i="74"/>
  <c r="Q115" i="74"/>
  <c r="N115" i="74"/>
  <c r="AJ114" i="74"/>
  <c r="AA114" i="74"/>
  <c r="Y114" i="74"/>
  <c r="W114" i="74"/>
  <c r="U114" i="74"/>
  <c r="S114" i="74"/>
  <c r="Q114" i="74"/>
  <c r="N114" i="74"/>
  <c r="AJ113" i="74"/>
  <c r="AA113" i="74"/>
  <c r="Y113" i="74"/>
  <c r="W113" i="74"/>
  <c r="U113" i="74"/>
  <c r="S113" i="74"/>
  <c r="Q113" i="74"/>
  <c r="N113" i="74"/>
  <c r="N104" i="74"/>
  <c r="AJ112" i="74"/>
  <c r="AA112" i="74"/>
  <c r="Y112" i="74"/>
  <c r="W112" i="74"/>
  <c r="U112" i="74"/>
  <c r="S112" i="74"/>
  <c r="Q112" i="74"/>
  <c r="N112" i="74"/>
  <c r="AJ111" i="74"/>
  <c r="AA111" i="74"/>
  <c r="Y111" i="74"/>
  <c r="W111" i="74"/>
  <c r="U111" i="74"/>
  <c r="S111" i="74"/>
  <c r="Q111" i="74"/>
  <c r="N111" i="74"/>
  <c r="AJ110" i="74"/>
  <c r="AA110" i="74"/>
  <c r="Y110" i="74"/>
  <c r="W110" i="74"/>
  <c r="U110" i="74"/>
  <c r="S110" i="74"/>
  <c r="Q110" i="74"/>
  <c r="N110" i="74"/>
  <c r="AJ109" i="74"/>
  <c r="AA109" i="74"/>
  <c r="Y109" i="74"/>
  <c r="W109" i="74"/>
  <c r="U109" i="74"/>
  <c r="S109" i="74"/>
  <c r="Q109" i="74"/>
  <c r="AJ108" i="74"/>
  <c r="AA108" i="74"/>
  <c r="Y108" i="74"/>
  <c r="W108" i="74"/>
  <c r="U108" i="74"/>
  <c r="S108" i="74"/>
  <c r="Q108" i="74"/>
  <c r="N108" i="74"/>
  <c r="AJ107" i="74"/>
  <c r="AA107" i="74"/>
  <c r="Y107" i="74"/>
  <c r="W107" i="74"/>
  <c r="U107" i="74"/>
  <c r="S107" i="74"/>
  <c r="Q107" i="74"/>
  <c r="N119" i="74"/>
  <c r="Q119" i="74"/>
  <c r="S119" i="74"/>
  <c r="U119" i="74"/>
  <c r="W119" i="74"/>
  <c r="Y119" i="74"/>
  <c r="AA119" i="74"/>
  <c r="AJ119" i="74"/>
  <c r="N120" i="74"/>
  <c r="Q120" i="74"/>
  <c r="S120" i="74"/>
  <c r="U120" i="74"/>
  <c r="W120" i="74"/>
  <c r="Y120" i="74"/>
  <c r="AA120" i="74"/>
  <c r="AJ120" i="74"/>
  <c r="N121" i="74"/>
  <c r="Q121" i="74"/>
  <c r="S121" i="74"/>
  <c r="U121" i="74"/>
  <c r="W121" i="74"/>
  <c r="Y121" i="74"/>
  <c r="AA121" i="74"/>
  <c r="AJ121" i="74"/>
  <c r="N122" i="74"/>
  <c r="Q122" i="74"/>
  <c r="S122" i="74"/>
  <c r="U122" i="74"/>
  <c r="W122" i="74"/>
  <c r="Y122" i="74"/>
  <c r="AA122" i="74"/>
  <c r="AJ122" i="74"/>
  <c r="N123" i="74"/>
  <c r="Q123" i="74"/>
  <c r="S123" i="74"/>
  <c r="U123" i="74"/>
  <c r="W123" i="74"/>
  <c r="Y123" i="74"/>
  <c r="AA123" i="74"/>
  <c r="AJ123" i="74"/>
  <c r="N124" i="74"/>
  <c r="Q124" i="74"/>
  <c r="S124" i="74"/>
  <c r="U124" i="74"/>
  <c r="W124" i="74"/>
  <c r="Y124" i="74"/>
  <c r="AA124" i="74"/>
  <c r="AJ124" i="74"/>
  <c r="AJ106" i="74"/>
  <c r="AA106" i="74"/>
  <c r="Y106" i="74"/>
  <c r="W106" i="74"/>
  <c r="U106" i="74"/>
  <c r="S106" i="74"/>
  <c r="Q106" i="74"/>
  <c r="AJ105" i="74"/>
  <c r="AA105" i="74"/>
  <c r="Y105" i="74"/>
  <c r="U105" i="74"/>
  <c r="S105" i="74"/>
  <c r="Q105" i="74"/>
  <c r="N105" i="74"/>
  <c r="AJ104" i="74"/>
  <c r="AA104" i="74"/>
  <c r="Y104" i="74"/>
  <c r="W104" i="74"/>
  <c r="U104" i="74"/>
  <c r="S104" i="74"/>
  <c r="Q104" i="74"/>
  <c r="AJ103" i="74"/>
  <c r="AA103" i="74"/>
  <c r="Y103" i="74"/>
  <c r="W103" i="74"/>
  <c r="U103" i="74"/>
  <c r="S103" i="74"/>
  <c r="Q103" i="74"/>
  <c r="AJ89" i="73"/>
  <c r="AA89" i="73"/>
  <c r="Y89" i="73"/>
  <c r="W89" i="73"/>
  <c r="U89" i="73"/>
  <c r="S89" i="73"/>
  <c r="Q89" i="73"/>
  <c r="N76" i="73"/>
  <c r="AJ99" i="74"/>
  <c r="AA99" i="74"/>
  <c r="Y99" i="74"/>
  <c r="W99" i="74"/>
  <c r="U99" i="74"/>
  <c r="S99" i="74"/>
  <c r="Q99" i="74"/>
  <c r="AJ98" i="74"/>
  <c r="AA98" i="74"/>
  <c r="Y98" i="74"/>
  <c r="W98" i="74"/>
  <c r="U98" i="74"/>
  <c r="S98" i="74"/>
  <c r="Q98" i="74"/>
  <c r="AJ97" i="74"/>
  <c r="AA97" i="74"/>
  <c r="Y97" i="74"/>
  <c r="W97" i="74"/>
  <c r="U97" i="74"/>
  <c r="S97" i="74"/>
  <c r="Q97" i="74"/>
  <c r="AJ96" i="74"/>
  <c r="AA96" i="74"/>
  <c r="Y96" i="74"/>
  <c r="W96" i="74"/>
  <c r="U96" i="74"/>
  <c r="S96" i="74"/>
  <c r="Q96" i="74"/>
  <c r="AJ95" i="74"/>
  <c r="AA95" i="74"/>
  <c r="Y95" i="74"/>
  <c r="W95" i="74"/>
  <c r="U95" i="74"/>
  <c r="S95" i="74"/>
  <c r="Q95" i="74"/>
  <c r="AJ94" i="74"/>
  <c r="AA94" i="74"/>
  <c r="Y94" i="74"/>
  <c r="W94" i="74"/>
  <c r="U94" i="74"/>
  <c r="S94" i="74"/>
  <c r="Q94" i="74"/>
  <c r="AJ93" i="74"/>
  <c r="AA93" i="74"/>
  <c r="Y93" i="74"/>
  <c r="W93" i="74"/>
  <c r="U93" i="74"/>
  <c r="S93" i="74"/>
  <c r="Q93" i="74"/>
  <c r="N93" i="74"/>
  <c r="AJ92" i="74"/>
  <c r="AA92" i="74"/>
  <c r="Y92" i="74"/>
  <c r="W92" i="74"/>
  <c r="U92" i="74"/>
  <c r="S92" i="74"/>
  <c r="Q92" i="74"/>
  <c r="AJ102" i="74"/>
  <c r="AA102" i="74"/>
  <c r="Y102" i="74"/>
  <c r="W102" i="74"/>
  <c r="U102" i="74"/>
  <c r="S102" i="74"/>
  <c r="Q102" i="74"/>
  <c r="AJ101" i="74"/>
  <c r="AA101" i="74"/>
  <c r="Y101" i="74"/>
  <c r="W101" i="74"/>
  <c r="U101" i="74"/>
  <c r="S101" i="74"/>
  <c r="Q101" i="74"/>
  <c r="AJ100" i="74"/>
  <c r="AA100" i="74"/>
  <c r="Y100" i="74"/>
  <c r="W100" i="74"/>
  <c r="U100" i="74"/>
  <c r="S100" i="74"/>
  <c r="Q100" i="74"/>
  <c r="AJ80" i="74"/>
  <c r="AA80" i="74"/>
  <c r="Y80" i="74"/>
  <c r="W80" i="74"/>
  <c r="U80" i="74"/>
  <c r="S80" i="74"/>
  <c r="Q80" i="74"/>
  <c r="AJ79" i="74"/>
  <c r="AA79" i="74"/>
  <c r="Y79" i="74"/>
  <c r="W79" i="74"/>
  <c r="U79" i="74"/>
  <c r="S79" i="74"/>
  <c r="Q79" i="74"/>
  <c r="AJ78" i="74"/>
  <c r="AA78" i="74"/>
  <c r="Y78" i="74"/>
  <c r="W78" i="74"/>
  <c r="U78" i="74"/>
  <c r="S78" i="74"/>
  <c r="Q78" i="74"/>
  <c r="N78" i="74"/>
  <c r="AJ77" i="74"/>
  <c r="AA77" i="74"/>
  <c r="Y77" i="74"/>
  <c r="W77" i="74"/>
  <c r="U77" i="74"/>
  <c r="S77" i="74"/>
  <c r="Q77" i="74"/>
  <c r="N77" i="74"/>
  <c r="AJ76" i="74"/>
  <c r="AA76" i="74"/>
  <c r="Y76" i="74"/>
  <c r="W76" i="74"/>
  <c r="U76" i="74"/>
  <c r="S76" i="74"/>
  <c r="Q76" i="74"/>
  <c r="N76" i="74"/>
  <c r="AJ75" i="74"/>
  <c r="AA75" i="74"/>
  <c r="Y75" i="74"/>
  <c r="W75" i="74"/>
  <c r="U75" i="74"/>
  <c r="S75" i="74"/>
  <c r="Q75" i="74"/>
  <c r="N75" i="74"/>
  <c r="AJ74" i="74"/>
  <c r="AA74" i="74"/>
  <c r="Y74" i="74"/>
  <c r="W74" i="74"/>
  <c r="U74" i="74"/>
  <c r="S74" i="74"/>
  <c r="Q74" i="74"/>
  <c r="AJ73" i="74"/>
  <c r="AA73" i="74"/>
  <c r="Y73" i="74"/>
  <c r="W73" i="74"/>
  <c r="U73" i="74"/>
  <c r="S73" i="74"/>
  <c r="Q73" i="74"/>
  <c r="N73" i="74"/>
  <c r="AJ72" i="74"/>
  <c r="AA72" i="74"/>
  <c r="Y72" i="74"/>
  <c r="W72" i="74"/>
  <c r="U72" i="74"/>
  <c r="S72" i="74"/>
  <c r="Q72" i="74"/>
  <c r="AJ71" i="74"/>
  <c r="AA71" i="74"/>
  <c r="Y71" i="74"/>
  <c r="W71" i="74"/>
  <c r="U71" i="74"/>
  <c r="S71" i="74"/>
  <c r="Q71" i="74"/>
  <c r="N71" i="74"/>
  <c r="AJ64" i="74"/>
  <c r="AA64" i="74"/>
  <c r="Y64" i="74"/>
  <c r="W64" i="74"/>
  <c r="U64" i="74"/>
  <c r="S64" i="74"/>
  <c r="Q64" i="74"/>
  <c r="N64" i="74"/>
  <c r="N48" i="74"/>
  <c r="M13" i="65"/>
  <c r="L13" i="65"/>
  <c r="J13" i="65"/>
  <c r="L11" i="65"/>
  <c r="L10" i="65"/>
  <c r="L9" i="65"/>
  <c r="L8" i="65"/>
  <c r="L7" i="65"/>
  <c r="L6" i="65"/>
  <c r="AJ55" i="1"/>
  <c r="AH55" i="1"/>
  <c r="AG55" i="1"/>
  <c r="AE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AJ53" i="1"/>
  <c r="AA53" i="1"/>
  <c r="Y53" i="1"/>
  <c r="W53" i="1"/>
  <c r="U53" i="1"/>
  <c r="S53" i="1"/>
  <c r="Q53" i="1"/>
  <c r="N53" i="1"/>
  <c r="AJ52" i="1"/>
  <c r="AA52" i="1"/>
  <c r="Y52" i="1"/>
  <c r="W52" i="1"/>
  <c r="U52" i="1"/>
  <c r="S52" i="1"/>
  <c r="Q52" i="1"/>
  <c r="N52" i="1"/>
  <c r="AJ51" i="1"/>
  <c r="AA51" i="1"/>
  <c r="Y51" i="1"/>
  <c r="W51" i="1"/>
  <c r="U51" i="1"/>
  <c r="S51" i="1"/>
  <c r="Q51" i="1"/>
  <c r="N51" i="1"/>
  <c r="AJ50" i="1"/>
  <c r="AA50" i="1"/>
  <c r="Y50" i="1"/>
  <c r="W50" i="1"/>
  <c r="U50" i="1"/>
  <c r="S50" i="1"/>
  <c r="Q50" i="1"/>
  <c r="N50" i="1"/>
  <c r="AJ49" i="1"/>
  <c r="AA49" i="1"/>
  <c r="Y49" i="1"/>
  <c r="W49" i="1"/>
  <c r="U49" i="1"/>
  <c r="S49" i="1"/>
  <c r="Q49" i="1"/>
  <c r="N49" i="1"/>
  <c r="AJ48" i="1"/>
  <c r="AA48" i="1"/>
  <c r="Y48" i="1"/>
  <c r="W48" i="1"/>
  <c r="U48" i="1"/>
  <c r="S48" i="1"/>
  <c r="Q48" i="1"/>
  <c r="N48" i="1"/>
  <c r="AJ47" i="1"/>
  <c r="AA47" i="1"/>
  <c r="Y47" i="1"/>
  <c r="W47" i="1"/>
  <c r="U47" i="1"/>
  <c r="S47" i="1"/>
  <c r="Q47" i="1"/>
  <c r="N47" i="1"/>
  <c r="AJ46" i="1"/>
  <c r="AA46" i="1"/>
  <c r="Y46" i="1"/>
  <c r="W46" i="1"/>
  <c r="U46" i="1"/>
  <c r="S46" i="1"/>
  <c r="Q46" i="1"/>
  <c r="N46" i="1"/>
  <c r="AJ45" i="1"/>
  <c r="AA45" i="1"/>
  <c r="Y45" i="1"/>
  <c r="W45" i="1"/>
  <c r="U45" i="1"/>
  <c r="S45" i="1"/>
  <c r="Q45" i="1"/>
  <c r="N45" i="1"/>
  <c r="AJ44" i="1"/>
  <c r="AA44" i="1"/>
  <c r="Y44" i="1"/>
  <c r="W44" i="1"/>
  <c r="U44" i="1"/>
  <c r="S44" i="1"/>
  <c r="Q44" i="1"/>
  <c r="N44" i="1"/>
  <c r="AJ43" i="1"/>
  <c r="AA43" i="1"/>
  <c r="Y43" i="1"/>
  <c r="W43" i="1"/>
  <c r="U43" i="1"/>
  <c r="S43" i="1"/>
  <c r="Q43" i="1"/>
  <c r="N43" i="1"/>
  <c r="AJ42" i="1"/>
  <c r="AA42" i="1"/>
  <c r="Y42" i="1"/>
  <c r="W42" i="1"/>
  <c r="U42" i="1"/>
  <c r="S42" i="1"/>
  <c r="Q42" i="1"/>
  <c r="N42" i="1"/>
  <c r="AJ41" i="1"/>
  <c r="AA41" i="1"/>
  <c r="Y41" i="1"/>
  <c r="W41" i="1"/>
  <c r="U41" i="1"/>
  <c r="S41" i="1"/>
  <c r="Q41" i="1"/>
  <c r="N41" i="1"/>
  <c r="AJ40" i="1"/>
  <c r="AA40" i="1"/>
  <c r="Y40" i="1"/>
  <c r="W40" i="1"/>
  <c r="U40" i="1"/>
  <c r="S40" i="1"/>
  <c r="Q40" i="1"/>
  <c r="N40" i="1"/>
  <c r="AJ39" i="1"/>
  <c r="AA39" i="1"/>
  <c r="Y39" i="1"/>
  <c r="W39" i="1"/>
  <c r="U39" i="1"/>
  <c r="S39" i="1"/>
  <c r="Q39" i="1"/>
  <c r="N39" i="1"/>
  <c r="AJ38" i="1"/>
  <c r="AA38" i="1"/>
  <c r="Y38" i="1"/>
  <c r="W38" i="1"/>
  <c r="U38" i="1"/>
  <c r="S38" i="1"/>
  <c r="Q38" i="1"/>
  <c r="N38" i="1"/>
  <c r="AJ37" i="1"/>
  <c r="AA37" i="1"/>
  <c r="Y37" i="1"/>
  <c r="W37" i="1"/>
  <c r="U37" i="1"/>
  <c r="S37" i="1"/>
  <c r="Q37" i="1"/>
  <c r="N37" i="1"/>
  <c r="AJ36" i="1"/>
  <c r="AA36" i="1"/>
  <c r="Y36" i="1"/>
  <c r="W36" i="1"/>
  <c r="U36" i="1"/>
  <c r="S36" i="1"/>
  <c r="Q36" i="1"/>
  <c r="N36" i="1"/>
  <c r="AJ35" i="1"/>
  <c r="AA35" i="1"/>
  <c r="Y35" i="1"/>
  <c r="W35" i="1"/>
  <c r="U35" i="1"/>
  <c r="S35" i="1"/>
  <c r="Q35" i="1"/>
  <c r="N35" i="1"/>
  <c r="AJ34" i="1"/>
  <c r="AA34" i="1"/>
  <c r="Y34" i="1"/>
  <c r="W34" i="1"/>
  <c r="U34" i="1"/>
  <c r="S34" i="1"/>
  <c r="Q34" i="1"/>
  <c r="N34" i="1"/>
  <c r="AJ33" i="1"/>
  <c r="AA33" i="1"/>
  <c r="Y33" i="1"/>
  <c r="W33" i="1"/>
  <c r="U33" i="1"/>
  <c r="S33" i="1"/>
  <c r="Q33" i="1"/>
  <c r="N33" i="1"/>
  <c r="AJ32" i="1"/>
  <c r="AA32" i="1"/>
  <c r="Y32" i="1"/>
  <c r="W32" i="1"/>
  <c r="U32" i="1"/>
  <c r="S32" i="1"/>
  <c r="Q32" i="1"/>
  <c r="N32" i="1"/>
  <c r="AJ31" i="1"/>
  <c r="AA31" i="1"/>
  <c r="Y31" i="1"/>
  <c r="W31" i="1"/>
  <c r="U31" i="1"/>
  <c r="S31" i="1"/>
  <c r="Q31" i="1"/>
  <c r="N31" i="1"/>
  <c r="AJ30" i="1"/>
  <c r="AA30" i="1"/>
  <c r="Y30" i="1"/>
  <c r="W30" i="1"/>
  <c r="U30" i="1"/>
  <c r="S30" i="1"/>
  <c r="Q30" i="1"/>
  <c r="N30" i="1"/>
  <c r="AJ29" i="1"/>
  <c r="AA29" i="1"/>
  <c r="Y29" i="1"/>
  <c r="W29" i="1"/>
  <c r="U29" i="1"/>
  <c r="S29" i="1"/>
  <c r="Q29" i="1"/>
  <c r="N29" i="1"/>
  <c r="AJ28" i="1"/>
  <c r="AA28" i="1"/>
  <c r="Y28" i="1"/>
  <c r="W28" i="1"/>
  <c r="U28" i="1"/>
  <c r="S28" i="1"/>
  <c r="Q28" i="1"/>
  <c r="N28" i="1"/>
  <c r="AJ27" i="1"/>
  <c r="AA27" i="1"/>
  <c r="Y27" i="1"/>
  <c r="W27" i="1"/>
  <c r="U27" i="1"/>
  <c r="S27" i="1"/>
  <c r="Q27" i="1"/>
  <c r="N27" i="1"/>
  <c r="AJ26" i="1"/>
  <c r="AA26" i="1"/>
  <c r="Y26" i="1"/>
  <c r="W26" i="1"/>
  <c r="U26" i="1"/>
  <c r="S26" i="1"/>
  <c r="Q26" i="1"/>
  <c r="N26" i="1"/>
  <c r="AJ25" i="1"/>
  <c r="AA25" i="1"/>
  <c r="Y25" i="1"/>
  <c r="W25" i="1"/>
  <c r="U25" i="1"/>
  <c r="S25" i="1"/>
  <c r="Q25" i="1"/>
  <c r="N25" i="1"/>
  <c r="AJ24" i="1"/>
  <c r="AA24" i="1"/>
  <c r="Y24" i="1"/>
  <c r="W24" i="1"/>
  <c r="U24" i="1"/>
  <c r="S24" i="1"/>
  <c r="Q24" i="1"/>
  <c r="N24" i="1"/>
  <c r="AJ23" i="1"/>
  <c r="AA23" i="1"/>
  <c r="Y23" i="1"/>
  <c r="W23" i="1"/>
  <c r="U23" i="1"/>
  <c r="S23" i="1"/>
  <c r="Q23" i="1"/>
  <c r="N23" i="1"/>
  <c r="AJ22" i="1"/>
  <c r="AA22" i="1"/>
  <c r="Y22" i="1"/>
  <c r="W22" i="1"/>
  <c r="U22" i="1"/>
  <c r="S22" i="1"/>
  <c r="Q22" i="1"/>
  <c r="N22" i="1"/>
  <c r="AJ21" i="1"/>
  <c r="AA21" i="1"/>
  <c r="Y21" i="1"/>
  <c r="W21" i="1"/>
  <c r="U21" i="1"/>
  <c r="S21" i="1"/>
  <c r="Q21" i="1"/>
  <c r="N21" i="1"/>
  <c r="AJ20" i="1"/>
  <c r="AA20" i="1"/>
  <c r="Y20" i="1"/>
  <c r="W20" i="1"/>
  <c r="U20" i="1"/>
  <c r="S20" i="1"/>
  <c r="Q20" i="1"/>
  <c r="N20" i="1"/>
  <c r="AJ19" i="1"/>
  <c r="AA19" i="1"/>
  <c r="Y19" i="1"/>
  <c r="W19" i="1"/>
  <c r="U19" i="1"/>
  <c r="S19" i="1"/>
  <c r="Q19" i="1"/>
  <c r="N19" i="1"/>
  <c r="AJ18" i="1"/>
  <c r="AA18" i="1"/>
  <c r="Y18" i="1"/>
  <c r="W18" i="1"/>
  <c r="U18" i="1"/>
  <c r="S18" i="1"/>
  <c r="Q18" i="1"/>
  <c r="N18" i="1"/>
  <c r="AJ17" i="1"/>
  <c r="AA17" i="1"/>
  <c r="Y17" i="1"/>
  <c r="W17" i="1"/>
  <c r="U17" i="1"/>
  <c r="S17" i="1"/>
  <c r="Q17" i="1"/>
  <c r="N17" i="1"/>
  <c r="AJ16" i="1"/>
  <c r="AA16" i="1"/>
  <c r="Y16" i="1"/>
  <c r="W16" i="1"/>
  <c r="U16" i="1"/>
  <c r="S16" i="1"/>
  <c r="Q16" i="1"/>
  <c r="N16" i="1"/>
  <c r="AJ15" i="1"/>
  <c r="AA15" i="1"/>
  <c r="Y15" i="1"/>
  <c r="W15" i="1"/>
  <c r="U15" i="1"/>
  <c r="S15" i="1"/>
  <c r="Q15" i="1"/>
  <c r="N15" i="1"/>
  <c r="AJ14" i="1"/>
  <c r="AA14" i="1"/>
  <c r="Y14" i="1"/>
  <c r="W14" i="1"/>
  <c r="U14" i="1"/>
  <c r="S14" i="1"/>
  <c r="Q14" i="1"/>
  <c r="N14" i="1"/>
  <c r="AJ13" i="1"/>
  <c r="AA13" i="1"/>
  <c r="Y13" i="1"/>
  <c r="W13" i="1"/>
  <c r="U13" i="1"/>
  <c r="S13" i="1"/>
  <c r="Q13" i="1"/>
  <c r="N13" i="1"/>
  <c r="AJ12" i="1"/>
  <c r="AA12" i="1"/>
  <c r="Y12" i="1"/>
  <c r="W12" i="1"/>
  <c r="U12" i="1"/>
  <c r="S12" i="1"/>
  <c r="Q12" i="1"/>
  <c r="N12" i="1"/>
  <c r="AJ11" i="1"/>
  <c r="AA11" i="1"/>
  <c r="Y11" i="1"/>
  <c r="W11" i="1"/>
  <c r="U11" i="1"/>
  <c r="S11" i="1"/>
  <c r="Q11" i="1"/>
  <c r="N11" i="1"/>
  <c r="AJ10" i="1"/>
  <c r="AA10" i="1"/>
  <c r="Y10" i="1"/>
  <c r="W10" i="1"/>
  <c r="U10" i="1"/>
  <c r="S10" i="1"/>
  <c r="Q10" i="1"/>
  <c r="N10" i="1"/>
  <c r="AJ9" i="1"/>
  <c r="AA9" i="1"/>
  <c r="Y9" i="1"/>
  <c r="W9" i="1"/>
  <c r="U9" i="1"/>
  <c r="S9" i="1"/>
  <c r="Q9" i="1"/>
  <c r="N9" i="1"/>
  <c r="AJ8" i="1"/>
  <c r="AA8" i="1"/>
  <c r="Y8" i="1"/>
  <c r="W8" i="1"/>
  <c r="U8" i="1"/>
  <c r="S8" i="1"/>
  <c r="Q8" i="1"/>
  <c r="N8" i="1"/>
  <c r="AJ7" i="1"/>
  <c r="AA7" i="1"/>
  <c r="Y7" i="1"/>
  <c r="W7" i="1"/>
  <c r="U7" i="1"/>
  <c r="S7" i="1"/>
  <c r="Q7" i="1"/>
  <c r="N7" i="1"/>
  <c r="AH127" i="74"/>
  <c r="AG127" i="74"/>
  <c r="AE127" i="74"/>
  <c r="Z127" i="74"/>
  <c r="X127" i="74"/>
  <c r="V127" i="74"/>
  <c r="T127" i="74"/>
  <c r="R127" i="74"/>
  <c r="P127" i="74"/>
  <c r="O127" i="74"/>
  <c r="L127" i="74"/>
  <c r="AJ125" i="74"/>
  <c r="AA125" i="74"/>
  <c r="Y125" i="74"/>
  <c r="W125" i="74"/>
  <c r="U125" i="74"/>
  <c r="S125" i="74"/>
  <c r="Q125" i="74"/>
  <c r="N125" i="74"/>
  <c r="AJ91" i="74"/>
  <c r="AA91" i="74"/>
  <c r="Y91" i="74"/>
  <c r="W91" i="74"/>
  <c r="U91" i="74"/>
  <c r="S91" i="74"/>
  <c r="Q91" i="74"/>
  <c r="N91" i="74"/>
  <c r="AJ90" i="74"/>
  <c r="AA90" i="74"/>
  <c r="Y90" i="74"/>
  <c r="W90" i="74"/>
  <c r="U90" i="74"/>
  <c r="S90" i="74"/>
  <c r="Q90" i="74"/>
  <c r="AJ89" i="74"/>
  <c r="AA89" i="74"/>
  <c r="Y89" i="74"/>
  <c r="W89" i="74"/>
  <c r="U89" i="74"/>
  <c r="S89" i="74"/>
  <c r="Q89" i="74"/>
  <c r="N89" i="74"/>
  <c r="AJ88" i="74"/>
  <c r="AA88" i="74"/>
  <c r="Y88" i="74"/>
  <c r="W88" i="74"/>
  <c r="U88" i="74"/>
  <c r="S88" i="74"/>
  <c r="Q88" i="74"/>
  <c r="N88" i="74"/>
  <c r="AJ87" i="74"/>
  <c r="AA87" i="74"/>
  <c r="Y87" i="74"/>
  <c r="W87" i="74"/>
  <c r="U87" i="74"/>
  <c r="S87" i="74"/>
  <c r="Q87" i="74"/>
  <c r="AJ86" i="74"/>
  <c r="AA86" i="74"/>
  <c r="Y86" i="74"/>
  <c r="W86" i="74"/>
  <c r="U86" i="74"/>
  <c r="S86" i="74"/>
  <c r="Q86" i="74"/>
  <c r="AJ85" i="74"/>
  <c r="AA85" i="74"/>
  <c r="Y85" i="74"/>
  <c r="W85" i="74"/>
  <c r="U85" i="74"/>
  <c r="S85" i="74"/>
  <c r="Q85" i="74"/>
  <c r="N85" i="74"/>
  <c r="AJ84" i="74"/>
  <c r="AA84" i="74"/>
  <c r="Y84" i="74"/>
  <c r="W84" i="74"/>
  <c r="U84" i="74"/>
  <c r="S84" i="74"/>
  <c r="Q84" i="74"/>
  <c r="N84" i="74"/>
  <c r="AJ83" i="74"/>
  <c r="AA83" i="74"/>
  <c r="Y83" i="74"/>
  <c r="W83" i="74"/>
  <c r="U83" i="74"/>
  <c r="S83" i="74"/>
  <c r="Q83" i="74"/>
  <c r="N83" i="74"/>
  <c r="AJ82" i="74"/>
  <c r="AA82" i="74"/>
  <c r="Y82" i="74"/>
  <c r="W82" i="74"/>
  <c r="U82" i="74"/>
  <c r="S82" i="74"/>
  <c r="Q82" i="74"/>
  <c r="AJ81" i="74"/>
  <c r="AA81" i="74"/>
  <c r="Y81" i="74"/>
  <c r="W81" i="74"/>
  <c r="U81" i="74"/>
  <c r="S81" i="74"/>
  <c r="Q81" i="74"/>
  <c r="AJ70" i="74"/>
  <c r="AA70" i="74"/>
  <c r="Y70" i="74"/>
  <c r="W70" i="74"/>
  <c r="U70" i="74"/>
  <c r="S70" i="74"/>
  <c r="Q70" i="74"/>
  <c r="N70" i="74"/>
  <c r="AJ69" i="74"/>
  <c r="AA69" i="74"/>
  <c r="Y69" i="74"/>
  <c r="W69" i="74"/>
  <c r="S69" i="74"/>
  <c r="Q69" i="74"/>
  <c r="N69" i="74"/>
  <c r="AJ68" i="74"/>
  <c r="AA68" i="74"/>
  <c r="Y68" i="74"/>
  <c r="W68" i="74"/>
  <c r="U68" i="74"/>
  <c r="S68" i="74"/>
  <c r="Q68" i="74"/>
  <c r="N68" i="74"/>
  <c r="AJ67" i="74"/>
  <c r="AA67" i="74"/>
  <c r="Y67" i="74"/>
  <c r="W67" i="74"/>
  <c r="U67" i="74"/>
  <c r="S67" i="74"/>
  <c r="Q67" i="74"/>
  <c r="N67" i="74"/>
  <c r="AJ66" i="74"/>
  <c r="AA66" i="74"/>
  <c r="Y66" i="74"/>
  <c r="W66" i="74"/>
  <c r="U66" i="74"/>
  <c r="S66" i="74"/>
  <c r="Q66" i="74"/>
  <c r="AJ63" i="74"/>
  <c r="AA63" i="74"/>
  <c r="Y63" i="74"/>
  <c r="W63" i="74"/>
  <c r="U63" i="74"/>
  <c r="S63" i="74"/>
  <c r="Q63" i="74"/>
  <c r="AJ62" i="74"/>
  <c r="AA62" i="74"/>
  <c r="Y62" i="74"/>
  <c r="W62" i="74"/>
  <c r="U62" i="74"/>
  <c r="S62" i="74"/>
  <c r="Q62" i="74"/>
  <c r="AJ61" i="74"/>
  <c r="AA61" i="74"/>
  <c r="Y61" i="74"/>
  <c r="W61" i="74"/>
  <c r="U61" i="74"/>
  <c r="S61" i="74"/>
  <c r="Q61" i="74"/>
  <c r="AJ60" i="74"/>
  <c r="AA60" i="74"/>
  <c r="Y60" i="74"/>
  <c r="W60" i="74"/>
  <c r="U60" i="74"/>
  <c r="S60" i="74"/>
  <c r="Q60" i="74"/>
  <c r="N60" i="74"/>
  <c r="AJ59" i="74"/>
  <c r="AA59" i="74"/>
  <c r="Y59" i="74"/>
  <c r="W59" i="74"/>
  <c r="U59" i="74"/>
  <c r="S59" i="74"/>
  <c r="Q59" i="74"/>
  <c r="N59" i="74"/>
  <c r="AJ58" i="74"/>
  <c r="AA58" i="74"/>
  <c r="Y58" i="74"/>
  <c r="W58" i="74"/>
  <c r="U58" i="74"/>
  <c r="S58" i="74"/>
  <c r="Q58" i="74"/>
  <c r="AJ57" i="74"/>
  <c r="AA57" i="74"/>
  <c r="Y57" i="74"/>
  <c r="W57" i="74"/>
  <c r="U57" i="74"/>
  <c r="S57" i="74"/>
  <c r="Q57" i="74"/>
  <c r="N57" i="74"/>
  <c r="AJ56" i="74"/>
  <c r="AA56" i="74"/>
  <c r="Y56" i="74"/>
  <c r="W56" i="74"/>
  <c r="U56" i="74"/>
  <c r="S56" i="74"/>
  <c r="Q56" i="74"/>
  <c r="AJ55" i="74"/>
  <c r="AA55" i="74"/>
  <c r="Y55" i="74"/>
  <c r="W55" i="74"/>
  <c r="U55" i="74"/>
  <c r="S55" i="74"/>
  <c r="Q55" i="74"/>
  <c r="N55" i="74"/>
  <c r="AJ54" i="74"/>
  <c r="AA54" i="74"/>
  <c r="Y54" i="74"/>
  <c r="W54" i="74"/>
  <c r="U54" i="74"/>
  <c r="S54" i="74"/>
  <c r="Q54" i="74"/>
  <c r="N54" i="74"/>
  <c r="AJ53" i="74"/>
  <c r="AA53" i="74"/>
  <c r="Y53" i="74"/>
  <c r="W53" i="74"/>
  <c r="U53" i="74"/>
  <c r="S53" i="74"/>
  <c r="Q53" i="74"/>
  <c r="N53" i="74"/>
  <c r="AJ52" i="74"/>
  <c r="AA52" i="74"/>
  <c r="Y52" i="74"/>
  <c r="W52" i="74"/>
  <c r="U52" i="74"/>
  <c r="S52" i="74"/>
  <c r="Q52" i="74"/>
  <c r="AJ51" i="74"/>
  <c r="AA51" i="74"/>
  <c r="Y51" i="74"/>
  <c r="W51" i="74"/>
  <c r="U51" i="74"/>
  <c r="S51" i="74"/>
  <c r="Q51" i="74"/>
  <c r="N51" i="74"/>
  <c r="AJ50" i="74"/>
  <c r="AA50" i="74"/>
  <c r="Y50" i="74"/>
  <c r="W50" i="74"/>
  <c r="U50" i="74"/>
  <c r="S50" i="74"/>
  <c r="Q50" i="74"/>
  <c r="AJ49" i="74"/>
  <c r="AA49" i="74"/>
  <c r="Y49" i="74"/>
  <c r="W49" i="74"/>
  <c r="U49" i="74"/>
  <c r="S49" i="74"/>
  <c r="Q49" i="74"/>
  <c r="AJ48" i="74"/>
  <c r="AA48" i="74"/>
  <c r="Y48" i="74"/>
  <c r="W48" i="74"/>
  <c r="U48" i="74"/>
  <c r="S48" i="74"/>
  <c r="Q48" i="74"/>
  <c r="AJ47" i="74"/>
  <c r="AA47" i="74"/>
  <c r="Y47" i="74"/>
  <c r="W47" i="74"/>
  <c r="U47" i="74"/>
  <c r="S47" i="74"/>
  <c r="Q47" i="74"/>
  <c r="AJ46" i="74"/>
  <c r="AA46" i="74"/>
  <c r="Y46" i="74"/>
  <c r="W46" i="74"/>
  <c r="U46" i="74"/>
  <c r="S46" i="74"/>
  <c r="Q46" i="74"/>
  <c r="AJ45" i="74"/>
  <c r="AA45" i="74"/>
  <c r="Y45" i="74"/>
  <c r="W45" i="74"/>
  <c r="U45" i="74"/>
  <c r="S45" i="74"/>
  <c r="Q45" i="74"/>
  <c r="N45" i="74"/>
  <c r="AJ44" i="74"/>
  <c r="AA44" i="74"/>
  <c r="Y44" i="74"/>
  <c r="W44" i="74"/>
  <c r="U44" i="74"/>
  <c r="S44" i="74"/>
  <c r="Q44" i="74"/>
  <c r="AJ43" i="74"/>
  <c r="AA43" i="74"/>
  <c r="Y43" i="74"/>
  <c r="W43" i="74"/>
  <c r="U43" i="74"/>
  <c r="S43" i="74"/>
  <c r="Q43" i="74"/>
  <c r="AJ42" i="74"/>
  <c r="AA42" i="74"/>
  <c r="Y42" i="74"/>
  <c r="W42" i="74"/>
  <c r="U42" i="74"/>
  <c r="S42" i="74"/>
  <c r="Q42" i="74"/>
  <c r="AJ41" i="74"/>
  <c r="AA41" i="74"/>
  <c r="Y41" i="74"/>
  <c r="W41" i="74"/>
  <c r="U41" i="74"/>
  <c r="S41" i="74"/>
  <c r="Q41" i="74"/>
  <c r="AJ40" i="74"/>
  <c r="AA40" i="74"/>
  <c r="Y40" i="74"/>
  <c r="W40" i="74"/>
  <c r="U40" i="74"/>
  <c r="S40" i="74"/>
  <c r="Q40" i="74"/>
  <c r="N40" i="74"/>
  <c r="AJ39" i="74"/>
  <c r="AA39" i="74"/>
  <c r="Y39" i="74"/>
  <c r="W39" i="74"/>
  <c r="U39" i="74"/>
  <c r="S39" i="74"/>
  <c r="Q39" i="74"/>
  <c r="N39" i="74"/>
  <c r="AJ38" i="74"/>
  <c r="AA38" i="74"/>
  <c r="Y38" i="74"/>
  <c r="W38" i="74"/>
  <c r="U38" i="74"/>
  <c r="S38" i="74"/>
  <c r="Q38" i="74"/>
  <c r="N38" i="74"/>
  <c r="AJ37" i="74"/>
  <c r="AA37" i="74"/>
  <c r="Y37" i="74"/>
  <c r="W37" i="74"/>
  <c r="U37" i="74"/>
  <c r="S37" i="74"/>
  <c r="Q37" i="74"/>
  <c r="N37" i="74"/>
  <c r="AJ36" i="74"/>
  <c r="AA36" i="74"/>
  <c r="Y36" i="74"/>
  <c r="W36" i="74"/>
  <c r="U36" i="74"/>
  <c r="S36" i="74"/>
  <c r="Q36" i="74"/>
  <c r="N36" i="74"/>
  <c r="AJ35" i="74"/>
  <c r="AA35" i="74"/>
  <c r="Y35" i="74"/>
  <c r="W35" i="74"/>
  <c r="U35" i="74"/>
  <c r="S35" i="74"/>
  <c r="Q35" i="74"/>
  <c r="AJ34" i="74"/>
  <c r="AA34" i="74"/>
  <c r="Y34" i="74"/>
  <c r="W34" i="74"/>
  <c r="U34" i="74"/>
  <c r="S34" i="74"/>
  <c r="Q34" i="74"/>
  <c r="N34" i="74"/>
  <c r="AJ33" i="74"/>
  <c r="AA33" i="74"/>
  <c r="Y33" i="74"/>
  <c r="W33" i="74"/>
  <c r="U33" i="74"/>
  <c r="S33" i="74"/>
  <c r="Q33" i="74"/>
  <c r="N33" i="74"/>
  <c r="AJ32" i="74"/>
  <c r="AA32" i="74"/>
  <c r="Y32" i="74"/>
  <c r="W32" i="74"/>
  <c r="U32" i="74"/>
  <c r="S32" i="74"/>
  <c r="Q32" i="74"/>
  <c r="N32" i="74"/>
  <c r="AJ31" i="74"/>
  <c r="AA31" i="74"/>
  <c r="Y31" i="74"/>
  <c r="W31" i="74"/>
  <c r="U31" i="74"/>
  <c r="S31" i="74"/>
  <c r="Q31" i="74"/>
  <c r="N31" i="74"/>
  <c r="AJ30" i="74"/>
  <c r="AA30" i="74"/>
  <c r="Y30" i="74"/>
  <c r="W30" i="74"/>
  <c r="U30" i="74"/>
  <c r="S30" i="74"/>
  <c r="Q30" i="74"/>
  <c r="AJ29" i="74"/>
  <c r="AA29" i="74"/>
  <c r="Y29" i="74"/>
  <c r="W29" i="74"/>
  <c r="U29" i="74"/>
  <c r="S29" i="74"/>
  <c r="Q29" i="74"/>
  <c r="AJ28" i="74"/>
  <c r="AA28" i="74"/>
  <c r="Y28" i="74"/>
  <c r="W28" i="74"/>
  <c r="U28" i="74"/>
  <c r="S28" i="74"/>
  <c r="Q28" i="74"/>
  <c r="N28" i="74"/>
  <c r="AJ27" i="74"/>
  <c r="AA27" i="74"/>
  <c r="Y27" i="74"/>
  <c r="W27" i="74"/>
  <c r="U27" i="74"/>
  <c r="S27" i="74"/>
  <c r="Q27" i="74"/>
  <c r="N27" i="74"/>
  <c r="AJ26" i="74"/>
  <c r="AA26" i="74"/>
  <c r="Y26" i="74"/>
  <c r="W26" i="74"/>
  <c r="U26" i="74"/>
  <c r="S26" i="74"/>
  <c r="Q26" i="74"/>
  <c r="AJ25" i="74"/>
  <c r="AA25" i="74"/>
  <c r="Y25" i="74"/>
  <c r="W25" i="74"/>
  <c r="U25" i="74"/>
  <c r="S25" i="74"/>
  <c r="Q25" i="74"/>
  <c r="AJ24" i="74"/>
  <c r="AA24" i="74"/>
  <c r="Y24" i="74"/>
  <c r="W24" i="74"/>
  <c r="U24" i="74"/>
  <c r="S24" i="74"/>
  <c r="Q24" i="74"/>
  <c r="N24" i="74"/>
  <c r="AJ23" i="74"/>
  <c r="AA23" i="74"/>
  <c r="Y23" i="74"/>
  <c r="W23" i="74"/>
  <c r="U23" i="74"/>
  <c r="S23" i="74"/>
  <c r="Q23" i="74"/>
  <c r="N23" i="74"/>
  <c r="AJ22" i="74"/>
  <c r="AA22" i="74"/>
  <c r="Y22" i="74"/>
  <c r="W22" i="74"/>
  <c r="U22" i="74"/>
  <c r="S22" i="74"/>
  <c r="Q22" i="74"/>
  <c r="N22" i="74"/>
  <c r="AJ21" i="74"/>
  <c r="AA21" i="74"/>
  <c r="Y21" i="74"/>
  <c r="W21" i="74"/>
  <c r="U21" i="74"/>
  <c r="S21" i="74"/>
  <c r="Q21" i="74"/>
  <c r="N21" i="74"/>
  <c r="AJ20" i="74"/>
  <c r="AA20" i="74"/>
  <c r="Y20" i="74"/>
  <c r="W20" i="74"/>
  <c r="U20" i="74"/>
  <c r="S20" i="74"/>
  <c r="Q20" i="74"/>
  <c r="N20" i="74"/>
  <c r="AJ19" i="74"/>
  <c r="AA19" i="74"/>
  <c r="Y19" i="74"/>
  <c r="W19" i="74"/>
  <c r="U19" i="74"/>
  <c r="S19" i="74"/>
  <c r="Q19" i="74"/>
  <c r="AJ18" i="74"/>
  <c r="AA18" i="74"/>
  <c r="Y18" i="74"/>
  <c r="W18" i="74"/>
  <c r="U18" i="74"/>
  <c r="S18" i="74"/>
  <c r="Q18" i="74"/>
  <c r="AJ17" i="74"/>
  <c r="AA17" i="74"/>
  <c r="Y17" i="74"/>
  <c r="W17" i="74"/>
  <c r="U17" i="74"/>
  <c r="S17" i="74"/>
  <c r="Q17" i="74"/>
  <c r="AJ16" i="74"/>
  <c r="AA16" i="74"/>
  <c r="Y16" i="74"/>
  <c r="W16" i="74"/>
  <c r="U16" i="74"/>
  <c r="S16" i="74"/>
  <c r="Q16" i="74"/>
  <c r="N16" i="74"/>
  <c r="AJ15" i="74"/>
  <c r="AA15" i="74"/>
  <c r="Y15" i="74"/>
  <c r="W15" i="74"/>
  <c r="U15" i="74"/>
  <c r="S15" i="74"/>
  <c r="Q15" i="74"/>
  <c r="AJ14" i="74"/>
  <c r="AA14" i="74"/>
  <c r="Y14" i="74"/>
  <c r="W14" i="74"/>
  <c r="U14" i="74"/>
  <c r="S14" i="74"/>
  <c r="Q14" i="74"/>
  <c r="AJ13" i="74"/>
  <c r="AA13" i="74"/>
  <c r="Y13" i="74"/>
  <c r="W13" i="74"/>
  <c r="U13" i="74"/>
  <c r="S13" i="74"/>
  <c r="Q13" i="74"/>
  <c r="AJ12" i="74"/>
  <c r="AA12" i="74"/>
  <c r="Y12" i="74"/>
  <c r="W12" i="74"/>
  <c r="U12" i="74"/>
  <c r="S12" i="74"/>
  <c r="Q12" i="74"/>
  <c r="AJ11" i="74"/>
  <c r="AA11" i="74"/>
  <c r="Y11" i="74"/>
  <c r="W11" i="74"/>
  <c r="U11" i="74"/>
  <c r="S11" i="74"/>
  <c r="Q11" i="74"/>
  <c r="AJ10" i="74"/>
  <c r="AA10" i="74"/>
  <c r="Y10" i="74"/>
  <c r="W10" i="74"/>
  <c r="U10" i="74"/>
  <c r="S10" i="74"/>
  <c r="Q10" i="74"/>
  <c r="AJ9" i="74"/>
  <c r="AA9" i="74"/>
  <c r="Y9" i="74"/>
  <c r="W9" i="74"/>
  <c r="U9" i="74"/>
  <c r="S9" i="74"/>
  <c r="Q9" i="74"/>
  <c r="AJ8" i="74"/>
  <c r="AA8" i="74"/>
  <c r="Y8" i="74"/>
  <c r="W8" i="74"/>
  <c r="U8" i="74"/>
  <c r="S8" i="74"/>
  <c r="Q8" i="74"/>
  <c r="AJ7" i="74"/>
  <c r="AA7" i="74"/>
  <c r="Y7" i="74"/>
  <c r="W7" i="74"/>
  <c r="U7" i="74"/>
  <c r="S7" i="74"/>
  <c r="Q7" i="74"/>
  <c r="N7" i="74"/>
  <c r="AH98" i="73"/>
  <c r="AG98" i="73"/>
  <c r="AE98" i="73"/>
  <c r="Z98" i="73"/>
  <c r="X98" i="73"/>
  <c r="V98" i="73"/>
  <c r="T98" i="73"/>
  <c r="R98" i="73"/>
  <c r="P98" i="73"/>
  <c r="O98" i="73"/>
  <c r="L98" i="73"/>
  <c r="AJ96" i="73"/>
  <c r="AA96" i="73"/>
  <c r="Y96" i="73"/>
  <c r="W96" i="73"/>
  <c r="U96" i="73"/>
  <c r="S96" i="73"/>
  <c r="Q96" i="73"/>
  <c r="N96" i="73"/>
  <c r="AJ95" i="73"/>
  <c r="AA95" i="73"/>
  <c r="Y95" i="73"/>
  <c r="W95" i="73"/>
  <c r="U95" i="73"/>
  <c r="S95" i="73"/>
  <c r="Q95" i="73"/>
  <c r="N95" i="73"/>
  <c r="AJ94" i="73"/>
  <c r="AA94" i="73"/>
  <c r="Y94" i="73"/>
  <c r="W94" i="73"/>
  <c r="U94" i="73"/>
  <c r="S94" i="73"/>
  <c r="Q94" i="73"/>
  <c r="N94" i="73"/>
  <c r="AJ93" i="73"/>
  <c r="AA93" i="73"/>
  <c r="Y93" i="73"/>
  <c r="W93" i="73"/>
  <c r="U93" i="73"/>
  <c r="S93" i="73"/>
  <c r="Q93" i="73"/>
  <c r="N93" i="73"/>
  <c r="AJ92" i="73"/>
  <c r="AA92" i="73"/>
  <c r="Y92" i="73"/>
  <c r="W92" i="73"/>
  <c r="U92" i="73"/>
  <c r="S92" i="73"/>
  <c r="Q92" i="73"/>
  <c r="N92" i="73"/>
  <c r="AJ91" i="73"/>
  <c r="AA91" i="73"/>
  <c r="Y91" i="73"/>
  <c r="W91" i="73"/>
  <c r="U91" i="73"/>
  <c r="S91" i="73"/>
  <c r="Q91" i="73"/>
  <c r="AJ90" i="73"/>
  <c r="AA90" i="73"/>
  <c r="Y90" i="73"/>
  <c r="W90" i="73"/>
  <c r="U90" i="73"/>
  <c r="S90" i="73"/>
  <c r="Q90" i="73"/>
  <c r="N90" i="73"/>
  <c r="AJ88" i="73"/>
  <c r="AA88" i="73"/>
  <c r="Y88" i="73"/>
  <c r="W88" i="73"/>
  <c r="U88" i="73"/>
  <c r="S88" i="73"/>
  <c r="Q88" i="73"/>
  <c r="AJ87" i="73"/>
  <c r="AA87" i="73"/>
  <c r="Y87" i="73"/>
  <c r="W87" i="73"/>
  <c r="U87" i="73"/>
  <c r="S87" i="73"/>
  <c r="Q87" i="73"/>
  <c r="N87" i="73"/>
  <c r="AJ86" i="73"/>
  <c r="AA86" i="73"/>
  <c r="Y86" i="73"/>
  <c r="W86" i="73"/>
  <c r="U86" i="73"/>
  <c r="S86" i="73"/>
  <c r="Q86" i="73"/>
  <c r="N86" i="73"/>
  <c r="AJ85" i="73"/>
  <c r="AA85" i="73"/>
  <c r="Y85" i="73"/>
  <c r="W85" i="73"/>
  <c r="U85" i="73"/>
  <c r="S85" i="73"/>
  <c r="Q85" i="73"/>
  <c r="N85" i="73"/>
  <c r="AJ84" i="73"/>
  <c r="AA84" i="73"/>
  <c r="Y84" i="73"/>
  <c r="W84" i="73"/>
  <c r="U84" i="73"/>
  <c r="S84" i="73"/>
  <c r="Q84" i="73"/>
  <c r="N84" i="73"/>
  <c r="AJ83" i="73"/>
  <c r="AA83" i="73"/>
  <c r="Y83" i="73"/>
  <c r="W83" i="73"/>
  <c r="U83" i="73"/>
  <c r="S83" i="73"/>
  <c r="Q83" i="73"/>
  <c r="AJ82" i="73"/>
  <c r="AA82" i="73"/>
  <c r="Y82" i="73"/>
  <c r="W82" i="73"/>
  <c r="U82" i="73"/>
  <c r="S82" i="73"/>
  <c r="Q82" i="73"/>
  <c r="N82" i="73"/>
  <c r="AJ81" i="73"/>
  <c r="AA81" i="73"/>
  <c r="Y81" i="73"/>
  <c r="W81" i="73"/>
  <c r="U81" i="73"/>
  <c r="S81" i="73"/>
  <c r="Q81" i="73"/>
  <c r="AJ80" i="73"/>
  <c r="AA80" i="73"/>
  <c r="Y80" i="73"/>
  <c r="W80" i="73"/>
  <c r="U80" i="73"/>
  <c r="S80" i="73"/>
  <c r="Q80" i="73"/>
  <c r="N80" i="73"/>
  <c r="AJ79" i="73"/>
  <c r="AA79" i="73"/>
  <c r="Y79" i="73"/>
  <c r="W79" i="73"/>
  <c r="U79" i="73"/>
  <c r="S79" i="73"/>
  <c r="Q79" i="73"/>
  <c r="AJ78" i="73"/>
  <c r="AA78" i="73"/>
  <c r="Y78" i="73"/>
  <c r="W78" i="73"/>
  <c r="U78" i="73"/>
  <c r="S78" i="73"/>
  <c r="Q78" i="73"/>
  <c r="N78" i="73"/>
  <c r="AJ77" i="73"/>
  <c r="AA77" i="73"/>
  <c r="Y77" i="73"/>
  <c r="W77" i="73"/>
  <c r="U77" i="73"/>
  <c r="S77" i="73"/>
  <c r="Q77" i="73"/>
  <c r="N77" i="73"/>
  <c r="AJ76" i="73"/>
  <c r="AA76" i="73"/>
  <c r="Y76" i="73"/>
  <c r="W76" i="73"/>
  <c r="U76" i="73"/>
  <c r="S76" i="73"/>
  <c r="Q76" i="73"/>
  <c r="AJ75" i="73"/>
  <c r="AA75" i="73"/>
  <c r="Y75" i="73"/>
  <c r="W75" i="73"/>
  <c r="U75" i="73"/>
  <c r="S75" i="73"/>
  <c r="Q75" i="73"/>
  <c r="AJ74" i="73"/>
  <c r="AA74" i="73"/>
  <c r="Y74" i="73"/>
  <c r="W74" i="73"/>
  <c r="U74" i="73"/>
  <c r="S74" i="73"/>
  <c r="Q74" i="73"/>
  <c r="N74" i="73"/>
  <c r="AJ73" i="73"/>
  <c r="AA73" i="73"/>
  <c r="Y73" i="73"/>
  <c r="W73" i="73"/>
  <c r="U73" i="73"/>
  <c r="S73" i="73"/>
  <c r="Q73" i="73"/>
  <c r="AJ72" i="73"/>
  <c r="AA72" i="73"/>
  <c r="Y72" i="73"/>
  <c r="W72" i="73"/>
  <c r="U72" i="73"/>
  <c r="S72" i="73"/>
  <c r="Q72" i="73"/>
  <c r="AJ71" i="73"/>
  <c r="AA71" i="73"/>
  <c r="Y71" i="73"/>
  <c r="W71" i="73"/>
  <c r="U71" i="73"/>
  <c r="S71" i="73"/>
  <c r="Q71" i="73"/>
  <c r="N71" i="73"/>
  <c r="AJ70" i="73"/>
  <c r="AA70" i="73"/>
  <c r="Y70" i="73"/>
  <c r="W70" i="73"/>
  <c r="U70" i="73"/>
  <c r="S70" i="73"/>
  <c r="Q70" i="73"/>
  <c r="AJ69" i="73"/>
  <c r="AA69" i="73"/>
  <c r="Y69" i="73"/>
  <c r="W69" i="73"/>
  <c r="U69" i="73"/>
  <c r="S69" i="73"/>
  <c r="Q69" i="73"/>
  <c r="N69" i="73"/>
  <c r="AJ68" i="73"/>
  <c r="AA68" i="73"/>
  <c r="W68" i="73"/>
  <c r="U68" i="73"/>
  <c r="S68" i="73"/>
  <c r="Q68" i="73"/>
  <c r="N68" i="73"/>
  <c r="AJ67" i="73"/>
  <c r="AA67" i="73"/>
  <c r="Y67" i="73"/>
  <c r="W67" i="73"/>
  <c r="U67" i="73"/>
  <c r="Q67" i="73"/>
  <c r="AJ66" i="73"/>
  <c r="AA66" i="73"/>
  <c r="Y66" i="73"/>
  <c r="W66" i="73"/>
  <c r="U66" i="73"/>
  <c r="S66" i="73"/>
  <c r="Q66" i="73"/>
  <c r="AJ65" i="73"/>
  <c r="AA65" i="73"/>
  <c r="Y65" i="73"/>
  <c r="W65" i="73"/>
  <c r="U65" i="73"/>
  <c r="S65" i="73"/>
  <c r="Q65" i="73"/>
  <c r="AJ64" i="73"/>
  <c r="AA64" i="73"/>
  <c r="Y64" i="73"/>
  <c r="W64" i="73"/>
  <c r="U64" i="73"/>
  <c r="S64" i="73"/>
  <c r="Q64" i="73"/>
  <c r="AJ63" i="73"/>
  <c r="AA63" i="73"/>
  <c r="Y63" i="73"/>
  <c r="W63" i="73"/>
  <c r="U63" i="73"/>
  <c r="S63" i="73"/>
  <c r="Q63" i="73"/>
  <c r="AJ62" i="73"/>
  <c r="AA62" i="73"/>
  <c r="Y62" i="73"/>
  <c r="W62" i="73"/>
  <c r="U62" i="73"/>
  <c r="S62" i="73"/>
  <c r="Q62" i="73"/>
  <c r="N62" i="73"/>
  <c r="AJ61" i="73"/>
  <c r="AA61" i="73"/>
  <c r="Y61" i="73"/>
  <c r="W61" i="73"/>
  <c r="U61" i="73"/>
  <c r="S61" i="73"/>
  <c r="Q61" i="73"/>
  <c r="N61" i="73"/>
  <c r="AJ60" i="73"/>
  <c r="AA60" i="73"/>
  <c r="Y60" i="73"/>
  <c r="W60" i="73"/>
  <c r="U60" i="73"/>
  <c r="S60" i="73"/>
  <c r="Q60" i="73"/>
  <c r="N60" i="73"/>
  <c r="AJ59" i="73"/>
  <c r="AA59" i="73"/>
  <c r="Y59" i="73"/>
  <c r="W59" i="73"/>
  <c r="U59" i="73"/>
  <c r="S59" i="73"/>
  <c r="Q59" i="73"/>
  <c r="AJ58" i="73"/>
  <c r="AA58" i="73"/>
  <c r="Y58" i="73"/>
  <c r="W58" i="73"/>
  <c r="U58" i="73"/>
  <c r="S58" i="73"/>
  <c r="Q58" i="73"/>
  <c r="N58" i="73"/>
  <c r="AJ57" i="73"/>
  <c r="AA57" i="73"/>
  <c r="Y57" i="73"/>
  <c r="W57" i="73"/>
  <c r="U57" i="73"/>
  <c r="S57" i="73"/>
  <c r="Q57" i="73"/>
  <c r="AJ56" i="73"/>
  <c r="AA56" i="73"/>
  <c r="Y56" i="73"/>
  <c r="W56" i="73"/>
  <c r="U56" i="73"/>
  <c r="S56" i="73"/>
  <c r="Q56" i="73"/>
  <c r="AJ55" i="73"/>
  <c r="Y55" i="73"/>
  <c r="W55" i="73"/>
  <c r="U55" i="73"/>
  <c r="S55" i="73"/>
  <c r="Q55" i="73"/>
  <c r="N55" i="73"/>
  <c r="AJ54" i="73"/>
  <c r="AA54" i="73"/>
  <c r="Y54" i="73"/>
  <c r="W54" i="73"/>
  <c r="U54" i="73"/>
  <c r="S54" i="73"/>
  <c r="Q54" i="73"/>
  <c r="N54" i="73"/>
  <c r="AJ53" i="73"/>
  <c r="AA53" i="73"/>
  <c r="Y53" i="73"/>
  <c r="W53" i="73"/>
  <c r="U53" i="73"/>
  <c r="S53" i="73"/>
  <c r="Q53" i="73"/>
  <c r="N53" i="73"/>
  <c r="AJ52" i="73"/>
  <c r="AA52" i="73"/>
  <c r="Y52" i="73"/>
  <c r="W52" i="73"/>
  <c r="U52" i="73"/>
  <c r="S52" i="73"/>
  <c r="Q52" i="73"/>
  <c r="N52" i="73"/>
  <c r="AJ51" i="73"/>
  <c r="AA51" i="73"/>
  <c r="Y51" i="73"/>
  <c r="W51" i="73"/>
  <c r="U51" i="73"/>
  <c r="S51" i="73"/>
  <c r="Q51" i="73"/>
  <c r="N51" i="73"/>
  <c r="AJ50" i="73"/>
  <c r="AA50" i="73"/>
  <c r="Y50" i="73"/>
  <c r="W50" i="73"/>
  <c r="U50" i="73"/>
  <c r="S50" i="73"/>
  <c r="Q50" i="73"/>
  <c r="AJ49" i="73"/>
  <c r="AA49" i="73"/>
  <c r="Y49" i="73"/>
  <c r="W49" i="73"/>
  <c r="U49" i="73"/>
  <c r="S49" i="73"/>
  <c r="Q49" i="73"/>
  <c r="AJ48" i="73"/>
  <c r="AA48" i="73"/>
  <c r="Y48" i="73"/>
  <c r="W48" i="73"/>
  <c r="U48" i="73"/>
  <c r="S48" i="73"/>
  <c r="Q48" i="73"/>
  <c r="AJ47" i="73"/>
  <c r="AA47" i="73"/>
  <c r="Y47" i="73"/>
  <c r="W47" i="73"/>
  <c r="U47" i="73"/>
  <c r="S47" i="73"/>
  <c r="Q47" i="73"/>
  <c r="AJ46" i="73"/>
  <c r="AA46" i="73"/>
  <c r="Y46" i="73"/>
  <c r="U46" i="73"/>
  <c r="S46" i="73"/>
  <c r="Q46" i="73"/>
  <c r="N46" i="73"/>
  <c r="AJ45" i="73"/>
  <c r="AA45" i="73"/>
  <c r="Y45" i="73"/>
  <c r="W45" i="73"/>
  <c r="U45" i="73"/>
  <c r="S45" i="73"/>
  <c r="Q45" i="73"/>
  <c r="N45" i="73"/>
  <c r="AJ44" i="73"/>
  <c r="AA44" i="73"/>
  <c r="Y44" i="73"/>
  <c r="W44" i="73"/>
  <c r="U44" i="73"/>
  <c r="S44" i="73"/>
  <c r="Q44" i="73"/>
  <c r="N44" i="73"/>
  <c r="AJ43" i="73"/>
  <c r="AA43" i="73"/>
  <c r="Y43" i="73"/>
  <c r="W43" i="73"/>
  <c r="U43" i="73"/>
  <c r="S43" i="73"/>
  <c r="Q43" i="73"/>
  <c r="N43" i="73"/>
  <c r="AJ42" i="73"/>
  <c r="AA42" i="73"/>
  <c r="Y42" i="73"/>
  <c r="W42" i="73"/>
  <c r="U42" i="73"/>
  <c r="S42" i="73"/>
  <c r="Q42" i="73"/>
  <c r="N42" i="73"/>
  <c r="AJ41" i="73"/>
  <c r="AA41" i="73"/>
  <c r="Y41" i="73"/>
  <c r="W41" i="73"/>
  <c r="U41" i="73"/>
  <c r="S41" i="73"/>
  <c r="Q41" i="73"/>
  <c r="N41" i="73"/>
  <c r="AJ40" i="73"/>
  <c r="AA40" i="73"/>
  <c r="Y40" i="73"/>
  <c r="W40" i="73"/>
  <c r="U40" i="73"/>
  <c r="S40" i="73"/>
  <c r="Q40" i="73"/>
  <c r="N40" i="73"/>
  <c r="AJ39" i="73"/>
  <c r="AA39" i="73"/>
  <c r="Y39" i="73"/>
  <c r="W39" i="73"/>
  <c r="U39" i="73"/>
  <c r="S39" i="73"/>
  <c r="Q39" i="73"/>
  <c r="AJ38" i="73"/>
  <c r="AA38" i="73"/>
  <c r="Y38" i="73"/>
  <c r="W38" i="73"/>
  <c r="U38" i="73"/>
  <c r="S38" i="73"/>
  <c r="Q38" i="73"/>
  <c r="AJ37" i="73"/>
  <c r="AA37" i="73"/>
  <c r="Y37" i="73"/>
  <c r="W37" i="73"/>
  <c r="U37" i="73"/>
  <c r="S37" i="73"/>
  <c r="Q37" i="73"/>
  <c r="AJ36" i="73"/>
  <c r="AA36" i="73"/>
  <c r="Y36" i="73"/>
  <c r="W36" i="73"/>
  <c r="U36" i="73"/>
  <c r="S36" i="73"/>
  <c r="Q36" i="73"/>
  <c r="AJ35" i="73"/>
  <c r="AA35" i="73"/>
  <c r="Y35" i="73"/>
  <c r="W35" i="73"/>
  <c r="U35" i="73"/>
  <c r="S35" i="73"/>
  <c r="Q35" i="73"/>
  <c r="N35" i="73"/>
  <c r="AJ34" i="73"/>
  <c r="AA34" i="73"/>
  <c r="Y34" i="73"/>
  <c r="W34" i="73"/>
  <c r="U34" i="73"/>
  <c r="S34" i="73"/>
  <c r="Q34" i="73"/>
  <c r="N34" i="73"/>
  <c r="AJ33" i="73"/>
  <c r="AA33" i="73"/>
  <c r="Y33" i="73"/>
  <c r="W33" i="73"/>
  <c r="U33" i="73"/>
  <c r="S33" i="73"/>
  <c r="Q33" i="73"/>
  <c r="N33" i="73"/>
  <c r="AJ32" i="73"/>
  <c r="AA32" i="73"/>
  <c r="Y32" i="73"/>
  <c r="W32" i="73"/>
  <c r="U32" i="73"/>
  <c r="S32" i="73"/>
  <c r="Q32" i="73"/>
  <c r="N32" i="73"/>
  <c r="AJ31" i="73"/>
  <c r="AA31" i="73"/>
  <c r="Y31" i="73"/>
  <c r="W31" i="73"/>
  <c r="U31" i="73"/>
  <c r="S31" i="73"/>
  <c r="Q31" i="73"/>
  <c r="N31" i="73"/>
  <c r="AJ30" i="73"/>
  <c r="AA30" i="73"/>
  <c r="Y30" i="73"/>
  <c r="W30" i="73"/>
  <c r="U30" i="73"/>
  <c r="S30" i="73"/>
  <c r="Q30" i="73"/>
  <c r="N30" i="73"/>
  <c r="AJ29" i="73"/>
  <c r="AA29" i="73"/>
  <c r="Y29" i="73"/>
  <c r="W29" i="73"/>
  <c r="U29" i="73"/>
  <c r="S29" i="73"/>
  <c r="Q29" i="73"/>
  <c r="AJ28" i="73"/>
  <c r="AA28" i="73"/>
  <c r="Y28" i="73"/>
  <c r="W28" i="73"/>
  <c r="U28" i="73"/>
  <c r="S28" i="73"/>
  <c r="Q28" i="73"/>
  <c r="N28" i="73"/>
  <c r="AJ27" i="73"/>
  <c r="AA27" i="73"/>
  <c r="Y27" i="73"/>
  <c r="W27" i="73"/>
  <c r="U27" i="73"/>
  <c r="S27" i="73"/>
  <c r="Q27" i="73"/>
  <c r="N27" i="73"/>
  <c r="AJ26" i="73"/>
  <c r="AA26" i="73"/>
  <c r="Y26" i="73"/>
  <c r="W26" i="73"/>
  <c r="U26" i="73"/>
  <c r="S26" i="73"/>
  <c r="Q26" i="73"/>
  <c r="AJ25" i="73"/>
  <c r="AA25" i="73"/>
  <c r="Y25" i="73"/>
  <c r="W25" i="73"/>
  <c r="U25" i="73"/>
  <c r="S25" i="73"/>
  <c r="Q25" i="73"/>
  <c r="N25" i="73"/>
  <c r="AJ24" i="73"/>
  <c r="AA24" i="73"/>
  <c r="Y24" i="73"/>
  <c r="W24" i="73"/>
  <c r="U24" i="73"/>
  <c r="S24" i="73"/>
  <c r="Q24" i="73"/>
  <c r="N24" i="73"/>
  <c r="AJ23" i="73"/>
  <c r="AA23" i="73"/>
  <c r="Y23" i="73"/>
  <c r="W23" i="73"/>
  <c r="U23" i="73"/>
  <c r="S23" i="73"/>
  <c r="Q23" i="73"/>
  <c r="AJ22" i="73"/>
  <c r="AA22" i="73"/>
  <c r="Y22" i="73"/>
  <c r="W22" i="73"/>
  <c r="U22" i="73"/>
  <c r="S22" i="73"/>
  <c r="Q22" i="73"/>
  <c r="AJ21" i="73"/>
  <c r="AA21" i="73"/>
  <c r="Y21" i="73"/>
  <c r="W21" i="73"/>
  <c r="U21" i="73"/>
  <c r="S21" i="73"/>
  <c r="Q21" i="73"/>
  <c r="N21" i="73"/>
  <c r="AJ20" i="73"/>
  <c r="AA20" i="73"/>
  <c r="Y20" i="73"/>
  <c r="W20" i="73"/>
  <c r="U20" i="73"/>
  <c r="S20" i="73"/>
  <c r="Q20" i="73"/>
  <c r="N20" i="73"/>
  <c r="AJ19" i="73"/>
  <c r="AA19" i="73"/>
  <c r="Y19" i="73"/>
  <c r="W19" i="73"/>
  <c r="U19" i="73"/>
  <c r="S19" i="73"/>
  <c r="Q19" i="73"/>
  <c r="AJ18" i="73"/>
  <c r="AA18" i="73"/>
  <c r="Y18" i="73"/>
  <c r="W18" i="73"/>
  <c r="U18" i="73"/>
  <c r="S18" i="73"/>
  <c r="Q18" i="73"/>
  <c r="AJ17" i="73"/>
  <c r="AA17" i="73"/>
  <c r="Y17" i="73"/>
  <c r="W17" i="73"/>
  <c r="U17" i="73"/>
  <c r="S17" i="73"/>
  <c r="Q17" i="73"/>
  <c r="AJ16" i="73"/>
  <c r="AA16" i="73"/>
  <c r="Y16" i="73"/>
  <c r="W16" i="73"/>
  <c r="U16" i="73"/>
  <c r="S16" i="73"/>
  <c r="Q16" i="73"/>
  <c r="AJ15" i="73"/>
  <c r="AA15" i="73"/>
  <c r="Y15" i="73"/>
  <c r="W15" i="73"/>
  <c r="U15" i="73"/>
  <c r="S15" i="73"/>
  <c r="Q15" i="73"/>
  <c r="N15" i="73"/>
  <c r="AJ14" i="73"/>
  <c r="AA14" i="73"/>
  <c r="Y14" i="73"/>
  <c r="W14" i="73"/>
  <c r="U14" i="73"/>
  <c r="S14" i="73"/>
  <c r="Q14" i="73"/>
  <c r="N14" i="73"/>
  <c r="AJ13" i="73"/>
  <c r="AA13" i="73"/>
  <c r="Y13" i="73"/>
  <c r="W13" i="73"/>
  <c r="U13" i="73"/>
  <c r="S13" i="73"/>
  <c r="Q13" i="73"/>
  <c r="AJ12" i="73"/>
  <c r="AA12" i="73"/>
  <c r="Y12" i="73"/>
  <c r="W12" i="73"/>
  <c r="U12" i="73"/>
  <c r="S12" i="73"/>
  <c r="Q12" i="73"/>
  <c r="N12" i="73"/>
  <c r="AJ11" i="73"/>
  <c r="AA11" i="73"/>
  <c r="Y11" i="73"/>
  <c r="W11" i="73"/>
  <c r="U11" i="73"/>
  <c r="S11" i="73"/>
  <c r="Q11" i="73"/>
  <c r="N11" i="73"/>
  <c r="AJ10" i="73"/>
  <c r="AA10" i="73"/>
  <c r="Y10" i="73"/>
  <c r="W10" i="73"/>
  <c r="U10" i="73"/>
  <c r="S10" i="73"/>
  <c r="Q10" i="73"/>
  <c r="N10" i="73"/>
  <c r="AJ9" i="73"/>
  <c r="AA9" i="73"/>
  <c r="Y9" i="73"/>
  <c r="W9" i="73"/>
  <c r="U9" i="73"/>
  <c r="S9" i="73"/>
  <c r="Q9" i="73"/>
  <c r="AJ8" i="73"/>
  <c r="AA8" i="73"/>
  <c r="Y8" i="73"/>
  <c r="W8" i="73"/>
  <c r="U8" i="73"/>
  <c r="S8" i="73"/>
  <c r="Q8" i="73"/>
  <c r="N8" i="73"/>
  <c r="AJ7" i="73"/>
  <c r="AA7" i="73"/>
  <c r="Y7" i="73"/>
  <c r="W7" i="73"/>
  <c r="U7" i="73"/>
  <c r="S7" i="73"/>
  <c r="Q7" i="73"/>
  <c r="N7" i="73"/>
  <c r="AF82" i="72"/>
  <c r="AE82" i="72"/>
  <c r="AC82" i="72"/>
  <c r="X82" i="72"/>
  <c r="V82" i="72"/>
  <c r="T82" i="72"/>
  <c r="R82" i="72"/>
  <c r="P82" i="72"/>
  <c r="O82" i="72"/>
  <c r="L82" i="72"/>
  <c r="AH80" i="72"/>
  <c r="Y80" i="72"/>
  <c r="W80" i="72"/>
  <c r="U80" i="72"/>
  <c r="S80" i="72"/>
  <c r="Q80" i="72"/>
  <c r="N80" i="72"/>
  <c r="AH79" i="72"/>
  <c r="Y79" i="72"/>
  <c r="W79" i="72"/>
  <c r="U79" i="72"/>
  <c r="S79" i="72"/>
  <c r="Q79" i="72"/>
  <c r="N79" i="72"/>
  <c r="AH78" i="72"/>
  <c r="Y78" i="72"/>
  <c r="W78" i="72"/>
  <c r="U78" i="72"/>
  <c r="S78" i="72"/>
  <c r="Q78" i="72"/>
  <c r="N78" i="72"/>
  <c r="AH77" i="72"/>
  <c r="Y77" i="72"/>
  <c r="W77" i="72"/>
  <c r="U77" i="72"/>
  <c r="S77" i="72"/>
  <c r="Q77" i="72"/>
  <c r="N77" i="72"/>
  <c r="AH76" i="72"/>
  <c r="Y76" i="72"/>
  <c r="W76" i="72"/>
  <c r="U76" i="72"/>
  <c r="S76" i="72"/>
  <c r="Q76" i="72"/>
  <c r="N76" i="72"/>
  <c r="AH75" i="72"/>
  <c r="Y75" i="72"/>
  <c r="W75" i="72"/>
  <c r="U75" i="72"/>
  <c r="S75" i="72"/>
  <c r="Q75" i="72"/>
  <c r="N75" i="72"/>
  <c r="AH74" i="72"/>
  <c r="Y74" i="72"/>
  <c r="W74" i="72"/>
  <c r="U74" i="72"/>
  <c r="S74" i="72"/>
  <c r="Q74" i="72"/>
  <c r="N74" i="72"/>
  <c r="AH73" i="72"/>
  <c r="Y73" i="72"/>
  <c r="W73" i="72"/>
  <c r="U73" i="72"/>
  <c r="S73" i="72"/>
  <c r="Q73" i="72"/>
  <c r="N73" i="72"/>
  <c r="AH72" i="72"/>
  <c r="Y72" i="72"/>
  <c r="W72" i="72"/>
  <c r="U72" i="72"/>
  <c r="S72" i="72"/>
  <c r="Q72" i="72"/>
  <c r="N72" i="72"/>
  <c r="AH71" i="72"/>
  <c r="Y71" i="72"/>
  <c r="W71" i="72"/>
  <c r="U71" i="72"/>
  <c r="S71" i="72"/>
  <c r="Q71" i="72"/>
  <c r="N71" i="72"/>
  <c r="AH70" i="72"/>
  <c r="Y70" i="72"/>
  <c r="W70" i="72"/>
  <c r="U70" i="72"/>
  <c r="S70" i="72"/>
  <c r="Q70" i="72"/>
  <c r="N70" i="72"/>
  <c r="AH69" i="72"/>
  <c r="Y69" i="72"/>
  <c r="W69" i="72"/>
  <c r="U69" i="72"/>
  <c r="S69" i="72"/>
  <c r="Q69" i="72"/>
  <c r="AH68" i="72"/>
  <c r="Y68" i="72"/>
  <c r="W68" i="72"/>
  <c r="U68" i="72"/>
  <c r="S68" i="72"/>
  <c r="Q68" i="72"/>
  <c r="N68" i="72"/>
  <c r="AH67" i="72"/>
  <c r="Y67" i="72"/>
  <c r="W67" i="72"/>
  <c r="U67" i="72"/>
  <c r="S67" i="72"/>
  <c r="Q67" i="72"/>
  <c r="AH66" i="72"/>
  <c r="Y66" i="72"/>
  <c r="W66" i="72"/>
  <c r="U66" i="72"/>
  <c r="S66" i="72"/>
  <c r="Q66" i="72"/>
  <c r="N66" i="72"/>
  <c r="AH65" i="72"/>
  <c r="Y65" i="72"/>
  <c r="W65" i="72"/>
  <c r="U65" i="72"/>
  <c r="S65" i="72"/>
  <c r="Q65" i="72"/>
  <c r="N65" i="72"/>
  <c r="AH64" i="72"/>
  <c r="Y64" i="72"/>
  <c r="W64" i="72"/>
  <c r="U64" i="72"/>
  <c r="S64" i="72"/>
  <c r="Q64" i="72"/>
  <c r="N64" i="72"/>
  <c r="AH63" i="72"/>
  <c r="Y63" i="72"/>
  <c r="W63" i="72"/>
  <c r="U63" i="72"/>
  <c r="S63" i="72"/>
  <c r="Q63" i="72"/>
  <c r="N63" i="72"/>
  <c r="AH62" i="72"/>
  <c r="Y62" i="72"/>
  <c r="W62" i="72"/>
  <c r="U62" i="72"/>
  <c r="S62" i="72"/>
  <c r="Q62" i="72"/>
  <c r="N62" i="72"/>
  <c r="AH61" i="72"/>
  <c r="Y61" i="72"/>
  <c r="W61" i="72"/>
  <c r="U61" i="72"/>
  <c r="S61" i="72"/>
  <c r="Q61" i="72"/>
  <c r="N61" i="72"/>
  <c r="AH60" i="72"/>
  <c r="Y60" i="72"/>
  <c r="W60" i="72"/>
  <c r="U60" i="72"/>
  <c r="S60" i="72"/>
  <c r="Q60" i="72"/>
  <c r="N60" i="72"/>
  <c r="Y59" i="72"/>
  <c r="W59" i="72"/>
  <c r="U59" i="72"/>
  <c r="S59" i="72"/>
  <c r="Q59" i="72"/>
  <c r="N59" i="72"/>
  <c r="AH58" i="72"/>
  <c r="Y58" i="72"/>
  <c r="W58" i="72"/>
  <c r="U58" i="72"/>
  <c r="S58" i="72"/>
  <c r="Q58" i="72"/>
  <c r="N58" i="72"/>
  <c r="AH57" i="72"/>
  <c r="Y57" i="72"/>
  <c r="W57" i="72"/>
  <c r="U57" i="72"/>
  <c r="S57" i="72"/>
  <c r="Q57" i="72"/>
  <c r="N57" i="72"/>
  <c r="AH56" i="72"/>
  <c r="Y56" i="72"/>
  <c r="W56" i="72"/>
  <c r="U56" i="72"/>
  <c r="S56" i="72"/>
  <c r="Q56" i="72"/>
  <c r="N56" i="72"/>
  <c r="AH55" i="72"/>
  <c r="Y55" i="72"/>
  <c r="W55" i="72"/>
  <c r="U55" i="72"/>
  <c r="S55" i="72"/>
  <c r="Q55" i="72"/>
  <c r="AH54" i="72"/>
  <c r="Y54" i="72"/>
  <c r="W54" i="72"/>
  <c r="U54" i="72"/>
  <c r="S54" i="72"/>
  <c r="Q54" i="72"/>
  <c r="N54" i="72"/>
  <c r="AH53" i="72"/>
  <c r="Y53" i="72"/>
  <c r="W53" i="72"/>
  <c r="U53" i="72"/>
  <c r="S53" i="72"/>
  <c r="Q53" i="72"/>
  <c r="N53" i="72"/>
  <c r="AH52" i="72"/>
  <c r="Y52" i="72"/>
  <c r="W52" i="72"/>
  <c r="U52" i="72"/>
  <c r="S52" i="72"/>
  <c r="Q52" i="72"/>
  <c r="N52" i="72"/>
  <c r="AH51" i="72"/>
  <c r="Y51" i="72"/>
  <c r="W51" i="72"/>
  <c r="U51" i="72"/>
  <c r="S51" i="72"/>
  <c r="Q51" i="72"/>
  <c r="N51" i="72"/>
  <c r="AH50" i="72"/>
  <c r="Y50" i="72"/>
  <c r="W50" i="72"/>
  <c r="U50" i="72"/>
  <c r="S50" i="72"/>
  <c r="Q50" i="72"/>
  <c r="N50" i="72"/>
  <c r="AH49" i="72"/>
  <c r="Y49" i="72"/>
  <c r="W49" i="72"/>
  <c r="U49" i="72"/>
  <c r="S49" i="72"/>
  <c r="Q49" i="72"/>
  <c r="N49" i="72"/>
  <c r="AH48" i="72"/>
  <c r="Y48" i="72"/>
  <c r="W48" i="72"/>
  <c r="U48" i="72"/>
  <c r="S48" i="72"/>
  <c r="Q48" i="72"/>
  <c r="N48" i="72"/>
  <c r="AH47" i="72"/>
  <c r="Y47" i="72"/>
  <c r="W47" i="72"/>
  <c r="U47" i="72"/>
  <c r="S47" i="72"/>
  <c r="Q47" i="72"/>
  <c r="N47" i="72"/>
  <c r="AH46" i="72"/>
  <c r="Y46" i="72"/>
  <c r="W46" i="72"/>
  <c r="U46" i="72"/>
  <c r="S46" i="72"/>
  <c r="Q46" i="72"/>
  <c r="AH45" i="72"/>
  <c r="Y45" i="72"/>
  <c r="W45" i="72"/>
  <c r="U45" i="72"/>
  <c r="S45" i="72"/>
  <c r="Q45" i="72"/>
  <c r="AH44" i="72"/>
  <c r="Y44" i="72"/>
  <c r="W44" i="72"/>
  <c r="U44" i="72"/>
  <c r="S44" i="72"/>
  <c r="Q44" i="72"/>
  <c r="N44" i="72"/>
  <c r="AH43" i="72"/>
  <c r="Y43" i="72"/>
  <c r="W43" i="72"/>
  <c r="U43" i="72"/>
  <c r="S43" i="72"/>
  <c r="Q43" i="72"/>
  <c r="N43" i="72"/>
  <c r="AH42" i="72"/>
  <c r="Y42" i="72"/>
  <c r="W42" i="72"/>
  <c r="U42" i="72"/>
  <c r="S42" i="72"/>
  <c r="Q42" i="72"/>
  <c r="N42" i="72"/>
  <c r="AH41" i="72"/>
  <c r="Y41" i="72"/>
  <c r="W41" i="72"/>
  <c r="U41" i="72"/>
  <c r="S41" i="72"/>
  <c r="Q41" i="72"/>
  <c r="N41" i="72"/>
  <c r="AH40" i="72"/>
  <c r="Y40" i="72"/>
  <c r="W40" i="72"/>
  <c r="U40" i="72"/>
  <c r="S40" i="72"/>
  <c r="Q40" i="72"/>
  <c r="N40" i="72"/>
  <c r="AH39" i="72"/>
  <c r="Y39" i="72"/>
  <c r="W39" i="72"/>
  <c r="U39" i="72"/>
  <c r="S39" i="72"/>
  <c r="Q39" i="72"/>
  <c r="N39" i="72"/>
  <c r="AH38" i="72"/>
  <c r="Y38" i="72"/>
  <c r="W38" i="72"/>
  <c r="U38" i="72"/>
  <c r="S38" i="72"/>
  <c r="Q38" i="72"/>
  <c r="AH37" i="72"/>
  <c r="Y37" i="72"/>
  <c r="W37" i="72"/>
  <c r="U37" i="72"/>
  <c r="S37" i="72"/>
  <c r="Q37" i="72"/>
  <c r="N37" i="72"/>
  <c r="AH36" i="72"/>
  <c r="Y36" i="72"/>
  <c r="W36" i="72"/>
  <c r="U36" i="72"/>
  <c r="S36" i="72"/>
  <c r="Q36" i="72"/>
  <c r="N36" i="72"/>
  <c r="AH35" i="72"/>
  <c r="Y35" i="72"/>
  <c r="W35" i="72"/>
  <c r="U35" i="72"/>
  <c r="S35" i="72"/>
  <c r="Q35" i="72"/>
  <c r="N35" i="72"/>
  <c r="AH34" i="72"/>
  <c r="Y34" i="72"/>
  <c r="W34" i="72"/>
  <c r="U34" i="72"/>
  <c r="S34" i="72"/>
  <c r="Q34" i="72"/>
  <c r="N34" i="72"/>
  <c r="AH33" i="72"/>
  <c r="Y33" i="72"/>
  <c r="W33" i="72"/>
  <c r="U33" i="72"/>
  <c r="S33" i="72"/>
  <c r="Q33" i="72"/>
  <c r="N33" i="72"/>
  <c r="AH32" i="72"/>
  <c r="Y32" i="72"/>
  <c r="W32" i="72"/>
  <c r="U32" i="72"/>
  <c r="S32" i="72"/>
  <c r="Q32" i="72"/>
  <c r="AH31" i="72"/>
  <c r="Y31" i="72"/>
  <c r="W31" i="72"/>
  <c r="U31" i="72"/>
  <c r="S31" i="72"/>
  <c r="Q31" i="72"/>
  <c r="N31" i="72"/>
  <c r="AH30" i="72"/>
  <c r="Y30" i="72"/>
  <c r="W30" i="72"/>
  <c r="U30" i="72"/>
  <c r="S30" i="72"/>
  <c r="Q30" i="72"/>
  <c r="N30" i="72"/>
  <c r="AH29" i="72"/>
  <c r="Y29" i="72"/>
  <c r="W29" i="72"/>
  <c r="U29" i="72"/>
  <c r="S29" i="72"/>
  <c r="Q29" i="72"/>
  <c r="N29" i="72"/>
  <c r="AH28" i="72"/>
  <c r="Y28" i="72"/>
  <c r="W28" i="72"/>
  <c r="U28" i="72"/>
  <c r="S28" i="72"/>
  <c r="Q28" i="72"/>
  <c r="AH27" i="72"/>
  <c r="Y27" i="72"/>
  <c r="W27" i="72"/>
  <c r="U27" i="72"/>
  <c r="S27" i="72"/>
  <c r="Q27" i="72"/>
  <c r="N27" i="72"/>
  <c r="AH26" i="72"/>
  <c r="Y26" i="72"/>
  <c r="W26" i="72"/>
  <c r="U26" i="72"/>
  <c r="S26" i="72"/>
  <c r="Q26" i="72"/>
  <c r="N26" i="72"/>
  <c r="AH25" i="72"/>
  <c r="Y25" i="72"/>
  <c r="W25" i="72"/>
  <c r="U25" i="72"/>
  <c r="S25" i="72"/>
  <c r="Q25" i="72"/>
  <c r="AH24" i="72"/>
  <c r="Y24" i="72"/>
  <c r="W24" i="72"/>
  <c r="U24" i="72"/>
  <c r="S24" i="72"/>
  <c r="Q24" i="72"/>
  <c r="N24" i="72"/>
  <c r="AH23" i="72"/>
  <c r="Y23" i="72"/>
  <c r="W23" i="72"/>
  <c r="U23" i="72"/>
  <c r="S23" i="72"/>
  <c r="Q23" i="72"/>
  <c r="N23" i="72"/>
  <c r="AH22" i="72"/>
  <c r="Y22" i="72"/>
  <c r="W22" i="72"/>
  <c r="U22" i="72"/>
  <c r="S22" i="72"/>
  <c r="Q22" i="72"/>
  <c r="N22" i="72"/>
  <c r="AH21" i="72"/>
  <c r="Y21" i="72"/>
  <c r="W21" i="72"/>
  <c r="U21" i="72"/>
  <c r="S21" i="72"/>
  <c r="Q21" i="72"/>
  <c r="N21" i="72"/>
  <c r="AH20" i="72"/>
  <c r="Y20" i="72"/>
  <c r="W20" i="72"/>
  <c r="U20" i="72"/>
  <c r="S20" i="72"/>
  <c r="Q20" i="72"/>
  <c r="N20" i="72"/>
  <c r="AH19" i="72"/>
  <c r="Y19" i="72"/>
  <c r="W19" i="72"/>
  <c r="U19" i="72"/>
  <c r="S19" i="72"/>
  <c r="Q19" i="72"/>
  <c r="N19" i="72"/>
  <c r="AH18" i="72"/>
  <c r="Y18" i="72"/>
  <c r="W18" i="72"/>
  <c r="U18" i="72"/>
  <c r="S18" i="72"/>
  <c r="Q18" i="72"/>
  <c r="N18" i="72"/>
  <c r="AH17" i="72"/>
  <c r="Y17" i="72"/>
  <c r="W17" i="72"/>
  <c r="U17" i="72"/>
  <c r="S17" i="72"/>
  <c r="Q17" i="72"/>
  <c r="N17" i="72"/>
  <c r="AH16" i="72"/>
  <c r="Y16" i="72"/>
  <c r="W16" i="72"/>
  <c r="U16" i="72"/>
  <c r="S16" i="72"/>
  <c r="Q16" i="72"/>
  <c r="N16" i="72"/>
  <c r="AH15" i="72"/>
  <c r="Y15" i="72"/>
  <c r="W15" i="72"/>
  <c r="U15" i="72"/>
  <c r="S15" i="72"/>
  <c r="Q15" i="72"/>
  <c r="N15" i="72"/>
  <c r="AH14" i="72"/>
  <c r="Y14" i="72"/>
  <c r="W14" i="72"/>
  <c r="U14" i="72"/>
  <c r="S14" i="72"/>
  <c r="Q14" i="72"/>
  <c r="N14" i="72"/>
  <c r="AH13" i="72"/>
  <c r="Y13" i="72"/>
  <c r="W13" i="72"/>
  <c r="U13" i="72"/>
  <c r="S13" i="72"/>
  <c r="Q13" i="72"/>
  <c r="N13" i="72"/>
  <c r="AH12" i="72"/>
  <c r="Y12" i="72"/>
  <c r="W12" i="72"/>
  <c r="U12" i="72"/>
  <c r="S12" i="72"/>
  <c r="Q12" i="72"/>
  <c r="N12" i="72"/>
  <c r="AH11" i="72"/>
  <c r="Y11" i="72"/>
  <c r="W11" i="72"/>
  <c r="U11" i="72"/>
  <c r="S11" i="72"/>
  <c r="Q11" i="72"/>
  <c r="N11" i="72"/>
  <c r="Y10" i="72"/>
  <c r="W10" i="72"/>
  <c r="U10" i="72"/>
  <c r="S10" i="72"/>
  <c r="Q10" i="72"/>
  <c r="AH9" i="72"/>
  <c r="Y9" i="72"/>
  <c r="W9" i="72"/>
  <c r="U9" i="72"/>
  <c r="S9" i="72"/>
  <c r="Q9" i="72"/>
  <c r="AH8" i="72"/>
  <c r="Y8" i="72"/>
  <c r="W8" i="72"/>
  <c r="U8" i="72"/>
  <c r="S8" i="72"/>
  <c r="Q8" i="72"/>
  <c r="AH7" i="72"/>
  <c r="Y7" i="72"/>
  <c r="W7" i="72"/>
  <c r="U7" i="72"/>
  <c r="S7" i="72"/>
  <c r="Q7" i="72"/>
  <c r="N7" i="72"/>
  <c r="AF91" i="71"/>
  <c r="AE91" i="71"/>
  <c r="AC91" i="71"/>
  <c r="X91" i="71"/>
  <c r="V91" i="71"/>
  <c r="T91" i="71"/>
  <c r="R91" i="71"/>
  <c r="P91" i="71"/>
  <c r="O91" i="71"/>
  <c r="L91" i="71"/>
  <c r="AH89" i="71"/>
  <c r="Y89" i="71"/>
  <c r="W89" i="71"/>
  <c r="U89" i="71"/>
  <c r="S89" i="71"/>
  <c r="Q89" i="71"/>
  <c r="N89" i="71"/>
  <c r="AH88" i="71"/>
  <c r="Y88" i="71"/>
  <c r="W88" i="71"/>
  <c r="U88" i="71"/>
  <c r="S88" i="71"/>
  <c r="Q88" i="71"/>
  <c r="N88" i="71"/>
  <c r="AH87" i="71"/>
  <c r="Y87" i="71"/>
  <c r="W87" i="71"/>
  <c r="U87" i="71"/>
  <c r="S87" i="71"/>
  <c r="Q87" i="71"/>
  <c r="N87" i="71"/>
  <c r="AH86" i="71"/>
  <c r="Y86" i="71"/>
  <c r="W86" i="71"/>
  <c r="U86" i="71"/>
  <c r="S86" i="71"/>
  <c r="Q86" i="71"/>
  <c r="N86" i="71"/>
  <c r="AH85" i="71"/>
  <c r="Y85" i="71"/>
  <c r="W85" i="71"/>
  <c r="U85" i="71"/>
  <c r="S85" i="71"/>
  <c r="Q85" i="71"/>
  <c r="AH84" i="71"/>
  <c r="Y84" i="71"/>
  <c r="W84" i="71"/>
  <c r="U84" i="71"/>
  <c r="S84" i="71"/>
  <c r="Q84" i="71"/>
  <c r="AH83" i="71"/>
  <c r="Y83" i="71"/>
  <c r="W83" i="71"/>
  <c r="U83" i="71"/>
  <c r="S83" i="71"/>
  <c r="Q83" i="71"/>
  <c r="AH82" i="71"/>
  <c r="Y82" i="71"/>
  <c r="W82" i="71"/>
  <c r="U82" i="71"/>
  <c r="S82" i="71"/>
  <c r="Q82" i="71"/>
  <c r="N82" i="71"/>
  <c r="AH81" i="71"/>
  <c r="Y81" i="71"/>
  <c r="W81" i="71"/>
  <c r="U81" i="71"/>
  <c r="S81" i="71"/>
  <c r="Q81" i="71"/>
  <c r="N81" i="71"/>
  <c r="AH80" i="71"/>
  <c r="Y80" i="71"/>
  <c r="W80" i="71"/>
  <c r="U80" i="71"/>
  <c r="S80" i="71"/>
  <c r="Q80" i="71"/>
  <c r="N80" i="71"/>
  <c r="AH79" i="71"/>
  <c r="Y79" i="71"/>
  <c r="W79" i="71"/>
  <c r="U79" i="71"/>
  <c r="S79" i="71"/>
  <c r="Q79" i="71"/>
  <c r="N79" i="71"/>
  <c r="AH78" i="71"/>
  <c r="Y78" i="71"/>
  <c r="W78" i="71"/>
  <c r="U78" i="71"/>
  <c r="S78" i="71"/>
  <c r="Q78" i="71"/>
  <c r="AH77" i="71"/>
  <c r="Y77" i="71"/>
  <c r="W77" i="71"/>
  <c r="U77" i="71"/>
  <c r="S77" i="71"/>
  <c r="Q77" i="71"/>
  <c r="AH76" i="71"/>
  <c r="Y76" i="71"/>
  <c r="W76" i="71"/>
  <c r="U76" i="71"/>
  <c r="S76" i="71"/>
  <c r="Q76" i="71"/>
  <c r="N76" i="71"/>
  <c r="AH75" i="71"/>
  <c r="W75" i="71"/>
  <c r="U75" i="71"/>
  <c r="S75" i="71"/>
  <c r="Q75" i="71"/>
  <c r="AH74" i="71"/>
  <c r="W74" i="71"/>
  <c r="U74" i="71"/>
  <c r="S74" i="71"/>
  <c r="Q74" i="71"/>
  <c r="N74" i="71"/>
  <c r="AH73" i="71"/>
  <c r="Y73" i="71"/>
  <c r="W73" i="71"/>
  <c r="U73" i="71"/>
  <c r="S73" i="71"/>
  <c r="Q73" i="71"/>
  <c r="N73" i="71"/>
  <c r="AH72" i="71"/>
  <c r="Y72" i="71"/>
  <c r="W72" i="71"/>
  <c r="U72" i="71"/>
  <c r="S72" i="71"/>
  <c r="Q72" i="71"/>
  <c r="N72" i="71"/>
  <c r="AH71" i="71"/>
  <c r="Y71" i="71"/>
  <c r="W71" i="71"/>
  <c r="U71" i="71"/>
  <c r="S71" i="71"/>
  <c r="Q71" i="71"/>
  <c r="N71" i="71"/>
  <c r="AH70" i="71"/>
  <c r="Y70" i="71"/>
  <c r="W70" i="71"/>
  <c r="U70" i="71"/>
  <c r="S70" i="71"/>
  <c r="Q70" i="71"/>
  <c r="N70" i="71"/>
  <c r="AH69" i="71"/>
  <c r="Y69" i="71"/>
  <c r="W69" i="71"/>
  <c r="U69" i="71"/>
  <c r="S69" i="71"/>
  <c r="Q69" i="71"/>
  <c r="N69" i="71"/>
  <c r="AH68" i="71"/>
  <c r="Y68" i="71"/>
  <c r="W68" i="71"/>
  <c r="U68" i="71"/>
  <c r="S68" i="71"/>
  <c r="Q68" i="71"/>
  <c r="N68" i="71"/>
  <c r="AH67" i="71"/>
  <c r="Y67" i="71"/>
  <c r="W67" i="71"/>
  <c r="U67" i="71"/>
  <c r="S67" i="71"/>
  <c r="Q67" i="71"/>
  <c r="AH66" i="71"/>
  <c r="Y66" i="71"/>
  <c r="W66" i="71"/>
  <c r="U66" i="71"/>
  <c r="S66" i="71"/>
  <c r="Q66" i="71"/>
  <c r="N66" i="71"/>
  <c r="AH65" i="71"/>
  <c r="Y65" i="71"/>
  <c r="W65" i="71"/>
  <c r="U65" i="71"/>
  <c r="S65" i="71"/>
  <c r="Q65" i="71"/>
  <c r="AH64" i="71"/>
  <c r="Y64" i="71"/>
  <c r="W64" i="71"/>
  <c r="U64" i="71"/>
  <c r="S64" i="71"/>
  <c r="Q64" i="71"/>
  <c r="N64" i="71"/>
  <c r="AH63" i="71"/>
  <c r="Y63" i="71"/>
  <c r="W63" i="71"/>
  <c r="U63" i="71"/>
  <c r="S63" i="71"/>
  <c r="Q63" i="71"/>
  <c r="N63" i="71"/>
  <c r="W62" i="71"/>
  <c r="W61" i="71"/>
  <c r="AH60" i="71"/>
  <c r="Y60" i="71"/>
  <c r="W60" i="71"/>
  <c r="U60" i="71"/>
  <c r="S60" i="71"/>
  <c r="Q60" i="71"/>
  <c r="N60" i="71"/>
  <c r="AH59" i="71"/>
  <c r="Y59" i="71"/>
  <c r="W59" i="71"/>
  <c r="U59" i="71"/>
  <c r="S59" i="71"/>
  <c r="Q59" i="71"/>
  <c r="N59" i="71"/>
  <c r="AH58" i="71"/>
  <c r="Y58" i="71"/>
  <c r="W58" i="71"/>
  <c r="U58" i="71"/>
  <c r="S58" i="71"/>
  <c r="Q58" i="71"/>
  <c r="N58" i="71"/>
  <c r="AH57" i="71"/>
  <c r="Y57" i="71"/>
  <c r="W57" i="71"/>
  <c r="U57" i="71"/>
  <c r="S57" i="71"/>
  <c r="Q57" i="71"/>
  <c r="N57" i="71"/>
  <c r="AH56" i="71"/>
  <c r="Y56" i="71"/>
  <c r="W56" i="71"/>
  <c r="U56" i="71"/>
  <c r="S56" i="71"/>
  <c r="Q56" i="71"/>
  <c r="N56" i="71"/>
  <c r="AH55" i="71"/>
  <c r="Y55" i="71"/>
  <c r="W55" i="71"/>
  <c r="U55" i="71"/>
  <c r="S55" i="71"/>
  <c r="Q55" i="71"/>
  <c r="N55" i="71"/>
  <c r="AH54" i="71"/>
  <c r="Y54" i="71"/>
  <c r="W54" i="71"/>
  <c r="U54" i="71"/>
  <c r="S54" i="71"/>
  <c r="Q54" i="71"/>
  <c r="N54" i="71"/>
  <c r="AH53" i="71"/>
  <c r="Y53" i="71"/>
  <c r="W53" i="71"/>
  <c r="U53" i="71"/>
  <c r="S53" i="71"/>
  <c r="Q53" i="71"/>
  <c r="AH52" i="71"/>
  <c r="Y52" i="71"/>
  <c r="W52" i="71"/>
  <c r="U52" i="71"/>
  <c r="S52" i="71"/>
  <c r="Q52" i="71"/>
  <c r="N52" i="71"/>
  <c r="AH51" i="71"/>
  <c r="Y51" i="71"/>
  <c r="W51" i="71"/>
  <c r="U51" i="71"/>
  <c r="S51" i="71"/>
  <c r="Q51" i="71"/>
  <c r="N51" i="71"/>
  <c r="AH50" i="71"/>
  <c r="Y50" i="71"/>
  <c r="W50" i="71"/>
  <c r="U50" i="71"/>
  <c r="S50" i="71"/>
  <c r="Q50" i="71"/>
  <c r="N50" i="71"/>
  <c r="AH49" i="71"/>
  <c r="Y49" i="71"/>
  <c r="W49" i="71"/>
  <c r="U49" i="71"/>
  <c r="S49" i="71"/>
  <c r="Q49" i="71"/>
  <c r="N49" i="71"/>
  <c r="AH48" i="71"/>
  <c r="Y48" i="71"/>
  <c r="W48" i="71"/>
  <c r="U48" i="71"/>
  <c r="S48" i="71"/>
  <c r="Q48" i="71"/>
  <c r="AH47" i="71"/>
  <c r="Y47" i="71"/>
  <c r="W47" i="71"/>
  <c r="U47" i="71"/>
  <c r="S47" i="71"/>
  <c r="Q47" i="71"/>
  <c r="AH46" i="71"/>
  <c r="Y46" i="71"/>
  <c r="W46" i="71"/>
  <c r="U46" i="71"/>
  <c r="S46" i="71"/>
  <c r="Q46" i="71"/>
  <c r="AH45" i="71"/>
  <c r="Y45" i="71"/>
  <c r="W45" i="71"/>
  <c r="U45" i="71"/>
  <c r="S45" i="71"/>
  <c r="Q45" i="71"/>
  <c r="N45" i="71"/>
  <c r="AH44" i="71"/>
  <c r="Y44" i="71"/>
  <c r="W44" i="71"/>
  <c r="U44" i="71"/>
  <c r="S44" i="71"/>
  <c r="Q44" i="71"/>
  <c r="N44" i="71"/>
  <c r="AH43" i="71"/>
  <c r="Y43" i="71"/>
  <c r="W43" i="71"/>
  <c r="U43" i="71"/>
  <c r="S43" i="71"/>
  <c r="Q43" i="71"/>
  <c r="N43" i="71"/>
  <c r="AH42" i="71"/>
  <c r="Y42" i="71"/>
  <c r="W42" i="71"/>
  <c r="U42" i="71"/>
  <c r="S42" i="71"/>
  <c r="Q42" i="71"/>
  <c r="N42" i="71"/>
  <c r="AH41" i="71"/>
  <c r="Y41" i="71"/>
  <c r="W41" i="71"/>
  <c r="U41" i="71"/>
  <c r="S41" i="71"/>
  <c r="Q41" i="71"/>
  <c r="N41" i="71"/>
  <c r="AH40" i="71"/>
  <c r="Y40" i="71"/>
  <c r="W40" i="71"/>
  <c r="U40" i="71"/>
  <c r="S40" i="71"/>
  <c r="Q40" i="71"/>
  <c r="AH39" i="71"/>
  <c r="Y39" i="71"/>
  <c r="W39" i="71"/>
  <c r="U39" i="71"/>
  <c r="S39" i="71"/>
  <c r="Q39" i="71"/>
  <c r="AH38" i="71"/>
  <c r="Y38" i="71"/>
  <c r="W38" i="71"/>
  <c r="U38" i="71"/>
  <c r="S38" i="71"/>
  <c r="Q38" i="71"/>
  <c r="N38" i="71"/>
  <c r="AH37" i="71"/>
  <c r="Y37" i="71"/>
  <c r="W37" i="71"/>
  <c r="U37" i="71"/>
  <c r="S37" i="71"/>
  <c r="Q37" i="71"/>
  <c r="N37" i="71"/>
  <c r="AH36" i="71"/>
  <c r="Y36" i="71"/>
  <c r="W36" i="71"/>
  <c r="U36" i="71"/>
  <c r="S36" i="71"/>
  <c r="Q36" i="71"/>
  <c r="N36" i="71"/>
  <c r="AH35" i="71"/>
  <c r="Y35" i="71"/>
  <c r="W35" i="71"/>
  <c r="U35" i="71"/>
  <c r="S35" i="71"/>
  <c r="Q35" i="71"/>
  <c r="N35" i="71"/>
  <c r="AH34" i="71"/>
  <c r="Y34" i="71"/>
  <c r="W34" i="71"/>
  <c r="U34" i="71"/>
  <c r="S34" i="71"/>
  <c r="Q34" i="71"/>
  <c r="N34" i="71"/>
  <c r="AH33" i="71"/>
  <c r="Y33" i="71"/>
  <c r="W33" i="71"/>
  <c r="U33" i="71"/>
  <c r="S33" i="71"/>
  <c r="Q33" i="71"/>
  <c r="N33" i="71"/>
  <c r="AH32" i="71"/>
  <c r="Y32" i="71"/>
  <c r="W32" i="71"/>
  <c r="U32" i="71"/>
  <c r="S32" i="71"/>
  <c r="Q32" i="71"/>
  <c r="N32" i="71"/>
  <c r="AH31" i="71"/>
  <c r="Y31" i="71"/>
  <c r="W31" i="71"/>
  <c r="U31" i="71"/>
  <c r="S31" i="71"/>
  <c r="Q31" i="71"/>
  <c r="N31" i="71"/>
  <c r="AH30" i="71"/>
  <c r="Y30" i="71"/>
  <c r="U30" i="71"/>
  <c r="S30" i="71"/>
  <c r="Q30" i="71"/>
  <c r="N30" i="71"/>
  <c r="AH29" i="71"/>
  <c r="Y29" i="71"/>
  <c r="W29" i="71"/>
  <c r="U29" i="71"/>
  <c r="S29" i="71"/>
  <c r="Q29" i="71"/>
  <c r="N29" i="71"/>
  <c r="AH28" i="71"/>
  <c r="Y28" i="71"/>
  <c r="W28" i="71"/>
  <c r="U28" i="71"/>
  <c r="S28" i="71"/>
  <c r="Q28" i="71"/>
  <c r="AH27" i="71"/>
  <c r="Y27" i="71"/>
  <c r="W27" i="71"/>
  <c r="U27" i="71"/>
  <c r="S27" i="71"/>
  <c r="Q27" i="71"/>
  <c r="AH26" i="71"/>
  <c r="Y26" i="71"/>
  <c r="W26" i="71"/>
  <c r="U26" i="71"/>
  <c r="S26" i="71"/>
  <c r="Q26" i="71"/>
  <c r="N26" i="71"/>
  <c r="AH25" i="71"/>
  <c r="Y25" i="71"/>
  <c r="W25" i="71"/>
  <c r="U25" i="71"/>
  <c r="S25" i="71"/>
  <c r="Q25" i="71"/>
  <c r="N25" i="71"/>
  <c r="AH24" i="71"/>
  <c r="Y24" i="71"/>
  <c r="W24" i="71"/>
  <c r="U24" i="71"/>
  <c r="S24" i="71"/>
  <c r="Q24" i="71"/>
  <c r="N24" i="71"/>
  <c r="AH23" i="71"/>
  <c r="Y23" i="71"/>
  <c r="W23" i="71"/>
  <c r="U23" i="71"/>
  <c r="S23" i="71"/>
  <c r="Q23" i="71"/>
  <c r="N23" i="71"/>
  <c r="AH22" i="71"/>
  <c r="Y22" i="71"/>
  <c r="W22" i="71"/>
  <c r="U22" i="71"/>
  <c r="S22" i="71"/>
  <c r="Q22" i="71"/>
  <c r="N22" i="71"/>
  <c r="AH21" i="71"/>
  <c r="Y21" i="71"/>
  <c r="W21" i="71"/>
  <c r="U21" i="71"/>
  <c r="S21" i="71"/>
  <c r="N21" i="71"/>
  <c r="AH20" i="71"/>
  <c r="Y20" i="71"/>
  <c r="W20" i="71"/>
  <c r="U20" i="71"/>
  <c r="S20" i="71"/>
  <c r="Q20" i="71"/>
  <c r="N20" i="71"/>
  <c r="AH19" i="71"/>
  <c r="Y19" i="71"/>
  <c r="W19" i="71"/>
  <c r="U19" i="71"/>
  <c r="S19" i="71"/>
  <c r="Q19" i="71"/>
  <c r="N19" i="71"/>
  <c r="AH18" i="71"/>
  <c r="Y18" i="71"/>
  <c r="W18" i="71"/>
  <c r="U18" i="71"/>
  <c r="S18" i="71"/>
  <c r="Q18" i="71"/>
  <c r="N18" i="71"/>
  <c r="AH17" i="71"/>
  <c r="Y17" i="71"/>
  <c r="W17" i="71"/>
  <c r="U17" i="71"/>
  <c r="S17" i="71"/>
  <c r="Q17" i="71"/>
  <c r="N17" i="71"/>
  <c r="AH16" i="71"/>
  <c r="Y16" i="71"/>
  <c r="W16" i="71"/>
  <c r="U16" i="71"/>
  <c r="S16" i="71"/>
  <c r="Q16" i="71"/>
  <c r="AH15" i="71"/>
  <c r="Y15" i="71"/>
  <c r="W15" i="71"/>
  <c r="U15" i="71"/>
  <c r="S15" i="71"/>
  <c r="Q15" i="71"/>
  <c r="N15" i="71"/>
  <c r="AH14" i="71"/>
  <c r="Y14" i="71"/>
  <c r="W14" i="71"/>
  <c r="U14" i="71"/>
  <c r="S14" i="71"/>
  <c r="Q14" i="71"/>
  <c r="N14" i="71"/>
  <c r="AH13" i="71"/>
  <c r="Y13" i="71"/>
  <c r="W13" i="71"/>
  <c r="U13" i="71"/>
  <c r="S13" i="71"/>
  <c r="Q13" i="71"/>
  <c r="N13" i="71"/>
  <c r="AH12" i="71"/>
  <c r="Y12" i="71"/>
  <c r="W12" i="71"/>
  <c r="U12" i="71"/>
  <c r="S12" i="71"/>
  <c r="Q12" i="71"/>
  <c r="N12" i="71"/>
  <c r="AH11" i="71"/>
  <c r="Y11" i="71"/>
  <c r="W11" i="71"/>
  <c r="U11" i="71"/>
  <c r="S11" i="71"/>
  <c r="Q11" i="71"/>
  <c r="N11" i="71"/>
  <c r="AH10" i="71"/>
  <c r="Y10" i="71"/>
  <c r="W10" i="71"/>
  <c r="U10" i="71"/>
  <c r="S10" i="71"/>
  <c r="Q10" i="71"/>
  <c r="N10" i="71"/>
  <c r="AH9" i="71"/>
  <c r="Y9" i="71"/>
  <c r="W9" i="71"/>
  <c r="U9" i="71"/>
  <c r="S9" i="71"/>
  <c r="N9" i="71"/>
  <c r="AH8" i="71"/>
  <c r="Y8" i="71"/>
  <c r="W8" i="71"/>
  <c r="U8" i="71"/>
  <c r="S8" i="71"/>
  <c r="Q8" i="71"/>
  <c r="N8" i="71"/>
  <c r="AH7" i="71"/>
  <c r="Y7" i="71"/>
  <c r="W7" i="71"/>
  <c r="U7" i="71"/>
  <c r="S7" i="71"/>
  <c r="Q7" i="71"/>
  <c r="N7" i="71"/>
  <c r="AD83" i="70"/>
  <c r="AC83" i="70"/>
  <c r="AA83" i="70"/>
  <c r="V83" i="70"/>
  <c r="T83" i="70"/>
  <c r="R83" i="70"/>
  <c r="P83" i="70"/>
  <c r="O83" i="70"/>
  <c r="L83" i="70"/>
  <c r="AF81" i="70"/>
  <c r="W81" i="70"/>
  <c r="U81" i="70"/>
  <c r="S81" i="70"/>
  <c r="Q81" i="70"/>
  <c r="N81" i="70"/>
  <c r="AF80" i="70"/>
  <c r="W80" i="70"/>
  <c r="U80" i="70"/>
  <c r="S80" i="70"/>
  <c r="Q80" i="70"/>
  <c r="N80" i="70"/>
  <c r="AF79" i="70"/>
  <c r="W79" i="70"/>
  <c r="U79" i="70"/>
  <c r="S79" i="70"/>
  <c r="Q79" i="70"/>
  <c r="N79" i="70"/>
  <c r="AF78" i="70"/>
  <c r="W78" i="70"/>
  <c r="U78" i="70"/>
  <c r="S78" i="70"/>
  <c r="Q78" i="70"/>
  <c r="N78" i="70"/>
  <c r="AF77" i="70"/>
  <c r="W77" i="70"/>
  <c r="U77" i="70"/>
  <c r="S77" i="70"/>
  <c r="Q77" i="70"/>
  <c r="N77" i="70"/>
  <c r="AF76" i="70"/>
  <c r="W76" i="70"/>
  <c r="U76" i="70"/>
  <c r="S76" i="70"/>
  <c r="Q76" i="70"/>
  <c r="N76" i="70"/>
  <c r="AF75" i="70"/>
  <c r="W75" i="70"/>
  <c r="U75" i="70"/>
  <c r="S75" i="70"/>
  <c r="Q75" i="70"/>
  <c r="AF74" i="70"/>
  <c r="W74" i="70"/>
  <c r="U74" i="70"/>
  <c r="S74" i="70"/>
  <c r="Q74" i="70"/>
  <c r="N74" i="70"/>
  <c r="AF73" i="70"/>
  <c r="W73" i="70"/>
  <c r="U73" i="70"/>
  <c r="S73" i="70"/>
  <c r="Q73" i="70"/>
  <c r="N73" i="70"/>
  <c r="AF72" i="70"/>
  <c r="W72" i="70"/>
  <c r="U72" i="70"/>
  <c r="S72" i="70"/>
  <c r="Q72" i="70"/>
  <c r="N72" i="70"/>
  <c r="AF71" i="70"/>
  <c r="W71" i="70"/>
  <c r="U71" i="70"/>
  <c r="S71" i="70"/>
  <c r="Q71" i="70"/>
  <c r="N71" i="70"/>
  <c r="AF70" i="70"/>
  <c r="W70" i="70"/>
  <c r="U70" i="70"/>
  <c r="S70" i="70"/>
  <c r="Q70" i="70"/>
  <c r="AF69" i="70"/>
  <c r="W69" i="70"/>
  <c r="U69" i="70"/>
  <c r="S69" i="70"/>
  <c r="Q69" i="70"/>
  <c r="AF68" i="70"/>
  <c r="W68" i="70"/>
  <c r="U68" i="70"/>
  <c r="S68" i="70"/>
  <c r="Q68" i="70"/>
  <c r="N68" i="70"/>
  <c r="AF67" i="70"/>
  <c r="W67" i="70"/>
  <c r="U67" i="70"/>
  <c r="S67" i="70"/>
  <c r="Q67" i="70"/>
  <c r="AF66" i="70"/>
  <c r="W66" i="70"/>
  <c r="U66" i="70"/>
  <c r="S66" i="70"/>
  <c r="Q66" i="70"/>
  <c r="N66" i="70"/>
  <c r="AF65" i="70"/>
  <c r="W65" i="70"/>
  <c r="U65" i="70"/>
  <c r="S65" i="70"/>
  <c r="Q65" i="70"/>
  <c r="AF64" i="70"/>
  <c r="W64" i="70"/>
  <c r="U64" i="70"/>
  <c r="S64" i="70"/>
  <c r="Q64" i="70"/>
  <c r="AF63" i="70"/>
  <c r="W63" i="70"/>
  <c r="U63" i="70"/>
  <c r="S63" i="70"/>
  <c r="Q63" i="70"/>
  <c r="AF62" i="70"/>
  <c r="W62" i="70"/>
  <c r="U62" i="70"/>
  <c r="S62" i="70"/>
  <c r="Q62" i="70"/>
  <c r="N62" i="70"/>
  <c r="AF61" i="70"/>
  <c r="W61" i="70"/>
  <c r="U61" i="70"/>
  <c r="S61" i="70"/>
  <c r="Q61" i="70"/>
  <c r="AF60" i="70"/>
  <c r="W60" i="70"/>
  <c r="U60" i="70"/>
  <c r="S60" i="70"/>
  <c r="Q60" i="70"/>
  <c r="N60" i="70"/>
  <c r="AF59" i="70"/>
  <c r="W59" i="70"/>
  <c r="U59" i="70"/>
  <c r="S59" i="70"/>
  <c r="Q59" i="70"/>
  <c r="AF58" i="70"/>
  <c r="W58" i="70"/>
  <c r="U58" i="70"/>
  <c r="S58" i="70"/>
  <c r="Q58" i="70"/>
  <c r="AF57" i="70"/>
  <c r="W57" i="70"/>
  <c r="U57" i="70"/>
  <c r="S57" i="70"/>
  <c r="Q57" i="70"/>
  <c r="N57" i="70"/>
  <c r="AF56" i="70"/>
  <c r="W56" i="70"/>
  <c r="U56" i="70"/>
  <c r="S56" i="70"/>
  <c r="Q56" i="70"/>
  <c r="AF55" i="70"/>
  <c r="W55" i="70"/>
  <c r="U55" i="70"/>
  <c r="S55" i="70"/>
  <c r="Q55" i="70"/>
  <c r="N55" i="70"/>
  <c r="AF54" i="70"/>
  <c r="W54" i="70"/>
  <c r="U54" i="70"/>
  <c r="S54" i="70"/>
  <c r="Q54" i="70"/>
  <c r="N54" i="70"/>
  <c r="AF53" i="70"/>
  <c r="W53" i="70"/>
  <c r="U53" i="70"/>
  <c r="S53" i="70"/>
  <c r="Q53" i="70"/>
  <c r="AF52" i="70"/>
  <c r="W52" i="70"/>
  <c r="U52" i="70"/>
  <c r="S52" i="70"/>
  <c r="Q52" i="70"/>
  <c r="N52" i="70"/>
  <c r="AF51" i="70"/>
  <c r="W51" i="70"/>
  <c r="U51" i="70"/>
  <c r="S51" i="70"/>
  <c r="Q51" i="70"/>
  <c r="N51" i="70"/>
  <c r="AF50" i="70"/>
  <c r="W50" i="70"/>
  <c r="U50" i="70"/>
  <c r="S50" i="70"/>
  <c r="Q50" i="70"/>
  <c r="N50" i="70"/>
  <c r="AF49" i="70"/>
  <c r="W49" i="70"/>
  <c r="U49" i="70"/>
  <c r="S49" i="70"/>
  <c r="Q49" i="70"/>
  <c r="N49" i="70"/>
  <c r="AF48" i="70"/>
  <c r="W48" i="70"/>
  <c r="U48" i="70"/>
  <c r="S48" i="70"/>
  <c r="Q48" i="70"/>
  <c r="AF47" i="70"/>
  <c r="W47" i="70"/>
  <c r="U47" i="70"/>
  <c r="S47" i="70"/>
  <c r="Q47" i="70"/>
  <c r="AF46" i="70"/>
  <c r="W46" i="70"/>
  <c r="U46" i="70"/>
  <c r="S46" i="70"/>
  <c r="Q46" i="70"/>
  <c r="N46" i="70"/>
  <c r="AF45" i="70"/>
  <c r="W45" i="70"/>
  <c r="U45" i="70"/>
  <c r="S45" i="70"/>
  <c r="Q45" i="70"/>
  <c r="N45" i="70"/>
  <c r="AF44" i="70"/>
  <c r="W44" i="70"/>
  <c r="U44" i="70"/>
  <c r="S44" i="70"/>
  <c r="Q44" i="70"/>
  <c r="N44" i="70"/>
  <c r="AF43" i="70"/>
  <c r="W43" i="70"/>
  <c r="U43" i="70"/>
  <c r="S43" i="70"/>
  <c r="Q43" i="70"/>
  <c r="N43" i="70"/>
  <c r="AF42" i="70"/>
  <c r="W42" i="70"/>
  <c r="U42" i="70"/>
  <c r="S42" i="70"/>
  <c r="Q42" i="70"/>
  <c r="AF41" i="70"/>
  <c r="W41" i="70"/>
  <c r="U41" i="70"/>
  <c r="S41" i="70"/>
  <c r="Q41" i="70"/>
  <c r="N41" i="70"/>
  <c r="AF40" i="70"/>
  <c r="W40" i="70"/>
  <c r="U40" i="70"/>
  <c r="S40" i="70"/>
  <c r="Q40" i="70"/>
  <c r="AF39" i="70"/>
  <c r="W39" i="70"/>
  <c r="U39" i="70"/>
  <c r="S39" i="70"/>
  <c r="Q39" i="70"/>
  <c r="N39" i="70"/>
  <c r="AF38" i="70"/>
  <c r="W38" i="70"/>
  <c r="U38" i="70"/>
  <c r="S38" i="70"/>
  <c r="Q38" i="70"/>
  <c r="AF37" i="70"/>
  <c r="W37" i="70"/>
  <c r="U37" i="70"/>
  <c r="S37" i="70"/>
  <c r="Q37" i="70"/>
  <c r="N37" i="70"/>
  <c r="AF36" i="70"/>
  <c r="W36" i="70"/>
  <c r="U36" i="70"/>
  <c r="S36" i="70"/>
  <c r="Q36" i="70"/>
  <c r="N36" i="70"/>
  <c r="AF35" i="70"/>
  <c r="W35" i="70"/>
  <c r="U35" i="70"/>
  <c r="S35" i="70"/>
  <c r="Q35" i="70"/>
  <c r="AF34" i="70"/>
  <c r="W34" i="70"/>
  <c r="U34" i="70"/>
  <c r="S34" i="70"/>
  <c r="Q34" i="70"/>
  <c r="AF33" i="70"/>
  <c r="W33" i="70"/>
  <c r="U33" i="70"/>
  <c r="S33" i="70"/>
  <c r="Q33" i="70"/>
  <c r="N33" i="70"/>
  <c r="AF32" i="70"/>
  <c r="W32" i="70"/>
  <c r="U32" i="70"/>
  <c r="S32" i="70"/>
  <c r="Q32" i="70"/>
  <c r="N32" i="70"/>
  <c r="AF31" i="70"/>
  <c r="W31" i="70"/>
  <c r="U31" i="70"/>
  <c r="S31" i="70"/>
  <c r="Q31" i="70"/>
  <c r="AF30" i="70"/>
  <c r="W30" i="70"/>
  <c r="U30" i="70"/>
  <c r="S30" i="70"/>
  <c r="Q30" i="70"/>
  <c r="AF29" i="70"/>
  <c r="W29" i="70"/>
  <c r="U29" i="70"/>
  <c r="S29" i="70"/>
  <c r="Q29" i="70"/>
  <c r="N29" i="70"/>
  <c r="AF28" i="70"/>
  <c r="W28" i="70"/>
  <c r="U28" i="70"/>
  <c r="S28" i="70"/>
  <c r="N28" i="70"/>
  <c r="AF27" i="70"/>
  <c r="W27" i="70"/>
  <c r="U27" i="70"/>
  <c r="S27" i="70"/>
  <c r="Q27" i="70"/>
  <c r="AF26" i="70"/>
  <c r="W26" i="70"/>
  <c r="U26" i="70"/>
  <c r="S26" i="70"/>
  <c r="Q26" i="70"/>
  <c r="AF25" i="70"/>
  <c r="W25" i="70"/>
  <c r="U25" i="70"/>
  <c r="S25" i="70"/>
  <c r="Q25" i="70"/>
  <c r="N25" i="70"/>
  <c r="AF24" i="70"/>
  <c r="W24" i="70"/>
  <c r="U24" i="70"/>
  <c r="S24" i="70"/>
  <c r="Q24" i="70"/>
  <c r="N24" i="70"/>
  <c r="AF23" i="70"/>
  <c r="W23" i="70"/>
  <c r="U23" i="70"/>
  <c r="S23" i="70"/>
  <c r="Q23" i="70"/>
  <c r="AF22" i="70"/>
  <c r="W22" i="70"/>
  <c r="U22" i="70"/>
  <c r="S22" i="70"/>
  <c r="Q22" i="70"/>
  <c r="N22" i="70"/>
  <c r="AF21" i="70"/>
  <c r="W21" i="70"/>
  <c r="U21" i="70"/>
  <c r="S21" i="70"/>
  <c r="Q21" i="70"/>
  <c r="N21" i="70"/>
  <c r="AF20" i="70"/>
  <c r="W20" i="70"/>
  <c r="U20" i="70"/>
  <c r="Q20" i="70"/>
  <c r="AF19" i="70"/>
  <c r="W19" i="70"/>
  <c r="U19" i="70"/>
  <c r="S19" i="70"/>
  <c r="Q19" i="70"/>
  <c r="N19" i="70"/>
  <c r="AF18" i="70"/>
  <c r="W18" i="70"/>
  <c r="U18" i="70"/>
  <c r="S18" i="70"/>
  <c r="Q18" i="70"/>
  <c r="AF17" i="70"/>
  <c r="W17" i="70"/>
  <c r="U17" i="70"/>
  <c r="S17" i="70"/>
  <c r="Q17" i="70"/>
  <c r="N17" i="70"/>
  <c r="AF16" i="70"/>
  <c r="W16" i="70"/>
  <c r="U16" i="70"/>
  <c r="S16" i="70"/>
  <c r="Q16" i="70"/>
  <c r="N16" i="70"/>
  <c r="AF15" i="70"/>
  <c r="W15" i="70"/>
  <c r="U15" i="70"/>
  <c r="S15" i="70"/>
  <c r="Q15" i="70"/>
  <c r="N15" i="70"/>
  <c r="AF14" i="70"/>
  <c r="W14" i="70"/>
  <c r="U14" i="70"/>
  <c r="S14" i="70"/>
  <c r="Q14" i="70"/>
  <c r="AF13" i="70"/>
  <c r="W13" i="70"/>
  <c r="U13" i="70"/>
  <c r="S13" i="70"/>
  <c r="Q13" i="70"/>
  <c r="AF12" i="70"/>
  <c r="W12" i="70"/>
  <c r="U12" i="70"/>
  <c r="S12" i="70"/>
  <c r="Q12" i="70"/>
  <c r="N12" i="70"/>
  <c r="AF11" i="70"/>
  <c r="W11" i="70"/>
  <c r="U11" i="70"/>
  <c r="S11" i="70"/>
  <c r="Q11" i="70"/>
  <c r="N11" i="70"/>
  <c r="AF10" i="70"/>
  <c r="W10" i="70"/>
  <c r="U10" i="70"/>
  <c r="S10" i="70"/>
  <c r="Q10" i="70"/>
  <c r="AF9" i="70"/>
  <c r="W9" i="70"/>
  <c r="U9" i="70"/>
  <c r="S9" i="70"/>
  <c r="Q9" i="70"/>
  <c r="N9" i="70"/>
  <c r="AF8" i="70"/>
  <c r="W8" i="70"/>
  <c r="U8" i="70"/>
  <c r="S8" i="70"/>
  <c r="Q8" i="70"/>
  <c r="AF7" i="70"/>
  <c r="W7" i="70"/>
  <c r="U7" i="70"/>
  <c r="S7" i="70"/>
  <c r="Q7" i="70"/>
  <c r="N7" i="70"/>
  <c r="AD68" i="69"/>
  <c r="AC68" i="69"/>
  <c r="AA68" i="69"/>
  <c r="V68" i="69"/>
  <c r="T68" i="69"/>
  <c r="R68" i="69"/>
  <c r="P68" i="69"/>
  <c r="O68" i="69"/>
  <c r="L68" i="69"/>
  <c r="AF66" i="69"/>
  <c r="W66" i="69"/>
  <c r="U66" i="69"/>
  <c r="S66" i="69"/>
  <c r="Q66" i="69"/>
  <c r="N66" i="69"/>
  <c r="AF65" i="69"/>
  <c r="W65" i="69"/>
  <c r="U65" i="69"/>
  <c r="S65" i="69"/>
  <c r="Q65" i="69"/>
  <c r="N65" i="69"/>
  <c r="AF64" i="69"/>
  <c r="W64" i="69"/>
  <c r="U64" i="69"/>
  <c r="S64" i="69"/>
  <c r="Q64" i="69"/>
  <c r="N64" i="69"/>
  <c r="AF63" i="69"/>
  <c r="W63" i="69"/>
  <c r="U63" i="69"/>
  <c r="S63" i="69"/>
  <c r="Q63" i="69"/>
  <c r="N63" i="69"/>
  <c r="AF62" i="69"/>
  <c r="W62" i="69"/>
  <c r="U62" i="69"/>
  <c r="S62" i="69"/>
  <c r="Q62" i="69"/>
  <c r="N62" i="69"/>
  <c r="AF61" i="69"/>
  <c r="W61" i="69"/>
  <c r="U61" i="69"/>
  <c r="S61" i="69"/>
  <c r="Q61" i="69"/>
  <c r="N61" i="69"/>
  <c r="AF60" i="69"/>
  <c r="W60" i="69"/>
  <c r="U60" i="69"/>
  <c r="S60" i="69"/>
  <c r="Q60" i="69"/>
  <c r="N60" i="69"/>
  <c r="AF59" i="69"/>
  <c r="W59" i="69"/>
  <c r="U59" i="69"/>
  <c r="S59" i="69"/>
  <c r="Q59" i="69"/>
  <c r="N59" i="69"/>
  <c r="AF58" i="69"/>
  <c r="W58" i="69"/>
  <c r="U58" i="69"/>
  <c r="S58" i="69"/>
  <c r="Q58" i="69"/>
  <c r="N58" i="69"/>
  <c r="AF57" i="69"/>
  <c r="W57" i="69"/>
  <c r="U57" i="69"/>
  <c r="S57" i="69"/>
  <c r="Q57" i="69"/>
  <c r="N57" i="69"/>
  <c r="AF56" i="69"/>
  <c r="W56" i="69"/>
  <c r="U56" i="69"/>
  <c r="S56" i="69"/>
  <c r="Q56" i="69"/>
  <c r="AF55" i="69"/>
  <c r="W55" i="69"/>
  <c r="U55" i="69"/>
  <c r="S55" i="69"/>
  <c r="Q55" i="69"/>
  <c r="N55" i="69"/>
  <c r="AF54" i="69"/>
  <c r="W54" i="69"/>
  <c r="U54" i="69"/>
  <c r="S54" i="69"/>
  <c r="Q54" i="69"/>
  <c r="N54" i="69"/>
  <c r="AF53" i="69"/>
  <c r="W53" i="69"/>
  <c r="U53" i="69"/>
  <c r="S53" i="69"/>
  <c r="Q53" i="69"/>
  <c r="N53" i="69"/>
  <c r="AF52" i="69"/>
  <c r="W52" i="69"/>
  <c r="U52" i="69"/>
  <c r="S52" i="69"/>
  <c r="Q52" i="69"/>
  <c r="N52" i="69"/>
  <c r="AF51" i="69"/>
  <c r="W51" i="69"/>
  <c r="U51" i="69"/>
  <c r="S51" i="69"/>
  <c r="Q51" i="69"/>
  <c r="N51" i="69"/>
  <c r="AF50" i="69"/>
  <c r="W50" i="69"/>
  <c r="U50" i="69"/>
  <c r="S50" i="69"/>
  <c r="Q50" i="69"/>
  <c r="AF49" i="69"/>
  <c r="W49" i="69"/>
  <c r="U49" i="69"/>
  <c r="S49" i="69"/>
  <c r="Q49" i="69"/>
  <c r="AF48" i="69"/>
  <c r="W48" i="69"/>
  <c r="U48" i="69"/>
  <c r="S48" i="69"/>
  <c r="Q48" i="69"/>
  <c r="N48" i="69"/>
  <c r="AF47" i="69"/>
  <c r="W47" i="69"/>
  <c r="U47" i="69"/>
  <c r="S47" i="69"/>
  <c r="Q47" i="69"/>
  <c r="N47" i="69"/>
  <c r="AF46" i="69"/>
  <c r="W46" i="69"/>
  <c r="U46" i="69"/>
  <c r="S46" i="69"/>
  <c r="N46" i="69"/>
  <c r="AF45" i="69"/>
  <c r="W45" i="69"/>
  <c r="U45" i="69"/>
  <c r="S45" i="69"/>
  <c r="Q45" i="69"/>
  <c r="AF44" i="69"/>
  <c r="W44" i="69"/>
  <c r="U44" i="69"/>
  <c r="S44" i="69"/>
  <c r="Q44" i="69"/>
  <c r="N44" i="69"/>
  <c r="AF43" i="69"/>
  <c r="W43" i="69"/>
  <c r="U43" i="69"/>
  <c r="S43" i="69"/>
  <c r="Q43" i="69"/>
  <c r="AF42" i="69"/>
  <c r="W42" i="69"/>
  <c r="U42" i="69"/>
  <c r="S42" i="69"/>
  <c r="Q42" i="69"/>
  <c r="N42" i="69"/>
  <c r="AF41" i="69"/>
  <c r="W41" i="69"/>
  <c r="U41" i="69"/>
  <c r="S41" i="69"/>
  <c r="Q41" i="69"/>
  <c r="N41" i="69"/>
  <c r="AF40" i="69"/>
  <c r="W40" i="69"/>
  <c r="U40" i="69"/>
  <c r="S40" i="69"/>
  <c r="Q40" i="69"/>
  <c r="N40" i="69"/>
  <c r="AF39" i="69"/>
  <c r="W39" i="69"/>
  <c r="U39" i="69"/>
  <c r="S39" i="69"/>
  <c r="Q39" i="69"/>
  <c r="AF38" i="69"/>
  <c r="W38" i="69"/>
  <c r="U38" i="69"/>
  <c r="S38" i="69"/>
  <c r="Q38" i="69"/>
  <c r="AF37" i="69"/>
  <c r="W37" i="69"/>
  <c r="U37" i="69"/>
  <c r="Q37" i="69"/>
  <c r="AF36" i="69"/>
  <c r="W36" i="69"/>
  <c r="U36" i="69"/>
  <c r="S36" i="69"/>
  <c r="Q36" i="69"/>
  <c r="N36" i="69"/>
  <c r="AF35" i="69"/>
  <c r="W35" i="69"/>
  <c r="U35" i="69"/>
  <c r="S35" i="69"/>
  <c r="Q35" i="69"/>
  <c r="N35" i="69"/>
  <c r="AF34" i="69"/>
  <c r="W34" i="69"/>
  <c r="U34" i="69"/>
  <c r="S34" i="69"/>
  <c r="Q34" i="69"/>
  <c r="AF33" i="69"/>
  <c r="W33" i="69"/>
  <c r="U33" i="69"/>
  <c r="S33" i="69"/>
  <c r="Q33" i="69"/>
  <c r="N33" i="69"/>
  <c r="AF32" i="69"/>
  <c r="W32" i="69"/>
  <c r="U32" i="69"/>
  <c r="S32" i="69"/>
  <c r="Q32" i="69"/>
  <c r="N32" i="69"/>
  <c r="AF31" i="69"/>
  <c r="W31" i="69"/>
  <c r="U31" i="69"/>
  <c r="S31" i="69"/>
  <c r="AF30" i="69"/>
  <c r="W30" i="69"/>
  <c r="U30" i="69"/>
  <c r="S30" i="69"/>
  <c r="Q30" i="69"/>
  <c r="AF29" i="69"/>
  <c r="W29" i="69"/>
  <c r="U29" i="69"/>
  <c r="S29" i="69"/>
  <c r="Q29" i="69"/>
  <c r="AF28" i="69"/>
  <c r="W28" i="69"/>
  <c r="U28" i="69"/>
  <c r="S28" i="69"/>
  <c r="Q28" i="69"/>
  <c r="N28" i="69"/>
  <c r="AF27" i="69"/>
  <c r="W27" i="69"/>
  <c r="U27" i="69"/>
  <c r="S27" i="69"/>
  <c r="Q27" i="69"/>
  <c r="N27" i="69"/>
  <c r="AF26" i="69"/>
  <c r="W26" i="69"/>
  <c r="U26" i="69"/>
  <c r="S26" i="69"/>
  <c r="Q26" i="69"/>
  <c r="N26" i="69"/>
  <c r="AF25" i="69"/>
  <c r="W25" i="69"/>
  <c r="U25" i="69"/>
  <c r="S25" i="69"/>
  <c r="Q25" i="69"/>
  <c r="N25" i="69"/>
  <c r="AF24" i="69"/>
  <c r="W24" i="69"/>
  <c r="U24" i="69"/>
  <c r="Q24" i="69"/>
  <c r="AF23" i="69"/>
  <c r="W23" i="69"/>
  <c r="U23" i="69"/>
  <c r="S23" i="69"/>
  <c r="Q23" i="69"/>
  <c r="N23" i="69"/>
  <c r="AF22" i="69"/>
  <c r="W22" i="69"/>
  <c r="U22" i="69"/>
  <c r="S22" i="69"/>
  <c r="Q22" i="69"/>
  <c r="N22" i="69"/>
  <c r="AF21" i="69"/>
  <c r="W21" i="69"/>
  <c r="U21" i="69"/>
  <c r="S21" i="69"/>
  <c r="Q21" i="69"/>
  <c r="N21" i="69"/>
  <c r="AF20" i="69"/>
  <c r="W20" i="69"/>
  <c r="U20" i="69"/>
  <c r="S20" i="69"/>
  <c r="Q20" i="69"/>
  <c r="AF19" i="69"/>
  <c r="W19" i="69"/>
  <c r="U19" i="69"/>
  <c r="S19" i="69"/>
  <c r="Q19" i="69"/>
  <c r="N19" i="69"/>
  <c r="AF18" i="69"/>
  <c r="W18" i="69"/>
  <c r="U18" i="69"/>
  <c r="S18" i="69"/>
  <c r="Q18" i="69"/>
  <c r="N18" i="69"/>
  <c r="AF17" i="69"/>
  <c r="W17" i="69"/>
  <c r="U17" i="69"/>
  <c r="S17" i="69"/>
  <c r="Q17" i="69"/>
  <c r="AF16" i="69"/>
  <c r="W16" i="69"/>
  <c r="U16" i="69"/>
  <c r="S16" i="69"/>
  <c r="Q16" i="69"/>
  <c r="AF15" i="69"/>
  <c r="W15" i="69"/>
  <c r="U15" i="69"/>
  <c r="S15" i="69"/>
  <c r="Q15" i="69"/>
  <c r="N15" i="69"/>
  <c r="AF14" i="69"/>
  <c r="W14" i="69"/>
  <c r="U14" i="69"/>
  <c r="S14" i="69"/>
  <c r="Q14" i="69"/>
  <c r="N14" i="69"/>
  <c r="AF13" i="69"/>
  <c r="W13" i="69"/>
  <c r="U13" i="69"/>
  <c r="S13" i="69"/>
  <c r="Q13" i="69"/>
  <c r="AF12" i="69"/>
  <c r="W12" i="69"/>
  <c r="U12" i="69"/>
  <c r="S12" i="69"/>
  <c r="Q12" i="69"/>
  <c r="AF11" i="69"/>
  <c r="W11" i="69"/>
  <c r="U11" i="69"/>
  <c r="S11" i="69"/>
  <c r="Q11" i="69"/>
  <c r="AF10" i="69"/>
  <c r="W10" i="69"/>
  <c r="U10" i="69"/>
  <c r="S10" i="69"/>
  <c r="Q10" i="69"/>
  <c r="N10" i="69"/>
  <c r="AF9" i="69"/>
  <c r="W9" i="69"/>
  <c r="U9" i="69"/>
  <c r="S9" i="69"/>
  <c r="Q9" i="69"/>
  <c r="AF8" i="69"/>
  <c r="W8" i="69"/>
  <c r="U8" i="69"/>
  <c r="S8" i="69"/>
  <c r="Q8" i="69"/>
  <c r="AF7" i="69"/>
  <c r="W7" i="69"/>
  <c r="U7" i="69"/>
  <c r="S7" i="69"/>
  <c r="Q7" i="69"/>
  <c r="N7" i="69"/>
  <c r="AD84" i="68"/>
  <c r="AC84" i="68"/>
  <c r="AA84" i="68"/>
  <c r="V84" i="68"/>
  <c r="T84" i="68"/>
  <c r="R84" i="68"/>
  <c r="P84" i="68"/>
  <c r="O84" i="68"/>
  <c r="L84" i="68"/>
  <c r="AF82" i="68"/>
  <c r="W82" i="68"/>
  <c r="U82" i="68"/>
  <c r="S82" i="68"/>
  <c r="Q82" i="68"/>
  <c r="N82" i="68"/>
  <c r="AF81" i="68"/>
  <c r="W81" i="68"/>
  <c r="U81" i="68"/>
  <c r="S81" i="68"/>
  <c r="Q81" i="68"/>
  <c r="N81" i="68"/>
  <c r="AF80" i="68"/>
  <c r="W80" i="68"/>
  <c r="U80" i="68"/>
  <c r="S80" i="68"/>
  <c r="Q80" i="68"/>
  <c r="N80" i="68"/>
  <c r="AF79" i="68"/>
  <c r="W79" i="68"/>
  <c r="U79" i="68"/>
  <c r="S79" i="68"/>
  <c r="Q79" i="68"/>
  <c r="N79" i="68"/>
  <c r="AF78" i="68"/>
  <c r="W78" i="68"/>
  <c r="U78" i="68"/>
  <c r="S78" i="68"/>
  <c r="Q78" i="68"/>
  <c r="AF77" i="68"/>
  <c r="W77" i="68"/>
  <c r="U77" i="68"/>
  <c r="S77" i="68"/>
  <c r="Q77" i="68"/>
  <c r="N77" i="68"/>
  <c r="AF76" i="68"/>
  <c r="W76" i="68"/>
  <c r="U76" i="68"/>
  <c r="S76" i="68"/>
  <c r="Q76" i="68"/>
  <c r="N76" i="68"/>
  <c r="AF75" i="68"/>
  <c r="W75" i="68"/>
  <c r="U75" i="68"/>
  <c r="S75" i="68"/>
  <c r="Q75" i="68"/>
  <c r="AF74" i="68"/>
  <c r="W74" i="68"/>
  <c r="U74" i="68"/>
  <c r="S74" i="68"/>
  <c r="Q74" i="68"/>
  <c r="AF73" i="68"/>
  <c r="W73" i="68"/>
  <c r="U73" i="68"/>
  <c r="S73" i="68"/>
  <c r="Q73" i="68"/>
  <c r="AF72" i="68"/>
  <c r="W72" i="68"/>
  <c r="U72" i="68"/>
  <c r="S72" i="68"/>
  <c r="Q72" i="68"/>
  <c r="N72" i="68"/>
  <c r="AF71" i="68"/>
  <c r="W71" i="68"/>
  <c r="U71" i="68"/>
  <c r="S71" i="68"/>
  <c r="Q71" i="68"/>
  <c r="AF70" i="68"/>
  <c r="W70" i="68"/>
  <c r="U70" i="68"/>
  <c r="S70" i="68"/>
  <c r="Q70" i="68"/>
  <c r="AF69" i="68"/>
  <c r="W69" i="68"/>
  <c r="U69" i="68"/>
  <c r="S69" i="68"/>
  <c r="Q69" i="68"/>
  <c r="AF68" i="68"/>
  <c r="W68" i="68"/>
  <c r="U68" i="68"/>
  <c r="S68" i="68"/>
  <c r="Q68" i="68"/>
  <c r="AF67" i="68"/>
  <c r="W67" i="68"/>
  <c r="U67" i="68"/>
  <c r="S67" i="68"/>
  <c r="Q67" i="68"/>
  <c r="N67" i="68"/>
  <c r="AF66" i="68"/>
  <c r="W66" i="68"/>
  <c r="U66" i="68"/>
  <c r="S66" i="68"/>
  <c r="Q66" i="68"/>
  <c r="AF65" i="68"/>
  <c r="W65" i="68"/>
  <c r="U65" i="68"/>
  <c r="S65" i="68"/>
  <c r="Q65" i="68"/>
  <c r="N65" i="68"/>
  <c r="AF64" i="68"/>
  <c r="W64" i="68"/>
  <c r="U64" i="68"/>
  <c r="S64" i="68"/>
  <c r="Q64" i="68"/>
  <c r="N64" i="68"/>
  <c r="AF63" i="68"/>
  <c r="W63" i="68"/>
  <c r="U63" i="68"/>
  <c r="S63" i="68"/>
  <c r="Q63" i="68"/>
  <c r="N63" i="68"/>
  <c r="AF62" i="68"/>
  <c r="W62" i="68"/>
  <c r="U62" i="68"/>
  <c r="S62" i="68"/>
  <c r="Q62" i="68"/>
  <c r="N62" i="68"/>
  <c r="AF61" i="68"/>
  <c r="W61" i="68"/>
  <c r="U61" i="68"/>
  <c r="S61" i="68"/>
  <c r="Q61" i="68"/>
  <c r="N61" i="68"/>
  <c r="AF60" i="68"/>
  <c r="W60" i="68"/>
  <c r="U60" i="68"/>
  <c r="S60" i="68"/>
  <c r="Q60" i="68"/>
  <c r="N60" i="68"/>
  <c r="AF59" i="68"/>
  <c r="W59" i="68"/>
  <c r="U59" i="68"/>
  <c r="S59" i="68"/>
  <c r="Q59" i="68"/>
  <c r="AF58" i="68"/>
  <c r="W58" i="68"/>
  <c r="U58" i="68"/>
  <c r="S58" i="68"/>
  <c r="Q58" i="68"/>
  <c r="N58" i="68"/>
  <c r="AF57" i="68"/>
  <c r="W57" i="68"/>
  <c r="U57" i="68"/>
  <c r="S57" i="68"/>
  <c r="Q57" i="68"/>
  <c r="AF56" i="68"/>
  <c r="W56" i="68"/>
  <c r="U56" i="68"/>
  <c r="S56" i="68"/>
  <c r="Q56" i="68"/>
  <c r="N56" i="68"/>
  <c r="AF55" i="68"/>
  <c r="W55" i="68"/>
  <c r="U55" i="68"/>
  <c r="S55" i="68"/>
  <c r="Q55" i="68"/>
  <c r="AF54" i="68"/>
  <c r="W54" i="68"/>
  <c r="U54" i="68"/>
  <c r="S54" i="68"/>
  <c r="Q54" i="68"/>
  <c r="N54" i="68"/>
  <c r="AF53" i="68"/>
  <c r="W53" i="68"/>
  <c r="U53" i="68"/>
  <c r="S53" i="68"/>
  <c r="Q53" i="68"/>
  <c r="AF52" i="68"/>
  <c r="U52" i="68"/>
  <c r="S52" i="68"/>
  <c r="Q52" i="68"/>
  <c r="N52" i="68"/>
  <c r="AF51" i="68"/>
  <c r="W51" i="68"/>
  <c r="U51" i="68"/>
  <c r="S51" i="68"/>
  <c r="Q51" i="68"/>
  <c r="N51" i="68"/>
  <c r="AF50" i="68"/>
  <c r="W50" i="68"/>
  <c r="U50" i="68"/>
  <c r="S50" i="68"/>
  <c r="Q50" i="68"/>
  <c r="AF49" i="68"/>
  <c r="W49" i="68"/>
  <c r="U49" i="68"/>
  <c r="S49" i="68"/>
  <c r="Q49" i="68"/>
  <c r="N49" i="68"/>
  <c r="AF48" i="68"/>
  <c r="W48" i="68"/>
  <c r="U48" i="68"/>
  <c r="S48" i="68"/>
  <c r="Q48" i="68"/>
  <c r="N48" i="68"/>
  <c r="AF47" i="68"/>
  <c r="W47" i="68"/>
  <c r="U47" i="68"/>
  <c r="S47" i="68"/>
  <c r="Q47" i="68"/>
  <c r="N47" i="68"/>
  <c r="AF46" i="68"/>
  <c r="W46" i="68"/>
  <c r="U46" i="68"/>
  <c r="S46" i="68"/>
  <c r="Q46" i="68"/>
  <c r="AF45" i="68"/>
  <c r="W45" i="68"/>
  <c r="U45" i="68"/>
  <c r="S45" i="68"/>
  <c r="Q45" i="68"/>
  <c r="N45" i="68"/>
  <c r="AF44" i="68"/>
  <c r="W44" i="68"/>
  <c r="U44" i="68"/>
  <c r="S44" i="68"/>
  <c r="Q44" i="68"/>
  <c r="AF43" i="68"/>
  <c r="W43" i="68"/>
  <c r="U43" i="68"/>
  <c r="S43" i="68"/>
  <c r="N43" i="68"/>
  <c r="AF42" i="68"/>
  <c r="W42" i="68"/>
  <c r="U42" i="68"/>
  <c r="S42" i="68"/>
  <c r="Q42" i="68"/>
  <c r="N42" i="68"/>
  <c r="AF41" i="68"/>
  <c r="W41" i="68"/>
  <c r="U41" i="68"/>
  <c r="S41" i="68"/>
  <c r="Q41" i="68"/>
  <c r="N41" i="68"/>
  <c r="AF40" i="68"/>
  <c r="W40" i="68"/>
  <c r="S40" i="68"/>
  <c r="Q40" i="68"/>
  <c r="N40" i="68"/>
  <c r="AF39" i="68"/>
  <c r="W39" i="68"/>
  <c r="U39" i="68"/>
  <c r="S39" i="68"/>
  <c r="Q39" i="68"/>
  <c r="N39" i="68"/>
  <c r="AF38" i="68"/>
  <c r="W38" i="68"/>
  <c r="U38" i="68"/>
  <c r="S38" i="68"/>
  <c r="Q38" i="68"/>
  <c r="N38" i="68"/>
  <c r="AF37" i="68"/>
  <c r="W37" i="68"/>
  <c r="U37" i="68"/>
  <c r="S37" i="68"/>
  <c r="Q37" i="68"/>
  <c r="N37" i="68"/>
  <c r="AF36" i="68"/>
  <c r="W36" i="68"/>
  <c r="U36" i="68"/>
  <c r="S36" i="68"/>
  <c r="Q36" i="68"/>
  <c r="AF35" i="68"/>
  <c r="W35" i="68"/>
  <c r="U35" i="68"/>
  <c r="S35" i="68"/>
  <c r="Q35" i="68"/>
  <c r="N35" i="68"/>
  <c r="AF34" i="68"/>
  <c r="W34" i="68"/>
  <c r="U34" i="68"/>
  <c r="S34" i="68"/>
  <c r="Q34" i="68"/>
  <c r="N34" i="68"/>
  <c r="AF33" i="68"/>
  <c r="W33" i="68"/>
  <c r="S33" i="68"/>
  <c r="Q33" i="68"/>
  <c r="N33" i="68"/>
  <c r="AF32" i="68"/>
  <c r="W32" i="68"/>
  <c r="U32" i="68"/>
  <c r="S32" i="68"/>
  <c r="Q32" i="68"/>
  <c r="AF31" i="68"/>
  <c r="W31" i="68"/>
  <c r="U31" i="68"/>
  <c r="S31" i="68"/>
  <c r="Q31" i="68"/>
  <c r="AF30" i="68"/>
  <c r="W30" i="68"/>
  <c r="U30" i="68"/>
  <c r="S30" i="68"/>
  <c r="Q30" i="68"/>
  <c r="N30" i="68"/>
  <c r="AF29" i="68"/>
  <c r="W29" i="68"/>
  <c r="U29" i="68"/>
  <c r="S29" i="68"/>
  <c r="Q29" i="68"/>
  <c r="N29" i="68"/>
  <c r="AF28" i="68"/>
  <c r="W28" i="68"/>
  <c r="U28" i="68"/>
  <c r="S28" i="68"/>
  <c r="Q28" i="68"/>
  <c r="N28" i="68"/>
  <c r="AF27" i="68"/>
  <c r="W27" i="68"/>
  <c r="U27" i="68"/>
  <c r="S27" i="68"/>
  <c r="Q27" i="68"/>
  <c r="AF26" i="68"/>
  <c r="W26" i="68"/>
  <c r="U26" i="68"/>
  <c r="S26" i="68"/>
  <c r="Q26" i="68"/>
  <c r="AF25" i="68"/>
  <c r="W25" i="68"/>
  <c r="U25" i="68"/>
  <c r="S25" i="68"/>
  <c r="Q25" i="68"/>
  <c r="N25" i="68"/>
  <c r="AF24" i="68"/>
  <c r="W24" i="68"/>
  <c r="U24" i="68"/>
  <c r="S24" i="68"/>
  <c r="Q24" i="68"/>
  <c r="AF23" i="68"/>
  <c r="W23" i="68"/>
  <c r="U23" i="68"/>
  <c r="S23" i="68"/>
  <c r="Q23" i="68"/>
  <c r="AF22" i="68"/>
  <c r="W22" i="68"/>
  <c r="U22" i="68"/>
  <c r="S22" i="68"/>
  <c r="Q22" i="68"/>
  <c r="N22" i="68"/>
  <c r="AF21" i="68"/>
  <c r="W21" i="68"/>
  <c r="U21" i="68"/>
  <c r="S21" i="68"/>
  <c r="Q21" i="68"/>
  <c r="N21" i="68"/>
  <c r="AF20" i="68"/>
  <c r="W20" i="68"/>
  <c r="U20" i="68"/>
  <c r="S20" i="68"/>
  <c r="Q20" i="68"/>
  <c r="N20" i="68"/>
  <c r="AF19" i="68"/>
  <c r="W19" i="68"/>
  <c r="U19" i="68"/>
  <c r="S19" i="68"/>
  <c r="Q19" i="68"/>
  <c r="AF18" i="68"/>
  <c r="U18" i="68"/>
  <c r="S18" i="68"/>
  <c r="Q18" i="68"/>
  <c r="N18" i="68"/>
  <c r="AF17" i="68"/>
  <c r="W17" i="68"/>
  <c r="U17" i="68"/>
  <c r="S17" i="68"/>
  <c r="Q17" i="68"/>
  <c r="AF16" i="68"/>
  <c r="W16" i="68"/>
  <c r="U16" i="68"/>
  <c r="S16" i="68"/>
  <c r="Q16" i="68"/>
  <c r="AF15" i="68"/>
  <c r="W15" i="68"/>
  <c r="U15" i="68"/>
  <c r="S15" i="68"/>
  <c r="Q15" i="68"/>
  <c r="AF14" i="68"/>
  <c r="W14" i="68"/>
  <c r="U14" i="68"/>
  <c r="S14" i="68"/>
  <c r="Q14" i="68"/>
  <c r="N14" i="68"/>
  <c r="AF13" i="68"/>
  <c r="W13" i="68"/>
  <c r="U13" i="68"/>
  <c r="S13" i="68"/>
  <c r="Q13" i="68"/>
  <c r="N13" i="68"/>
  <c r="AF12" i="68"/>
  <c r="W12" i="68"/>
  <c r="U12" i="68"/>
  <c r="S12" i="68"/>
  <c r="Q12" i="68"/>
  <c r="AF11" i="68"/>
  <c r="W11" i="68"/>
  <c r="U11" i="68"/>
  <c r="S11" i="68"/>
  <c r="Q11" i="68"/>
  <c r="N11" i="68"/>
  <c r="AF10" i="68"/>
  <c r="W10" i="68"/>
  <c r="U10" i="68"/>
  <c r="S10" i="68"/>
  <c r="Q10" i="68"/>
  <c r="AF9" i="68"/>
  <c r="W9" i="68"/>
  <c r="U9" i="68"/>
  <c r="S9" i="68"/>
  <c r="Q9" i="68"/>
  <c r="AF8" i="68"/>
  <c r="U8" i="68"/>
  <c r="S8" i="68"/>
  <c r="Q8" i="68"/>
  <c r="N8" i="68"/>
  <c r="AF7" i="68"/>
  <c r="W7" i="68"/>
  <c r="U7" i="68"/>
  <c r="S7" i="68"/>
  <c r="Q7" i="68"/>
  <c r="AD70" i="67"/>
  <c r="AC70" i="67"/>
  <c r="AA70" i="67"/>
  <c r="V70" i="67"/>
  <c r="T70" i="67"/>
  <c r="R70" i="67"/>
  <c r="P70" i="67"/>
  <c r="O70" i="67"/>
  <c r="L70" i="67"/>
  <c r="AF68" i="67"/>
  <c r="W68" i="67"/>
  <c r="U68" i="67"/>
  <c r="S68" i="67"/>
  <c r="Q68" i="67"/>
  <c r="N68" i="67"/>
  <c r="AF67" i="67"/>
  <c r="W67" i="67"/>
  <c r="U67" i="67"/>
  <c r="S67" i="67"/>
  <c r="Q67" i="67"/>
  <c r="N67" i="67"/>
  <c r="AF66" i="67"/>
  <c r="W66" i="67"/>
  <c r="U66" i="67"/>
  <c r="S66" i="67"/>
  <c r="Q66" i="67"/>
  <c r="N66" i="67"/>
  <c r="AF65" i="67"/>
  <c r="W65" i="67"/>
  <c r="U65" i="67"/>
  <c r="S65" i="67"/>
  <c r="Q65" i="67"/>
  <c r="N65" i="67"/>
  <c r="AF64" i="67"/>
  <c r="W64" i="67"/>
  <c r="U64" i="67"/>
  <c r="S64" i="67"/>
  <c r="Q64" i="67"/>
  <c r="N64" i="67"/>
  <c r="AF63" i="67"/>
  <c r="W63" i="67"/>
  <c r="U63" i="67"/>
  <c r="S63" i="67"/>
  <c r="Q63" i="67"/>
  <c r="N63" i="67"/>
  <c r="AF62" i="67"/>
  <c r="W62" i="67"/>
  <c r="U62" i="67"/>
  <c r="S62" i="67"/>
  <c r="Q62" i="67"/>
  <c r="N62" i="67"/>
  <c r="AF61" i="67"/>
  <c r="W61" i="67"/>
  <c r="U61" i="67"/>
  <c r="Q61" i="67"/>
  <c r="N61" i="67"/>
  <c r="AF60" i="67"/>
  <c r="W60" i="67"/>
  <c r="U60" i="67"/>
  <c r="S60" i="67"/>
  <c r="Q60" i="67"/>
  <c r="AF59" i="67"/>
  <c r="W59" i="67"/>
  <c r="U59" i="67"/>
  <c r="S59" i="67"/>
  <c r="Q59" i="67"/>
  <c r="N59" i="67"/>
  <c r="AF58" i="67"/>
  <c r="W58" i="67"/>
  <c r="U58" i="67"/>
  <c r="S58" i="67"/>
  <c r="Q58" i="67"/>
  <c r="N58" i="67"/>
  <c r="AF57" i="67"/>
  <c r="W57" i="67"/>
  <c r="U57" i="67"/>
  <c r="S57" i="67"/>
  <c r="Q57" i="67"/>
  <c r="N57" i="67"/>
  <c r="AF56" i="67"/>
  <c r="W56" i="67"/>
  <c r="U56" i="67"/>
  <c r="S56" i="67"/>
  <c r="Q56" i="67"/>
  <c r="N56" i="67"/>
  <c r="AF55" i="67"/>
  <c r="W55" i="67"/>
  <c r="U55" i="67"/>
  <c r="S55" i="67"/>
  <c r="Q55" i="67"/>
  <c r="N55" i="67"/>
  <c r="AF54" i="67"/>
  <c r="W54" i="67"/>
  <c r="U54" i="67"/>
  <c r="S54" i="67"/>
  <c r="Q54" i="67"/>
  <c r="N54" i="67"/>
  <c r="AF53" i="67"/>
  <c r="W53" i="67"/>
  <c r="U53" i="67"/>
  <c r="S53" i="67"/>
  <c r="Q53" i="67"/>
  <c r="N53" i="67"/>
  <c r="AF52" i="67"/>
  <c r="W52" i="67"/>
  <c r="U52" i="67"/>
  <c r="S52" i="67"/>
  <c r="Q52" i="67"/>
  <c r="AF51" i="67"/>
  <c r="W51" i="67"/>
  <c r="U51" i="67"/>
  <c r="S51" i="67"/>
  <c r="Q51" i="67"/>
  <c r="AF50" i="67"/>
  <c r="W50" i="67"/>
  <c r="S50" i="67"/>
  <c r="Q50" i="67"/>
  <c r="N50" i="67"/>
  <c r="AF49" i="67"/>
  <c r="W49" i="67"/>
  <c r="U49" i="67"/>
  <c r="S49" i="67"/>
  <c r="Q49" i="67"/>
  <c r="N49" i="67"/>
  <c r="AF48" i="67"/>
  <c r="W48" i="67"/>
  <c r="U48" i="67"/>
  <c r="S48" i="67"/>
  <c r="Q48" i="67"/>
  <c r="AF47" i="67"/>
  <c r="W47" i="67"/>
  <c r="U47" i="67"/>
  <c r="S47" i="67"/>
  <c r="Q47" i="67"/>
  <c r="N47" i="67"/>
  <c r="AF46" i="67"/>
  <c r="W46" i="67"/>
  <c r="U46" i="67"/>
  <c r="S46" i="67"/>
  <c r="Q46" i="67"/>
  <c r="AF45" i="67"/>
  <c r="W45" i="67"/>
  <c r="U45" i="67"/>
  <c r="S45" i="67"/>
  <c r="Q45" i="67"/>
  <c r="N45" i="67"/>
  <c r="AF44" i="67"/>
  <c r="W44" i="67"/>
  <c r="U44" i="67"/>
  <c r="S44" i="67"/>
  <c r="Q44" i="67"/>
  <c r="AF43" i="67"/>
  <c r="W43" i="67"/>
  <c r="U43" i="67"/>
  <c r="S43" i="67"/>
  <c r="Q43" i="67"/>
  <c r="AF42" i="67"/>
  <c r="W42" i="67"/>
  <c r="U42" i="67"/>
  <c r="S42" i="67"/>
  <c r="Q42" i="67"/>
  <c r="N42" i="67"/>
  <c r="AF41" i="67"/>
  <c r="W41" i="67"/>
  <c r="U41" i="67"/>
  <c r="S41" i="67"/>
  <c r="Q41" i="67"/>
  <c r="N41" i="67"/>
  <c r="AF40" i="67"/>
  <c r="W40" i="67"/>
  <c r="U40" i="67"/>
  <c r="S40" i="67"/>
  <c r="Q40" i="67"/>
  <c r="N40" i="67"/>
  <c r="AF39" i="67"/>
  <c r="U39" i="67"/>
  <c r="S39" i="67"/>
  <c r="Q39" i="67"/>
  <c r="N39" i="67"/>
  <c r="AF38" i="67"/>
  <c r="W38" i="67"/>
  <c r="U38" i="67"/>
  <c r="S38" i="67"/>
  <c r="Q38" i="67"/>
  <c r="N38" i="67"/>
  <c r="AF37" i="67"/>
  <c r="W37" i="67"/>
  <c r="U37" i="67"/>
  <c r="S37" i="67"/>
  <c r="Q37" i="67"/>
  <c r="N37" i="67"/>
  <c r="AF36" i="67"/>
  <c r="W36" i="67"/>
  <c r="U36" i="67"/>
  <c r="S36" i="67"/>
  <c r="Q36" i="67"/>
  <c r="N36" i="67"/>
  <c r="AF35" i="67"/>
  <c r="W35" i="67"/>
  <c r="U35" i="67"/>
  <c r="S35" i="67"/>
  <c r="Q35" i="67"/>
  <c r="N35" i="67"/>
  <c r="AF34" i="67"/>
  <c r="W34" i="67"/>
  <c r="U34" i="67"/>
  <c r="S34" i="67"/>
  <c r="Q34" i="67"/>
  <c r="AF33" i="67"/>
  <c r="U33" i="67"/>
  <c r="S33" i="67"/>
  <c r="Q33" i="67"/>
  <c r="N33" i="67"/>
  <c r="AF32" i="67"/>
  <c r="W32" i="67"/>
  <c r="U32" i="67"/>
  <c r="S32" i="67"/>
  <c r="Q32" i="67"/>
  <c r="AF31" i="67"/>
  <c r="W31" i="67"/>
  <c r="U31" i="67"/>
  <c r="S31" i="67"/>
  <c r="Q31" i="67"/>
  <c r="N31" i="67"/>
  <c r="AF30" i="67"/>
  <c r="U30" i="67"/>
  <c r="S30" i="67"/>
  <c r="Q30" i="67"/>
  <c r="N30" i="67"/>
  <c r="AF29" i="67"/>
  <c r="W29" i="67"/>
  <c r="U29" i="67"/>
  <c r="S29" i="67"/>
  <c r="Q29" i="67"/>
  <c r="AF28" i="67"/>
  <c r="W28" i="67"/>
  <c r="U28" i="67"/>
  <c r="S28" i="67"/>
  <c r="Q28" i="67"/>
  <c r="AF27" i="67"/>
  <c r="W27" i="67"/>
  <c r="U27" i="67"/>
  <c r="S27" i="67"/>
  <c r="Q27" i="67"/>
  <c r="N27" i="67"/>
  <c r="AF26" i="67"/>
  <c r="W26" i="67"/>
  <c r="U26" i="67"/>
  <c r="S26" i="67"/>
  <c r="Q26" i="67"/>
  <c r="AF25" i="67"/>
  <c r="W25" i="67"/>
  <c r="U25" i="67"/>
  <c r="S25" i="67"/>
  <c r="Q25" i="67"/>
  <c r="AF24" i="67"/>
  <c r="W24" i="67"/>
  <c r="U24" i="67"/>
  <c r="S24" i="67"/>
  <c r="Q24" i="67"/>
  <c r="AF23" i="67"/>
  <c r="W23" i="67"/>
  <c r="U23" i="67"/>
  <c r="S23" i="67"/>
  <c r="Q23" i="67"/>
  <c r="AF22" i="67"/>
  <c r="W22" i="67"/>
  <c r="U22" i="67"/>
  <c r="S22" i="67"/>
  <c r="AF21" i="67"/>
  <c r="W21" i="67"/>
  <c r="U21" i="67"/>
  <c r="S21" i="67"/>
  <c r="Q21" i="67"/>
  <c r="N21" i="67"/>
  <c r="AF20" i="67"/>
  <c r="W20" i="67"/>
  <c r="U20" i="67"/>
  <c r="S20" i="67"/>
  <c r="Q20" i="67"/>
  <c r="N20" i="67"/>
  <c r="AF19" i="67"/>
  <c r="W19" i="67"/>
  <c r="U19" i="67"/>
  <c r="S19" i="67"/>
  <c r="Q19" i="67"/>
  <c r="N19" i="67"/>
  <c r="AF18" i="67"/>
  <c r="W18" i="67"/>
  <c r="U18" i="67"/>
  <c r="S18" i="67"/>
  <c r="Q18" i="67"/>
  <c r="N18" i="67"/>
  <c r="AF17" i="67"/>
  <c r="W17" i="67"/>
  <c r="U17" i="67"/>
  <c r="S17" i="67"/>
  <c r="Q17" i="67"/>
  <c r="AF16" i="67"/>
  <c r="W16" i="67"/>
  <c r="U16" i="67"/>
  <c r="S16" i="67"/>
  <c r="Q16" i="67"/>
  <c r="AF15" i="67"/>
  <c r="W15" i="67"/>
  <c r="U15" i="67"/>
  <c r="S15" i="67"/>
  <c r="Q15" i="67"/>
  <c r="AF14" i="67"/>
  <c r="W14" i="67"/>
  <c r="U14" i="67"/>
  <c r="S14" i="67"/>
  <c r="Q14" i="67"/>
  <c r="N14" i="67"/>
  <c r="AF13" i="67"/>
  <c r="W13" i="67"/>
  <c r="U13" i="67"/>
  <c r="S13" i="67"/>
  <c r="Q13" i="67"/>
  <c r="N13" i="67"/>
  <c r="AF12" i="67"/>
  <c r="W12" i="67"/>
  <c r="U12" i="67"/>
  <c r="S12" i="67"/>
  <c r="Q12" i="67"/>
  <c r="N12" i="67"/>
  <c r="AF11" i="67"/>
  <c r="W11" i="67"/>
  <c r="U11" i="67"/>
  <c r="S11" i="67"/>
  <c r="Q11" i="67"/>
  <c r="N11" i="67"/>
  <c r="AF10" i="67"/>
  <c r="W10" i="67"/>
  <c r="U10" i="67"/>
  <c r="S10" i="67"/>
  <c r="Q10" i="67"/>
  <c r="N10" i="67"/>
  <c r="AF9" i="67"/>
  <c r="W9" i="67"/>
  <c r="U9" i="67"/>
  <c r="S9" i="67"/>
  <c r="Q9" i="67"/>
  <c r="AF8" i="67"/>
  <c r="W8" i="67"/>
  <c r="U8" i="67"/>
  <c r="S8" i="67"/>
  <c r="Q8" i="67"/>
  <c r="N8" i="67"/>
  <c r="AF7" i="67"/>
  <c r="W7" i="67"/>
  <c r="U7" i="67"/>
  <c r="S7" i="67"/>
  <c r="Q7" i="67"/>
  <c r="N7" i="67"/>
  <c r="AD95" i="64"/>
  <c r="AC95" i="64"/>
  <c r="AA95" i="64"/>
  <c r="V95" i="64"/>
  <c r="T95" i="64"/>
  <c r="R95" i="64"/>
  <c r="P95" i="64"/>
  <c r="O95" i="64"/>
  <c r="L95" i="64"/>
  <c r="AF93" i="64"/>
  <c r="W93" i="64"/>
  <c r="U93" i="64"/>
  <c r="S93" i="64"/>
  <c r="Q93" i="64"/>
  <c r="N93" i="64"/>
  <c r="AF92" i="64"/>
  <c r="W92" i="64"/>
  <c r="U92" i="64"/>
  <c r="S92" i="64"/>
  <c r="Q92" i="64"/>
  <c r="N92" i="64"/>
  <c r="AF91" i="64"/>
  <c r="W91" i="64"/>
  <c r="U91" i="64"/>
  <c r="S91" i="64"/>
  <c r="Q91" i="64"/>
  <c r="N91" i="64"/>
  <c r="AF90" i="64"/>
  <c r="U90" i="64"/>
  <c r="S90" i="64"/>
  <c r="Q90" i="64"/>
  <c r="N90" i="64"/>
  <c r="AF89" i="64"/>
  <c r="W89" i="64"/>
  <c r="U89" i="64"/>
  <c r="S89" i="64"/>
  <c r="Q89" i="64"/>
  <c r="N89" i="64"/>
  <c r="AF88" i="64"/>
  <c r="W88" i="64"/>
  <c r="U88" i="64"/>
  <c r="S88" i="64"/>
  <c r="Q88" i="64"/>
  <c r="AF87" i="64"/>
  <c r="W87" i="64"/>
  <c r="U87" i="64"/>
  <c r="S87" i="64"/>
  <c r="Q87" i="64"/>
  <c r="AF86" i="64"/>
  <c r="W86" i="64"/>
  <c r="U86" i="64"/>
  <c r="S86" i="64"/>
  <c r="Q86" i="64"/>
  <c r="N86" i="64"/>
  <c r="AF85" i="64"/>
  <c r="W85" i="64"/>
  <c r="U85" i="64"/>
  <c r="S85" i="64"/>
  <c r="Q85" i="64"/>
  <c r="N85" i="64"/>
  <c r="AF84" i="64"/>
  <c r="W84" i="64"/>
  <c r="U84" i="64"/>
  <c r="S84" i="64"/>
  <c r="Q84" i="64"/>
  <c r="AF83" i="64"/>
  <c r="W83" i="64"/>
  <c r="U83" i="64"/>
  <c r="S83" i="64"/>
  <c r="Q83" i="64"/>
  <c r="N83" i="64"/>
  <c r="AF82" i="64"/>
  <c r="W82" i="64"/>
  <c r="U82" i="64"/>
  <c r="S82" i="64"/>
  <c r="Q82" i="64"/>
  <c r="N82" i="64"/>
  <c r="AF81" i="64"/>
  <c r="W81" i="64"/>
  <c r="U81" i="64"/>
  <c r="S81" i="64"/>
  <c r="Q81" i="64"/>
  <c r="N81" i="64"/>
  <c r="AF80" i="64"/>
  <c r="W80" i="64"/>
  <c r="U80" i="64"/>
  <c r="S80" i="64"/>
  <c r="Q80" i="64"/>
  <c r="N80" i="64"/>
  <c r="AF79" i="64"/>
  <c r="W79" i="64"/>
  <c r="U79" i="64"/>
  <c r="S79" i="64"/>
  <c r="Q79" i="64"/>
  <c r="AF78" i="64"/>
  <c r="W78" i="64"/>
  <c r="U78" i="64"/>
  <c r="S78" i="64"/>
  <c r="Q78" i="64"/>
  <c r="AF77" i="64"/>
  <c r="W77" i="64"/>
  <c r="U77" i="64"/>
  <c r="Q77" i="64"/>
  <c r="N77" i="64"/>
  <c r="AF76" i="64"/>
  <c r="W76" i="64"/>
  <c r="U76" i="64"/>
  <c r="S76" i="64"/>
  <c r="Q76" i="64"/>
  <c r="W75" i="64"/>
  <c r="U75" i="64"/>
  <c r="S75" i="64"/>
  <c r="Q75" i="64"/>
  <c r="N75" i="64"/>
  <c r="AF74" i="64"/>
  <c r="W74" i="64"/>
  <c r="U74" i="64"/>
  <c r="S74" i="64"/>
  <c r="Q74" i="64"/>
  <c r="AF73" i="64"/>
  <c r="W73" i="64"/>
  <c r="U73" i="64"/>
  <c r="S73" i="64"/>
  <c r="Q73" i="64"/>
  <c r="N73" i="64"/>
  <c r="AF72" i="64"/>
  <c r="W72" i="64"/>
  <c r="U72" i="64"/>
  <c r="S72" i="64"/>
  <c r="Q72" i="64"/>
  <c r="AF71" i="64"/>
  <c r="W71" i="64"/>
  <c r="U71" i="64"/>
  <c r="S71" i="64"/>
  <c r="Q71" i="64"/>
  <c r="AF70" i="64"/>
  <c r="W70" i="64"/>
  <c r="U70" i="64"/>
  <c r="S70" i="64"/>
  <c r="N70" i="64"/>
  <c r="AF69" i="64"/>
  <c r="W69" i="64"/>
  <c r="U69" i="64"/>
  <c r="S69" i="64"/>
  <c r="Q69" i="64"/>
  <c r="N69" i="64"/>
  <c r="AF68" i="64"/>
  <c r="W68" i="64"/>
  <c r="U68" i="64"/>
  <c r="S68" i="64"/>
  <c r="Q68" i="64"/>
  <c r="N68" i="64"/>
  <c r="AF67" i="64"/>
  <c r="W67" i="64"/>
  <c r="U67" i="64"/>
  <c r="S67" i="64"/>
  <c r="Q67" i="64"/>
  <c r="N67" i="64"/>
  <c r="AF66" i="64"/>
  <c r="W66" i="64"/>
  <c r="U66" i="64"/>
  <c r="S66" i="64"/>
  <c r="Q66" i="64"/>
  <c r="N66" i="64"/>
  <c r="AF65" i="64"/>
  <c r="W65" i="64"/>
  <c r="U65" i="64"/>
  <c r="S65" i="64"/>
  <c r="Q65" i="64"/>
  <c r="N65" i="64"/>
  <c r="AF64" i="64"/>
  <c r="W64" i="64"/>
  <c r="U64" i="64"/>
  <c r="S64" i="64"/>
  <c r="Q64" i="64"/>
  <c r="AF63" i="64"/>
  <c r="W63" i="64"/>
  <c r="U63" i="64"/>
  <c r="S63" i="64"/>
  <c r="Q63" i="64"/>
  <c r="AF62" i="64"/>
  <c r="W62" i="64"/>
  <c r="U62" i="64"/>
  <c r="S62" i="64"/>
  <c r="Q62" i="64"/>
  <c r="AF61" i="64"/>
  <c r="W61" i="64"/>
  <c r="U61" i="64"/>
  <c r="S61" i="64"/>
  <c r="Q61" i="64"/>
  <c r="AF60" i="64"/>
  <c r="W60" i="64"/>
  <c r="U60" i="64"/>
  <c r="S60" i="64"/>
  <c r="Q60" i="64"/>
  <c r="N60" i="64"/>
  <c r="AF59" i="64"/>
  <c r="W59" i="64"/>
  <c r="U59" i="64"/>
  <c r="S59" i="64"/>
  <c r="Q59" i="64"/>
  <c r="AF58" i="64"/>
  <c r="W58" i="64"/>
  <c r="U58" i="64"/>
  <c r="S58" i="64"/>
  <c r="Q58" i="64"/>
  <c r="AF57" i="64"/>
  <c r="W57" i="64"/>
  <c r="U57" i="64"/>
  <c r="S57" i="64"/>
  <c r="Q57" i="64"/>
  <c r="AF56" i="64"/>
  <c r="W56" i="64"/>
  <c r="U56" i="64"/>
  <c r="S56" i="64"/>
  <c r="Q56" i="64"/>
  <c r="N56" i="64"/>
  <c r="AF55" i="64"/>
  <c r="W55" i="64"/>
  <c r="U55" i="64"/>
  <c r="S55" i="64"/>
  <c r="Q55" i="64"/>
  <c r="N55" i="64"/>
  <c r="AF54" i="64"/>
  <c r="W54" i="64"/>
  <c r="U54" i="64"/>
  <c r="S54" i="64"/>
  <c r="Q54" i="64"/>
  <c r="AF53" i="64"/>
  <c r="W53" i="64"/>
  <c r="U53" i="64"/>
  <c r="S53" i="64"/>
  <c r="Q53" i="64"/>
  <c r="AF52" i="64"/>
  <c r="W52" i="64"/>
  <c r="U52" i="64"/>
  <c r="S52" i="64"/>
  <c r="Q52" i="64"/>
  <c r="N52" i="64"/>
  <c r="AF51" i="64"/>
  <c r="W51" i="64"/>
  <c r="U51" i="64"/>
  <c r="S51" i="64"/>
  <c r="Q51" i="64"/>
  <c r="AF50" i="64"/>
  <c r="W50" i="64"/>
  <c r="U50" i="64"/>
  <c r="S50" i="64"/>
  <c r="Q50" i="64"/>
  <c r="N50" i="64"/>
  <c r="AF49" i="64"/>
  <c r="W49" i="64"/>
  <c r="U49" i="64"/>
  <c r="S49" i="64"/>
  <c r="Q49" i="64"/>
  <c r="N49" i="64"/>
  <c r="AF48" i="64"/>
  <c r="W48" i="64"/>
  <c r="U48" i="64"/>
  <c r="S48" i="64"/>
  <c r="N48" i="64"/>
  <c r="AF47" i="64"/>
  <c r="W47" i="64"/>
  <c r="U47" i="64"/>
  <c r="S47" i="64"/>
  <c r="N47" i="64"/>
  <c r="AF46" i="64"/>
  <c r="W46" i="64"/>
  <c r="U46" i="64"/>
  <c r="S46" i="64"/>
  <c r="Q46" i="64"/>
  <c r="AF45" i="64"/>
  <c r="W45" i="64"/>
  <c r="U45" i="64"/>
  <c r="S45" i="64"/>
  <c r="Q45" i="64"/>
  <c r="N45" i="64"/>
  <c r="AF44" i="64"/>
  <c r="W44" i="64"/>
  <c r="U44" i="64"/>
  <c r="S44" i="64"/>
  <c r="Q44" i="64"/>
  <c r="AF43" i="64"/>
  <c r="W43" i="64"/>
  <c r="U43" i="64"/>
  <c r="S43" i="64"/>
  <c r="Q43" i="64"/>
  <c r="AF42" i="64"/>
  <c r="W42" i="64"/>
  <c r="U42" i="64"/>
  <c r="S42" i="64"/>
  <c r="Q42" i="64"/>
  <c r="AF41" i="64"/>
  <c r="U41" i="64"/>
  <c r="S41" i="64"/>
  <c r="Q41" i="64"/>
  <c r="N41" i="64"/>
  <c r="AF40" i="64"/>
  <c r="W40" i="64"/>
  <c r="U40" i="64"/>
  <c r="S40" i="64"/>
  <c r="Q40" i="64"/>
  <c r="N40" i="64"/>
  <c r="AF39" i="64"/>
  <c r="W39" i="64"/>
  <c r="U39" i="64"/>
  <c r="S39" i="64"/>
  <c r="Q39" i="64"/>
  <c r="N39" i="64"/>
  <c r="AF38" i="64"/>
  <c r="W38" i="64"/>
  <c r="U38" i="64"/>
  <c r="S38" i="64"/>
  <c r="Q38" i="64"/>
  <c r="N38" i="64"/>
  <c r="AF37" i="64"/>
  <c r="W37" i="64"/>
  <c r="U37" i="64"/>
  <c r="S37" i="64"/>
  <c r="Q37" i="64"/>
  <c r="N37" i="64"/>
  <c r="AF36" i="64"/>
  <c r="W36" i="64"/>
  <c r="U36" i="64"/>
  <c r="S36" i="64"/>
  <c r="Q36" i="64"/>
  <c r="AF35" i="64"/>
  <c r="W35" i="64"/>
  <c r="U35" i="64"/>
  <c r="S35" i="64"/>
  <c r="Q35" i="64"/>
  <c r="N35" i="64"/>
  <c r="AF34" i="64"/>
  <c r="W34" i="64"/>
  <c r="U34" i="64"/>
  <c r="S34" i="64"/>
  <c r="Q34" i="64"/>
  <c r="N34" i="64"/>
  <c r="AF33" i="64"/>
  <c r="W33" i="64"/>
  <c r="U33" i="64"/>
  <c r="S33" i="64"/>
  <c r="Q33" i="64"/>
  <c r="AF32" i="64"/>
  <c r="W32" i="64"/>
  <c r="U32" i="64"/>
  <c r="S32" i="64"/>
  <c r="Q32" i="64"/>
  <c r="N32" i="64"/>
  <c r="AF31" i="64"/>
  <c r="W31" i="64"/>
  <c r="U31" i="64"/>
  <c r="S31" i="64"/>
  <c r="Q31" i="64"/>
  <c r="AF30" i="64"/>
  <c r="W30" i="64"/>
  <c r="U30" i="64"/>
  <c r="S30" i="64"/>
  <c r="Q30" i="64"/>
  <c r="N30" i="64"/>
  <c r="AF29" i="64"/>
  <c r="W29" i="64"/>
  <c r="U29" i="64"/>
  <c r="S29" i="64"/>
  <c r="Q29" i="64"/>
  <c r="N29" i="64"/>
  <c r="AF28" i="64"/>
  <c r="W28" i="64"/>
  <c r="U28" i="64"/>
  <c r="S28" i="64"/>
  <c r="Q28" i="64"/>
  <c r="N28" i="64"/>
  <c r="AF27" i="64"/>
  <c r="W27" i="64"/>
  <c r="U27" i="64"/>
  <c r="S27" i="64"/>
  <c r="Q27" i="64"/>
  <c r="N27" i="64"/>
  <c r="AF26" i="64"/>
  <c r="W26" i="64"/>
  <c r="U26" i="64"/>
  <c r="S26" i="64"/>
  <c r="Q26" i="64"/>
  <c r="N26" i="64"/>
  <c r="AF25" i="64"/>
  <c r="W25" i="64"/>
  <c r="U25" i="64"/>
  <c r="S25" i="64"/>
  <c r="Q25" i="64"/>
  <c r="N25" i="64"/>
  <c r="AF24" i="64"/>
  <c r="W24" i="64"/>
  <c r="U24" i="64"/>
  <c r="S24" i="64"/>
  <c r="Q24" i="64"/>
  <c r="N24" i="64"/>
  <c r="AF23" i="64"/>
  <c r="W23" i="64"/>
  <c r="U23" i="64"/>
  <c r="S23" i="64"/>
  <c r="Q23" i="64"/>
  <c r="AF22" i="64"/>
  <c r="W22" i="64"/>
  <c r="U22" i="64"/>
  <c r="S22" i="64"/>
  <c r="Q22" i="64"/>
  <c r="AF21" i="64"/>
  <c r="W21" i="64"/>
  <c r="U21" i="64"/>
  <c r="S21" i="64"/>
  <c r="Q21" i="64"/>
  <c r="AF20" i="64"/>
  <c r="W20" i="64"/>
  <c r="U20" i="64"/>
  <c r="S20" i="64"/>
  <c r="Q20" i="64"/>
  <c r="AF19" i="64"/>
  <c r="U19" i="64"/>
  <c r="S19" i="64"/>
  <c r="Q19" i="64"/>
  <c r="N19" i="64"/>
  <c r="AF18" i="64"/>
  <c r="W18" i="64"/>
  <c r="U18" i="64"/>
  <c r="S18" i="64"/>
  <c r="Q18" i="64"/>
  <c r="N18" i="64"/>
  <c r="AF17" i="64"/>
  <c r="W17" i="64"/>
  <c r="U17" i="64"/>
  <c r="S17" i="64"/>
  <c r="Q17" i="64"/>
  <c r="AF16" i="64"/>
  <c r="W16" i="64"/>
  <c r="U16" i="64"/>
  <c r="S16" i="64"/>
  <c r="Q16" i="64"/>
  <c r="AF15" i="64"/>
  <c r="W15" i="64"/>
  <c r="U15" i="64"/>
  <c r="Q15" i="64"/>
  <c r="N15" i="64"/>
  <c r="AF14" i="64"/>
  <c r="W14" i="64"/>
  <c r="U14" i="64"/>
  <c r="S14" i="64"/>
  <c r="Q14" i="64"/>
  <c r="N14" i="64"/>
  <c r="AF13" i="64"/>
  <c r="W13" i="64"/>
  <c r="U13" i="64"/>
  <c r="S13" i="64"/>
  <c r="Q13" i="64"/>
  <c r="N13" i="64"/>
  <c r="AF12" i="64"/>
  <c r="W12" i="64"/>
  <c r="U12" i="64"/>
  <c r="S12" i="64"/>
  <c r="Q12" i="64"/>
  <c r="N12" i="64"/>
  <c r="AF11" i="64"/>
  <c r="W11" i="64"/>
  <c r="U11" i="64"/>
  <c r="S11" i="64"/>
  <c r="Q11" i="64"/>
  <c r="AF10" i="64"/>
  <c r="W10" i="64"/>
  <c r="U10" i="64"/>
  <c r="S10" i="64"/>
  <c r="Q10" i="64"/>
  <c r="N10" i="64"/>
  <c r="AF9" i="64"/>
  <c r="W9" i="64"/>
  <c r="U9" i="64"/>
  <c r="S9" i="64"/>
  <c r="Q9" i="64"/>
  <c r="N9" i="64"/>
  <c r="AF8" i="64"/>
  <c r="W8" i="64"/>
  <c r="U8" i="64"/>
  <c r="S8" i="64"/>
  <c r="Q8" i="64"/>
  <c r="AF7" i="64"/>
  <c r="W7" i="64"/>
  <c r="U7" i="64"/>
  <c r="S7" i="64"/>
  <c r="Q7" i="64"/>
  <c r="S98" i="73" l="1"/>
  <c r="Q68" i="69"/>
  <c r="Q84" i="68"/>
  <c r="Q70" i="67"/>
  <c r="Y98" i="73"/>
  <c r="AA98" i="73"/>
  <c r="AJ98" i="73"/>
  <c r="Q98" i="73"/>
  <c r="U98" i="73"/>
  <c r="W98" i="73"/>
  <c r="N98" i="73"/>
  <c r="N82" i="72"/>
  <c r="Q82" i="72"/>
  <c r="U82" i="72"/>
  <c r="W82" i="72"/>
  <c r="Y82" i="72"/>
  <c r="AH82" i="72"/>
  <c r="S82" i="72"/>
  <c r="Y91" i="71"/>
  <c r="W91" i="71"/>
  <c r="N91" i="71"/>
  <c r="Q91" i="71"/>
  <c r="U91" i="71"/>
  <c r="U83" i="70"/>
  <c r="N68" i="69"/>
  <c r="S68" i="69"/>
  <c r="U68" i="69"/>
  <c r="W68" i="69"/>
  <c r="AF68" i="69"/>
  <c r="S84" i="68"/>
  <c r="U84" i="68"/>
  <c r="W84" i="68"/>
  <c r="AF84" i="68"/>
  <c r="N84" i="68"/>
  <c r="S70" i="67"/>
  <c r="W70" i="67"/>
  <c r="AF70" i="67"/>
  <c r="U70" i="67"/>
  <c r="N70" i="67"/>
  <c r="U95" i="64"/>
  <c r="N95" i="64"/>
  <c r="S91" i="71"/>
  <c r="AH91" i="71"/>
  <c r="N83" i="70"/>
  <c r="W83" i="70"/>
  <c r="Q83" i="70"/>
  <c r="AF83" i="70"/>
  <c r="S83" i="70"/>
  <c r="W95" i="64"/>
  <c r="Q95" i="64"/>
  <c r="AF95" i="64"/>
  <c r="S95" i="64"/>
  <c r="AJ142" i="75"/>
  <c r="Y142" i="75"/>
  <c r="U142" i="75"/>
  <c r="S142" i="75"/>
  <c r="AA142" i="75"/>
  <c r="Q142" i="75"/>
  <c r="W142" i="75"/>
  <c r="Y127" i="74"/>
  <c r="S127" i="74"/>
  <c r="AA127" i="74"/>
  <c r="W127" i="74"/>
  <c r="Q127" i="74"/>
  <c r="AJ127" i="74"/>
  <c r="N127" i="74"/>
  <c r="U127" i="74"/>
  <c r="N142" i="75"/>
</calcChain>
</file>

<file path=xl/sharedStrings.xml><?xml version="1.0" encoding="utf-8"?>
<sst xmlns="http://schemas.openxmlformats.org/spreadsheetml/2006/main" count="10905" uniqueCount="1651">
  <si>
    <t>Fahrten</t>
  </si>
  <si>
    <t>Januar</t>
  </si>
  <si>
    <t>Jan.</t>
  </si>
  <si>
    <t>Nr</t>
  </si>
  <si>
    <t>Kunde</t>
  </si>
  <si>
    <t>Fahrer</t>
  </si>
  <si>
    <t>Datum</t>
  </si>
  <si>
    <t>Referenz</t>
  </si>
  <si>
    <t>Fahrzeug</t>
  </si>
  <si>
    <t>Abholung</t>
  </si>
  <si>
    <t>Zustellung</t>
  </si>
  <si>
    <t>km / Stunde</t>
  </si>
  <si>
    <t>E-Preis</t>
  </si>
  <si>
    <t>Betrag</t>
  </si>
  <si>
    <r>
      <t>Extras</t>
    </r>
    <r>
      <rPr>
        <b/>
        <sz val="8"/>
        <rFont val="Arial"/>
        <family val="2"/>
      </rPr>
      <t xml:space="preserve"> (Maut, W/Z, etc.)</t>
    </r>
  </si>
  <si>
    <t>Bosler</t>
  </si>
  <si>
    <t>Regel</t>
  </si>
  <si>
    <t>Arkadiy</t>
  </si>
  <si>
    <t>Donald</t>
  </si>
  <si>
    <t>Bemerkung</t>
  </si>
  <si>
    <t>OK</t>
  </si>
  <si>
    <t>B/F 1</t>
  </si>
  <si>
    <t>B/F 2</t>
  </si>
  <si>
    <t>Subunternehmer</t>
  </si>
  <si>
    <t>MZ-</t>
  </si>
  <si>
    <t>Typ</t>
  </si>
  <si>
    <t>PLZ</t>
  </si>
  <si>
    <t>Ort</t>
  </si>
  <si>
    <t>Plz</t>
  </si>
  <si>
    <t>km</t>
  </si>
  <si>
    <t>Name</t>
  </si>
  <si>
    <t>km-Preis</t>
  </si>
  <si>
    <t>ACS</t>
  </si>
  <si>
    <t>OBC20161058</t>
  </si>
  <si>
    <t>WK 103</t>
  </si>
  <si>
    <t>Caddy</t>
  </si>
  <si>
    <t>DE 60549</t>
  </si>
  <si>
    <t>Frankfurt-Flughafen</t>
  </si>
  <si>
    <t>DE 74321</t>
  </si>
  <si>
    <t>Bietigheim</t>
  </si>
  <si>
    <t>WZ 20 €</t>
  </si>
  <si>
    <t>x</t>
  </si>
  <si>
    <t>Broytman</t>
  </si>
  <si>
    <t>OBC20161059</t>
  </si>
  <si>
    <t>Sami</t>
  </si>
  <si>
    <t>NL OBC-80020441</t>
  </si>
  <si>
    <t>WK 100</t>
  </si>
  <si>
    <t>Bus</t>
  </si>
  <si>
    <t>DE 51399</t>
  </si>
  <si>
    <t>Burscheid</t>
  </si>
  <si>
    <t>WZ 10:00-13:40 35 €</t>
  </si>
  <si>
    <t>Van Express</t>
  </si>
  <si>
    <t>2017/1</t>
  </si>
  <si>
    <t>WK 601</t>
  </si>
  <si>
    <t>DE 63073</t>
  </si>
  <si>
    <t>Offenbach</t>
  </si>
  <si>
    <t>DE 87437</t>
  </si>
  <si>
    <t>Kempten</t>
  </si>
  <si>
    <t>Epstein</t>
  </si>
  <si>
    <t>PKW</t>
  </si>
  <si>
    <t>DE 48155</t>
  </si>
  <si>
    <t>Münster</t>
  </si>
  <si>
    <t>BWK</t>
  </si>
  <si>
    <t>1&amp;1 Liefery</t>
  </si>
  <si>
    <t>DE 65931</t>
  </si>
  <si>
    <t>Frankfurt</t>
  </si>
  <si>
    <t>DE 63067</t>
  </si>
  <si>
    <t>LET</t>
  </si>
  <si>
    <t>IT 20090</t>
  </si>
  <si>
    <t>Milano</t>
  </si>
  <si>
    <t>2017/3</t>
  </si>
  <si>
    <t>WK 201</t>
  </si>
  <si>
    <t>DE 61137</t>
  </si>
  <si>
    <t>Schöneck</t>
  </si>
  <si>
    <t>DE 35236</t>
  </si>
  <si>
    <t>Breidenbach</t>
  </si>
  <si>
    <t>Nastätten</t>
  </si>
  <si>
    <t>Reparatur Bus</t>
  </si>
  <si>
    <t>2017/2</t>
  </si>
  <si>
    <t>DE 87787</t>
  </si>
  <si>
    <t>Wolfertschwenden</t>
  </si>
  <si>
    <t>OBC20161077</t>
  </si>
  <si>
    <t>WZ 10 €</t>
  </si>
  <si>
    <t>DK 2630</t>
  </si>
  <si>
    <t>Taarstrup</t>
  </si>
  <si>
    <t>WK 401</t>
  </si>
  <si>
    <t>DE 63762</t>
  </si>
  <si>
    <t>Großostheim</t>
  </si>
  <si>
    <t>Umfuhr 12:00-18:00</t>
  </si>
  <si>
    <t>OBC2016094</t>
  </si>
  <si>
    <t>OBC2016096</t>
  </si>
  <si>
    <t>Georgi</t>
  </si>
  <si>
    <t>784- 2038 7032</t>
  </si>
  <si>
    <t>IT 26013</t>
  </si>
  <si>
    <t>Crema</t>
  </si>
  <si>
    <t>Maut CH, Italien, 2 Buse</t>
  </si>
  <si>
    <t>Beladung in Fraport 20 €</t>
  </si>
  <si>
    <t>DE 64653</t>
  </si>
  <si>
    <t>Lorsch</t>
  </si>
  <si>
    <t>2017/5</t>
  </si>
  <si>
    <t>FRA-HEL-01</t>
  </si>
  <si>
    <t>FI 00230</t>
  </si>
  <si>
    <t>Helsinki</t>
  </si>
  <si>
    <t>Fähre, Maut</t>
  </si>
  <si>
    <t>FRA-CPH-91</t>
  </si>
  <si>
    <t>Deltec</t>
  </si>
  <si>
    <t>DE 51149</t>
  </si>
  <si>
    <t>Köln</t>
  </si>
  <si>
    <t>DE 04229</t>
  </si>
  <si>
    <t>Leipzig</t>
  </si>
  <si>
    <t>1 B/F 35 %, Hochheber</t>
  </si>
  <si>
    <t>Liefery</t>
  </si>
  <si>
    <t>Casper</t>
  </si>
  <si>
    <t>DE 63263</t>
  </si>
  <si>
    <t>Neu-Isenburg</t>
  </si>
  <si>
    <t>DE 81371</t>
  </si>
  <si>
    <t>München</t>
  </si>
  <si>
    <t>STORNO, Fehlanfahrt</t>
  </si>
  <si>
    <t>Slava</t>
  </si>
  <si>
    <t>MB 707</t>
  </si>
  <si>
    <t>DE 12099</t>
  </si>
  <si>
    <t>Berlin</t>
  </si>
  <si>
    <t>OBC20161011</t>
  </si>
  <si>
    <t>Grubets</t>
  </si>
  <si>
    <t>OBC20161106</t>
  </si>
  <si>
    <t>DA SG 770</t>
  </si>
  <si>
    <t>DE 65451</t>
  </si>
  <si>
    <t>Kelsterbach</t>
  </si>
  <si>
    <t>DE 66424</t>
  </si>
  <si>
    <t>Homburg</t>
  </si>
  <si>
    <t>FRAMIL91</t>
  </si>
  <si>
    <t>IT 20068</t>
  </si>
  <si>
    <t>Linex</t>
  </si>
  <si>
    <t>NL OBC HKG</t>
  </si>
  <si>
    <t>DE 99817</t>
  </si>
  <si>
    <t>Eisenach</t>
  </si>
  <si>
    <t>WZ 5 €</t>
  </si>
  <si>
    <t>2017/7</t>
  </si>
  <si>
    <t>DE 63539</t>
  </si>
  <si>
    <t>Königswinter</t>
  </si>
  <si>
    <t>Montabaur</t>
  </si>
  <si>
    <t>DE 21035</t>
  </si>
  <si>
    <t>Hamburg</t>
  </si>
  <si>
    <t>VL für Alex</t>
  </si>
  <si>
    <t>2017/8</t>
  </si>
  <si>
    <t>#G72NN            #TC4NR</t>
  </si>
  <si>
    <t>DE 60439</t>
  </si>
  <si>
    <t>DE 60487</t>
  </si>
  <si>
    <t>1 Extrastopp</t>
  </si>
  <si>
    <t>OBC20161113</t>
  </si>
  <si>
    <t>OBC20161114</t>
  </si>
  <si>
    <t>PL 41106</t>
  </si>
  <si>
    <t>Semanowce Slaskie</t>
  </si>
  <si>
    <t>OBC20161123</t>
  </si>
  <si>
    <t>DE 52074</t>
  </si>
  <si>
    <t>Aachen</t>
  </si>
  <si>
    <t>Zollbeschau</t>
  </si>
  <si>
    <t xml:space="preserve">12:30-15:30 nicht fertig </t>
  </si>
  <si>
    <t>DE 65201</t>
  </si>
  <si>
    <t>Wiesbaden</t>
  </si>
  <si>
    <t>10:10 - 15:30</t>
  </si>
  <si>
    <t>M&amp;M</t>
  </si>
  <si>
    <t>TA 187, 188</t>
  </si>
  <si>
    <t>DE 35463</t>
  </si>
  <si>
    <t>Fernwald</t>
  </si>
  <si>
    <t>DE 63128</t>
  </si>
  <si>
    <t>Dietzenbach</t>
  </si>
  <si>
    <t>DE 77815</t>
  </si>
  <si>
    <t>Bühl</t>
  </si>
  <si>
    <t>616 366 284</t>
  </si>
  <si>
    <t>DE 63741</t>
  </si>
  <si>
    <t>Aschaffenburg</t>
  </si>
  <si>
    <t>DE 40472</t>
  </si>
  <si>
    <t>Ratingen</t>
  </si>
  <si>
    <t>020-99721694</t>
  </si>
  <si>
    <t>ATLAS-Gebühr, Maut</t>
  </si>
  <si>
    <t>OBC20161131</t>
  </si>
  <si>
    <t>FRA CPH-91</t>
  </si>
  <si>
    <t>CHS Reuter</t>
  </si>
  <si>
    <t>HF 707</t>
  </si>
  <si>
    <t>FR 77167</t>
  </si>
  <si>
    <t>Bagneaux</t>
  </si>
  <si>
    <t>DE 63450</t>
  </si>
  <si>
    <t>Hanau</t>
  </si>
  <si>
    <t>1 B/F, Maut</t>
  </si>
  <si>
    <t>Mama</t>
  </si>
  <si>
    <t>OBC20161135</t>
  </si>
  <si>
    <t>DE 28309</t>
  </si>
  <si>
    <t>Bremen</t>
  </si>
  <si>
    <t xml:space="preserve">WZ 3 Stunden </t>
  </si>
  <si>
    <t>FR 54700</t>
  </si>
  <si>
    <t>Atton</t>
  </si>
  <si>
    <t>OBC20161140</t>
  </si>
  <si>
    <t>MB 777</t>
  </si>
  <si>
    <t>DE 50829</t>
  </si>
  <si>
    <t>OBC20161139</t>
  </si>
  <si>
    <t>OBC201611125</t>
  </si>
  <si>
    <t>3 1393529 6</t>
  </si>
  <si>
    <t>Fehlanfahrt + WZ am 19.01.2017</t>
  </si>
  <si>
    <t>2017/9</t>
  </si>
  <si>
    <t>DE 64319</t>
  </si>
  <si>
    <t>Pfungstadt</t>
  </si>
  <si>
    <t>2017/10</t>
  </si>
  <si>
    <t>DE 48465</t>
  </si>
  <si>
    <t>Schüttorf</t>
  </si>
  <si>
    <t>Auslagerung LH 10 €</t>
  </si>
  <si>
    <t>S 21124</t>
  </si>
  <si>
    <t>Malmo</t>
  </si>
  <si>
    <t>ERT</t>
  </si>
  <si>
    <t>DE 97230</t>
  </si>
  <si>
    <t>Estenfeld</t>
  </si>
  <si>
    <t>OBC20161137</t>
  </si>
  <si>
    <t>DE 98596</t>
  </si>
  <si>
    <t>Elmenthal</t>
  </si>
  <si>
    <t>Extrastopp Taarstrup 10 € Abholung T2 10 €</t>
  </si>
  <si>
    <t>Wasiljew</t>
  </si>
  <si>
    <t>WK 888</t>
  </si>
  <si>
    <t>DE 55435</t>
  </si>
  <si>
    <t>Gau-Algesheim</t>
  </si>
  <si>
    <t>DE 65479</t>
  </si>
  <si>
    <t>Raunheim</t>
  </si>
  <si>
    <t>DE 53894</t>
  </si>
  <si>
    <t>Mechernich</t>
  </si>
  <si>
    <t>Anfahrt</t>
  </si>
  <si>
    <t>020-99721882</t>
  </si>
  <si>
    <t>Maut, Beladung, WZ</t>
  </si>
  <si>
    <t>DE 99820</t>
  </si>
  <si>
    <t>Hörselberg</t>
  </si>
  <si>
    <t>DE 22525</t>
  </si>
  <si>
    <t>WZ 1 Stunde 10 €</t>
  </si>
  <si>
    <t>DE 42327</t>
  </si>
  <si>
    <t>Wuppertal</t>
  </si>
  <si>
    <t>Extrastopp 10 €</t>
  </si>
  <si>
    <t>DE 90471</t>
  </si>
  <si>
    <t>Nürnberg</t>
  </si>
  <si>
    <t>DE 50933</t>
  </si>
  <si>
    <t>PL 24110</t>
  </si>
  <si>
    <t>Pulawy</t>
  </si>
  <si>
    <t>1 BF</t>
  </si>
  <si>
    <t>Savkov sen.</t>
  </si>
  <si>
    <t>DE 73269</t>
  </si>
  <si>
    <t>Hochdorf</t>
  </si>
  <si>
    <t>WZ 1:40 St. 10 €</t>
  </si>
  <si>
    <t>DE 45473</t>
  </si>
  <si>
    <t>Mühlheim</t>
  </si>
  <si>
    <t>066 80032255</t>
  </si>
  <si>
    <t>DE 60386</t>
  </si>
  <si>
    <t>DE 42103</t>
  </si>
  <si>
    <t>Zusätzliche Anlieferadresse</t>
  </si>
  <si>
    <t>DE 68307</t>
  </si>
  <si>
    <t>Mannheim</t>
  </si>
  <si>
    <t>Retour</t>
  </si>
  <si>
    <t>2017/18</t>
  </si>
  <si>
    <t>DE 55129</t>
  </si>
  <si>
    <t>Mainz</t>
  </si>
  <si>
    <t>DE 67071</t>
  </si>
  <si>
    <t>Ludwigshafen</t>
  </si>
  <si>
    <t>Hochheber</t>
  </si>
  <si>
    <t>Gesamt:</t>
  </si>
  <si>
    <t>Km-Preis</t>
  </si>
  <si>
    <t>Tanken 09.01 56,04 €</t>
  </si>
  <si>
    <t>Tabak 15.01.17 Polen</t>
  </si>
  <si>
    <t>OBC 17020, GDL MEX</t>
  </si>
  <si>
    <t>500 MXN zurück</t>
  </si>
  <si>
    <t>Abholung Lena/Kira</t>
  </si>
  <si>
    <t>Februar</t>
  </si>
  <si>
    <t>Feb.</t>
  </si>
  <si>
    <t>2017/21</t>
  </si>
  <si>
    <t>BE 9400</t>
  </si>
  <si>
    <t>Ninove</t>
  </si>
  <si>
    <t>OBC2017002</t>
  </si>
  <si>
    <t>DE 64807</t>
  </si>
  <si>
    <t>Dieburg</t>
  </si>
  <si>
    <t>DE 97318</t>
  </si>
  <si>
    <t>Kitzingen</t>
  </si>
  <si>
    <t>Storno, Leeranfahrt, WZ 15 €</t>
  </si>
  <si>
    <t>Umfuhr KN zu LH</t>
  </si>
  <si>
    <t>DE 97076</t>
  </si>
  <si>
    <t>Würzburg</t>
  </si>
  <si>
    <t xml:space="preserve">#EZODX </t>
  </si>
  <si>
    <t>DE 60322</t>
  </si>
  <si>
    <t>DE 60431</t>
  </si>
  <si>
    <t>RO 307221</t>
  </si>
  <si>
    <t>Chisoda</t>
  </si>
  <si>
    <t>Nasaruk</t>
  </si>
  <si>
    <t>VA 422</t>
  </si>
  <si>
    <t>DE 36452</t>
  </si>
  <si>
    <t>Kaltennordheim</t>
  </si>
  <si>
    <t>DE 97999</t>
  </si>
  <si>
    <t>Igersheim</t>
  </si>
  <si>
    <t>ES 19200</t>
  </si>
  <si>
    <t>Azuqueca</t>
  </si>
  <si>
    <t>066 80038722</t>
  </si>
  <si>
    <t>DE 50226</t>
  </si>
  <si>
    <t>Frechen</t>
  </si>
  <si>
    <t>VA 518</t>
  </si>
  <si>
    <t>DPD</t>
  </si>
  <si>
    <t>Fr. Yuan Li</t>
  </si>
  <si>
    <t>Umzug</t>
  </si>
  <si>
    <t>Düsseldorf</t>
  </si>
  <si>
    <t>DE 95478</t>
  </si>
  <si>
    <t>Kemnath</t>
  </si>
  <si>
    <t>DE 72186</t>
  </si>
  <si>
    <t>Empfingen</t>
  </si>
  <si>
    <t>DE 49811</t>
  </si>
  <si>
    <t>Lingen</t>
  </si>
  <si>
    <t>DE 45356</t>
  </si>
  <si>
    <t>Essen</t>
  </si>
  <si>
    <t>KMH</t>
  </si>
  <si>
    <t>DE 44319</t>
  </si>
  <si>
    <t>Dortmund</t>
  </si>
  <si>
    <t>via A3. Adresseänderung</t>
  </si>
  <si>
    <t>DE 85057</t>
  </si>
  <si>
    <t>Ingolstadt</t>
  </si>
  <si>
    <t>VL für Alex 20€</t>
  </si>
  <si>
    <t>1&amp;1</t>
  </si>
  <si>
    <t>DE 65343</t>
  </si>
  <si>
    <t>Eltville</t>
  </si>
  <si>
    <t>DE 88339</t>
  </si>
  <si>
    <t>Bad Waldsee</t>
  </si>
  <si>
    <t>SRI</t>
  </si>
  <si>
    <t>DE 60327</t>
  </si>
  <si>
    <t>DE 61440</t>
  </si>
  <si>
    <t>Oberursel</t>
  </si>
  <si>
    <t>3855 0931</t>
  </si>
  <si>
    <t>2017/30</t>
  </si>
  <si>
    <t>DE 69126</t>
  </si>
  <si>
    <t>Heidelberg</t>
  </si>
  <si>
    <t>Hochheber 5 €</t>
  </si>
  <si>
    <t>3800 3463</t>
  </si>
  <si>
    <t>DE 01109</t>
  </si>
  <si>
    <t>Dresden</t>
  </si>
  <si>
    <t>DE 72770</t>
  </si>
  <si>
    <t>Reutlingen</t>
  </si>
  <si>
    <t>Umfuhr 10 €</t>
  </si>
  <si>
    <t>VL OBC AUH</t>
  </si>
  <si>
    <t>DE 35745</t>
  </si>
  <si>
    <t>Herborn</t>
  </si>
  <si>
    <t>DE 71701</t>
  </si>
  <si>
    <t>Schweberdingen</t>
  </si>
  <si>
    <t>Umfuhr</t>
  </si>
  <si>
    <t>DE 75210</t>
  </si>
  <si>
    <t>Keltern</t>
  </si>
  <si>
    <t>Storno, Ersatzwagen</t>
  </si>
  <si>
    <t>DE 93426</t>
  </si>
  <si>
    <t>Roding</t>
  </si>
  <si>
    <t>DE 45663</t>
  </si>
  <si>
    <t>Recklinghausen</t>
  </si>
  <si>
    <t>AT 1230</t>
  </si>
  <si>
    <t>Wien</t>
  </si>
  <si>
    <t>Maut Österreich</t>
  </si>
  <si>
    <t>DE 45881</t>
  </si>
  <si>
    <t>Gelsenkirchen</t>
  </si>
  <si>
    <t>OBC20170109</t>
  </si>
  <si>
    <t>DE 85445</t>
  </si>
  <si>
    <t>Oberding</t>
  </si>
  <si>
    <t>OBC20170118</t>
  </si>
  <si>
    <t>DE 89407</t>
  </si>
  <si>
    <t>Dillingen</t>
  </si>
  <si>
    <t>DE 75038</t>
  </si>
  <si>
    <t>Oberderdingen</t>
  </si>
  <si>
    <t>2017/37</t>
  </si>
  <si>
    <t>DE 60323</t>
  </si>
  <si>
    <t>L&amp;M RO 03.02.2017</t>
  </si>
  <si>
    <t>Tanken 08.02.2017</t>
  </si>
  <si>
    <t>L&amp;M RO 16.02.2017</t>
  </si>
  <si>
    <t>Tanken 04.02 72,28€</t>
  </si>
  <si>
    <t>Tinte Drucker</t>
  </si>
  <si>
    <t>OBC 17028 Stavanger</t>
  </si>
  <si>
    <t>OBC 17031 CMN</t>
  </si>
  <si>
    <t>OBC 17036 CMN</t>
  </si>
  <si>
    <t>März</t>
  </si>
  <si>
    <t>91000 1634</t>
  </si>
  <si>
    <t>DE 09337</t>
  </si>
  <si>
    <t>Hohenstein</t>
  </si>
  <si>
    <t>2017/42</t>
  </si>
  <si>
    <t>DE 63329</t>
  </si>
  <si>
    <t>Egelsbach</t>
  </si>
  <si>
    <t>DE 65428</t>
  </si>
  <si>
    <t>Rüsselsheim</t>
  </si>
  <si>
    <t>DE 99334</t>
  </si>
  <si>
    <t>Amt Wachsenburg</t>
  </si>
  <si>
    <t>DE 67136</t>
  </si>
  <si>
    <t>Fussgoenheim</t>
  </si>
  <si>
    <t>DE 53560</t>
  </si>
  <si>
    <t>Vettelschoss</t>
  </si>
  <si>
    <t>Storno, Keine Ware</t>
  </si>
  <si>
    <t>2017/45</t>
  </si>
  <si>
    <t>DE 52349</t>
  </si>
  <si>
    <t>Düren</t>
  </si>
  <si>
    <t>VL 1&amp;1 10 €</t>
  </si>
  <si>
    <t>DE 56410</t>
  </si>
  <si>
    <t>DE 60389</t>
  </si>
  <si>
    <t>1 Stopp 5 €</t>
  </si>
  <si>
    <t>DE 40789</t>
  </si>
  <si>
    <t>Monheim</t>
  </si>
  <si>
    <t>DE 97421</t>
  </si>
  <si>
    <t>Schweinfurt</t>
  </si>
  <si>
    <t>DE 69190</t>
  </si>
  <si>
    <t>Walldorf</t>
  </si>
  <si>
    <t>nur bis Zoll Heidelberg</t>
  </si>
  <si>
    <t>OBC20170142</t>
  </si>
  <si>
    <t>WK201</t>
  </si>
  <si>
    <t>DE 55120</t>
  </si>
  <si>
    <t>DE 40474</t>
  </si>
  <si>
    <t>DE 55765</t>
  </si>
  <si>
    <t>Birkenfeld</t>
  </si>
  <si>
    <t>DE 55126</t>
  </si>
  <si>
    <t>DE 65205</t>
  </si>
  <si>
    <t>DE 48683</t>
  </si>
  <si>
    <t>Ahaus</t>
  </si>
  <si>
    <t>Umfuhr+WZ 15 €</t>
  </si>
  <si>
    <t>DE 89233</t>
  </si>
  <si>
    <t>Neu-Ulm</t>
  </si>
  <si>
    <t>2017/51</t>
  </si>
  <si>
    <t>DE 68163</t>
  </si>
  <si>
    <t>NL 4631</t>
  </si>
  <si>
    <t>Hoggerheide</t>
  </si>
  <si>
    <t>1 Stopp Rüsselsheim 5 €</t>
  </si>
  <si>
    <t>DE 93055</t>
  </si>
  <si>
    <t>Regensburg</t>
  </si>
  <si>
    <t>DE 44145</t>
  </si>
  <si>
    <t>ADH1</t>
  </si>
  <si>
    <t>5 Stopps 13:15-17:50</t>
  </si>
  <si>
    <t>NL 6121</t>
  </si>
  <si>
    <t>Born</t>
  </si>
  <si>
    <t>Masalov</t>
  </si>
  <si>
    <t>DE 50667</t>
  </si>
  <si>
    <t>via DE 59581 Warstein 1 Extrastopp 5 €</t>
  </si>
  <si>
    <t xml:space="preserve"> </t>
  </si>
  <si>
    <t>Oberboihingen</t>
  </si>
  <si>
    <t>2017/56</t>
  </si>
  <si>
    <t>DE 58553</t>
  </si>
  <si>
    <t>Halver-Oberbrügge</t>
  </si>
  <si>
    <t>WZ 11:10-13:45 20 €</t>
  </si>
  <si>
    <t>Verzollung 10 €</t>
  </si>
  <si>
    <t>2017/60</t>
  </si>
  <si>
    <t>DE 49597</t>
  </si>
  <si>
    <t>Rieste</t>
  </si>
  <si>
    <t>2017/61</t>
  </si>
  <si>
    <t>12:00 - 15:00</t>
  </si>
  <si>
    <t>2017/62</t>
  </si>
  <si>
    <t>DE 67454</t>
  </si>
  <si>
    <t>Haßloch</t>
  </si>
  <si>
    <t>1 Stopp Eisenberg 5 €</t>
  </si>
  <si>
    <t>894 146 468</t>
  </si>
  <si>
    <t>DE 54294</t>
  </si>
  <si>
    <t>Trier</t>
  </si>
  <si>
    <t>Osterode</t>
  </si>
  <si>
    <t>Storno. Leeranfahrt</t>
  </si>
  <si>
    <t>DE 33129</t>
  </si>
  <si>
    <t>Delbrück</t>
  </si>
  <si>
    <t>152 955 505</t>
  </si>
  <si>
    <t>DE 73779</t>
  </si>
  <si>
    <t>Diezisau</t>
  </si>
  <si>
    <t>91 00001682</t>
  </si>
  <si>
    <t>Wartezeit/Beladung 09:00 - 10:30 15 €</t>
  </si>
  <si>
    <t>VL OBC</t>
  </si>
  <si>
    <t>DE 74613</t>
  </si>
  <si>
    <t>Öhringen</t>
  </si>
  <si>
    <t>DE 93073</t>
  </si>
  <si>
    <t>Neutraubling</t>
  </si>
  <si>
    <t>DE 71059</t>
  </si>
  <si>
    <t>Sindelfingen</t>
  </si>
  <si>
    <t>Übernachtung Hotel 20 €#</t>
  </si>
  <si>
    <t>DE 63303</t>
  </si>
  <si>
    <t>Dreieich</t>
  </si>
  <si>
    <t>450 € Übergepäck</t>
  </si>
  <si>
    <t>DE 98704</t>
  </si>
  <si>
    <t>Langewiesen</t>
  </si>
  <si>
    <t>DE 96103</t>
  </si>
  <si>
    <t>Hallstadt</t>
  </si>
  <si>
    <t>Fehlanfahrt Celebi 10 €</t>
  </si>
  <si>
    <t>2017/70</t>
  </si>
  <si>
    <t>AT 6960</t>
  </si>
  <si>
    <t>Wolfurt</t>
  </si>
  <si>
    <t>Grigorjev</t>
  </si>
  <si>
    <t>DE 22926</t>
  </si>
  <si>
    <t>Ahrensburg</t>
  </si>
  <si>
    <t>OBC20170237</t>
  </si>
  <si>
    <t>nach Köln, WZ 3 St. 30 €</t>
  </si>
  <si>
    <t>OBC20170242</t>
  </si>
  <si>
    <t>2017/76</t>
  </si>
  <si>
    <t>DE 67269</t>
  </si>
  <si>
    <t>Grünstadt</t>
  </si>
  <si>
    <t>DE 44625</t>
  </si>
  <si>
    <t>Herne</t>
  </si>
  <si>
    <t>via DE44894 Bochum 1 St. 10 €</t>
  </si>
  <si>
    <t>DE 44809</t>
  </si>
  <si>
    <t>Bochum</t>
  </si>
  <si>
    <t>via DE 53842 Troisdorf 1 St. 10 €</t>
  </si>
  <si>
    <t>DE 67663</t>
  </si>
  <si>
    <t>Kaiserslautern</t>
  </si>
  <si>
    <t>DE 46395</t>
  </si>
  <si>
    <t>Bocholt</t>
  </si>
  <si>
    <t>DE 36205</t>
  </si>
  <si>
    <t>Sontra</t>
  </si>
  <si>
    <t>DE 68199</t>
  </si>
  <si>
    <t>OBC20170249</t>
  </si>
  <si>
    <t>Abholung Donald 10 €</t>
  </si>
  <si>
    <t>DE 41199</t>
  </si>
  <si>
    <t>Mönchengladbach</t>
  </si>
  <si>
    <t>DE 76275</t>
  </si>
  <si>
    <t>Ettlingen</t>
  </si>
  <si>
    <t>DE 38440</t>
  </si>
  <si>
    <t>Wolfsburg</t>
  </si>
  <si>
    <t>OBC20170254</t>
  </si>
  <si>
    <t>HU 9200</t>
  </si>
  <si>
    <t>Mosonmagyarovar</t>
  </si>
  <si>
    <t>DE 76189</t>
  </si>
  <si>
    <t>Karlsruhe</t>
  </si>
  <si>
    <t>Tanken 10.03.17</t>
  </si>
  <si>
    <t>Tanken 18.03.2017 68,86 Euro 17-601-046</t>
  </si>
  <si>
    <t>April</t>
  </si>
  <si>
    <t>Apr.</t>
  </si>
  <si>
    <t>DE 61250</t>
  </si>
  <si>
    <t>Usingen</t>
  </si>
  <si>
    <t>DE 34123</t>
  </si>
  <si>
    <t>Kassel</t>
  </si>
  <si>
    <t>DE 33154</t>
  </si>
  <si>
    <t>Salzkotten</t>
  </si>
  <si>
    <t>DE 08107</t>
  </si>
  <si>
    <t>Kirchberg</t>
  </si>
  <si>
    <t>via DE 07745 Jena 10 €</t>
  </si>
  <si>
    <t>DE 74722</t>
  </si>
  <si>
    <t>Buchen-Hainstadt</t>
  </si>
  <si>
    <t>WZ 2 St. 20 €</t>
  </si>
  <si>
    <t>OBC20170315</t>
  </si>
  <si>
    <t>DE 56457</t>
  </si>
  <si>
    <t>Westerburg</t>
  </si>
  <si>
    <t>Umpaken 1 --&gt; 3 20 €</t>
  </si>
  <si>
    <t>OBC20170xxx</t>
  </si>
  <si>
    <t>DE 38444</t>
  </si>
  <si>
    <t>NL OBC, Übernachtung 30 €</t>
  </si>
  <si>
    <t>GLService</t>
  </si>
  <si>
    <t>DE 50931</t>
  </si>
  <si>
    <t>WZ, Laden 15 €</t>
  </si>
  <si>
    <t>OBC20170330</t>
  </si>
  <si>
    <t>HU 9483</t>
  </si>
  <si>
    <t>Sopronkövesd</t>
  </si>
  <si>
    <t>DE 75239</t>
  </si>
  <si>
    <t>Eisingen</t>
  </si>
  <si>
    <t>2017/92</t>
  </si>
  <si>
    <t>DE 35326</t>
  </si>
  <si>
    <t>OBC20170334</t>
  </si>
  <si>
    <t>Laden Vortag 20 €</t>
  </si>
  <si>
    <t>DE 60550</t>
  </si>
  <si>
    <t>DE 75417</t>
  </si>
  <si>
    <t>Mühlacker</t>
  </si>
  <si>
    <t>Fehlanfahrt 2 Stunden</t>
  </si>
  <si>
    <t>DE 60551</t>
  </si>
  <si>
    <t xml:space="preserve">WZ 19:30 - 22:43 </t>
  </si>
  <si>
    <t>WZ 19:30 - 04:30 9 Stunden</t>
  </si>
  <si>
    <t>931 277 062</t>
  </si>
  <si>
    <t>DE 89150</t>
  </si>
  <si>
    <t>Laichingen</t>
  </si>
  <si>
    <t>OBC20170349</t>
  </si>
  <si>
    <t>DE 92366</t>
  </si>
  <si>
    <t>Hohenfels</t>
  </si>
  <si>
    <t>DE 73431</t>
  </si>
  <si>
    <t>Aalen</t>
  </si>
  <si>
    <t>Zollbeschau 10:30-16:15, Auslagerungsgebühr LH</t>
  </si>
  <si>
    <t>Zollbeschau 10 €</t>
  </si>
  <si>
    <t>DE 36381</t>
  </si>
  <si>
    <t>Schlüchtern</t>
  </si>
  <si>
    <t>Beladen 105/980 kilo 10 €</t>
  </si>
  <si>
    <t>DE 59302</t>
  </si>
  <si>
    <t>Oyeten</t>
  </si>
  <si>
    <t>DE 78532</t>
  </si>
  <si>
    <t>Tuttlingen</t>
  </si>
  <si>
    <t>DE 70565</t>
  </si>
  <si>
    <t>Stuttgart</t>
  </si>
  <si>
    <t>09:30 - 15:55</t>
  </si>
  <si>
    <t>DE 32052</t>
  </si>
  <si>
    <t>Herford</t>
  </si>
  <si>
    <t>1 Stopp Laden, 2 Stopps Bochum 25 €</t>
  </si>
  <si>
    <t>NL 2031</t>
  </si>
  <si>
    <t>Haarlem</t>
  </si>
  <si>
    <t>WK100</t>
  </si>
  <si>
    <t>DE 51147</t>
  </si>
  <si>
    <t>MY 391</t>
  </si>
  <si>
    <t>BE 2660</t>
  </si>
  <si>
    <t>Hoboken</t>
  </si>
  <si>
    <t>VL FRA ESSO 15 €</t>
  </si>
  <si>
    <t>DE 98587</t>
  </si>
  <si>
    <t>Steinbach</t>
  </si>
  <si>
    <t>WZ 1 Stunde, Umpackung 6-&gt;8 Kartons 10 €</t>
  </si>
  <si>
    <t>DE 99819</t>
  </si>
  <si>
    <t>Krauthausen</t>
  </si>
  <si>
    <t>Verzollung, Retour 30 %, W/Z ESSO. 30 €</t>
  </si>
  <si>
    <t>FR 92800</t>
  </si>
  <si>
    <t>Puteaux</t>
  </si>
  <si>
    <t>DE99817</t>
  </si>
  <si>
    <t>DE 97437</t>
  </si>
  <si>
    <t>Haßfurt</t>
  </si>
  <si>
    <t>2017/107</t>
  </si>
  <si>
    <t>FR 25310</t>
  </si>
  <si>
    <t>Herimoncourt</t>
  </si>
  <si>
    <t>AT 8402</t>
  </si>
  <si>
    <t>Werndorf</t>
  </si>
  <si>
    <t>Maut</t>
  </si>
  <si>
    <t>Maut, WZ, Lade 40 €</t>
  </si>
  <si>
    <t>VA 1642</t>
  </si>
  <si>
    <t>DE 33609</t>
  </si>
  <si>
    <t>Bielefeld</t>
  </si>
  <si>
    <t>OBC20170410</t>
  </si>
  <si>
    <t>DE 61184</t>
  </si>
  <si>
    <t>Karben</t>
  </si>
  <si>
    <t>Viktor</t>
  </si>
  <si>
    <t>OBC20170411</t>
  </si>
  <si>
    <t>DA-TA187</t>
  </si>
  <si>
    <t>Vertretung 07-10.04.17</t>
  </si>
  <si>
    <t>Tanken 07.04.17 65,53</t>
  </si>
  <si>
    <t>Tanken 22.04.17 68,55</t>
  </si>
  <si>
    <t>Mai</t>
  </si>
  <si>
    <t>WK-401</t>
  </si>
  <si>
    <t>DE 97904</t>
  </si>
  <si>
    <t>Dorfprozelten</t>
  </si>
  <si>
    <t>DE 76646</t>
  </si>
  <si>
    <t>Bruchsal</t>
  </si>
  <si>
    <t>WK 301</t>
  </si>
  <si>
    <t>DE 60489</t>
  </si>
  <si>
    <t>DE 71034</t>
  </si>
  <si>
    <t>Böblingen</t>
  </si>
  <si>
    <t>WZ 16:30-18:20</t>
  </si>
  <si>
    <t>372 326 835</t>
  </si>
  <si>
    <t>DE 51702</t>
  </si>
  <si>
    <t>Bergneustadt</t>
  </si>
  <si>
    <t>DE 72411</t>
  </si>
  <si>
    <t>Bodelshausen</t>
  </si>
  <si>
    <t>DE 88677</t>
  </si>
  <si>
    <t>Markdorf</t>
  </si>
  <si>
    <t>Extrastopp 5 €</t>
  </si>
  <si>
    <t>DE 91083</t>
  </si>
  <si>
    <t>Baiersdorf</t>
  </si>
  <si>
    <t>DE 09232</t>
  </si>
  <si>
    <t>Hartmansdorf</t>
  </si>
  <si>
    <t>1 Stopp DE 99817 Eisenach 5 €</t>
  </si>
  <si>
    <t>DE 06188</t>
  </si>
  <si>
    <t>Landsberg</t>
  </si>
  <si>
    <t>386 915 163</t>
  </si>
  <si>
    <t>Rödelheim</t>
  </si>
  <si>
    <t>325 126 126</t>
  </si>
  <si>
    <t>DE 02689</t>
  </si>
  <si>
    <t>Sohland</t>
  </si>
  <si>
    <t>OBC20170425</t>
  </si>
  <si>
    <t>DE 56955</t>
  </si>
  <si>
    <t>Pirmasens</t>
  </si>
  <si>
    <t>DE 74906</t>
  </si>
  <si>
    <t>Bad Rappenau</t>
  </si>
  <si>
    <t>via Rennerod 1 Stopp 5 €</t>
  </si>
  <si>
    <t>Ginkel</t>
  </si>
  <si>
    <t>WK 501</t>
  </si>
  <si>
    <t>DE 53424</t>
  </si>
  <si>
    <t>Remagen</t>
  </si>
  <si>
    <t>1 Stopp FRA CCS 5 €</t>
  </si>
  <si>
    <t>Fehlanfahrt</t>
  </si>
  <si>
    <t>OBC20170454</t>
  </si>
  <si>
    <t>DE 67567</t>
  </si>
  <si>
    <t>VL OBC GB</t>
  </si>
  <si>
    <t>DE 55543</t>
  </si>
  <si>
    <t>Bad Kreuznach</t>
  </si>
  <si>
    <t>Birchwood</t>
  </si>
  <si>
    <t>DE 35781</t>
  </si>
  <si>
    <t>Weilburg</t>
  </si>
  <si>
    <t>FR 92130</t>
  </si>
  <si>
    <t>Paris</t>
  </si>
  <si>
    <t>WZ/Lade 15 €</t>
  </si>
  <si>
    <t>RO 310491</t>
  </si>
  <si>
    <t>Arad</t>
  </si>
  <si>
    <t>1 BF , WZ 80 €</t>
  </si>
  <si>
    <t>DE 63452</t>
  </si>
  <si>
    <t>FR 93350</t>
  </si>
  <si>
    <t>Le Bourget</t>
  </si>
  <si>
    <t>Maut, WZ/Lade 40 €</t>
  </si>
  <si>
    <t>DE 04356</t>
  </si>
  <si>
    <t>DE 16727</t>
  </si>
  <si>
    <t>Oberkrämer</t>
  </si>
  <si>
    <t>OBC20170463</t>
  </si>
  <si>
    <t>155 748 725</t>
  </si>
  <si>
    <t>CH 1844</t>
  </si>
  <si>
    <t>Villeneuve</t>
  </si>
  <si>
    <t>Vignette CH, Übernachtung 80 €</t>
  </si>
  <si>
    <t>FR 77211</t>
  </si>
  <si>
    <t>Avon</t>
  </si>
  <si>
    <t>ADAC 80 €</t>
  </si>
  <si>
    <t>OBC 1705112</t>
  </si>
  <si>
    <t>DE 53881</t>
  </si>
  <si>
    <t>Euskirchen</t>
  </si>
  <si>
    <t>OBC20170487</t>
  </si>
  <si>
    <t>2017/124</t>
  </si>
  <si>
    <t>DE 64832</t>
  </si>
  <si>
    <t>Babenhausen</t>
  </si>
  <si>
    <t>452 866 406</t>
  </si>
  <si>
    <t>DE 63225</t>
  </si>
  <si>
    <t>Langen</t>
  </si>
  <si>
    <t>DE 66482</t>
  </si>
  <si>
    <t>Zweibrücken</t>
  </si>
  <si>
    <t>OBC20170491</t>
  </si>
  <si>
    <t>OBC20170495</t>
  </si>
  <si>
    <t>DE 91788</t>
  </si>
  <si>
    <t>Pappenheim</t>
  </si>
  <si>
    <t>OBC20170505</t>
  </si>
  <si>
    <t>2017/126</t>
  </si>
  <si>
    <t>AT 4300</t>
  </si>
  <si>
    <t>St. Valentin</t>
  </si>
  <si>
    <t>DE 96052</t>
  </si>
  <si>
    <t>Bamberg</t>
  </si>
  <si>
    <t>OBC2017512</t>
  </si>
  <si>
    <t>OBC2017523</t>
  </si>
  <si>
    <t>DE 64293</t>
  </si>
  <si>
    <t>Darmstadt</t>
  </si>
  <si>
    <t>DE 82031</t>
  </si>
  <si>
    <t>München-Flughafen</t>
  </si>
  <si>
    <t>Verpackung 20 €</t>
  </si>
  <si>
    <t>WZ</t>
  </si>
  <si>
    <t>DE 65344</t>
  </si>
  <si>
    <t>Eltville am Rhein</t>
  </si>
  <si>
    <t>Tanken 05.05.17 65,23€</t>
  </si>
  <si>
    <t>Koffee 14.05.17 LUX</t>
  </si>
  <si>
    <t>LD RO 276,00 LEI</t>
  </si>
  <si>
    <t>Vignette RO 15.05.17</t>
  </si>
  <si>
    <t>Autolakierung</t>
  </si>
  <si>
    <t>Tanken 25.05.17 64,75 €</t>
  </si>
  <si>
    <t>Vertretung 31.05.17</t>
  </si>
  <si>
    <t>Juni</t>
  </si>
  <si>
    <t>Jun.</t>
  </si>
  <si>
    <t>Vadym</t>
  </si>
  <si>
    <t>2017/133</t>
  </si>
  <si>
    <t>FR 67290</t>
  </si>
  <si>
    <t>Petersbach</t>
  </si>
  <si>
    <t>ORZ-2017-6095</t>
  </si>
  <si>
    <t>DE 55483</t>
  </si>
  <si>
    <t>Hahn-Flughafen</t>
  </si>
  <si>
    <t>DE 65462</t>
  </si>
  <si>
    <t>Ginsheim-Gust.</t>
  </si>
  <si>
    <t>WZ 2,5 Stunden</t>
  </si>
  <si>
    <t>372 464 987</t>
  </si>
  <si>
    <t>BE 9870</t>
  </si>
  <si>
    <t>Zulte</t>
  </si>
  <si>
    <t>914 465 042</t>
  </si>
  <si>
    <t>DE 47661</t>
  </si>
  <si>
    <t>Issum</t>
  </si>
  <si>
    <t>1706014 NL</t>
  </si>
  <si>
    <t>DE 86154</t>
  </si>
  <si>
    <t>Augsburg</t>
  </si>
  <si>
    <t>DE 65423</t>
  </si>
  <si>
    <t>13:15 - 15:30 WZ 20 €</t>
  </si>
  <si>
    <t>OBC-80043762</t>
  </si>
  <si>
    <t>FR 90000</t>
  </si>
  <si>
    <t>Belfort</t>
  </si>
  <si>
    <t>WZ 08:30-12:00, Maut 25 €</t>
  </si>
  <si>
    <t>734 015 269</t>
  </si>
  <si>
    <t>DE 86473</t>
  </si>
  <si>
    <t>Ziemetshausen</t>
  </si>
  <si>
    <t>Ginsheim</t>
  </si>
  <si>
    <t>VL/Transfer OBC</t>
  </si>
  <si>
    <t>DE 67346</t>
  </si>
  <si>
    <t>Speyer</t>
  </si>
  <si>
    <t>977 971 481           979 001 483</t>
  </si>
  <si>
    <t>DE 60437</t>
  </si>
  <si>
    <t>Dieztenbach</t>
  </si>
  <si>
    <t>Wartezeiz 1 Stumnde</t>
  </si>
  <si>
    <t>DHL</t>
  </si>
  <si>
    <t>DE 30880</t>
  </si>
  <si>
    <t>Laatzen</t>
  </si>
  <si>
    <t>Zustellung 5 €</t>
  </si>
  <si>
    <t>2017/137</t>
  </si>
  <si>
    <t>FR 88104</t>
  </si>
  <si>
    <t>St. die des Vosges</t>
  </si>
  <si>
    <t>OBC20170543</t>
  </si>
  <si>
    <t>DE 71272</t>
  </si>
  <si>
    <t>Renningen</t>
  </si>
  <si>
    <t>Übernachtung 50 €</t>
  </si>
  <si>
    <t>OBC2017058x</t>
  </si>
  <si>
    <t>DE 73499</t>
  </si>
  <si>
    <t>Wört</t>
  </si>
  <si>
    <t>Pick up, VL</t>
  </si>
  <si>
    <t>Wk 103</t>
  </si>
  <si>
    <t>DE 48599</t>
  </si>
  <si>
    <t>Gronau</t>
  </si>
  <si>
    <t>KYOCERA</t>
  </si>
  <si>
    <t>GB</t>
  </si>
  <si>
    <t>Redditch</t>
  </si>
  <si>
    <t>NL OBC 90 €</t>
  </si>
  <si>
    <t>VL SoFa GB</t>
  </si>
  <si>
    <t>Laden für GB</t>
  </si>
  <si>
    <t>Hevel LCC</t>
  </si>
  <si>
    <t>1 Zw.Stopp, WZ 10:30-11:55 10 €</t>
  </si>
  <si>
    <t>DE 71299</t>
  </si>
  <si>
    <t>Wimsheim</t>
  </si>
  <si>
    <t>1 BF, WZ 10 €</t>
  </si>
  <si>
    <t>Papa</t>
  </si>
  <si>
    <t>DE 63674</t>
  </si>
  <si>
    <t>Altenstadt</t>
  </si>
  <si>
    <t>DE 92348</t>
  </si>
  <si>
    <t>Neumarkt</t>
  </si>
  <si>
    <t>RO 010551</t>
  </si>
  <si>
    <t>Bucharest</t>
  </si>
  <si>
    <t>Maut, VL Vadym 10 €</t>
  </si>
  <si>
    <t>Connex</t>
  </si>
  <si>
    <t>Maut, Beladung 10 €</t>
  </si>
  <si>
    <t>DE 42699</t>
  </si>
  <si>
    <t>Solingen</t>
  </si>
  <si>
    <t>OBC20170581</t>
  </si>
  <si>
    <t>DA-TA 187</t>
  </si>
  <si>
    <t>DE 86650</t>
  </si>
  <si>
    <t>Wemding</t>
  </si>
  <si>
    <t>OBC20170588</t>
  </si>
  <si>
    <t>Groß-Gerau</t>
  </si>
  <si>
    <t>Transfer Fred</t>
  </si>
  <si>
    <t>DE 64732</t>
  </si>
  <si>
    <t>Bad König</t>
  </si>
  <si>
    <t>DE 72070</t>
  </si>
  <si>
    <t>Tübingen</t>
  </si>
  <si>
    <t>979 695 242</t>
  </si>
  <si>
    <t>DE 65934</t>
  </si>
  <si>
    <t>DE 48527</t>
  </si>
  <si>
    <t>Nordhorn</t>
  </si>
  <si>
    <t>DE 86920</t>
  </si>
  <si>
    <t>Denklingen</t>
  </si>
  <si>
    <t>DE 89129</t>
  </si>
  <si>
    <t>Langenau</t>
  </si>
  <si>
    <t>DE 90441</t>
  </si>
  <si>
    <t>DE 64297</t>
  </si>
  <si>
    <t>VL Maksym</t>
  </si>
  <si>
    <t>OBC20170604</t>
  </si>
  <si>
    <t>DE 87509</t>
  </si>
  <si>
    <t>Immenstadt</t>
  </si>
  <si>
    <t>2 Stopps 10 €</t>
  </si>
  <si>
    <t>332 471 451</t>
  </si>
  <si>
    <t>DE 55124</t>
  </si>
  <si>
    <t>VL OBC DXB</t>
  </si>
  <si>
    <t>i.A. Kafis</t>
  </si>
  <si>
    <t>DE 68623</t>
  </si>
  <si>
    <t>Lampertheim</t>
  </si>
  <si>
    <t>CZ 43001</t>
  </si>
  <si>
    <t>Chomutov</t>
  </si>
  <si>
    <t>via DE 35325 Mücke 10 €</t>
  </si>
  <si>
    <t>2 Ladestellen 10 €</t>
  </si>
  <si>
    <t>734 023 472</t>
  </si>
  <si>
    <t>DE 85053</t>
  </si>
  <si>
    <t>VL OBC KUF</t>
  </si>
  <si>
    <t>Leverkusen</t>
  </si>
  <si>
    <t>DEv51399</t>
  </si>
  <si>
    <t>3800 3557 Ulya</t>
  </si>
  <si>
    <t>317 500 896</t>
  </si>
  <si>
    <t>DE 57258</t>
  </si>
  <si>
    <t>Freudenberg</t>
  </si>
  <si>
    <t>DE 52353</t>
  </si>
  <si>
    <t>2017/165</t>
  </si>
  <si>
    <t>FR 25200</t>
  </si>
  <si>
    <t>Montbeliard</t>
  </si>
  <si>
    <t>WZ 15 €</t>
  </si>
  <si>
    <t>NL OBC</t>
  </si>
  <si>
    <t>Zustellung FRA CCS 5 €</t>
  </si>
  <si>
    <t>HPAE 17060060</t>
  </si>
  <si>
    <t>LOGWIN</t>
  </si>
  <si>
    <t>WZ 06:00-14:00</t>
  </si>
  <si>
    <t>DE 71149</t>
  </si>
  <si>
    <t>Bondorf</t>
  </si>
  <si>
    <t>DE 67433</t>
  </si>
  <si>
    <t>Neustadt</t>
  </si>
  <si>
    <t>DE 59368</t>
  </si>
  <si>
    <t>Werne</t>
  </si>
  <si>
    <t>DE 91052</t>
  </si>
  <si>
    <t>Erlangen</t>
  </si>
  <si>
    <t>Storno, 1 Stunde WZ</t>
  </si>
  <si>
    <t>DE 56470</t>
  </si>
  <si>
    <t>Bad Marienberg</t>
  </si>
  <si>
    <t>2017/178</t>
  </si>
  <si>
    <t>DE 36041</t>
  </si>
  <si>
    <t>Fulda</t>
  </si>
  <si>
    <t>DE 61203</t>
  </si>
  <si>
    <t>Reichelsheim</t>
  </si>
  <si>
    <t>Beladung</t>
  </si>
  <si>
    <t>Achaffenburg</t>
  </si>
  <si>
    <t>Tanken 03.06.17 61,95 €</t>
  </si>
  <si>
    <t>OBC 17124 HER 07-08.06</t>
  </si>
  <si>
    <t>Taxi</t>
  </si>
  <si>
    <t>Abholung LH - FRA</t>
  </si>
  <si>
    <t>Tanken10.06.17 WK301</t>
  </si>
  <si>
    <t>OBC 17130 BCN 10.06.17</t>
  </si>
  <si>
    <t>Transfer FRA</t>
  </si>
  <si>
    <t>Vertretung 13-14.06</t>
  </si>
  <si>
    <t>OBC 17135,  HKG</t>
  </si>
  <si>
    <t>OBC 17136, HKG-BUD</t>
  </si>
  <si>
    <t>Klebeband, 30 HKD</t>
  </si>
  <si>
    <t>Taxi HKG 1344,90 HKD</t>
  </si>
  <si>
    <t>OBC 17140 MEX</t>
  </si>
  <si>
    <t>Taxi/Transfer</t>
  </si>
  <si>
    <t>Vertretung 26.06</t>
  </si>
  <si>
    <t>OBC 17155 MAN</t>
  </si>
  <si>
    <t>Juli</t>
  </si>
  <si>
    <t>Jul.</t>
  </si>
  <si>
    <t>1 BF, VL Slava 20 €</t>
  </si>
  <si>
    <t>DE 89343</t>
  </si>
  <si>
    <t>Jettingen</t>
  </si>
  <si>
    <t>DE 95030</t>
  </si>
  <si>
    <t>Hof</t>
  </si>
  <si>
    <t>DA SG 7770</t>
  </si>
  <si>
    <t>DE 74676</t>
  </si>
  <si>
    <t>Niedernhall</t>
  </si>
  <si>
    <t>OBC20170666</t>
  </si>
  <si>
    <t>DE 56070</t>
  </si>
  <si>
    <t>Koblenz</t>
  </si>
  <si>
    <t>Petro</t>
  </si>
  <si>
    <t>SK 02901</t>
  </si>
  <si>
    <t>Namestovo</t>
  </si>
  <si>
    <t>2017/181</t>
  </si>
  <si>
    <t>1 bF</t>
  </si>
  <si>
    <t>2017/187</t>
  </si>
  <si>
    <t>DE 69493</t>
  </si>
  <si>
    <t>Hirschberg</t>
  </si>
  <si>
    <t>FR 68390</t>
  </si>
  <si>
    <t>Sausheim</t>
  </si>
  <si>
    <t>Lfd. Nr. 70964</t>
  </si>
  <si>
    <t>2017/191</t>
  </si>
  <si>
    <t>FR 62138</t>
  </si>
  <si>
    <t>Douvrin</t>
  </si>
  <si>
    <t>2017/189</t>
  </si>
  <si>
    <t>CZ 5350</t>
  </si>
  <si>
    <t>Prelouc</t>
  </si>
  <si>
    <t>Maut, VL für Alex</t>
  </si>
  <si>
    <t>1 BF 50 €</t>
  </si>
  <si>
    <t>DE 02763</t>
  </si>
  <si>
    <t>Zittau</t>
  </si>
  <si>
    <t>Nidernhall</t>
  </si>
  <si>
    <t>Mitsendung</t>
  </si>
  <si>
    <t>FR 68830</t>
  </si>
  <si>
    <t>Oderen</t>
  </si>
  <si>
    <t>2017/194</t>
  </si>
  <si>
    <t>DE 71336</t>
  </si>
  <si>
    <t>Waiblingen</t>
  </si>
  <si>
    <t>DE 97525</t>
  </si>
  <si>
    <t>Schwebheim</t>
  </si>
  <si>
    <t>2017/195</t>
  </si>
  <si>
    <t>DE 21129</t>
  </si>
  <si>
    <t>RO 307721</t>
  </si>
  <si>
    <t>1 BF, 30% Beiladung 50 €</t>
  </si>
  <si>
    <t>FR 38610</t>
  </si>
  <si>
    <t>Gieres</t>
  </si>
  <si>
    <t>2 Stopps</t>
  </si>
  <si>
    <t>1 BF, NL Alex</t>
  </si>
  <si>
    <t>DE 63801</t>
  </si>
  <si>
    <t>Kleinostheim</t>
  </si>
  <si>
    <t>WZ/AZ</t>
  </si>
  <si>
    <t>2017/198</t>
  </si>
  <si>
    <t>DE 63477</t>
  </si>
  <si>
    <t>Maintal</t>
  </si>
  <si>
    <t>2017/197</t>
  </si>
  <si>
    <t>CH 9403</t>
  </si>
  <si>
    <t>Goldach</t>
  </si>
  <si>
    <t>Maut, Zoll</t>
  </si>
  <si>
    <t>DE 56743</t>
  </si>
  <si>
    <t>Mendig</t>
  </si>
  <si>
    <t>2017/201</t>
  </si>
  <si>
    <t>DE 88400</t>
  </si>
  <si>
    <t>Bieberach</t>
  </si>
  <si>
    <t>2017/203</t>
  </si>
  <si>
    <t>DE 63150</t>
  </si>
  <si>
    <t>Heusenstamm</t>
  </si>
  <si>
    <t>DE 97877</t>
  </si>
  <si>
    <t>Wertheim</t>
  </si>
  <si>
    <t>Lfd. Nr. 71705</t>
  </si>
  <si>
    <t>DE 33649</t>
  </si>
  <si>
    <t>Bielefekld</t>
  </si>
  <si>
    <t>DE 67547</t>
  </si>
  <si>
    <t>Worms</t>
  </si>
  <si>
    <t>2017/205</t>
  </si>
  <si>
    <t>Lfd. Nr. 71788</t>
  </si>
  <si>
    <t>NL 9203</t>
  </si>
  <si>
    <t>Drachten</t>
  </si>
  <si>
    <t>NL Alex + Prosegur</t>
  </si>
  <si>
    <t>2 Ladestellen</t>
  </si>
  <si>
    <t>Hodkin</t>
  </si>
  <si>
    <t>VL ACS</t>
  </si>
  <si>
    <t>2017/208</t>
  </si>
  <si>
    <t>VL OBC MUC-</t>
  </si>
  <si>
    <t>DE 85356</t>
  </si>
  <si>
    <t>Verpackung 30 €</t>
  </si>
  <si>
    <t>B 6000</t>
  </si>
  <si>
    <t>Charleroi</t>
  </si>
  <si>
    <t>DE 80935</t>
  </si>
  <si>
    <t>WZ 03:30-07:15 20 €</t>
  </si>
  <si>
    <t>WK-103</t>
  </si>
  <si>
    <t>FR 36000</t>
  </si>
  <si>
    <t>Chateauroux</t>
  </si>
  <si>
    <t>1 BF, Zwischenlagerung PROSEGUR 20 €</t>
  </si>
  <si>
    <t>GRZ-009-427597</t>
  </si>
  <si>
    <t>AY 808</t>
  </si>
  <si>
    <t>2017/218</t>
  </si>
  <si>
    <t>Tanken 01.07.17 66,73 €</t>
  </si>
  <si>
    <t>Tanken 05.07.17 69,19 €</t>
  </si>
  <si>
    <t>Vertretung</t>
  </si>
  <si>
    <t>LD RO 256,00 RON</t>
  </si>
  <si>
    <t>Tanken 30.07 54,20 €</t>
  </si>
  <si>
    <t>Taxi OBC VIE-BHX</t>
  </si>
  <si>
    <t>August</t>
  </si>
  <si>
    <t>Florian</t>
  </si>
  <si>
    <t>DE 60329</t>
  </si>
  <si>
    <t>DE 79104</t>
  </si>
  <si>
    <t>Freiburg</t>
  </si>
  <si>
    <t>2017/220</t>
  </si>
  <si>
    <t>DE 02733</t>
  </si>
  <si>
    <t>Cunewalde</t>
  </si>
  <si>
    <t>DE 96269</t>
  </si>
  <si>
    <t>Großheirath</t>
  </si>
  <si>
    <t>Sprit 15 €</t>
  </si>
  <si>
    <t>463 080 936</t>
  </si>
  <si>
    <t>DE 55590</t>
  </si>
  <si>
    <t>Meisenheim</t>
  </si>
  <si>
    <t>DE 33729</t>
  </si>
  <si>
    <t>WZ 12:10 - 14:35 20 €</t>
  </si>
  <si>
    <t>FR 93500</t>
  </si>
  <si>
    <t>DE 63179</t>
  </si>
  <si>
    <t>Obertshausen</t>
  </si>
  <si>
    <t>OBC20170796</t>
  </si>
  <si>
    <t>BE 4460</t>
  </si>
  <si>
    <t>Grase-Hollogne</t>
  </si>
  <si>
    <t>Rita</t>
  </si>
  <si>
    <t>2017/227</t>
  </si>
  <si>
    <t>Biberach</t>
  </si>
  <si>
    <t>Übernachtung im Hotel 100 €</t>
  </si>
  <si>
    <t>1 Paket Retour</t>
  </si>
  <si>
    <t>DE 61239</t>
  </si>
  <si>
    <t>Ober-Mörlen</t>
  </si>
  <si>
    <t>DE 79423</t>
  </si>
  <si>
    <t>Heitersheim</t>
  </si>
  <si>
    <t>DE 74638</t>
  </si>
  <si>
    <t>Waldenburg</t>
  </si>
  <si>
    <t>Yusupov</t>
  </si>
  <si>
    <t>DE 55411</t>
  </si>
  <si>
    <t>Bingen</t>
  </si>
  <si>
    <t>Fehlanfahrt Hamburg 20 €</t>
  </si>
  <si>
    <t>DE 33428</t>
  </si>
  <si>
    <t>Harsewinkel</t>
  </si>
  <si>
    <t>Retour 20 €</t>
  </si>
  <si>
    <t>DE 64823</t>
  </si>
  <si>
    <t>Groß-Umstadt</t>
  </si>
  <si>
    <t>736 786 733</t>
  </si>
  <si>
    <t>DE 29328</t>
  </si>
  <si>
    <t>Müden</t>
  </si>
  <si>
    <t>WK 701</t>
  </si>
  <si>
    <t>DE 83125</t>
  </si>
  <si>
    <t>Eggstätt</t>
  </si>
  <si>
    <t>DE 91074</t>
  </si>
  <si>
    <t>Herzogenaurach</t>
  </si>
  <si>
    <t>NL OBC 17200</t>
  </si>
  <si>
    <t>NL 7521</t>
  </si>
  <si>
    <t>Enschede</t>
  </si>
  <si>
    <t>Andriy</t>
  </si>
  <si>
    <t>607-75369582</t>
  </si>
  <si>
    <t>FR 78370</t>
  </si>
  <si>
    <t>Plaisir</t>
  </si>
  <si>
    <t>WZ LUG inkl., Maut</t>
  </si>
  <si>
    <t>DE70469</t>
  </si>
  <si>
    <t>Fehlanfahrt 5 €</t>
  </si>
  <si>
    <t>DE 75181</t>
  </si>
  <si>
    <t>Pforzheim</t>
  </si>
  <si>
    <t>Retour 30% 45 €</t>
  </si>
  <si>
    <t>WZ 1 St. 10 €</t>
  </si>
  <si>
    <t>CNGM</t>
  </si>
  <si>
    <t>DE 60313</t>
  </si>
  <si>
    <t>DE 46325</t>
  </si>
  <si>
    <t>Borken</t>
  </si>
  <si>
    <t>DE 19071</t>
  </si>
  <si>
    <t>Brüsewitz</t>
  </si>
  <si>
    <t>DE  34497</t>
  </si>
  <si>
    <t>Korbach</t>
  </si>
  <si>
    <t>1 Stopp Zoll 10 €</t>
  </si>
  <si>
    <t>271 818 3870</t>
  </si>
  <si>
    <t>DE 58093</t>
  </si>
  <si>
    <t>Hagen</t>
  </si>
  <si>
    <t>066 80041554</t>
  </si>
  <si>
    <t>DE 50679</t>
  </si>
  <si>
    <t>DE 52511</t>
  </si>
  <si>
    <t>Geilenkirchen</t>
  </si>
  <si>
    <t>Umfuhr 10 € WZ 20 €</t>
  </si>
  <si>
    <t>OBC20170863</t>
  </si>
  <si>
    <t>DE 63110</t>
  </si>
  <si>
    <t>Rodgau</t>
  </si>
  <si>
    <t>3xAnfahrt, Ware nicht fertig</t>
  </si>
  <si>
    <t>DE 81829</t>
  </si>
  <si>
    <t>2017/234</t>
  </si>
  <si>
    <t>DE 58091</t>
  </si>
  <si>
    <t>DE 2017/235</t>
  </si>
  <si>
    <t>FR 57450</t>
  </si>
  <si>
    <t>Henriville</t>
  </si>
  <si>
    <t>WZ 07:00 - 09:00 15 €</t>
  </si>
  <si>
    <t>DE 36304</t>
  </si>
  <si>
    <t>Alsfeld</t>
  </si>
  <si>
    <t>Fehlanfahrt WZ 13:00 - 15:00 20 €</t>
  </si>
  <si>
    <t>020 85723186</t>
  </si>
  <si>
    <t>Laden, Maut 10 €</t>
  </si>
  <si>
    <t>DE 53229</t>
  </si>
  <si>
    <t>Bonn</t>
  </si>
  <si>
    <t>VA3086, VA3087</t>
  </si>
  <si>
    <t>IT 33078</t>
  </si>
  <si>
    <t>San Vito</t>
  </si>
  <si>
    <t>AT 9500</t>
  </si>
  <si>
    <t>Villach</t>
  </si>
  <si>
    <t>2017/237</t>
  </si>
  <si>
    <t>DE 63571</t>
  </si>
  <si>
    <t>Gelnhausen</t>
  </si>
  <si>
    <t>Tanken 12.08.17 66,55 €</t>
  </si>
  <si>
    <t>Tanken 27.08.17 68,64 €</t>
  </si>
  <si>
    <t>September</t>
  </si>
  <si>
    <t>Sep.</t>
  </si>
  <si>
    <r>
      <t>Extras</t>
    </r>
    <r>
      <rPr>
        <sz val="8"/>
        <color theme="1"/>
        <rFont val="Calibri"/>
        <family val="2"/>
        <scheme val="minor"/>
      </rPr>
      <t xml:space="preserve"> (Maut, W/Z, etc.)</t>
    </r>
  </si>
  <si>
    <t>PROSEGUR</t>
  </si>
  <si>
    <t>OBC20170903</t>
  </si>
  <si>
    <t>FR 25218</t>
  </si>
  <si>
    <t>DE 49090</t>
  </si>
  <si>
    <t>Osnabrück</t>
  </si>
  <si>
    <t>via DE 44849 Bochum 2 Extrastopps 20 €</t>
  </si>
  <si>
    <t>Umfuhr/WZ 25 €</t>
  </si>
  <si>
    <t>2017/238</t>
  </si>
  <si>
    <t>DE 39340</t>
  </si>
  <si>
    <t>Haldensleben</t>
  </si>
  <si>
    <t>DE 97947</t>
  </si>
  <si>
    <t>Grünsfeld</t>
  </si>
  <si>
    <t>CZ 25163</t>
  </si>
  <si>
    <t>Strancice</t>
  </si>
  <si>
    <t>FR 31100</t>
  </si>
  <si>
    <t>Toulouse</t>
  </si>
  <si>
    <t>2017/239</t>
  </si>
  <si>
    <t>2017/240</t>
  </si>
  <si>
    <t>Umfuhr 10 € VL Alex 15 €</t>
  </si>
  <si>
    <t>FR 61200</t>
  </si>
  <si>
    <t>Argentan</t>
  </si>
  <si>
    <t>DE 67681</t>
  </si>
  <si>
    <t>Sembach</t>
  </si>
  <si>
    <t>DE 91613</t>
  </si>
  <si>
    <t>Marktbergel</t>
  </si>
  <si>
    <t>DE 46240</t>
  </si>
  <si>
    <t>Bottrop</t>
  </si>
  <si>
    <t>Langenwiesen</t>
  </si>
  <si>
    <t>WZ, Laden, Maut 15 €</t>
  </si>
  <si>
    <t>Sprit eigenes Auto 15 €</t>
  </si>
  <si>
    <t>OBC20170957</t>
  </si>
  <si>
    <t>DE 93049</t>
  </si>
  <si>
    <t>DE 47229</t>
  </si>
  <si>
    <t>Duisburg</t>
  </si>
  <si>
    <t>OBC20170963</t>
  </si>
  <si>
    <t>DE 07745</t>
  </si>
  <si>
    <t>Jena</t>
  </si>
  <si>
    <r>
      <rPr>
        <sz val="11"/>
        <color rgb="FFFF0000"/>
        <rFont val="Calibri"/>
        <family val="2"/>
        <scheme val="minor"/>
      </rPr>
      <t>Zustellung</t>
    </r>
    <r>
      <rPr>
        <sz val="11"/>
        <color theme="1"/>
        <rFont val="Calibri"/>
        <family val="2"/>
        <scheme val="minor"/>
      </rPr>
      <t xml:space="preserve"> 5 € </t>
    </r>
  </si>
  <si>
    <t>WZ 14:00-18:18 30 €</t>
  </si>
  <si>
    <t>OBC20170966</t>
  </si>
  <si>
    <t>OBC20170977</t>
  </si>
  <si>
    <t>Wörth</t>
  </si>
  <si>
    <t>Verpackung 10 €</t>
  </si>
  <si>
    <t>OBC20170975</t>
  </si>
  <si>
    <t>DE 72202</t>
  </si>
  <si>
    <t>Nagold</t>
  </si>
  <si>
    <t>06:00 - 15:00</t>
  </si>
  <si>
    <t>Reiter</t>
  </si>
  <si>
    <t>OBC20170959</t>
  </si>
  <si>
    <t>DE 67657</t>
  </si>
  <si>
    <t>Ichtershausen</t>
  </si>
  <si>
    <t>WZ 10 € 1 Stopp DE 75417 Mühlacker 10 €</t>
  </si>
  <si>
    <t>DE 94529</t>
  </si>
  <si>
    <t>Aicha</t>
  </si>
  <si>
    <t>OBC20170998</t>
  </si>
  <si>
    <t>DE 38436</t>
  </si>
  <si>
    <t>OBC20171000</t>
  </si>
  <si>
    <t>DA-XA 459</t>
  </si>
  <si>
    <t>DE 89637</t>
  </si>
  <si>
    <t>Kronach</t>
  </si>
  <si>
    <r>
      <t xml:space="preserve">Zustellung </t>
    </r>
    <r>
      <rPr>
        <sz val="11"/>
        <color rgb="FFFF0000"/>
        <rFont val="Calibri"/>
        <family val="2"/>
        <scheme val="minor"/>
      </rPr>
      <t>2 Stopps.</t>
    </r>
    <r>
      <rPr>
        <sz val="11"/>
        <color theme="1"/>
        <rFont val="Calibri"/>
        <family val="2"/>
        <scheme val="minor"/>
      </rPr>
      <t xml:space="preserve"> 10 € </t>
    </r>
  </si>
  <si>
    <t>Lfd.Nr. 74547</t>
  </si>
  <si>
    <t>DE 40885</t>
  </si>
  <si>
    <t>PL 36060</t>
  </si>
  <si>
    <t>Glogow</t>
  </si>
  <si>
    <t>UPS</t>
  </si>
  <si>
    <t>DE 12407</t>
  </si>
  <si>
    <t>DE 65936</t>
  </si>
  <si>
    <t>DE 72147</t>
  </si>
  <si>
    <t>Nehren</t>
  </si>
  <si>
    <t>2 Stopps DE 72147 Schweberdingen 20 €</t>
  </si>
  <si>
    <t>OBC20171017</t>
  </si>
  <si>
    <t>DE 74423</t>
  </si>
  <si>
    <t>Obersontheim</t>
  </si>
  <si>
    <t>DE 91058</t>
  </si>
  <si>
    <t>WZ 07:00 - 08:40 15 €</t>
  </si>
  <si>
    <t>OBC20171026</t>
  </si>
  <si>
    <t>WZ 07:00-19:00 120 €</t>
  </si>
  <si>
    <t>2 x Anfahrt</t>
  </si>
  <si>
    <t>DE 44866</t>
  </si>
  <si>
    <t>DE 97469</t>
  </si>
  <si>
    <t>Gochsheim</t>
  </si>
  <si>
    <t>DE 49565</t>
  </si>
  <si>
    <t>Bramsche</t>
  </si>
  <si>
    <t>Beiladung</t>
  </si>
  <si>
    <t>DE 74354</t>
  </si>
  <si>
    <t>Besigheim</t>
  </si>
  <si>
    <t>DE 38518</t>
  </si>
  <si>
    <t>Gifhorn</t>
  </si>
  <si>
    <t>NL 3062</t>
  </si>
  <si>
    <t>Rotterdam</t>
  </si>
  <si>
    <t>DE 10553</t>
  </si>
  <si>
    <t>Tanken 04.09.2017</t>
  </si>
  <si>
    <t>Tanken 10.09.2017</t>
  </si>
  <si>
    <t>Pforzheim 30.08</t>
  </si>
  <si>
    <t>Oktober</t>
  </si>
  <si>
    <t>Okt.</t>
  </si>
  <si>
    <t>OBC20171055</t>
  </si>
  <si>
    <t>DE 79282</t>
  </si>
  <si>
    <t>Ballrechten</t>
  </si>
  <si>
    <t>OBC20171056</t>
  </si>
  <si>
    <t>GB DE19TA</t>
  </si>
  <si>
    <t>Derby</t>
  </si>
  <si>
    <t>Eurotunnel, Maut</t>
  </si>
  <si>
    <t>DE 77756</t>
  </si>
  <si>
    <t>Hausach</t>
  </si>
  <si>
    <t>2017/255</t>
  </si>
  <si>
    <t>FR 51155</t>
  </si>
  <si>
    <t>Chalons</t>
  </si>
  <si>
    <t>OBC20171069</t>
  </si>
  <si>
    <t>via Mainz next Day Delivery</t>
  </si>
  <si>
    <t>DE 64584</t>
  </si>
  <si>
    <t>Biebesheim</t>
  </si>
  <si>
    <t>CH 9014</t>
  </si>
  <si>
    <t>St. Gallen</t>
  </si>
  <si>
    <t>Parking, 1 Stopp, WZ 12:30-14:30 20 €</t>
  </si>
  <si>
    <t>DE 66877</t>
  </si>
  <si>
    <t>Ramstein</t>
  </si>
  <si>
    <t>via DE 67657 Kaiserslautern 1 St. 20 €</t>
  </si>
  <si>
    <t>OBC20171085</t>
  </si>
  <si>
    <t>RU 808</t>
  </si>
  <si>
    <t>DE 98527</t>
  </si>
  <si>
    <t>Suhl</t>
  </si>
  <si>
    <t>DE 70794</t>
  </si>
  <si>
    <t>Filderstadt</t>
  </si>
  <si>
    <t>AWB 95337594</t>
  </si>
  <si>
    <t>OBC20171088</t>
  </si>
  <si>
    <t>DE 68789</t>
  </si>
  <si>
    <t>St. Leon-Rot</t>
  </si>
  <si>
    <t>OBC20171079</t>
  </si>
  <si>
    <t>DE 46414</t>
  </si>
  <si>
    <t>Rhede</t>
  </si>
  <si>
    <t>OBC20171090</t>
  </si>
  <si>
    <t>DE 35392</t>
  </si>
  <si>
    <t>Gießen</t>
  </si>
  <si>
    <t>FRA-CPH 91</t>
  </si>
  <si>
    <t>DE 63619</t>
  </si>
  <si>
    <t>Bad Orb</t>
  </si>
  <si>
    <t>DE 04349</t>
  </si>
  <si>
    <t>2017/257</t>
  </si>
  <si>
    <t>DE 56154</t>
  </si>
  <si>
    <t>Boppard</t>
  </si>
  <si>
    <t>VL Alex</t>
  </si>
  <si>
    <t>2017/256</t>
  </si>
  <si>
    <t>WZ 22:10-00:30 20 €</t>
  </si>
  <si>
    <t>SJM746688</t>
  </si>
  <si>
    <t>WZ 17:13-20:13 + Umfuhr 25 €</t>
  </si>
  <si>
    <t>DE 35091</t>
  </si>
  <si>
    <t>Coelbe</t>
  </si>
  <si>
    <t>FR 54920</t>
  </si>
  <si>
    <t>Villers</t>
  </si>
  <si>
    <t>OBC20171115</t>
  </si>
  <si>
    <t>DE 50769</t>
  </si>
  <si>
    <t>VL OBC20171115</t>
  </si>
  <si>
    <t>DE 32107</t>
  </si>
  <si>
    <t>Bad Salzuflen</t>
  </si>
  <si>
    <t>Übernachtung 30 €</t>
  </si>
  <si>
    <t>DE 97234</t>
  </si>
  <si>
    <t>Reichenberg</t>
  </si>
  <si>
    <t>DE 99195</t>
  </si>
  <si>
    <t>Stotternheim</t>
  </si>
  <si>
    <t>WZ 05:30 - 08:42, 1 Stopp DE 99610 Sömmerda 35 €</t>
  </si>
  <si>
    <t>OBC20171117</t>
  </si>
  <si>
    <t>OBC20171124</t>
  </si>
  <si>
    <t>DE 84130</t>
  </si>
  <si>
    <t>Dingolfing</t>
  </si>
  <si>
    <t>DE 57319</t>
  </si>
  <si>
    <t>Bad Berleburg</t>
  </si>
  <si>
    <t>DE 33719</t>
  </si>
  <si>
    <t>1 BF 40 %</t>
  </si>
  <si>
    <t>DE 74861</t>
  </si>
  <si>
    <t>Neudenau</t>
  </si>
  <si>
    <t>OBC20171129</t>
  </si>
  <si>
    <t>DE 78052</t>
  </si>
  <si>
    <t>Villingen</t>
  </si>
  <si>
    <t>OBC20171135</t>
  </si>
  <si>
    <t>CZ 15000</t>
  </si>
  <si>
    <t>Prag</t>
  </si>
  <si>
    <t>Beladung, Maut 10 .€</t>
  </si>
  <si>
    <t>020-64325273</t>
  </si>
  <si>
    <t>WZ 10 € Umfuhr 10 €</t>
  </si>
  <si>
    <t>DE 65197</t>
  </si>
  <si>
    <t>WZ 19:00 - 20:45 15 €</t>
  </si>
  <si>
    <t>OBC20171145</t>
  </si>
  <si>
    <t>OBC20171151</t>
  </si>
  <si>
    <t>WZ 2 Stunden 20 €</t>
  </si>
  <si>
    <t>OBC20171155</t>
  </si>
  <si>
    <t>DE 77833</t>
  </si>
  <si>
    <t>Ottersweier</t>
  </si>
  <si>
    <t>WZ 16:00-20:00 40 €</t>
  </si>
  <si>
    <t>OBC20171150</t>
  </si>
  <si>
    <t>DE 32339</t>
  </si>
  <si>
    <t>Espelkamp</t>
  </si>
  <si>
    <t>DE 63471</t>
  </si>
  <si>
    <t>VL Mönchengladbach 20 €</t>
  </si>
  <si>
    <t>Lfd Nr. 75899</t>
  </si>
  <si>
    <t>GL Servise</t>
  </si>
  <si>
    <t>DE 89073</t>
  </si>
  <si>
    <t>Ulm</t>
  </si>
  <si>
    <t>1 Stopp 10 €</t>
  </si>
  <si>
    <t>OBC20171157</t>
  </si>
  <si>
    <t>WZ 09:30 - 12:45</t>
  </si>
  <si>
    <t>OBC20171154</t>
  </si>
  <si>
    <t>VL von Slava</t>
  </si>
  <si>
    <t>F DN 123</t>
  </si>
  <si>
    <t>Privatauto 15 €</t>
  </si>
  <si>
    <t>WZ 21:10-01:45 40 €</t>
  </si>
  <si>
    <t>DE 65760</t>
  </si>
  <si>
    <t>Eschborn</t>
  </si>
  <si>
    <t>DE 53227</t>
  </si>
  <si>
    <t>OBC20171172</t>
  </si>
  <si>
    <t>NL 6422</t>
  </si>
  <si>
    <t>Heerlen</t>
  </si>
  <si>
    <t>2017/265</t>
  </si>
  <si>
    <t>WZ 4 St. 40 €</t>
  </si>
  <si>
    <t>A 7227</t>
  </si>
  <si>
    <t>WZ 4 St.</t>
  </si>
  <si>
    <t>via Mannheim 1 Stopp 10 €</t>
  </si>
  <si>
    <t>DE 60306</t>
  </si>
  <si>
    <t>DE 42489</t>
  </si>
  <si>
    <t>Wülfrath</t>
  </si>
  <si>
    <t>OBC20171174</t>
  </si>
  <si>
    <t>OBC20171180</t>
  </si>
  <si>
    <t>Marburg</t>
  </si>
  <si>
    <t>Umfuhr Wemding 20 €</t>
  </si>
  <si>
    <t>OBC20171181</t>
  </si>
  <si>
    <t>DA-SG 7770</t>
  </si>
  <si>
    <t>Hérimoncourt</t>
  </si>
  <si>
    <t>Tanken 08.10.17 70,34 €</t>
  </si>
  <si>
    <t>Vorschuß Sep.</t>
  </si>
  <si>
    <t>Rest Sep.</t>
  </si>
  <si>
    <t>Krankengeld Sep.</t>
  </si>
  <si>
    <t>Maut CZ bar</t>
  </si>
  <si>
    <t>Winston CZ 2400 CZK</t>
  </si>
  <si>
    <t>Vertretung 19-21 Sep.</t>
  </si>
  <si>
    <t>Übernachtung</t>
  </si>
  <si>
    <t>FRA</t>
  </si>
  <si>
    <t>NIDEC</t>
  </si>
  <si>
    <t>OBC20161094</t>
  </si>
  <si>
    <t>OBC20161096</t>
  </si>
  <si>
    <t>VL OBC20161106</t>
  </si>
  <si>
    <t>Katowice, PL</t>
  </si>
  <si>
    <t>OBC2016140</t>
  </si>
  <si>
    <t>OBC20161125</t>
  </si>
  <si>
    <t>OBC.......</t>
  </si>
  <si>
    <t>12:00 bis 16:00</t>
  </si>
  <si>
    <t>DE 76227</t>
  </si>
  <si>
    <t>DE 76437</t>
  </si>
  <si>
    <t>Rastatt</t>
  </si>
  <si>
    <t>DE 33758</t>
  </si>
  <si>
    <t>Holte-Stukenbrock</t>
  </si>
  <si>
    <t>DE 36103</t>
  </si>
  <si>
    <t>Flieden</t>
  </si>
  <si>
    <t>Ver. Nr: 3878</t>
  </si>
  <si>
    <t>0066 80029538</t>
  </si>
  <si>
    <t>RO 307200</t>
  </si>
  <si>
    <t>580-13293954</t>
  </si>
  <si>
    <t>IT 29015</t>
  </si>
  <si>
    <t>Castel san Giovanni</t>
  </si>
  <si>
    <t>Maut, Beladung</t>
  </si>
  <si>
    <t>Wartezeit beim Laden (Sendung war nicht fertig) von 12:40 bis 15:24 Uhr. 25 €</t>
  </si>
  <si>
    <t>Lfd Nr. 76011</t>
  </si>
  <si>
    <t>Wartezeit</t>
  </si>
  <si>
    <t>WZ, Umfuhr 10 €</t>
  </si>
  <si>
    <t>Lehrfahrt</t>
  </si>
  <si>
    <t>DE 49084</t>
  </si>
  <si>
    <t>Fehlanfahrt Trier</t>
  </si>
  <si>
    <t>DE 49577</t>
  </si>
  <si>
    <t>Ankum</t>
  </si>
  <si>
    <t>Mönchengladbach Fehlanfahrt 05:30-12:00</t>
  </si>
  <si>
    <t>Ladehilfe FRA</t>
  </si>
  <si>
    <t>DE 56218</t>
  </si>
  <si>
    <t>Muelheim</t>
  </si>
  <si>
    <t>via Zoll Heilbronn 10 €</t>
  </si>
  <si>
    <t>DE 58566</t>
  </si>
  <si>
    <t>Kierspe</t>
  </si>
  <si>
    <t>November</t>
  </si>
  <si>
    <t>Nov.</t>
  </si>
  <si>
    <t>OBC20171218</t>
  </si>
  <si>
    <t>11:30 - 14:30</t>
  </si>
  <si>
    <t>Mohnheim</t>
  </si>
  <si>
    <t>OBC20171189</t>
  </si>
  <si>
    <t>Delivery</t>
  </si>
  <si>
    <t>PickUp</t>
  </si>
  <si>
    <t>OBC20171229</t>
  </si>
  <si>
    <t>DE 88605</t>
  </si>
  <si>
    <t>Meßkirch</t>
  </si>
  <si>
    <t>OBC20171190</t>
  </si>
  <si>
    <t>OBC20171237</t>
  </si>
  <si>
    <t>OBC20171219</t>
  </si>
  <si>
    <t>OBC20171239</t>
  </si>
  <si>
    <t>Pick Up</t>
  </si>
  <si>
    <t>Delivery am 02.11.17</t>
  </si>
  <si>
    <t>DE 73084</t>
  </si>
  <si>
    <t>Salach</t>
  </si>
  <si>
    <t>2 Stopps Nachlieferung 15 €</t>
  </si>
  <si>
    <t>Pick Up, WZ 08:00 - 10:00</t>
  </si>
  <si>
    <t>904 617 985</t>
  </si>
  <si>
    <t>Pick Up via Waiting. Abgebrochen</t>
  </si>
  <si>
    <t>OBC20171234</t>
  </si>
  <si>
    <t>DE 72581</t>
  </si>
  <si>
    <t>Dettingen</t>
  </si>
  <si>
    <t>DE 56291</t>
  </si>
  <si>
    <t>Laudert</t>
  </si>
  <si>
    <t>Tanken 27,10 65,22 € 555</t>
  </si>
  <si>
    <t>Lfd.Nr. 74712</t>
  </si>
  <si>
    <t>Lfd Nr. 75777</t>
  </si>
  <si>
    <t>Maut, WZ 15:00-21:15 60 €</t>
  </si>
  <si>
    <t>Meckernich</t>
  </si>
  <si>
    <t>WZ, Umfuhr</t>
  </si>
  <si>
    <t>Extra-Rechnung WZ 10 €</t>
  </si>
  <si>
    <t>Malmö</t>
  </si>
  <si>
    <t>1 St. Taarstrup, DK 10 €</t>
  </si>
  <si>
    <t>DE 14974</t>
  </si>
  <si>
    <t>Ludwigsfelde</t>
  </si>
  <si>
    <t>DE 76767</t>
  </si>
  <si>
    <t>Hagenbach</t>
  </si>
  <si>
    <t>Tanken 03.11.17 74,55 €</t>
  </si>
  <si>
    <t>Fehlanfahrt DUS 10 €</t>
  </si>
  <si>
    <t>Lohmar</t>
  </si>
  <si>
    <t>Vers. Nr.: 3879</t>
  </si>
  <si>
    <t>Fehlanfahrt Chisoda</t>
  </si>
  <si>
    <t>OBC20171255</t>
  </si>
  <si>
    <t>OBC20171249</t>
  </si>
  <si>
    <t>DE 73765</t>
  </si>
  <si>
    <t>Neuhausen</t>
  </si>
  <si>
    <t>OBC20171269</t>
  </si>
  <si>
    <t>Deliwery, WZ 10 €</t>
  </si>
  <si>
    <t>Fürth</t>
  </si>
  <si>
    <t>DE 91275</t>
  </si>
  <si>
    <t>Auerbach</t>
  </si>
  <si>
    <t>DE 90768</t>
  </si>
  <si>
    <t>DE 53797</t>
  </si>
  <si>
    <t>2 Kunden 10 €</t>
  </si>
  <si>
    <t>Abholung am 10.11.17</t>
  </si>
  <si>
    <t>NL 5953</t>
  </si>
  <si>
    <t>Reuver</t>
  </si>
  <si>
    <t>OBC20171294</t>
  </si>
  <si>
    <t>BE 8020</t>
  </si>
  <si>
    <t>Oostkamp</t>
  </si>
  <si>
    <t>Delivery, Laden Vortag</t>
  </si>
  <si>
    <t>OBC20171289</t>
  </si>
  <si>
    <t>OBC20171278</t>
  </si>
  <si>
    <t>DK 2300</t>
  </si>
  <si>
    <t>Kopenhagen</t>
  </si>
  <si>
    <t>314 850 970</t>
  </si>
  <si>
    <t>DE 33790</t>
  </si>
  <si>
    <t>Halle</t>
  </si>
  <si>
    <t>WK 801</t>
  </si>
  <si>
    <t>OBC20171303</t>
  </si>
  <si>
    <t>1 Kunde</t>
  </si>
  <si>
    <t>DE 66346</t>
  </si>
  <si>
    <t>Saarlouis</t>
  </si>
  <si>
    <t>DE 80335</t>
  </si>
  <si>
    <t>DE 60311</t>
  </si>
  <si>
    <t>0066 80031614</t>
  </si>
  <si>
    <t>DE 78256</t>
  </si>
  <si>
    <t>Steisslingen</t>
  </si>
  <si>
    <t>Grossostheim</t>
  </si>
  <si>
    <t>OBC20171309</t>
  </si>
  <si>
    <t>Zusatzstopp in Heilbronn (Zoll) 10 €</t>
  </si>
  <si>
    <t>VL Kopenhagen</t>
  </si>
  <si>
    <t>164 741603</t>
  </si>
  <si>
    <t>OBC20171308</t>
  </si>
  <si>
    <t>DE 97420</t>
  </si>
  <si>
    <t>Pick Up, WZ 14:10 - 16:50, 25 €</t>
  </si>
  <si>
    <t>07:30-10:30</t>
  </si>
  <si>
    <t>06:00 - 10:00</t>
  </si>
  <si>
    <t>Laden 10 €</t>
  </si>
  <si>
    <t>VA 4094</t>
  </si>
  <si>
    <t>FB 444</t>
  </si>
  <si>
    <t>Maut, VL NL in Eschborn 20 €</t>
  </si>
  <si>
    <t>OBC20171270</t>
  </si>
  <si>
    <t>WZ 08:30-13:30 50 €</t>
  </si>
  <si>
    <t>DK 6000</t>
  </si>
  <si>
    <t>Kolding</t>
  </si>
  <si>
    <t>OBC 17273 MGA</t>
  </si>
  <si>
    <t>OBC 17275 RDU</t>
  </si>
  <si>
    <t>Eigene Ausgaben</t>
  </si>
  <si>
    <t>OBC 17</t>
  </si>
  <si>
    <t>DE 83301</t>
  </si>
  <si>
    <t>Traunreut</t>
  </si>
  <si>
    <t>OBC20171358</t>
  </si>
  <si>
    <t>OBC20171360</t>
  </si>
  <si>
    <t>DE 55487</t>
  </si>
  <si>
    <t>Sohren</t>
  </si>
  <si>
    <t>Schwäbisch Gmünd</t>
  </si>
  <si>
    <t>via Gundelsheim 10 €</t>
  </si>
  <si>
    <t>DE 73529</t>
  </si>
  <si>
    <t>Wartezeit 14:00-19:40 20 €</t>
  </si>
  <si>
    <t>020-8576 1104</t>
  </si>
  <si>
    <t>Abladezeit von 7:00 bis 8:05 Uhr</t>
  </si>
  <si>
    <t>VL OBC 25 €</t>
  </si>
  <si>
    <t>München Flughafen</t>
  </si>
  <si>
    <t>DE 94405</t>
  </si>
  <si>
    <t>Landau/Isar</t>
  </si>
  <si>
    <t>Pick Up via Mainz + Wrapping</t>
  </si>
  <si>
    <t>OBC20171380</t>
  </si>
  <si>
    <t>OBC20171382</t>
  </si>
  <si>
    <t>1 Extraladestelle 10 €</t>
  </si>
  <si>
    <t>WZ 15:00-17:15 15 €</t>
  </si>
  <si>
    <t>Landstuhl</t>
  </si>
  <si>
    <t>Krankengeld</t>
  </si>
  <si>
    <t>Vertretung 15-18.11.17</t>
  </si>
  <si>
    <t>OBC20171413</t>
  </si>
  <si>
    <t>DE 66849</t>
  </si>
  <si>
    <t>DE 90411</t>
  </si>
  <si>
    <t>OBC20171433</t>
  </si>
  <si>
    <t>2017/282</t>
  </si>
  <si>
    <t>vv</t>
  </si>
  <si>
    <t>406-9344 3151</t>
  </si>
  <si>
    <t>057-6176 6154</t>
  </si>
  <si>
    <t>DE 35305</t>
  </si>
  <si>
    <t>Grünberg</t>
  </si>
  <si>
    <t>Rückladung</t>
  </si>
  <si>
    <t>NL 6811</t>
  </si>
  <si>
    <t>Arnhem</t>
  </si>
  <si>
    <t>OBC 17301 MAA-IAH</t>
  </si>
  <si>
    <t>103 $ Tankstellen USA  70$ Tanken 33 $ privat</t>
  </si>
  <si>
    <t>Schönek</t>
  </si>
  <si>
    <t>DE 92554</t>
  </si>
  <si>
    <t>Thanstein</t>
  </si>
  <si>
    <t>2017/285</t>
  </si>
  <si>
    <t>2017/286</t>
  </si>
  <si>
    <t>DE 56330</t>
  </si>
  <si>
    <t>Kobern-Gondorf</t>
  </si>
  <si>
    <t>OBC20171469</t>
  </si>
  <si>
    <t>DE 35708</t>
  </si>
  <si>
    <t>Haiger</t>
  </si>
  <si>
    <t>Hahn Flughafen</t>
  </si>
  <si>
    <t>DE 70159</t>
  </si>
  <si>
    <t>WZ 07:00 - 08:50</t>
  </si>
  <si>
    <t>WZ 04:50 - 05:50 10 €</t>
  </si>
  <si>
    <t>WZ 04:50 - 06:00 10 €</t>
  </si>
  <si>
    <t>DE 79268</t>
  </si>
  <si>
    <t>Boetzingen</t>
  </si>
  <si>
    <t>OBC 20171471</t>
  </si>
  <si>
    <t>DE 46539</t>
  </si>
  <si>
    <t>Dinslaken</t>
  </si>
  <si>
    <t>DE 33803</t>
  </si>
  <si>
    <t>Steinhagen</t>
  </si>
  <si>
    <t>Abhol Flori, Umfuhr 20 €</t>
  </si>
  <si>
    <t>Memmingen</t>
  </si>
  <si>
    <t>DE 87700</t>
  </si>
  <si>
    <t>Laden Vortag 30 €</t>
  </si>
  <si>
    <t>VL für LINEX 20 €</t>
  </si>
  <si>
    <t>DE 32289</t>
  </si>
  <si>
    <t>Rödinghausen</t>
  </si>
  <si>
    <t>DE 90579</t>
  </si>
  <si>
    <t>Langenzenn</t>
  </si>
  <si>
    <t>Wartezeit, NL Donald</t>
  </si>
  <si>
    <t>DE 99867</t>
  </si>
  <si>
    <t>Gotha</t>
  </si>
  <si>
    <t>DE 74736</t>
  </si>
  <si>
    <t>Hardle</t>
  </si>
  <si>
    <t>OBC20171486</t>
  </si>
  <si>
    <t>Pick Up, 06:30-10:30</t>
  </si>
  <si>
    <t>OBC20171480</t>
  </si>
  <si>
    <t>LIE 9492</t>
  </si>
  <si>
    <t>Eschern</t>
  </si>
  <si>
    <t>CH 8058</t>
  </si>
  <si>
    <t>Zürich-Flughafen</t>
  </si>
  <si>
    <t>OBC20171495</t>
  </si>
  <si>
    <t>Pick Up, Maut CH 35 €</t>
  </si>
  <si>
    <t>Madrid</t>
  </si>
  <si>
    <t>OBC20171492</t>
  </si>
  <si>
    <t>Lfd.Nr. 77639</t>
  </si>
  <si>
    <t>Lfd.Nr. 77166</t>
  </si>
  <si>
    <t>Lfd.Nr. 77637</t>
  </si>
  <si>
    <t>Lfd.Nr. 77753</t>
  </si>
  <si>
    <t>Lfd.Nr. 77859</t>
  </si>
  <si>
    <t>Lfd.Nr. 77996</t>
  </si>
  <si>
    <t>Lfd.Nr. 77999</t>
  </si>
  <si>
    <t>Lfd.Nr. 78124</t>
  </si>
  <si>
    <t>DE 53450</t>
  </si>
  <si>
    <t>DE 07743</t>
  </si>
  <si>
    <t>Burgkirchen</t>
  </si>
  <si>
    <t>Colbe</t>
  </si>
  <si>
    <t>OBC20170255</t>
  </si>
  <si>
    <t>DE 84508</t>
  </si>
  <si>
    <t>DE 99625</t>
  </si>
  <si>
    <t>Koelleda</t>
  </si>
  <si>
    <t>Lfd.Nr. 78412</t>
  </si>
  <si>
    <t>ES 28020</t>
  </si>
  <si>
    <t>Papiere nicht fertig + LUG. Wartezeit von 16:15 bis 18:00 10 €</t>
  </si>
  <si>
    <t>Schwieberdingen</t>
  </si>
  <si>
    <t>Lippstadt</t>
  </si>
  <si>
    <t>via Lippstadt zu DE 48369 Saerbeck, 1 Stopp 10 €</t>
  </si>
  <si>
    <t>zu DE 48369 Saerbeck</t>
  </si>
  <si>
    <t>DE 59552</t>
  </si>
  <si>
    <t>Gruenstadt</t>
  </si>
  <si>
    <t>Ginsheim-Gustavsburg</t>
  </si>
  <si>
    <t>VL OBC PVG</t>
  </si>
  <si>
    <t>131 050 146</t>
  </si>
  <si>
    <t>via Bingen Zollamt</t>
  </si>
  <si>
    <t>DE 04435</t>
  </si>
  <si>
    <t>1 BF WZ 10 €</t>
  </si>
  <si>
    <t>DE 54230</t>
  </si>
  <si>
    <t>DE 63517</t>
  </si>
  <si>
    <t>Rodenbach</t>
  </si>
  <si>
    <t>DE 71636</t>
  </si>
  <si>
    <t>Ludwigsburg</t>
  </si>
  <si>
    <t>09:30 - 11:30</t>
  </si>
  <si>
    <t>05:30 - 09:30</t>
  </si>
  <si>
    <t>GB CM8 3YN</t>
  </si>
  <si>
    <t>Wittham</t>
  </si>
  <si>
    <t>DE 12277</t>
  </si>
  <si>
    <t>DE 74363</t>
  </si>
  <si>
    <t>Güglingen</t>
  </si>
  <si>
    <t>DE 57334</t>
  </si>
  <si>
    <t>Bad Laasphe</t>
  </si>
  <si>
    <t>DE 55127</t>
  </si>
  <si>
    <t>Lfd.Nr. 78660</t>
  </si>
  <si>
    <t>FR 68840</t>
  </si>
  <si>
    <t>Pulversheim</t>
  </si>
  <si>
    <t>DE 41460</t>
  </si>
  <si>
    <t>Neuss</t>
  </si>
  <si>
    <t>DE 47918</t>
  </si>
  <si>
    <t>Tönisvorst</t>
  </si>
  <si>
    <t>DE 87600</t>
  </si>
  <si>
    <t>Kaufbeuren</t>
  </si>
  <si>
    <t>WZ, Lade, Maut</t>
  </si>
  <si>
    <t>WZ, Lade, Maut 10 €</t>
  </si>
  <si>
    <t>WZ, Lade, Maut, Zusatzfahrer 10 €</t>
  </si>
  <si>
    <t>OBC20171548</t>
  </si>
  <si>
    <t>IT 28013</t>
  </si>
  <si>
    <t>580-13298143</t>
  </si>
  <si>
    <t>580-13297174</t>
  </si>
  <si>
    <t>Hengstler</t>
  </si>
  <si>
    <t>Dezember</t>
  </si>
  <si>
    <t>Dez.</t>
  </si>
  <si>
    <t>OBC20171562</t>
  </si>
  <si>
    <t>DE 96317</t>
  </si>
  <si>
    <t>MB Zollgut</t>
  </si>
  <si>
    <t xml:space="preserve">Tanken 02.12.17 72,51 € 17-555-009 </t>
  </si>
  <si>
    <t>OBC 17304 BOM-IAH</t>
  </si>
  <si>
    <t>OBC 17311 CDG Storno</t>
  </si>
  <si>
    <t>OBC 17315 Romania</t>
  </si>
  <si>
    <t>OBC 17316 BLR-MLP</t>
  </si>
  <si>
    <t>OBC 17319 BLR-MLP</t>
  </si>
  <si>
    <t>14:30 - 19:20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</si>
</sst>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_-* #,##0.00\ [$€-407]_-;\-* #,##0.00\ [$€-407]_-;_-* &quot;-&quot;??\ [$€-407]_-;_-@_-"/>
  </numFmts>
  <fonts count="2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b/>
      <sz val="9"/>
      <color rgb="FFFF0000"/>
      <name val="Arial"/>
      <family val="2"/>
    </font>
    <font>
      <b/>
      <sz val="9"/>
      <color theme="3" tint="-0.249977111117893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4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8" fontId="3" fillId="0" borderId="0" xfId="0" applyNumberFormat="1" applyFont="1" applyAlignment="1">
      <alignment vertical="center"/>
    </xf>
    <xf numFmtId="8" fontId="3" fillId="0" borderId="3" xfId="0" applyNumberFormat="1" applyFont="1" applyBorder="1" applyAlignment="1">
      <alignment vertical="center"/>
    </xf>
    <xf numFmtId="8" fontId="3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6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8" fontId="3" fillId="0" borderId="8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8" fontId="3" fillId="0" borderId="9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8" fontId="6" fillId="0" borderId="9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64" fontId="4" fillId="0" borderId="16" xfId="0" applyNumberFormat="1" applyFont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8" fontId="4" fillId="0" borderId="0" xfId="0" applyNumberFormat="1" applyFont="1" applyAlignment="1">
      <alignment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left" vertical="center"/>
    </xf>
    <xf numFmtId="164" fontId="6" fillId="0" borderId="3" xfId="0" applyNumberFormat="1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8" fontId="6" fillId="0" borderId="4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1" fontId="11" fillId="0" borderId="3" xfId="0" applyNumberFormat="1" applyFont="1" applyFill="1" applyBorder="1" applyAlignment="1">
      <alignment horizontal="center" vertical="center"/>
    </xf>
    <xf numFmtId="165" fontId="11" fillId="0" borderId="4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22" fillId="0" borderId="3" xfId="0" applyNumberFormat="1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164" fontId="7" fillId="0" borderId="3" xfId="0" applyNumberFormat="1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right" vertical="center"/>
    </xf>
    <xf numFmtId="164" fontId="11" fillId="0" borderId="4" xfId="0" applyNumberFormat="1" applyFont="1" applyBorder="1" applyAlignment="1">
      <alignment vertical="center"/>
    </xf>
    <xf numFmtId="14" fontId="11" fillId="0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/>
    </xf>
    <xf numFmtId="8" fontId="3" fillId="0" borderId="3" xfId="0" applyNumberFormat="1" applyFont="1" applyFill="1" applyBorder="1" applyAlignment="1">
      <alignment vertical="center"/>
    </xf>
    <xf numFmtId="8" fontId="3" fillId="0" borderId="9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3" fillId="0" borderId="3" xfId="0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 wrapText="1"/>
    </xf>
    <xf numFmtId="0" fontId="6" fillId="0" borderId="13" xfId="0" applyFont="1" applyFill="1" applyBorder="1" applyAlignment="1">
      <alignment vertical="center"/>
    </xf>
    <xf numFmtId="164" fontId="6" fillId="0" borderId="3" xfId="0" applyNumberFormat="1" applyFont="1" applyFill="1" applyBorder="1" applyAlignment="1">
      <alignment vertical="center"/>
    </xf>
    <xf numFmtId="164" fontId="6" fillId="0" borderId="9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43C3DC4-19E9-4074-AB54-2F3A321B1E54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3B79EE4-075C-4DAB-996A-D3AEB9E31633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52F404A0-960D-4471-BF96-77F6308A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A9FA88-C77E-4B5A-98FE-B74F8D7B78FE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CECA5AD-8B37-4B8F-AD3D-5A6E8FBB18E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F4AB1224-8CD7-44C5-8765-04F56EF9A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1C23BC7-CF1D-444C-A498-1DB08452BD5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5A41C07-17B6-4133-86AA-FAE06A827FBB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2593AD05-7BC7-4000-A891-7C13FAA4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A386FD6-58EC-475F-899D-C32977C344EB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A5C1F7F-6B4C-4173-B36E-8DB8CD18823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E76F7E8-357F-49BA-B74B-B5676955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150650" name="Line 2">
          <a:extLst>
            <a:ext uri="{FF2B5EF4-FFF2-40B4-BE49-F238E27FC236}">
              <a16:creationId xmlns:a16="http://schemas.microsoft.com/office/drawing/2014/main" id="{00000000-0008-0000-0A00-00007A4C0200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150651" name="Picture 3" descr="OBC-Logo_small">
          <a:extLst>
            <a:ext uri="{FF2B5EF4-FFF2-40B4-BE49-F238E27FC236}">
              <a16:creationId xmlns:a16="http://schemas.microsoft.com/office/drawing/2014/main" id="{00000000-0008-0000-0A00-00007B4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12</xdr:col>
      <xdr:colOff>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E212973-FDCB-4684-9864-3FE3BC11F4A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12</xdr:col>
      <xdr:colOff>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11B7B9C-1058-4E5D-A8ED-4A85EA4560B5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5561B7E-F9E1-47F6-B834-0D36503C6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D91EB1C-36CC-4D08-8C48-022DE717024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618E7C93-BA84-42B3-980C-8787A21AA234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DAD53C68-29D1-4E94-98A1-E43411B8A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E1F6A3F-E74B-415D-8D76-B7DAA4260332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104E158-930B-4EFE-A79B-E6DD20CF7F5F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35D0613-7B31-4B67-B5CC-1C6D16A5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E2D12A6-9570-43D8-B84A-01013CCEDF5C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6C9AF1B4-8DE7-473D-8A65-63F2CA44F106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A8F54328-06B6-4ABE-903E-C07EB4B4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C7AA358-B330-43D4-BE4C-14378528701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F235504-D001-43B5-9AA6-09E1732C6CE7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F3AB70A6-862D-4CBA-BBD8-7CEEAE67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67F98AA-F090-47A4-A864-49A35BA4CE10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D315E48-9F9A-482C-98C8-EEF3E0A8AB14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B81A87E5-5C2D-4A79-9AC0-F595EC46B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0F20E22-D59F-4B97-AF4E-21EAF3A8F4FB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D4E49C7A-E717-4B51-BF64-01AF3D4A61DA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0D7E8AE-757E-4947-AB4E-F0240806A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DC5B313-620E-440A-94BC-6E840FFD9994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8CD0082-671E-421E-9D01-95BCDD1B8269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205A5045-609A-4135-94EC-094B3FF4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26950D-5BAD-4FE5-92B2-B3BF9145A137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AE01319F-8759-4A17-A9E8-E9B7E0A8BF75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79CC1426-203E-4BD5-A6BA-D4C7CF8FE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178"/>
  <sheetViews>
    <sheetView topLeftCell="B60" zoomScale="85" zoomScaleNormal="85" workbookViewId="0">
      <selection activeCell="K78" sqref="K78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0" customWidth="1"/>
    <col min="4" max="4" width="11.33203125" style="1" customWidth="1"/>
    <col min="5" max="5" width="12.44140625" style="1" customWidth="1"/>
    <col min="6" max="6" width="11.44140625" style="70"/>
    <col min="7" max="7" width="8.6640625" style="70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10.44140625" style="1" customWidth="1"/>
    <col min="16" max="16" width="10" style="63" customWidth="1"/>
    <col min="17" max="17" width="10" style="1" customWidth="1"/>
    <col min="18" max="18" width="10" style="63" customWidth="1"/>
    <col min="19" max="19" width="10" style="1" customWidth="1"/>
    <col min="20" max="20" width="10" style="63" customWidth="1"/>
    <col min="21" max="21" width="10" style="1" customWidth="1"/>
    <col min="22" max="22" width="10" style="63" customWidth="1"/>
    <col min="23" max="23" width="10" style="1" customWidth="1"/>
    <col min="24" max="24" width="21.6640625" style="3" customWidth="1"/>
    <col min="25" max="25" width="4.33203125" style="1" customWidth="1"/>
    <col min="26" max="26" width="11.33203125" style="1" customWidth="1"/>
    <col min="27" max="27" width="8.5546875" style="1" customWidth="1"/>
    <col min="28" max="28" width="11.6640625" style="1" customWidth="1"/>
    <col min="29" max="29" width="9" style="1" customWidth="1"/>
    <col min="30" max="30" width="8.6640625" style="1" customWidth="1"/>
    <col min="31" max="31" width="8.44140625" style="1" customWidth="1"/>
    <col min="32" max="16384" width="11.44140625" style="1"/>
  </cols>
  <sheetData>
    <row r="1" spans="1:32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3" spans="1:32" ht="15.6" x14ac:dyDescent="0.3">
      <c r="B3" s="4" t="s">
        <v>0</v>
      </c>
      <c r="C3" s="115" t="s">
        <v>1</v>
      </c>
      <c r="D3" s="115">
        <v>2017</v>
      </c>
      <c r="E3" s="4"/>
      <c r="F3" s="5" t="s">
        <v>2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7"/>
    </row>
    <row r="4" spans="1:32" ht="15" thickBot="1" x14ac:dyDescent="0.35">
      <c r="C4" s="114"/>
      <c r="F4" s="114"/>
      <c r="G4" s="114"/>
    </row>
    <row r="5" spans="1:32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18</v>
      </c>
      <c r="W5" s="171"/>
      <c r="X5" s="183" t="s">
        <v>19</v>
      </c>
      <c r="Y5" s="174" t="s">
        <v>20</v>
      </c>
      <c r="Z5" s="176" t="s">
        <v>21</v>
      </c>
      <c r="AA5" s="177"/>
      <c r="AB5" s="178" t="s">
        <v>22</v>
      </c>
      <c r="AC5" s="179"/>
      <c r="AD5" s="180" t="s">
        <v>23</v>
      </c>
      <c r="AE5" s="181"/>
      <c r="AF5" s="182"/>
    </row>
    <row r="6" spans="1:32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84"/>
      <c r="Y6" s="175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3">
      <c r="A7" s="11">
        <v>1</v>
      </c>
      <c r="B7" s="12" t="s">
        <v>32</v>
      </c>
      <c r="C7" s="14" t="s">
        <v>17</v>
      </c>
      <c r="D7" s="13">
        <v>42736</v>
      </c>
      <c r="E7" s="12" t="s">
        <v>33</v>
      </c>
      <c r="F7" s="15" t="s">
        <v>34</v>
      </c>
      <c r="G7" s="15" t="s">
        <v>35</v>
      </c>
      <c r="H7" s="15" t="s">
        <v>36</v>
      </c>
      <c r="I7" s="15" t="s">
        <v>37</v>
      </c>
      <c r="J7" s="15" t="s">
        <v>38</v>
      </c>
      <c r="K7" s="15" t="s">
        <v>39</v>
      </c>
      <c r="L7" s="16">
        <v>180</v>
      </c>
      <c r="M7" s="17">
        <v>0.85</v>
      </c>
      <c r="N7" s="18">
        <v>290</v>
      </c>
      <c r="O7" s="19"/>
      <c r="P7" s="16"/>
      <c r="Q7" s="20">
        <f>P7*0.22</f>
        <v>0</v>
      </c>
      <c r="R7" s="16"/>
      <c r="S7" s="20">
        <f>R7*0.2</f>
        <v>0</v>
      </c>
      <c r="T7" s="16">
        <v>200</v>
      </c>
      <c r="U7" s="20">
        <f>T7*0.2</f>
        <v>40</v>
      </c>
      <c r="V7" s="16"/>
      <c r="W7" s="20">
        <f>V7*0.2</f>
        <v>0</v>
      </c>
      <c r="X7" s="59" t="s">
        <v>40</v>
      </c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3">
      <c r="A8" s="11">
        <v>2</v>
      </c>
      <c r="B8" s="12" t="s">
        <v>32</v>
      </c>
      <c r="C8" s="14" t="s">
        <v>42</v>
      </c>
      <c r="D8" s="13">
        <v>42737</v>
      </c>
      <c r="E8" s="12" t="s">
        <v>43</v>
      </c>
      <c r="F8" s="15" t="s">
        <v>34</v>
      </c>
      <c r="G8" s="15" t="s">
        <v>35</v>
      </c>
      <c r="H8" s="15" t="s">
        <v>36</v>
      </c>
      <c r="I8" s="22" t="s">
        <v>37</v>
      </c>
      <c r="J8" s="23" t="s">
        <v>38</v>
      </c>
      <c r="K8" s="23" t="s">
        <v>39</v>
      </c>
      <c r="L8" s="16">
        <v>180</v>
      </c>
      <c r="M8" s="17">
        <v>0.85</v>
      </c>
      <c r="N8" s="18">
        <v>290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22.8" x14ac:dyDescent="0.3">
      <c r="A9" s="11">
        <v>3</v>
      </c>
      <c r="B9" s="12" t="s">
        <v>44</v>
      </c>
      <c r="C9" s="14" t="s">
        <v>16</v>
      </c>
      <c r="D9" s="13">
        <v>42737</v>
      </c>
      <c r="E9" s="69" t="s">
        <v>45</v>
      </c>
      <c r="F9" s="15" t="s">
        <v>46</v>
      </c>
      <c r="G9" s="15" t="s">
        <v>47</v>
      </c>
      <c r="H9" s="15" t="s">
        <v>36</v>
      </c>
      <c r="I9" s="22" t="s">
        <v>37</v>
      </c>
      <c r="J9" s="15" t="s">
        <v>48</v>
      </c>
      <c r="K9" s="22" t="s">
        <v>49</v>
      </c>
      <c r="L9" s="16">
        <v>200</v>
      </c>
      <c r="M9" s="17">
        <v>0.75</v>
      </c>
      <c r="N9" s="18">
        <f t="shared" ref="N9:N15" si="0">L9*M9</f>
        <v>150</v>
      </c>
      <c r="O9" s="19">
        <v>75</v>
      </c>
      <c r="P9" s="16"/>
      <c r="Q9" s="20">
        <f t="shared" ref="Q9:Q93" si="1">P9*0.22</f>
        <v>0</v>
      </c>
      <c r="R9" s="16">
        <v>200</v>
      </c>
      <c r="S9" s="20">
        <f t="shared" ref="S9:S93" si="2">R9*0.2</f>
        <v>40</v>
      </c>
      <c r="T9" s="16"/>
      <c r="U9" s="20">
        <f t="shared" ref="U9:U93" si="3">T9*0.2</f>
        <v>0</v>
      </c>
      <c r="V9" s="16"/>
      <c r="W9" s="20">
        <f t="shared" ref="W9:W93" si="4">V9*0.2</f>
        <v>0</v>
      </c>
      <c r="X9" s="60" t="s">
        <v>50</v>
      </c>
      <c r="Y9" s="57" t="s">
        <v>41</v>
      </c>
      <c r="Z9" s="53"/>
      <c r="AA9" s="45"/>
      <c r="AB9" s="32"/>
      <c r="AC9" s="54"/>
      <c r="AD9" s="51"/>
      <c r="AE9" s="34"/>
      <c r="AF9" s="42">
        <f t="shared" ref="AF9:AF93" si="5">AD9*AE9</f>
        <v>0</v>
      </c>
    </row>
    <row r="10" spans="1:32" s="21" customFormat="1" ht="12" x14ac:dyDescent="0.3">
      <c r="A10" s="11">
        <v>4</v>
      </c>
      <c r="B10" s="12" t="s">
        <v>51</v>
      </c>
      <c r="C10" s="14" t="s">
        <v>15</v>
      </c>
      <c r="D10" s="13">
        <v>42738</v>
      </c>
      <c r="E10" s="12" t="s">
        <v>52</v>
      </c>
      <c r="F10" s="15" t="s">
        <v>53</v>
      </c>
      <c r="G10" s="15" t="s">
        <v>35</v>
      </c>
      <c r="H10" s="15" t="s">
        <v>54</v>
      </c>
      <c r="I10" s="15" t="s">
        <v>55</v>
      </c>
      <c r="J10" s="15" t="s">
        <v>56</v>
      </c>
      <c r="K10" s="15" t="s">
        <v>57</v>
      </c>
      <c r="L10" s="16">
        <v>370</v>
      </c>
      <c r="M10" s="17">
        <v>0.76</v>
      </c>
      <c r="N10" s="18">
        <f t="shared" si="0"/>
        <v>281.2</v>
      </c>
      <c r="O10" s="19"/>
      <c r="P10" s="16">
        <v>390</v>
      </c>
      <c r="Q10" s="20">
        <f t="shared" si="1"/>
        <v>85.8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5"/>
        <v>0</v>
      </c>
    </row>
    <row r="11" spans="1:32" s="21" customFormat="1" ht="12" x14ac:dyDescent="0.3">
      <c r="A11" s="11">
        <v>5</v>
      </c>
      <c r="B11" s="12" t="s">
        <v>58</v>
      </c>
      <c r="C11" s="14" t="s">
        <v>17</v>
      </c>
      <c r="D11" s="13">
        <v>42738</v>
      </c>
      <c r="E11" s="12"/>
      <c r="F11" s="15" t="s">
        <v>34</v>
      </c>
      <c r="G11" s="15" t="s">
        <v>59</v>
      </c>
      <c r="H11" s="15" t="s">
        <v>36</v>
      </c>
      <c r="I11" s="15" t="s">
        <v>37</v>
      </c>
      <c r="J11" s="15" t="s">
        <v>60</v>
      </c>
      <c r="K11" s="15" t="s">
        <v>61</v>
      </c>
      <c r="L11" s="16">
        <v>284</v>
      </c>
      <c r="M11" s="17">
        <v>0.65</v>
      </c>
      <c r="N11" s="18">
        <v>185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>
        <v>300</v>
      </c>
      <c r="U11" s="20">
        <f t="shared" si="3"/>
        <v>60</v>
      </c>
      <c r="V11" s="16"/>
      <c r="W11" s="20">
        <f t="shared" si="4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5"/>
        <v>0</v>
      </c>
    </row>
    <row r="12" spans="1:32" s="21" customFormat="1" ht="12" x14ac:dyDescent="0.3">
      <c r="A12" s="11">
        <v>6</v>
      </c>
      <c r="B12" s="12" t="s">
        <v>62</v>
      </c>
      <c r="C12" s="14" t="s">
        <v>16</v>
      </c>
      <c r="D12" s="13">
        <v>42738</v>
      </c>
      <c r="E12" s="12" t="s">
        <v>63</v>
      </c>
      <c r="F12" s="15" t="s">
        <v>46</v>
      </c>
      <c r="G12" s="15" t="s">
        <v>59</v>
      </c>
      <c r="H12" s="15" t="s">
        <v>64</v>
      </c>
      <c r="I12" s="15" t="s">
        <v>65</v>
      </c>
      <c r="J12" s="15" t="s">
        <v>66</v>
      </c>
      <c r="K12" s="15" t="s">
        <v>55</v>
      </c>
      <c r="L12" s="16">
        <v>0</v>
      </c>
      <c r="M12" s="17">
        <v>0</v>
      </c>
      <c r="N12" s="18">
        <f t="shared" si="0"/>
        <v>0</v>
      </c>
      <c r="O12" s="19"/>
      <c r="P12" s="16"/>
      <c r="Q12" s="20">
        <f t="shared" si="1"/>
        <v>0</v>
      </c>
      <c r="R12" s="16">
        <v>100</v>
      </c>
      <c r="S12" s="20">
        <f t="shared" si="2"/>
        <v>20</v>
      </c>
      <c r="T12" s="16"/>
      <c r="U12" s="20">
        <f t="shared" si="3"/>
        <v>0</v>
      </c>
      <c r="V12" s="16"/>
      <c r="W12" s="20">
        <f t="shared" si="4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5"/>
        <v>0</v>
      </c>
    </row>
    <row r="13" spans="1:32" s="21" customFormat="1" ht="12" x14ac:dyDescent="0.3">
      <c r="A13" s="11">
        <v>7</v>
      </c>
      <c r="B13" s="12" t="s">
        <v>67</v>
      </c>
      <c r="C13" s="14" t="s">
        <v>15</v>
      </c>
      <c r="D13" s="13">
        <v>42739</v>
      </c>
      <c r="E13" s="12"/>
      <c r="F13" s="15" t="s">
        <v>53</v>
      </c>
      <c r="G13" s="15" t="s">
        <v>47</v>
      </c>
      <c r="H13" s="15" t="s">
        <v>64</v>
      </c>
      <c r="I13" s="15" t="s">
        <v>65</v>
      </c>
      <c r="J13" s="22" t="s">
        <v>68</v>
      </c>
      <c r="K13" s="22" t="s">
        <v>69</v>
      </c>
      <c r="L13" s="16">
        <v>670</v>
      </c>
      <c r="M13" s="17">
        <v>0.7</v>
      </c>
      <c r="N13" s="18">
        <f t="shared" si="0"/>
        <v>468.99999999999994</v>
      </c>
      <c r="O13" s="19">
        <v>12.2</v>
      </c>
      <c r="P13" s="16">
        <v>690</v>
      </c>
      <c r="Q13" s="20">
        <f t="shared" si="1"/>
        <v>151.80000000000001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5"/>
        <v>0</v>
      </c>
    </row>
    <row r="14" spans="1:32" s="21" customFormat="1" ht="12" x14ac:dyDescent="0.3">
      <c r="A14" s="11">
        <v>8</v>
      </c>
      <c r="B14" s="15" t="s">
        <v>51</v>
      </c>
      <c r="C14" s="14" t="s">
        <v>42</v>
      </c>
      <c r="D14" s="13">
        <v>42739</v>
      </c>
      <c r="E14" s="15" t="s">
        <v>70</v>
      </c>
      <c r="F14" s="15" t="s">
        <v>71</v>
      </c>
      <c r="G14" s="15" t="s">
        <v>59</v>
      </c>
      <c r="H14" s="15" t="s">
        <v>72</v>
      </c>
      <c r="I14" s="15" t="s">
        <v>73</v>
      </c>
      <c r="J14" s="15" t="s">
        <v>74</v>
      </c>
      <c r="K14" s="15" t="s">
        <v>75</v>
      </c>
      <c r="L14" s="16">
        <v>125</v>
      </c>
      <c r="M14" s="17">
        <v>0.68</v>
      </c>
      <c r="N14" s="18">
        <f t="shared" si="0"/>
        <v>85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5"/>
        <v>0</v>
      </c>
    </row>
    <row r="15" spans="1:32" s="21" customFormat="1" ht="12" x14ac:dyDescent="0.3">
      <c r="A15" s="11">
        <v>9</v>
      </c>
      <c r="B15" s="15" t="s">
        <v>62</v>
      </c>
      <c r="C15" s="14" t="s">
        <v>16</v>
      </c>
      <c r="D15" s="13">
        <v>42739</v>
      </c>
      <c r="E15" s="12"/>
      <c r="F15" s="15" t="s">
        <v>46</v>
      </c>
      <c r="G15" s="15" t="s">
        <v>47</v>
      </c>
      <c r="H15" s="15" t="s">
        <v>64</v>
      </c>
      <c r="I15" s="15" t="s">
        <v>65</v>
      </c>
      <c r="J15" s="15"/>
      <c r="K15" s="15" t="s">
        <v>76</v>
      </c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>
        <v>5</v>
      </c>
      <c r="S15" s="20">
        <v>50</v>
      </c>
      <c r="T15" s="16"/>
      <c r="U15" s="20">
        <f t="shared" si="3"/>
        <v>0</v>
      </c>
      <c r="V15" s="16"/>
      <c r="W15" s="20">
        <f t="shared" si="4"/>
        <v>0</v>
      </c>
      <c r="X15" s="60" t="s">
        <v>77</v>
      </c>
      <c r="Y15" s="57" t="s">
        <v>41</v>
      </c>
      <c r="Z15" s="51"/>
      <c r="AA15" s="38"/>
      <c r="AB15" s="11"/>
      <c r="AC15" s="52"/>
      <c r="AD15" s="51"/>
      <c r="AE15" s="34"/>
      <c r="AF15" s="42">
        <f t="shared" si="5"/>
        <v>0</v>
      </c>
    </row>
    <row r="16" spans="1:32" s="21" customFormat="1" ht="12" x14ac:dyDescent="0.3">
      <c r="A16" s="11">
        <v>10</v>
      </c>
      <c r="B16" s="15" t="s">
        <v>51</v>
      </c>
      <c r="C16" s="14" t="s">
        <v>42</v>
      </c>
      <c r="D16" s="13">
        <v>42740</v>
      </c>
      <c r="E16" s="15" t="s">
        <v>78</v>
      </c>
      <c r="F16" s="15" t="s">
        <v>71</v>
      </c>
      <c r="G16" s="15" t="s">
        <v>35</v>
      </c>
      <c r="H16" s="15" t="s">
        <v>54</v>
      </c>
      <c r="I16" s="15" t="s">
        <v>55</v>
      </c>
      <c r="J16" s="15" t="s">
        <v>79</v>
      </c>
      <c r="K16" s="15" t="s">
        <v>80</v>
      </c>
      <c r="L16" s="16">
        <v>360</v>
      </c>
      <c r="M16" s="17">
        <v>0.76</v>
      </c>
      <c r="N16" s="18">
        <v>273.8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5"/>
        <v>0</v>
      </c>
    </row>
    <row r="17" spans="1:32" s="21" customFormat="1" ht="12" x14ac:dyDescent="0.3">
      <c r="A17" s="11">
        <v>11</v>
      </c>
      <c r="B17" s="15" t="s">
        <v>32</v>
      </c>
      <c r="C17" s="14" t="s">
        <v>17</v>
      </c>
      <c r="D17" s="13">
        <v>42740</v>
      </c>
      <c r="E17" s="15" t="s">
        <v>81</v>
      </c>
      <c r="F17" s="15" t="s">
        <v>34</v>
      </c>
      <c r="G17" s="15" t="s">
        <v>35</v>
      </c>
      <c r="H17" s="15" t="s">
        <v>36</v>
      </c>
      <c r="I17" s="15" t="s">
        <v>37</v>
      </c>
      <c r="J17" s="15" t="s">
        <v>38</v>
      </c>
      <c r="K17" s="15" t="s">
        <v>39</v>
      </c>
      <c r="L17" s="16">
        <v>180</v>
      </c>
      <c r="M17" s="17">
        <v>0.85</v>
      </c>
      <c r="N17" s="18">
        <v>290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>
        <v>200</v>
      </c>
      <c r="U17" s="20">
        <f t="shared" si="3"/>
        <v>40</v>
      </c>
      <c r="V17" s="16"/>
      <c r="W17" s="20">
        <f t="shared" si="4"/>
        <v>0</v>
      </c>
      <c r="X17" s="60" t="s">
        <v>82</v>
      </c>
      <c r="Y17" s="57" t="s">
        <v>41</v>
      </c>
      <c r="Z17" s="51"/>
      <c r="AA17" s="38"/>
      <c r="AB17" s="11"/>
      <c r="AC17" s="52"/>
      <c r="AD17" s="51"/>
      <c r="AE17" s="34"/>
      <c r="AF17" s="42">
        <f t="shared" si="5"/>
        <v>0</v>
      </c>
    </row>
    <row r="18" spans="1:32" s="21" customFormat="1" ht="12" x14ac:dyDescent="0.3">
      <c r="A18" s="11">
        <v>12</v>
      </c>
      <c r="B18" s="15" t="s">
        <v>67</v>
      </c>
      <c r="C18" s="14" t="s">
        <v>15</v>
      </c>
      <c r="D18" s="13">
        <v>42741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83</v>
      </c>
      <c r="K18" s="15" t="s">
        <v>84</v>
      </c>
      <c r="L18" s="16">
        <v>950</v>
      </c>
      <c r="M18" s="17">
        <v>0.7</v>
      </c>
      <c r="N18" s="18">
        <f>L18*M18</f>
        <v>665</v>
      </c>
      <c r="O18" s="19">
        <v>100.65</v>
      </c>
      <c r="P18" s="16">
        <v>970</v>
      </c>
      <c r="Q18" s="20">
        <f t="shared" si="1"/>
        <v>213.4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60"/>
      <c r="Y18" s="57" t="s">
        <v>41</v>
      </c>
      <c r="Z18" s="51"/>
      <c r="AA18" s="38"/>
      <c r="AB18" s="11"/>
      <c r="AC18" s="52"/>
      <c r="AD18" s="51"/>
      <c r="AE18" s="34"/>
      <c r="AF18" s="42">
        <f t="shared" si="5"/>
        <v>0</v>
      </c>
    </row>
    <row r="19" spans="1:32" s="21" customFormat="1" ht="12" x14ac:dyDescent="0.3">
      <c r="A19" s="11">
        <v>13</v>
      </c>
      <c r="B19" s="15" t="s">
        <v>58</v>
      </c>
      <c r="C19" s="14" t="s">
        <v>18</v>
      </c>
      <c r="D19" s="13">
        <v>42741</v>
      </c>
      <c r="E19" s="15"/>
      <c r="F19" s="15" t="s">
        <v>85</v>
      </c>
      <c r="G19" s="15" t="s">
        <v>47</v>
      </c>
      <c r="H19" s="15" t="s">
        <v>86</v>
      </c>
      <c r="I19" s="15" t="s">
        <v>87</v>
      </c>
      <c r="J19" s="15" t="s">
        <v>36</v>
      </c>
      <c r="K19" s="15" t="s">
        <v>37</v>
      </c>
      <c r="L19" s="16">
        <v>100</v>
      </c>
      <c r="M19" s="17">
        <v>0.75</v>
      </c>
      <c r="N19" s="18">
        <f>L19*M19</f>
        <v>75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>
        <v>6</v>
      </c>
      <c r="W19" s="20">
        <v>60</v>
      </c>
      <c r="X19" s="60" t="s">
        <v>88</v>
      </c>
      <c r="Y19" s="57" t="s">
        <v>41</v>
      </c>
      <c r="Z19" s="51"/>
      <c r="AA19" s="38"/>
      <c r="AB19" s="11"/>
      <c r="AC19" s="52"/>
      <c r="AD19" s="51"/>
      <c r="AE19" s="34"/>
      <c r="AF19" s="42">
        <f t="shared" si="5"/>
        <v>0</v>
      </c>
    </row>
    <row r="20" spans="1:32" s="21" customFormat="1" ht="12" x14ac:dyDescent="0.3">
      <c r="A20" s="11">
        <v>14</v>
      </c>
      <c r="B20" s="15" t="s">
        <v>32</v>
      </c>
      <c r="C20" s="14" t="s">
        <v>17</v>
      </c>
      <c r="D20" s="14">
        <v>42743</v>
      </c>
      <c r="E20" s="15" t="s">
        <v>89</v>
      </c>
      <c r="F20" s="15" t="s">
        <v>34</v>
      </c>
      <c r="G20" s="15" t="s">
        <v>35</v>
      </c>
      <c r="H20" s="15" t="s">
        <v>36</v>
      </c>
      <c r="I20" s="22" t="s">
        <v>37</v>
      </c>
      <c r="J20" s="15" t="s">
        <v>38</v>
      </c>
      <c r="K20" s="15" t="s">
        <v>39</v>
      </c>
      <c r="L20" s="16">
        <v>180</v>
      </c>
      <c r="M20" s="17">
        <v>0.85</v>
      </c>
      <c r="N20" s="18">
        <v>290</v>
      </c>
      <c r="O20" s="19"/>
      <c r="P20" s="16"/>
      <c r="Q20" s="20">
        <f>P20*0.22</f>
        <v>0</v>
      </c>
      <c r="R20" s="16"/>
      <c r="S20" s="20">
        <f>R20*0.2</f>
        <v>0</v>
      </c>
      <c r="T20" s="16">
        <v>200</v>
      </c>
      <c r="U20" s="20">
        <f>T20*0.2</f>
        <v>40</v>
      </c>
      <c r="V20" s="16"/>
      <c r="W20" s="20">
        <f t="shared" si="4"/>
        <v>0</v>
      </c>
      <c r="X20" s="60" t="s">
        <v>82</v>
      </c>
      <c r="Y20" s="57" t="s">
        <v>41</v>
      </c>
      <c r="Z20" s="51"/>
      <c r="AA20" s="38"/>
      <c r="AB20" s="11"/>
      <c r="AC20" s="52"/>
      <c r="AD20" s="51"/>
      <c r="AE20" s="34"/>
      <c r="AF20" s="42">
        <f>AD20*AE20</f>
        <v>0</v>
      </c>
    </row>
    <row r="21" spans="1:32" s="21" customFormat="1" ht="12" x14ac:dyDescent="0.3">
      <c r="A21" s="11">
        <v>14</v>
      </c>
      <c r="B21" s="15" t="s">
        <v>32</v>
      </c>
      <c r="C21" s="14" t="s">
        <v>17</v>
      </c>
      <c r="D21" s="14">
        <v>42744</v>
      </c>
      <c r="E21" s="15" t="s">
        <v>90</v>
      </c>
      <c r="F21" s="15" t="s">
        <v>34</v>
      </c>
      <c r="G21" s="15" t="s">
        <v>35</v>
      </c>
      <c r="H21" s="15" t="s">
        <v>36</v>
      </c>
      <c r="I21" s="22" t="s">
        <v>37</v>
      </c>
      <c r="J21" s="23" t="s">
        <v>38</v>
      </c>
      <c r="K21" s="23" t="s">
        <v>39</v>
      </c>
      <c r="L21" s="16">
        <v>180</v>
      </c>
      <c r="M21" s="17">
        <v>0.85</v>
      </c>
      <c r="N21" s="18">
        <v>290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>
        <v>200</v>
      </c>
      <c r="U21" s="20">
        <f t="shared" si="3"/>
        <v>40</v>
      </c>
      <c r="V21" s="16"/>
      <c r="W21" s="20">
        <f t="shared" si="4"/>
        <v>0</v>
      </c>
      <c r="X21" s="60" t="s">
        <v>82</v>
      </c>
      <c r="Y21" s="57" t="s">
        <v>41</v>
      </c>
      <c r="Z21" s="51"/>
      <c r="AA21" s="38"/>
      <c r="AB21" s="11"/>
      <c r="AC21" s="52"/>
      <c r="AD21" s="51"/>
      <c r="AE21" s="34"/>
      <c r="AF21" s="42">
        <f t="shared" si="5"/>
        <v>0</v>
      </c>
    </row>
    <row r="22" spans="1:32" s="21" customFormat="1" ht="12" x14ac:dyDescent="0.3">
      <c r="A22" s="11">
        <v>15</v>
      </c>
      <c r="B22" s="15" t="s">
        <v>91</v>
      </c>
      <c r="C22" s="14" t="s">
        <v>42</v>
      </c>
      <c r="D22" s="14">
        <v>42744</v>
      </c>
      <c r="E22" s="65" t="s">
        <v>92</v>
      </c>
      <c r="F22" s="15" t="s">
        <v>46</v>
      </c>
      <c r="G22" s="15" t="s">
        <v>47</v>
      </c>
      <c r="H22" s="15" t="s">
        <v>36</v>
      </c>
      <c r="I22" s="22" t="s">
        <v>37</v>
      </c>
      <c r="J22" s="15" t="s">
        <v>93</v>
      </c>
      <c r="K22" s="15" t="s">
        <v>94</v>
      </c>
      <c r="L22" s="16">
        <v>720</v>
      </c>
      <c r="M22" s="17">
        <v>0.75</v>
      </c>
      <c r="N22" s="18">
        <v>535</v>
      </c>
      <c r="O22" s="19">
        <v>72.7</v>
      </c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60" t="s">
        <v>95</v>
      </c>
      <c r="Y22" s="57" t="s">
        <v>41</v>
      </c>
      <c r="Z22" s="51"/>
      <c r="AA22" s="38"/>
      <c r="AB22" s="11"/>
      <c r="AC22" s="52"/>
      <c r="AD22" s="51"/>
      <c r="AE22" s="34"/>
      <c r="AF22" s="42">
        <f t="shared" si="5"/>
        <v>0</v>
      </c>
    </row>
    <row r="23" spans="1:32" s="21" customFormat="1" ht="23.25" customHeight="1" x14ac:dyDescent="0.3">
      <c r="A23" s="11">
        <v>16</v>
      </c>
      <c r="B23" s="15" t="s">
        <v>91</v>
      </c>
      <c r="C23" s="14" t="s">
        <v>18</v>
      </c>
      <c r="D23" s="14">
        <v>42744</v>
      </c>
      <c r="E23" s="65" t="s">
        <v>92</v>
      </c>
      <c r="F23" s="15" t="s">
        <v>85</v>
      </c>
      <c r="G23" s="15" t="s">
        <v>47</v>
      </c>
      <c r="H23" s="22" t="s">
        <v>36</v>
      </c>
      <c r="I23" s="22" t="s">
        <v>37</v>
      </c>
      <c r="J23" s="15" t="s">
        <v>93</v>
      </c>
      <c r="K23" s="15" t="s">
        <v>94</v>
      </c>
      <c r="L23" s="16">
        <v>720</v>
      </c>
      <c r="M23" s="17">
        <v>0.75</v>
      </c>
      <c r="N23" s="18">
        <v>535</v>
      </c>
      <c r="O23" s="19">
        <v>50</v>
      </c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>
        <v>720</v>
      </c>
      <c r="W23" s="20">
        <f t="shared" si="4"/>
        <v>144</v>
      </c>
      <c r="X23" s="61" t="s">
        <v>96</v>
      </c>
      <c r="Y23" s="57" t="s">
        <v>41</v>
      </c>
      <c r="Z23" s="51"/>
      <c r="AA23" s="38"/>
      <c r="AB23" s="11"/>
      <c r="AC23" s="52"/>
      <c r="AD23" s="51"/>
      <c r="AE23" s="34"/>
      <c r="AF23" s="42">
        <f t="shared" si="5"/>
        <v>0</v>
      </c>
    </row>
    <row r="24" spans="1:32" s="21" customFormat="1" ht="12" x14ac:dyDescent="0.3">
      <c r="A24" s="11">
        <v>17</v>
      </c>
      <c r="B24" s="15" t="s">
        <v>58</v>
      </c>
      <c r="C24" s="14" t="s">
        <v>15</v>
      </c>
      <c r="D24" s="14">
        <v>42744</v>
      </c>
      <c r="E24" s="15"/>
      <c r="F24" s="15" t="s">
        <v>46</v>
      </c>
      <c r="G24" s="15" t="s">
        <v>47</v>
      </c>
      <c r="H24" s="15" t="s">
        <v>36</v>
      </c>
      <c r="I24" s="15" t="s">
        <v>37</v>
      </c>
      <c r="J24" s="15" t="s">
        <v>97</v>
      </c>
      <c r="K24" s="15" t="s">
        <v>98</v>
      </c>
      <c r="L24" s="16">
        <v>2</v>
      </c>
      <c r="M24" s="17">
        <v>30</v>
      </c>
      <c r="N24" s="18">
        <f t="shared" ref="N24:N30" si="6">L24*M24</f>
        <v>60</v>
      </c>
      <c r="O24" s="19"/>
      <c r="P24" s="16">
        <v>100</v>
      </c>
      <c r="Q24" s="20">
        <f t="shared" si="1"/>
        <v>22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60"/>
      <c r="Y24" s="57" t="s">
        <v>41</v>
      </c>
      <c r="Z24" s="53"/>
      <c r="AA24" s="45"/>
      <c r="AB24" s="11"/>
      <c r="AC24" s="52"/>
      <c r="AD24" s="51"/>
      <c r="AE24" s="34"/>
      <c r="AF24" s="42">
        <f t="shared" si="5"/>
        <v>0</v>
      </c>
    </row>
    <row r="25" spans="1:32" s="21" customFormat="1" ht="12" x14ac:dyDescent="0.3">
      <c r="A25" s="11">
        <v>18</v>
      </c>
      <c r="B25" s="15" t="s">
        <v>51</v>
      </c>
      <c r="C25" s="14" t="s">
        <v>17</v>
      </c>
      <c r="D25" s="14">
        <v>42745</v>
      </c>
      <c r="E25" s="15" t="s">
        <v>99</v>
      </c>
      <c r="F25" s="15" t="s">
        <v>34</v>
      </c>
      <c r="G25" s="15" t="s">
        <v>59</v>
      </c>
      <c r="H25" s="15" t="s">
        <v>72</v>
      </c>
      <c r="I25" s="22" t="s">
        <v>73</v>
      </c>
      <c r="J25" s="15" t="s">
        <v>74</v>
      </c>
      <c r="K25" s="15" t="s">
        <v>75</v>
      </c>
      <c r="L25" s="16">
        <v>125</v>
      </c>
      <c r="M25" s="17">
        <v>0.68</v>
      </c>
      <c r="N25" s="18">
        <f t="shared" si="6"/>
        <v>85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>
        <v>160</v>
      </c>
      <c r="U25" s="20">
        <f t="shared" si="3"/>
        <v>32</v>
      </c>
      <c r="V25" s="16"/>
      <c r="W25" s="20">
        <f t="shared" si="4"/>
        <v>0</v>
      </c>
      <c r="X25" s="60"/>
      <c r="Y25" s="57" t="s">
        <v>41</v>
      </c>
      <c r="Z25" s="51"/>
      <c r="AA25" s="38"/>
      <c r="AB25" s="11"/>
      <c r="AC25" s="52"/>
      <c r="AD25" s="51"/>
      <c r="AE25" s="34"/>
      <c r="AF25" s="42">
        <f t="shared" si="5"/>
        <v>0</v>
      </c>
    </row>
    <row r="26" spans="1:32" s="21" customFormat="1" ht="12" x14ac:dyDescent="0.3">
      <c r="A26" s="11">
        <v>19</v>
      </c>
      <c r="B26" s="15" t="s">
        <v>67</v>
      </c>
      <c r="C26" s="14" t="s">
        <v>15</v>
      </c>
      <c r="D26" s="14">
        <v>42745</v>
      </c>
      <c r="E26" s="15" t="s">
        <v>100</v>
      </c>
      <c r="F26" s="15" t="s">
        <v>46</v>
      </c>
      <c r="G26" s="15" t="s">
        <v>47</v>
      </c>
      <c r="H26" s="15" t="s">
        <v>36</v>
      </c>
      <c r="I26" s="15" t="s">
        <v>37</v>
      </c>
      <c r="J26" s="15" t="s">
        <v>101</v>
      </c>
      <c r="K26" s="15" t="s">
        <v>102</v>
      </c>
      <c r="L26" s="16">
        <v>2000</v>
      </c>
      <c r="M26" s="17">
        <v>0.7</v>
      </c>
      <c r="N26" s="18">
        <f t="shared" si="6"/>
        <v>1400</v>
      </c>
      <c r="O26" s="19">
        <v>200</v>
      </c>
      <c r="P26" s="16">
        <v>2200</v>
      </c>
      <c r="Q26" s="20">
        <f t="shared" si="1"/>
        <v>484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60" t="s">
        <v>103</v>
      </c>
      <c r="Y26" s="57" t="s">
        <v>41</v>
      </c>
      <c r="Z26" s="51"/>
      <c r="AA26" s="38"/>
      <c r="AB26" s="11"/>
      <c r="AC26" s="52"/>
      <c r="AD26" s="51"/>
      <c r="AE26" s="34"/>
      <c r="AF26" s="42">
        <f t="shared" si="5"/>
        <v>0</v>
      </c>
    </row>
    <row r="27" spans="1:32" s="21" customFormat="1" ht="12" x14ac:dyDescent="0.3">
      <c r="A27" s="11">
        <v>20</v>
      </c>
      <c r="B27" s="15" t="s">
        <v>67</v>
      </c>
      <c r="C27" s="14" t="s">
        <v>16</v>
      </c>
      <c r="D27" s="14">
        <v>42745</v>
      </c>
      <c r="E27" s="15" t="s">
        <v>104</v>
      </c>
      <c r="F27" s="15" t="s">
        <v>85</v>
      </c>
      <c r="G27" s="15" t="s">
        <v>47</v>
      </c>
      <c r="H27" s="15" t="s">
        <v>36</v>
      </c>
      <c r="I27" s="15" t="s">
        <v>37</v>
      </c>
      <c r="J27" s="15" t="s">
        <v>83</v>
      </c>
      <c r="K27" s="15" t="s">
        <v>84</v>
      </c>
      <c r="L27" s="16">
        <v>950</v>
      </c>
      <c r="M27" s="17">
        <v>0.7</v>
      </c>
      <c r="N27" s="18">
        <f t="shared" si="6"/>
        <v>665</v>
      </c>
      <c r="O27" s="19"/>
      <c r="P27" s="16"/>
      <c r="Q27" s="20">
        <f t="shared" si="1"/>
        <v>0</v>
      </c>
      <c r="R27" s="16">
        <v>970</v>
      </c>
      <c r="S27" s="20">
        <f t="shared" si="2"/>
        <v>194</v>
      </c>
      <c r="T27" s="16"/>
      <c r="U27" s="20">
        <f t="shared" si="3"/>
        <v>0</v>
      </c>
      <c r="V27" s="16"/>
      <c r="W27" s="20">
        <f t="shared" si="4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5"/>
        <v>0</v>
      </c>
    </row>
    <row r="28" spans="1:32" s="21" customFormat="1" ht="12" x14ac:dyDescent="0.3">
      <c r="A28" s="11">
        <v>21</v>
      </c>
      <c r="B28" s="15" t="s">
        <v>105</v>
      </c>
      <c r="C28" s="14" t="s">
        <v>42</v>
      </c>
      <c r="D28" s="14">
        <v>42746</v>
      </c>
      <c r="E28" s="15"/>
      <c r="F28" s="15" t="s">
        <v>85</v>
      </c>
      <c r="G28" s="15" t="s">
        <v>47</v>
      </c>
      <c r="H28" s="15" t="s">
        <v>106</v>
      </c>
      <c r="I28" s="22" t="s">
        <v>107</v>
      </c>
      <c r="J28" s="15" t="s">
        <v>108</v>
      </c>
      <c r="K28" s="15" t="s">
        <v>109</v>
      </c>
      <c r="L28" s="16">
        <v>1070</v>
      </c>
      <c r="M28" s="17">
        <v>0.45</v>
      </c>
      <c r="N28" s="18">
        <f t="shared" si="6"/>
        <v>481.5</v>
      </c>
      <c r="O28" s="19">
        <v>168.5</v>
      </c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60" t="s">
        <v>110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5"/>
        <v>0</v>
      </c>
    </row>
    <row r="29" spans="1:32" s="21" customFormat="1" ht="12" x14ac:dyDescent="0.3">
      <c r="A29" s="11">
        <v>22</v>
      </c>
      <c r="B29" s="15" t="s">
        <v>111</v>
      </c>
      <c r="C29" s="14" t="s">
        <v>18</v>
      </c>
      <c r="D29" s="14">
        <v>42746</v>
      </c>
      <c r="E29" s="15" t="s">
        <v>112</v>
      </c>
      <c r="F29" s="15" t="s">
        <v>53</v>
      </c>
      <c r="G29" s="15" t="s">
        <v>47</v>
      </c>
      <c r="H29" s="15" t="s">
        <v>113</v>
      </c>
      <c r="I29" s="22" t="s">
        <v>114</v>
      </c>
      <c r="J29" s="15" t="s">
        <v>115</v>
      </c>
      <c r="K29" s="22" t="s">
        <v>116</v>
      </c>
      <c r="L29" s="16">
        <v>395</v>
      </c>
      <c r="M29" s="17">
        <v>0.4</v>
      </c>
      <c r="N29" s="18">
        <f t="shared" si="6"/>
        <v>158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100</v>
      </c>
      <c r="W29" s="20">
        <f t="shared" si="4"/>
        <v>20</v>
      </c>
      <c r="X29" s="60" t="s">
        <v>117</v>
      </c>
      <c r="Y29" s="57" t="s">
        <v>41</v>
      </c>
      <c r="Z29" s="51"/>
      <c r="AA29" s="38"/>
      <c r="AB29" s="11"/>
      <c r="AC29" s="52"/>
      <c r="AD29" s="51"/>
      <c r="AE29" s="34"/>
      <c r="AF29" s="42">
        <f t="shared" si="5"/>
        <v>0</v>
      </c>
    </row>
    <row r="30" spans="1:32" s="21" customFormat="1" ht="12" x14ac:dyDescent="0.3">
      <c r="A30" s="11">
        <v>23</v>
      </c>
      <c r="B30" s="15" t="s">
        <v>111</v>
      </c>
      <c r="C30" s="14" t="s">
        <v>118</v>
      </c>
      <c r="D30" s="14">
        <v>42746</v>
      </c>
      <c r="E30" s="15" t="s">
        <v>112</v>
      </c>
      <c r="F30" s="15" t="s">
        <v>119</v>
      </c>
      <c r="G30" s="15" t="s">
        <v>47</v>
      </c>
      <c r="H30" s="15" t="s">
        <v>113</v>
      </c>
      <c r="I30" s="22" t="s">
        <v>114</v>
      </c>
      <c r="J30" s="15" t="s">
        <v>120</v>
      </c>
      <c r="K30" s="15" t="s">
        <v>121</v>
      </c>
      <c r="L30" s="16">
        <v>565</v>
      </c>
      <c r="M30" s="17">
        <v>0.4</v>
      </c>
      <c r="N30" s="18">
        <f t="shared" si="6"/>
        <v>226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61" t="s">
        <v>117</v>
      </c>
      <c r="Y30" s="57" t="s">
        <v>41</v>
      </c>
      <c r="Z30" s="51"/>
      <c r="AA30" s="38"/>
      <c r="AB30" s="11"/>
      <c r="AC30" s="52"/>
      <c r="AD30" s="53">
        <v>100</v>
      </c>
      <c r="AE30" s="67">
        <v>0.7</v>
      </c>
      <c r="AF30" s="68">
        <f t="shared" si="5"/>
        <v>70</v>
      </c>
    </row>
    <row r="31" spans="1:32" s="21" customFormat="1" ht="12" x14ac:dyDescent="0.3">
      <c r="A31" s="11">
        <v>24</v>
      </c>
      <c r="B31" s="15" t="s">
        <v>32</v>
      </c>
      <c r="C31" s="14" t="s">
        <v>16</v>
      </c>
      <c r="D31" s="14">
        <v>42746</v>
      </c>
      <c r="E31" s="15" t="s">
        <v>122</v>
      </c>
      <c r="F31" s="15" t="s">
        <v>71</v>
      </c>
      <c r="G31" s="15" t="s">
        <v>35</v>
      </c>
      <c r="H31" s="15" t="s">
        <v>36</v>
      </c>
      <c r="I31" s="15" t="s">
        <v>37</v>
      </c>
      <c r="J31" s="15" t="s">
        <v>38</v>
      </c>
      <c r="K31" s="15" t="s">
        <v>39</v>
      </c>
      <c r="L31" s="16">
        <v>180</v>
      </c>
      <c r="M31" s="17">
        <v>0.85</v>
      </c>
      <c r="N31" s="18">
        <v>290</v>
      </c>
      <c r="O31" s="19"/>
      <c r="P31" s="16"/>
      <c r="Q31" s="20">
        <f t="shared" si="1"/>
        <v>0</v>
      </c>
      <c r="R31" s="16">
        <v>200</v>
      </c>
      <c r="S31" s="20">
        <f t="shared" si="2"/>
        <v>40</v>
      </c>
      <c r="T31" s="16"/>
      <c r="U31" s="20">
        <f t="shared" si="3"/>
        <v>0</v>
      </c>
      <c r="V31" s="16"/>
      <c r="W31" s="20">
        <f t="shared" si="4"/>
        <v>0</v>
      </c>
      <c r="X31" s="61" t="s">
        <v>82</v>
      </c>
      <c r="Y31" s="57" t="s">
        <v>41</v>
      </c>
      <c r="Z31" s="51"/>
      <c r="AA31" s="38"/>
      <c r="AB31" s="11"/>
      <c r="AC31" s="52"/>
      <c r="AD31" s="51"/>
      <c r="AE31" s="34"/>
      <c r="AF31" s="42">
        <f t="shared" si="5"/>
        <v>0</v>
      </c>
    </row>
    <row r="32" spans="1:32" s="21" customFormat="1" ht="12" x14ac:dyDescent="0.3">
      <c r="A32" s="11">
        <v>25</v>
      </c>
      <c r="B32" s="15" t="s">
        <v>32</v>
      </c>
      <c r="C32" s="14" t="s">
        <v>123</v>
      </c>
      <c r="D32" s="14">
        <v>42746</v>
      </c>
      <c r="E32" s="15" t="s">
        <v>124</v>
      </c>
      <c r="F32" s="15" t="s">
        <v>125</v>
      </c>
      <c r="G32" s="15" t="s">
        <v>59</v>
      </c>
      <c r="H32" s="15" t="s">
        <v>126</v>
      </c>
      <c r="I32" s="15" t="s">
        <v>127</v>
      </c>
      <c r="J32" s="15" t="s">
        <v>36</v>
      </c>
      <c r="K32" s="15" t="s">
        <v>37</v>
      </c>
      <c r="L32" s="16">
        <v>100</v>
      </c>
      <c r="M32" s="17">
        <v>1</v>
      </c>
      <c r="N32" s="18">
        <f t="shared" ref="N32:N40" si="7">L32*M32</f>
        <v>100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61"/>
      <c r="Y32" s="57" t="s">
        <v>41</v>
      </c>
      <c r="Z32" s="51"/>
      <c r="AA32" s="38"/>
      <c r="AB32" s="11"/>
      <c r="AC32" s="52"/>
      <c r="AD32" s="53">
        <v>100</v>
      </c>
      <c r="AE32" s="67">
        <v>0.65</v>
      </c>
      <c r="AF32" s="68">
        <f t="shared" si="5"/>
        <v>65</v>
      </c>
    </row>
    <row r="33" spans="1:32" s="21" customFormat="1" ht="12" x14ac:dyDescent="0.3">
      <c r="A33" s="11">
        <v>26</v>
      </c>
      <c r="B33" s="15" t="s">
        <v>58</v>
      </c>
      <c r="C33" s="14" t="s">
        <v>17</v>
      </c>
      <c r="D33" s="14">
        <v>42746</v>
      </c>
      <c r="E33" s="15"/>
      <c r="F33" s="15" t="s">
        <v>34</v>
      </c>
      <c r="G33" s="15" t="s">
        <v>35</v>
      </c>
      <c r="H33" s="15" t="s">
        <v>36</v>
      </c>
      <c r="I33" s="22" t="s">
        <v>37</v>
      </c>
      <c r="J33" s="15" t="s">
        <v>128</v>
      </c>
      <c r="K33" s="22" t="s">
        <v>129</v>
      </c>
      <c r="L33" s="16">
        <v>140</v>
      </c>
      <c r="M33" s="17">
        <v>0.65</v>
      </c>
      <c r="N33" s="18">
        <v>90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>
        <v>150</v>
      </c>
      <c r="U33" s="20">
        <f t="shared" si="3"/>
        <v>30</v>
      </c>
      <c r="V33" s="16"/>
      <c r="W33" s="20">
        <f t="shared" si="4"/>
        <v>0</v>
      </c>
      <c r="X33" s="60"/>
      <c r="Y33" s="57" t="s">
        <v>41</v>
      </c>
      <c r="Z33" s="53"/>
      <c r="AA33" s="45"/>
      <c r="AB33" s="32"/>
      <c r="AC33" s="54"/>
      <c r="AD33" s="51"/>
      <c r="AE33" s="34"/>
      <c r="AF33" s="42">
        <f t="shared" si="5"/>
        <v>0</v>
      </c>
    </row>
    <row r="34" spans="1:32" s="21" customFormat="1" ht="12" x14ac:dyDescent="0.3">
      <c r="A34" s="11">
        <v>27</v>
      </c>
      <c r="B34" s="15" t="s">
        <v>67</v>
      </c>
      <c r="C34" s="14" t="s">
        <v>16</v>
      </c>
      <c r="D34" s="14">
        <v>42747</v>
      </c>
      <c r="E34" s="15" t="s">
        <v>130</v>
      </c>
      <c r="F34" s="15" t="s">
        <v>53</v>
      </c>
      <c r="G34" s="15" t="s">
        <v>47</v>
      </c>
      <c r="H34" s="15" t="s">
        <v>36</v>
      </c>
      <c r="I34" s="22" t="s">
        <v>37</v>
      </c>
      <c r="J34" s="15" t="s">
        <v>131</v>
      </c>
      <c r="K34" s="15" t="s">
        <v>69</v>
      </c>
      <c r="L34" s="16">
        <v>670</v>
      </c>
      <c r="M34" s="17">
        <v>0.7</v>
      </c>
      <c r="N34" s="18">
        <f t="shared" si="7"/>
        <v>468.99999999999994</v>
      </c>
      <c r="O34" s="19"/>
      <c r="P34" s="16"/>
      <c r="Q34" s="20">
        <f t="shared" si="1"/>
        <v>0</v>
      </c>
      <c r="R34" s="16">
        <v>690</v>
      </c>
      <c r="S34" s="20">
        <f t="shared" si="2"/>
        <v>138</v>
      </c>
      <c r="T34" s="16"/>
      <c r="U34" s="20">
        <f t="shared" si="3"/>
        <v>0</v>
      </c>
      <c r="V34" s="16"/>
      <c r="W34" s="20">
        <f t="shared" si="4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5"/>
        <v>0</v>
      </c>
    </row>
    <row r="35" spans="1:32" s="21" customFormat="1" ht="12" x14ac:dyDescent="0.3">
      <c r="A35" s="11">
        <v>28</v>
      </c>
      <c r="B35" s="15" t="s">
        <v>132</v>
      </c>
      <c r="C35" s="14" t="s">
        <v>17</v>
      </c>
      <c r="D35" s="14">
        <v>42747</v>
      </c>
      <c r="E35" s="15" t="s">
        <v>133</v>
      </c>
      <c r="F35" s="15" t="s">
        <v>34</v>
      </c>
      <c r="G35" s="15" t="s">
        <v>35</v>
      </c>
      <c r="H35" s="15" t="s">
        <v>36</v>
      </c>
      <c r="I35" s="15" t="s">
        <v>37</v>
      </c>
      <c r="J35" s="15" t="s">
        <v>134</v>
      </c>
      <c r="K35" s="15" t="s">
        <v>135</v>
      </c>
      <c r="L35" s="16">
        <v>200</v>
      </c>
      <c r="M35" s="17">
        <v>0.75</v>
      </c>
      <c r="N35" s="18">
        <f t="shared" si="7"/>
        <v>150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>
        <v>200</v>
      </c>
      <c r="U35" s="20">
        <f t="shared" si="3"/>
        <v>40</v>
      </c>
      <c r="V35" s="16"/>
      <c r="W35" s="20">
        <f t="shared" si="4"/>
        <v>0</v>
      </c>
      <c r="X35" s="60"/>
      <c r="Y35" s="57" t="s">
        <v>41</v>
      </c>
      <c r="Z35" s="51"/>
      <c r="AA35" s="38"/>
      <c r="AB35" s="11"/>
      <c r="AC35" s="52"/>
      <c r="AD35" s="51"/>
      <c r="AE35" s="34"/>
      <c r="AF35" s="42">
        <f t="shared" si="5"/>
        <v>0</v>
      </c>
    </row>
    <row r="36" spans="1:32" s="21" customFormat="1" ht="12" x14ac:dyDescent="0.3">
      <c r="A36" s="11">
        <v>29</v>
      </c>
      <c r="B36" s="15" t="s">
        <v>58</v>
      </c>
      <c r="C36" s="14" t="s">
        <v>17</v>
      </c>
      <c r="D36" s="14">
        <v>42747</v>
      </c>
      <c r="E36" s="15"/>
      <c r="F36" s="15" t="s">
        <v>34</v>
      </c>
      <c r="G36" s="15" t="s">
        <v>35</v>
      </c>
      <c r="H36" s="15" t="s">
        <v>36</v>
      </c>
      <c r="I36" s="22" t="s">
        <v>37</v>
      </c>
      <c r="J36" s="15" t="s">
        <v>128</v>
      </c>
      <c r="K36" s="22" t="s">
        <v>129</v>
      </c>
      <c r="L36" s="16">
        <v>140</v>
      </c>
      <c r="M36" s="17">
        <v>0.65</v>
      </c>
      <c r="N36" s="18">
        <v>90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>
        <v>150</v>
      </c>
      <c r="U36" s="20">
        <f t="shared" si="3"/>
        <v>30</v>
      </c>
      <c r="V36" s="16"/>
      <c r="W36" s="20">
        <f t="shared" si="4"/>
        <v>0</v>
      </c>
      <c r="X36" s="60" t="s">
        <v>136</v>
      </c>
      <c r="Y36" s="57" t="s">
        <v>41</v>
      </c>
      <c r="Z36" s="53"/>
      <c r="AA36" s="45"/>
      <c r="AB36" s="32"/>
      <c r="AC36" s="54"/>
      <c r="AD36" s="51"/>
      <c r="AE36" s="34"/>
      <c r="AF36" s="42">
        <f t="shared" si="5"/>
        <v>0</v>
      </c>
    </row>
    <row r="37" spans="1:32" s="21" customFormat="1" ht="12" x14ac:dyDescent="0.3">
      <c r="A37" s="11">
        <v>30</v>
      </c>
      <c r="B37" s="15" t="s">
        <v>51</v>
      </c>
      <c r="C37" s="14" t="s">
        <v>18</v>
      </c>
      <c r="D37" s="14">
        <v>42747</v>
      </c>
      <c r="E37" s="15" t="s">
        <v>137</v>
      </c>
      <c r="F37" s="15" t="s">
        <v>85</v>
      </c>
      <c r="G37" s="15" t="s">
        <v>35</v>
      </c>
      <c r="H37" s="15" t="s">
        <v>72</v>
      </c>
      <c r="I37" s="15" t="s">
        <v>73</v>
      </c>
      <c r="J37" s="15" t="s">
        <v>138</v>
      </c>
      <c r="K37" s="15" t="s">
        <v>139</v>
      </c>
      <c r="L37" s="16">
        <v>190</v>
      </c>
      <c r="M37" s="17">
        <v>0.65</v>
      </c>
      <c r="N37" s="18">
        <f t="shared" si="7"/>
        <v>123.5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>
        <v>200</v>
      </c>
      <c r="W37" s="20">
        <f t="shared" si="4"/>
        <v>40</v>
      </c>
      <c r="X37" s="60"/>
      <c r="Y37" s="57" t="s">
        <v>41</v>
      </c>
      <c r="Z37" s="51"/>
      <c r="AA37" s="38"/>
      <c r="AB37" s="11"/>
      <c r="AC37" s="52"/>
      <c r="AD37" s="53"/>
      <c r="AE37" s="34"/>
      <c r="AF37" s="42">
        <f t="shared" si="5"/>
        <v>0</v>
      </c>
    </row>
    <row r="38" spans="1:32" s="21" customFormat="1" ht="12" x14ac:dyDescent="0.3">
      <c r="A38" s="11">
        <v>31</v>
      </c>
      <c r="B38" s="15" t="s">
        <v>62</v>
      </c>
      <c r="C38" s="14" t="s">
        <v>18</v>
      </c>
      <c r="D38" s="14">
        <v>42747</v>
      </c>
      <c r="E38" s="15" t="s">
        <v>63</v>
      </c>
      <c r="F38" s="15" t="s">
        <v>85</v>
      </c>
      <c r="G38" s="15" t="s">
        <v>59</v>
      </c>
      <c r="H38" s="15" t="s">
        <v>64</v>
      </c>
      <c r="I38" s="22" t="s">
        <v>140</v>
      </c>
      <c r="J38" s="15" t="s">
        <v>64</v>
      </c>
      <c r="K38" s="15" t="s">
        <v>65</v>
      </c>
      <c r="L38" s="16">
        <v>0</v>
      </c>
      <c r="M38" s="17">
        <v>0</v>
      </c>
      <c r="N38" s="18">
        <f t="shared" si="7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>
        <v>120</v>
      </c>
      <c r="W38" s="20">
        <f t="shared" si="4"/>
        <v>24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5"/>
        <v>0</v>
      </c>
    </row>
    <row r="39" spans="1:32" s="21" customFormat="1" ht="12" x14ac:dyDescent="0.3">
      <c r="A39" s="11">
        <v>32</v>
      </c>
      <c r="B39" s="15" t="s">
        <v>58</v>
      </c>
      <c r="C39" s="14" t="s">
        <v>18</v>
      </c>
      <c r="D39" s="14">
        <v>42748</v>
      </c>
      <c r="E39" s="15"/>
      <c r="F39" s="15" t="s">
        <v>85</v>
      </c>
      <c r="G39" s="15" t="s">
        <v>47</v>
      </c>
      <c r="H39" s="15" t="s">
        <v>36</v>
      </c>
      <c r="I39" s="22" t="s">
        <v>37</v>
      </c>
      <c r="J39" s="15" t="s">
        <v>141</v>
      </c>
      <c r="K39" s="15" t="s">
        <v>142</v>
      </c>
      <c r="L39" s="16">
        <v>500</v>
      </c>
      <c r="M39" s="17">
        <v>0.72</v>
      </c>
      <c r="N39" s="18">
        <f t="shared" si="7"/>
        <v>360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>
        <v>100</v>
      </c>
      <c r="W39" s="20">
        <f t="shared" si="4"/>
        <v>20</v>
      </c>
      <c r="X39" s="60" t="s">
        <v>143</v>
      </c>
      <c r="Y39" s="58" t="s">
        <v>41</v>
      </c>
      <c r="Z39" s="51"/>
      <c r="AA39" s="38"/>
      <c r="AB39" s="11"/>
      <c r="AC39" s="52"/>
      <c r="AD39" s="51"/>
      <c r="AE39" s="34"/>
      <c r="AF39" s="42">
        <f t="shared" si="5"/>
        <v>0</v>
      </c>
    </row>
    <row r="40" spans="1:32" s="21" customFormat="1" ht="12" x14ac:dyDescent="0.3">
      <c r="A40" s="11">
        <v>33</v>
      </c>
      <c r="B40" s="15" t="s">
        <v>51</v>
      </c>
      <c r="C40" s="14" t="s">
        <v>18</v>
      </c>
      <c r="D40" s="14">
        <v>42748</v>
      </c>
      <c r="E40" s="15" t="s">
        <v>144</v>
      </c>
      <c r="F40" s="15" t="s">
        <v>71</v>
      </c>
      <c r="G40" s="15" t="s">
        <v>59</v>
      </c>
      <c r="H40" s="15" t="s">
        <v>72</v>
      </c>
      <c r="I40" s="22" t="s">
        <v>73</v>
      </c>
      <c r="J40" s="15" t="s">
        <v>74</v>
      </c>
      <c r="K40" s="15" t="s">
        <v>75</v>
      </c>
      <c r="L40" s="16">
        <v>125</v>
      </c>
      <c r="M40" s="17">
        <v>0.68</v>
      </c>
      <c r="N40" s="18">
        <f t="shared" si="7"/>
        <v>85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130</v>
      </c>
      <c r="W40" s="20">
        <f t="shared" si="4"/>
        <v>26</v>
      </c>
      <c r="X40" s="60"/>
      <c r="Y40" s="58" t="s">
        <v>41</v>
      </c>
      <c r="Z40" s="51"/>
      <c r="AA40" s="38"/>
      <c r="AB40" s="11"/>
      <c r="AC40" s="52"/>
      <c r="AD40" s="51"/>
      <c r="AE40" s="34"/>
      <c r="AF40" s="42">
        <f t="shared" si="5"/>
        <v>0</v>
      </c>
    </row>
    <row r="41" spans="1:32" s="21" customFormat="1" ht="22.8" x14ac:dyDescent="0.3">
      <c r="A41" s="11">
        <v>34</v>
      </c>
      <c r="B41" s="15" t="s">
        <v>111</v>
      </c>
      <c r="C41" s="14" t="s">
        <v>18</v>
      </c>
      <c r="D41" s="14">
        <v>42749</v>
      </c>
      <c r="E41" s="65" t="s">
        <v>145</v>
      </c>
      <c r="F41" s="15" t="s">
        <v>85</v>
      </c>
      <c r="G41" s="15" t="s">
        <v>47</v>
      </c>
      <c r="H41" s="15" t="s">
        <v>146</v>
      </c>
      <c r="I41" s="15" t="s">
        <v>65</v>
      </c>
      <c r="J41" s="15" t="s">
        <v>147</v>
      </c>
      <c r="K41" s="15" t="s">
        <v>65</v>
      </c>
      <c r="L41" s="16">
        <v>1</v>
      </c>
      <c r="M41" s="17">
        <v>50</v>
      </c>
      <c r="N41" s="18">
        <f t="shared" ref="N41:N50" si="8">L41*M41</f>
        <v>50</v>
      </c>
      <c r="O41" s="19">
        <v>20</v>
      </c>
      <c r="P41" s="16"/>
      <c r="Q41" s="20">
        <f t="shared" ref="Q41:Q50" si="9">P41*0.22</f>
        <v>0</v>
      </c>
      <c r="R41" s="16"/>
      <c r="S41" s="20">
        <f t="shared" ref="S41:S50" si="10">R41*0.2</f>
        <v>0</v>
      </c>
      <c r="T41" s="16"/>
      <c r="U41" s="20">
        <f t="shared" ref="U41:U50" si="11">T41*0.2</f>
        <v>0</v>
      </c>
      <c r="V41" s="16">
        <v>2</v>
      </c>
      <c r="W41" s="20">
        <v>25</v>
      </c>
      <c r="X41" s="60" t="s">
        <v>148</v>
      </c>
      <c r="Y41" s="58" t="s">
        <v>41</v>
      </c>
      <c r="Z41" s="51"/>
      <c r="AA41" s="38"/>
      <c r="AB41" s="11"/>
      <c r="AC41" s="52"/>
      <c r="AD41" s="53"/>
      <c r="AE41" s="34"/>
      <c r="AF41" s="42">
        <f t="shared" ref="AF41:AF50" si="12">AD41*AE41</f>
        <v>0</v>
      </c>
    </row>
    <row r="42" spans="1:32" s="21" customFormat="1" ht="12" x14ac:dyDescent="0.3">
      <c r="A42" s="11">
        <v>35</v>
      </c>
      <c r="B42" s="15" t="s">
        <v>32</v>
      </c>
      <c r="C42" s="14" t="s">
        <v>17</v>
      </c>
      <c r="D42" s="14">
        <v>42749</v>
      </c>
      <c r="E42" s="15" t="s">
        <v>149</v>
      </c>
      <c r="F42" s="15" t="s">
        <v>34</v>
      </c>
      <c r="G42" s="15" t="s">
        <v>35</v>
      </c>
      <c r="H42" s="15" t="s">
        <v>36</v>
      </c>
      <c r="I42" s="15" t="s">
        <v>37</v>
      </c>
      <c r="J42" s="15" t="s">
        <v>38</v>
      </c>
      <c r="K42" s="15" t="s">
        <v>39</v>
      </c>
      <c r="L42" s="16">
        <v>180</v>
      </c>
      <c r="M42" s="17">
        <v>0.85</v>
      </c>
      <c r="N42" s="18">
        <v>290</v>
      </c>
      <c r="O42" s="19"/>
      <c r="P42" s="16"/>
      <c r="Q42" s="20">
        <f t="shared" si="9"/>
        <v>0</v>
      </c>
      <c r="R42" s="16"/>
      <c r="S42" s="20">
        <f t="shared" si="10"/>
        <v>0</v>
      </c>
      <c r="T42" s="16">
        <v>200</v>
      </c>
      <c r="U42" s="20">
        <f t="shared" si="11"/>
        <v>40</v>
      </c>
      <c r="V42" s="16"/>
      <c r="W42" s="20">
        <f t="shared" si="4"/>
        <v>0</v>
      </c>
      <c r="X42" s="60" t="s">
        <v>82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12"/>
        <v>0</v>
      </c>
    </row>
    <row r="43" spans="1:32" s="21" customFormat="1" ht="12" x14ac:dyDescent="0.3">
      <c r="A43" s="11">
        <v>36</v>
      </c>
      <c r="B43" s="15" t="s">
        <v>32</v>
      </c>
      <c r="C43" s="14" t="s">
        <v>16</v>
      </c>
      <c r="D43" s="14">
        <v>42749</v>
      </c>
      <c r="E43" s="15" t="s">
        <v>150</v>
      </c>
      <c r="F43" s="15" t="s">
        <v>71</v>
      </c>
      <c r="G43" s="15" t="s">
        <v>59</v>
      </c>
      <c r="H43" s="15" t="s">
        <v>36</v>
      </c>
      <c r="I43" s="22" t="s">
        <v>37</v>
      </c>
      <c r="J43" s="15" t="s">
        <v>151</v>
      </c>
      <c r="K43" s="15" t="s">
        <v>152</v>
      </c>
      <c r="L43" s="16">
        <v>985</v>
      </c>
      <c r="M43" s="17">
        <v>0.7</v>
      </c>
      <c r="N43" s="18">
        <v>900</v>
      </c>
      <c r="O43" s="19"/>
      <c r="P43" s="16"/>
      <c r="Q43" s="20">
        <f t="shared" si="9"/>
        <v>0</v>
      </c>
      <c r="R43" s="16">
        <v>1000</v>
      </c>
      <c r="S43" s="20">
        <f t="shared" si="10"/>
        <v>200</v>
      </c>
      <c r="T43" s="16"/>
      <c r="U43" s="20">
        <f t="shared" si="11"/>
        <v>0</v>
      </c>
      <c r="V43" s="16"/>
      <c r="W43" s="20">
        <f t="shared" si="4"/>
        <v>0</v>
      </c>
      <c r="X43" s="60"/>
      <c r="Y43" s="57" t="s">
        <v>41</v>
      </c>
      <c r="Z43" s="51"/>
      <c r="AA43" s="38"/>
      <c r="AB43" s="11"/>
      <c r="AC43" s="52"/>
      <c r="AD43" s="51"/>
      <c r="AE43" s="34"/>
      <c r="AF43" s="42">
        <f t="shared" si="12"/>
        <v>0</v>
      </c>
    </row>
    <row r="44" spans="1:32" s="21" customFormat="1" ht="12" x14ac:dyDescent="0.3">
      <c r="A44" s="11">
        <v>37</v>
      </c>
      <c r="B44" s="15" t="s">
        <v>32</v>
      </c>
      <c r="C44" s="14" t="s">
        <v>17</v>
      </c>
      <c r="D44" s="14">
        <v>42751</v>
      </c>
      <c r="E44" s="15" t="s">
        <v>153</v>
      </c>
      <c r="F44" s="15" t="s">
        <v>34</v>
      </c>
      <c r="G44" s="15" t="s">
        <v>35</v>
      </c>
      <c r="H44" s="15" t="s">
        <v>36</v>
      </c>
      <c r="I44" s="15" t="s">
        <v>37</v>
      </c>
      <c r="J44" s="15" t="s">
        <v>38</v>
      </c>
      <c r="K44" s="15" t="s">
        <v>39</v>
      </c>
      <c r="L44" s="16">
        <v>180</v>
      </c>
      <c r="M44" s="17">
        <v>0.85</v>
      </c>
      <c r="N44" s="18">
        <v>290</v>
      </c>
      <c r="O44" s="19"/>
      <c r="P44" s="16"/>
      <c r="Q44" s="20">
        <f>P44*0.22</f>
        <v>0</v>
      </c>
      <c r="R44" s="16"/>
      <c r="S44" s="20">
        <f>R44*0.2</f>
        <v>0</v>
      </c>
      <c r="T44" s="16">
        <v>200</v>
      </c>
      <c r="U44" s="20">
        <f>T44*0.2</f>
        <v>40</v>
      </c>
      <c r="V44" s="16"/>
      <c r="W44" s="20">
        <f>V44*0.2</f>
        <v>0</v>
      </c>
      <c r="X44" s="60" t="s">
        <v>82</v>
      </c>
      <c r="Y44" s="58" t="s">
        <v>41</v>
      </c>
      <c r="Z44" s="51"/>
      <c r="AA44" s="38"/>
      <c r="AB44" s="11"/>
      <c r="AC44" s="52"/>
      <c r="AD44" s="51"/>
      <c r="AE44" s="34"/>
      <c r="AF44" s="42">
        <f>AD44*AE44</f>
        <v>0</v>
      </c>
    </row>
    <row r="45" spans="1:32" s="21" customFormat="1" ht="12" x14ac:dyDescent="0.3">
      <c r="A45" s="11">
        <v>38</v>
      </c>
      <c r="B45" s="15" t="s">
        <v>67</v>
      </c>
      <c r="C45" s="14" t="s">
        <v>18</v>
      </c>
      <c r="D45" s="14">
        <v>42751</v>
      </c>
      <c r="E45" s="15"/>
      <c r="F45" s="15" t="s">
        <v>85</v>
      </c>
      <c r="G45" s="15" t="s">
        <v>47</v>
      </c>
      <c r="H45" s="15" t="s">
        <v>36</v>
      </c>
      <c r="I45" s="15" t="s">
        <v>37</v>
      </c>
      <c r="J45" s="15" t="s">
        <v>154</v>
      </c>
      <c r="K45" s="15" t="s">
        <v>155</v>
      </c>
      <c r="L45" s="16">
        <v>250</v>
      </c>
      <c r="M45" s="17">
        <v>0.7</v>
      </c>
      <c r="N45" s="18">
        <f t="shared" si="8"/>
        <v>175</v>
      </c>
      <c r="O45" s="19"/>
      <c r="P45" s="16"/>
      <c r="Q45" s="20">
        <f t="shared" si="9"/>
        <v>0</v>
      </c>
      <c r="R45" s="16"/>
      <c r="S45" s="20">
        <f t="shared" si="10"/>
        <v>0</v>
      </c>
      <c r="T45" s="16"/>
      <c r="U45" s="20">
        <f t="shared" si="11"/>
        <v>0</v>
      </c>
      <c r="V45" s="16">
        <v>250</v>
      </c>
      <c r="W45" s="20">
        <f t="shared" si="4"/>
        <v>50</v>
      </c>
      <c r="X45" s="60"/>
      <c r="Y45" s="58" t="s">
        <v>41</v>
      </c>
      <c r="Z45" s="51"/>
      <c r="AA45" s="38"/>
      <c r="AB45" s="11"/>
      <c r="AC45" s="52"/>
      <c r="AD45" s="51"/>
      <c r="AE45" s="34"/>
      <c r="AF45" s="42">
        <f t="shared" si="12"/>
        <v>0</v>
      </c>
    </row>
    <row r="46" spans="1:32" s="21" customFormat="1" ht="12" x14ac:dyDescent="0.3">
      <c r="A46" s="11">
        <v>39</v>
      </c>
      <c r="B46" s="15" t="s">
        <v>58</v>
      </c>
      <c r="C46" s="14" t="s">
        <v>16</v>
      </c>
      <c r="D46" s="14">
        <v>42751</v>
      </c>
      <c r="E46" s="15"/>
      <c r="F46" s="15" t="s">
        <v>71</v>
      </c>
      <c r="G46" s="15" t="s">
        <v>35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0.65</v>
      </c>
      <c r="N46" s="18">
        <v>90</v>
      </c>
      <c r="O46" s="19"/>
      <c r="P46" s="16"/>
      <c r="Q46" s="20">
        <f t="shared" si="9"/>
        <v>0</v>
      </c>
      <c r="R46" s="16">
        <v>150</v>
      </c>
      <c r="S46" s="20">
        <f t="shared" si="10"/>
        <v>30</v>
      </c>
      <c r="T46" s="16"/>
      <c r="U46" s="20">
        <f t="shared" si="11"/>
        <v>0</v>
      </c>
      <c r="V46" s="16"/>
      <c r="W46" s="20">
        <f t="shared" si="4"/>
        <v>0</v>
      </c>
      <c r="X46" s="60"/>
      <c r="Y46" s="57" t="s">
        <v>41</v>
      </c>
      <c r="Z46" s="51"/>
      <c r="AA46" s="38"/>
      <c r="AB46" s="11"/>
      <c r="AC46" s="52"/>
      <c r="AD46" s="51"/>
      <c r="AE46" s="34"/>
      <c r="AF46" s="42">
        <f t="shared" si="12"/>
        <v>0</v>
      </c>
    </row>
    <row r="47" spans="1:32" s="21" customFormat="1" ht="24" customHeight="1" x14ac:dyDescent="0.3">
      <c r="A47" s="11">
        <v>40</v>
      </c>
      <c r="B47" s="15" t="s">
        <v>91</v>
      </c>
      <c r="C47" s="14" t="s">
        <v>15</v>
      </c>
      <c r="D47" s="14">
        <v>42751</v>
      </c>
      <c r="E47" s="15" t="s">
        <v>156</v>
      </c>
      <c r="F47" s="15" t="s">
        <v>53</v>
      </c>
      <c r="G47" s="15" t="s">
        <v>35</v>
      </c>
      <c r="H47" s="15" t="s">
        <v>36</v>
      </c>
      <c r="I47" s="15" t="s">
        <v>37</v>
      </c>
      <c r="J47" s="15" t="s">
        <v>36</v>
      </c>
      <c r="K47" s="15" t="s">
        <v>37</v>
      </c>
      <c r="L47" s="16">
        <v>2</v>
      </c>
      <c r="M47" s="17">
        <v>25</v>
      </c>
      <c r="N47" s="18">
        <f t="shared" si="8"/>
        <v>50</v>
      </c>
      <c r="O47" s="19"/>
      <c r="P47" s="16">
        <v>3</v>
      </c>
      <c r="Q47" s="20">
        <v>30</v>
      </c>
      <c r="R47" s="16"/>
      <c r="S47" s="20">
        <f t="shared" si="10"/>
        <v>0</v>
      </c>
      <c r="T47" s="16"/>
      <c r="U47" s="20">
        <f t="shared" si="11"/>
        <v>0</v>
      </c>
      <c r="V47" s="16"/>
      <c r="W47" s="20">
        <f t="shared" si="4"/>
        <v>0</v>
      </c>
      <c r="X47" s="60" t="s">
        <v>157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si="12"/>
        <v>0</v>
      </c>
    </row>
    <row r="48" spans="1:32" s="21" customFormat="1" ht="12" x14ac:dyDescent="0.3">
      <c r="A48" s="11">
        <v>41</v>
      </c>
      <c r="B48" s="15" t="s">
        <v>91</v>
      </c>
      <c r="C48" s="14" t="s">
        <v>15</v>
      </c>
      <c r="D48" s="14">
        <v>42752</v>
      </c>
      <c r="E48" s="15" t="s">
        <v>156</v>
      </c>
      <c r="F48" s="15" t="s">
        <v>53</v>
      </c>
      <c r="G48" s="15" t="s">
        <v>35</v>
      </c>
      <c r="H48" s="15" t="s">
        <v>36</v>
      </c>
      <c r="I48" s="15" t="s">
        <v>37</v>
      </c>
      <c r="J48" s="15" t="s">
        <v>158</v>
      </c>
      <c r="K48" s="15" t="s">
        <v>159</v>
      </c>
      <c r="L48" s="16">
        <v>5</v>
      </c>
      <c r="M48" s="17">
        <v>31</v>
      </c>
      <c r="N48" s="18">
        <f t="shared" si="8"/>
        <v>155</v>
      </c>
      <c r="O48" s="19"/>
      <c r="P48" s="16">
        <v>5</v>
      </c>
      <c r="Q48" s="20">
        <v>50</v>
      </c>
      <c r="R48" s="16"/>
      <c r="S48" s="20">
        <f t="shared" si="10"/>
        <v>0</v>
      </c>
      <c r="T48" s="16"/>
      <c r="U48" s="20">
        <f t="shared" si="11"/>
        <v>0</v>
      </c>
      <c r="V48" s="16"/>
      <c r="W48" s="20">
        <f t="shared" si="4"/>
        <v>0</v>
      </c>
      <c r="X48" s="60" t="s">
        <v>160</v>
      </c>
      <c r="Y48" s="57" t="s">
        <v>41</v>
      </c>
      <c r="Z48" s="51"/>
      <c r="AA48" s="38"/>
      <c r="AB48" s="11"/>
      <c r="AC48" s="52"/>
      <c r="AD48" s="51"/>
      <c r="AE48" s="34"/>
      <c r="AF48" s="42">
        <f t="shared" si="12"/>
        <v>0</v>
      </c>
    </row>
    <row r="49" spans="1:32" s="21" customFormat="1" ht="12" x14ac:dyDescent="0.3">
      <c r="A49" s="11">
        <v>42</v>
      </c>
      <c r="B49" s="15" t="s">
        <v>161</v>
      </c>
      <c r="C49" s="14" t="s">
        <v>15</v>
      </c>
      <c r="D49" s="14">
        <v>42752</v>
      </c>
      <c r="E49" s="15" t="s">
        <v>162</v>
      </c>
      <c r="F49" s="15" t="s">
        <v>53</v>
      </c>
      <c r="G49" s="15" t="s">
        <v>35</v>
      </c>
      <c r="H49" s="15" t="s">
        <v>163</v>
      </c>
      <c r="I49" s="15" t="s">
        <v>164</v>
      </c>
      <c r="J49" s="15" t="s">
        <v>126</v>
      </c>
      <c r="K49" s="15" t="s">
        <v>127</v>
      </c>
      <c r="L49" s="16">
        <v>100</v>
      </c>
      <c r="M49" s="17">
        <v>0.7</v>
      </c>
      <c r="N49" s="18">
        <f t="shared" si="8"/>
        <v>70</v>
      </c>
      <c r="O49" s="19"/>
      <c r="P49" s="16">
        <v>100</v>
      </c>
      <c r="Q49" s="20">
        <f t="shared" si="9"/>
        <v>22</v>
      </c>
      <c r="R49" s="16"/>
      <c r="S49" s="20">
        <f t="shared" si="10"/>
        <v>0</v>
      </c>
      <c r="T49" s="16"/>
      <c r="U49" s="20">
        <f t="shared" si="11"/>
        <v>0</v>
      </c>
      <c r="V49" s="16"/>
      <c r="W49" s="20">
        <f t="shared" si="4"/>
        <v>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12"/>
        <v>0</v>
      </c>
    </row>
    <row r="50" spans="1:32" s="21" customFormat="1" ht="12" x14ac:dyDescent="0.3">
      <c r="A50" s="11">
        <v>43</v>
      </c>
      <c r="B50" s="15" t="s">
        <v>58</v>
      </c>
      <c r="C50" s="14" t="s">
        <v>18</v>
      </c>
      <c r="D50" s="14">
        <v>42752</v>
      </c>
      <c r="E50" s="15"/>
      <c r="F50" s="15" t="s">
        <v>85</v>
      </c>
      <c r="G50" s="15" t="s">
        <v>47</v>
      </c>
      <c r="H50" s="15" t="s">
        <v>36</v>
      </c>
      <c r="I50" s="15" t="s">
        <v>37</v>
      </c>
      <c r="J50" s="15" t="s">
        <v>165</v>
      </c>
      <c r="K50" s="15" t="s">
        <v>166</v>
      </c>
      <c r="L50" s="16">
        <v>50</v>
      </c>
      <c r="M50" s="17">
        <v>0.8</v>
      </c>
      <c r="N50" s="18">
        <f t="shared" si="8"/>
        <v>40</v>
      </c>
      <c r="O50" s="19"/>
      <c r="P50" s="16"/>
      <c r="Q50" s="20">
        <f t="shared" si="9"/>
        <v>0</v>
      </c>
      <c r="R50" s="16"/>
      <c r="S50" s="20">
        <f t="shared" si="10"/>
        <v>0</v>
      </c>
      <c r="T50" s="16"/>
      <c r="U50" s="20">
        <f t="shared" si="11"/>
        <v>0</v>
      </c>
      <c r="V50" s="16">
        <v>50</v>
      </c>
      <c r="W50" s="20">
        <f t="shared" si="4"/>
        <v>10</v>
      </c>
      <c r="X50" s="60"/>
      <c r="Y50" s="57" t="s">
        <v>41</v>
      </c>
      <c r="Z50" s="51"/>
      <c r="AA50" s="38"/>
      <c r="AB50" s="11"/>
      <c r="AC50" s="52"/>
      <c r="AD50" s="51"/>
      <c r="AE50" s="34"/>
      <c r="AF50" s="42">
        <f t="shared" si="12"/>
        <v>0</v>
      </c>
    </row>
    <row r="51" spans="1:32" s="21" customFormat="1" ht="12" x14ac:dyDescent="0.3">
      <c r="A51" s="11">
        <v>44</v>
      </c>
      <c r="B51" s="15" t="s">
        <v>58</v>
      </c>
      <c r="C51" s="14" t="s">
        <v>18</v>
      </c>
      <c r="D51" s="14">
        <v>42752</v>
      </c>
      <c r="E51" s="15"/>
      <c r="F51" s="15" t="s">
        <v>85</v>
      </c>
      <c r="G51" s="15" t="s">
        <v>59</v>
      </c>
      <c r="H51" s="15" t="s">
        <v>36</v>
      </c>
      <c r="I51" s="15" t="s">
        <v>37</v>
      </c>
      <c r="J51" s="15" t="s">
        <v>167</v>
      </c>
      <c r="K51" s="15" t="s">
        <v>168</v>
      </c>
      <c r="L51" s="16">
        <v>170</v>
      </c>
      <c r="M51" s="17">
        <v>0.65</v>
      </c>
      <c r="N51" s="18">
        <v>110</v>
      </c>
      <c r="O51" s="19"/>
      <c r="P51" s="16"/>
      <c r="Q51" s="20">
        <f t="shared" si="1"/>
        <v>0</v>
      </c>
      <c r="R51" s="16"/>
      <c r="S51" s="20">
        <f t="shared" si="2"/>
        <v>0</v>
      </c>
      <c r="T51" s="16"/>
      <c r="U51" s="20">
        <f t="shared" si="3"/>
        <v>0</v>
      </c>
      <c r="V51" s="16">
        <v>180</v>
      </c>
      <c r="W51" s="20">
        <f t="shared" si="4"/>
        <v>36</v>
      </c>
      <c r="X51" s="60"/>
      <c r="Y51" s="58" t="s">
        <v>41</v>
      </c>
      <c r="Z51" s="51"/>
      <c r="AA51" s="38"/>
      <c r="AB51" s="11"/>
      <c r="AC51" s="52"/>
      <c r="AD51" s="53"/>
      <c r="AE51" s="34"/>
      <c r="AF51" s="42">
        <f t="shared" si="5"/>
        <v>0</v>
      </c>
    </row>
    <row r="52" spans="1:32" s="21" customFormat="1" ht="12" x14ac:dyDescent="0.3">
      <c r="A52" s="11">
        <v>45</v>
      </c>
      <c r="B52" s="15" t="s">
        <v>44</v>
      </c>
      <c r="C52" s="14" t="s">
        <v>17</v>
      </c>
      <c r="D52" s="14">
        <v>42752</v>
      </c>
      <c r="E52" s="15" t="s">
        <v>169</v>
      </c>
      <c r="F52" s="15" t="s">
        <v>34</v>
      </c>
      <c r="G52" s="15" t="s">
        <v>59</v>
      </c>
      <c r="H52" s="15" t="s">
        <v>170</v>
      </c>
      <c r="I52" s="15" t="s">
        <v>171</v>
      </c>
      <c r="J52" s="15" t="s">
        <v>172</v>
      </c>
      <c r="K52" s="15" t="s">
        <v>173</v>
      </c>
      <c r="L52" s="16">
        <v>275</v>
      </c>
      <c r="M52" s="17">
        <v>0.65</v>
      </c>
      <c r="N52" s="18">
        <f>L52*M52</f>
        <v>178.75</v>
      </c>
      <c r="O52" s="19"/>
      <c r="P52" s="16"/>
      <c r="Q52" s="20">
        <f t="shared" si="1"/>
        <v>0</v>
      </c>
      <c r="R52" s="16"/>
      <c r="S52" s="20">
        <f t="shared" si="2"/>
        <v>0</v>
      </c>
      <c r="T52" s="16">
        <v>280</v>
      </c>
      <c r="U52" s="20">
        <f t="shared" si="3"/>
        <v>56</v>
      </c>
      <c r="V52" s="16"/>
      <c r="W52" s="20">
        <f t="shared" si="4"/>
        <v>0</v>
      </c>
      <c r="X52" s="60"/>
      <c r="Y52" s="58" t="s">
        <v>41</v>
      </c>
      <c r="Z52" s="51"/>
      <c r="AA52" s="38"/>
      <c r="AB52" s="11"/>
      <c r="AC52" s="52"/>
      <c r="AD52" s="51"/>
      <c r="AE52" s="34"/>
      <c r="AF52" s="42">
        <f t="shared" si="5"/>
        <v>0</v>
      </c>
    </row>
    <row r="53" spans="1:32" s="21" customFormat="1" ht="12" x14ac:dyDescent="0.3">
      <c r="A53" s="11">
        <v>46</v>
      </c>
      <c r="B53" s="15" t="s">
        <v>91</v>
      </c>
      <c r="C53" s="14" t="s">
        <v>16</v>
      </c>
      <c r="D53" s="14">
        <v>42752</v>
      </c>
      <c r="E53" s="15" t="s">
        <v>174</v>
      </c>
      <c r="F53" s="15" t="s">
        <v>46</v>
      </c>
      <c r="G53" s="15" t="s">
        <v>47</v>
      </c>
      <c r="H53" s="15" t="s">
        <v>36</v>
      </c>
      <c r="I53" s="22" t="s">
        <v>37</v>
      </c>
      <c r="J53" s="15" t="s">
        <v>93</v>
      </c>
      <c r="K53" s="15" t="s">
        <v>94</v>
      </c>
      <c r="L53" s="16">
        <v>720</v>
      </c>
      <c r="M53" s="17">
        <v>0.75</v>
      </c>
      <c r="N53" s="18">
        <v>535</v>
      </c>
      <c r="O53" s="19">
        <v>41.98</v>
      </c>
      <c r="P53" s="16"/>
      <c r="Q53" s="20">
        <f t="shared" si="1"/>
        <v>0</v>
      </c>
      <c r="R53" s="16">
        <v>720</v>
      </c>
      <c r="S53" s="20">
        <f t="shared" si="2"/>
        <v>144</v>
      </c>
      <c r="T53" s="16"/>
      <c r="U53" s="20">
        <f t="shared" si="3"/>
        <v>0</v>
      </c>
      <c r="V53" s="16"/>
      <c r="W53" s="20">
        <f t="shared" si="4"/>
        <v>0</v>
      </c>
      <c r="X53" s="60" t="s">
        <v>175</v>
      </c>
      <c r="Y53" s="57" t="s">
        <v>41</v>
      </c>
      <c r="Z53" s="51"/>
      <c r="AA53" s="38"/>
      <c r="AB53" s="11"/>
      <c r="AC53" s="52"/>
      <c r="AD53" s="51"/>
      <c r="AE53" s="34"/>
      <c r="AF53" s="42">
        <f t="shared" si="5"/>
        <v>0</v>
      </c>
    </row>
    <row r="54" spans="1:32" s="21" customFormat="1" ht="12" x14ac:dyDescent="0.3">
      <c r="A54" s="11">
        <v>47</v>
      </c>
      <c r="B54" s="15" t="s">
        <v>32</v>
      </c>
      <c r="C54" s="14" t="s">
        <v>42</v>
      </c>
      <c r="D54" s="14">
        <v>42752</v>
      </c>
      <c r="E54" s="15" t="s">
        <v>176</v>
      </c>
      <c r="F54" s="15" t="s">
        <v>71</v>
      </c>
      <c r="G54" s="15" t="s">
        <v>59</v>
      </c>
      <c r="H54" s="15" t="s">
        <v>36</v>
      </c>
      <c r="I54" s="15" t="s">
        <v>37</v>
      </c>
      <c r="J54" s="15" t="s">
        <v>151</v>
      </c>
      <c r="K54" s="15" t="s">
        <v>152</v>
      </c>
      <c r="L54" s="16">
        <v>985</v>
      </c>
      <c r="M54" s="17">
        <v>0.7</v>
      </c>
      <c r="N54" s="18">
        <v>900</v>
      </c>
      <c r="O54" s="19"/>
      <c r="P54" s="16"/>
      <c r="Q54" s="20">
        <f>P54*0.22</f>
        <v>0</v>
      </c>
      <c r="R54" s="16"/>
      <c r="S54" s="20">
        <f>R54*0.2</f>
        <v>0</v>
      </c>
      <c r="T54" s="16"/>
      <c r="U54" s="20">
        <f>T54*0.2</f>
        <v>0</v>
      </c>
      <c r="V54" s="16"/>
      <c r="W54" s="20">
        <f>V54*0.2</f>
        <v>0</v>
      </c>
      <c r="X54" s="60"/>
      <c r="Y54" s="57" t="s">
        <v>41</v>
      </c>
      <c r="Z54" s="51"/>
      <c r="AA54" s="38"/>
      <c r="AB54" s="11"/>
      <c r="AC54" s="52"/>
      <c r="AD54" s="51"/>
      <c r="AE54" s="34"/>
      <c r="AF54" s="42">
        <f>AD54*AE54</f>
        <v>0</v>
      </c>
    </row>
    <row r="55" spans="1:32" s="21" customFormat="1" ht="12" x14ac:dyDescent="0.3">
      <c r="A55" s="11">
        <v>48</v>
      </c>
      <c r="B55" s="15" t="s">
        <v>67</v>
      </c>
      <c r="C55" s="14" t="s">
        <v>15</v>
      </c>
      <c r="D55" s="14">
        <v>42753</v>
      </c>
      <c r="E55" s="15" t="s">
        <v>177</v>
      </c>
      <c r="F55" s="15" t="s">
        <v>53</v>
      </c>
      <c r="G55" s="15" t="s">
        <v>47</v>
      </c>
      <c r="H55" s="15" t="s">
        <v>36</v>
      </c>
      <c r="I55" s="15" t="s">
        <v>37</v>
      </c>
      <c r="J55" s="15" t="s">
        <v>83</v>
      </c>
      <c r="K55" s="15" t="s">
        <v>84</v>
      </c>
      <c r="L55" s="16">
        <v>950</v>
      </c>
      <c r="M55" s="17">
        <v>0.7</v>
      </c>
      <c r="N55" s="18">
        <f>L55*M55</f>
        <v>665</v>
      </c>
      <c r="O55" s="19">
        <v>100.62</v>
      </c>
      <c r="P55" s="16">
        <v>970</v>
      </c>
      <c r="Q55" s="20">
        <f t="shared" si="1"/>
        <v>213.4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60"/>
      <c r="Y55" s="58" t="s">
        <v>41</v>
      </c>
      <c r="Z55" s="51"/>
      <c r="AA55" s="38"/>
      <c r="AB55" s="11"/>
      <c r="AC55" s="52"/>
      <c r="AD55" s="51"/>
      <c r="AE55" s="34"/>
      <c r="AF55" s="42">
        <f t="shared" si="5"/>
        <v>0</v>
      </c>
    </row>
    <row r="56" spans="1:32" s="21" customFormat="1" ht="12" x14ac:dyDescent="0.3">
      <c r="A56" s="11">
        <v>49</v>
      </c>
      <c r="B56" s="15" t="s">
        <v>178</v>
      </c>
      <c r="C56" s="14" t="s">
        <v>118</v>
      </c>
      <c r="D56" s="14">
        <v>42753</v>
      </c>
      <c r="E56" s="15"/>
      <c r="F56" s="15" t="s">
        <v>179</v>
      </c>
      <c r="G56" s="15" t="s">
        <v>59</v>
      </c>
      <c r="H56" s="15" t="s">
        <v>180</v>
      </c>
      <c r="I56" s="15" t="s">
        <v>181</v>
      </c>
      <c r="J56" s="15" t="s">
        <v>182</v>
      </c>
      <c r="K56" s="15" t="s">
        <v>183</v>
      </c>
      <c r="L56" s="16">
        <v>670</v>
      </c>
      <c r="M56" s="17">
        <v>0.81</v>
      </c>
      <c r="N56" s="18">
        <f>L56*M56</f>
        <v>542.70000000000005</v>
      </c>
      <c r="O56" s="19">
        <v>71</v>
      </c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60" t="s">
        <v>184</v>
      </c>
      <c r="Y56" s="57" t="s">
        <v>41</v>
      </c>
      <c r="Z56" s="51" t="s">
        <v>185</v>
      </c>
      <c r="AA56" s="38">
        <v>70</v>
      </c>
      <c r="AB56" s="11"/>
      <c r="AC56" s="52"/>
      <c r="AD56" s="53">
        <v>660</v>
      </c>
      <c r="AE56" s="67">
        <v>0.6</v>
      </c>
      <c r="AF56" s="68">
        <f t="shared" si="5"/>
        <v>396</v>
      </c>
    </row>
    <row r="57" spans="1:32" s="21" customFormat="1" ht="12" x14ac:dyDescent="0.3">
      <c r="A57" s="11">
        <v>50</v>
      </c>
      <c r="B57" s="15" t="s">
        <v>32</v>
      </c>
      <c r="C57" s="14" t="s">
        <v>42</v>
      </c>
      <c r="D57" s="14">
        <v>42753</v>
      </c>
      <c r="E57" s="15" t="s">
        <v>186</v>
      </c>
      <c r="F57" s="15" t="s">
        <v>71</v>
      </c>
      <c r="G57" s="15" t="s">
        <v>59</v>
      </c>
      <c r="H57" s="15" t="s">
        <v>36</v>
      </c>
      <c r="I57" s="15" t="s">
        <v>37</v>
      </c>
      <c r="J57" s="15" t="s">
        <v>187</v>
      </c>
      <c r="K57" s="15" t="s">
        <v>188</v>
      </c>
      <c r="L57" s="16">
        <v>450</v>
      </c>
      <c r="M57" s="17">
        <v>0.75</v>
      </c>
      <c r="N57" s="18">
        <v>570</v>
      </c>
      <c r="O57" s="19">
        <v>75</v>
      </c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/>
      <c r="W57" s="20">
        <f t="shared" si="4"/>
        <v>0</v>
      </c>
      <c r="X57" s="60" t="s">
        <v>189</v>
      </c>
      <c r="Y57" s="57" t="s">
        <v>41</v>
      </c>
      <c r="Z57" s="51"/>
      <c r="AA57" s="38"/>
      <c r="AB57" s="11"/>
      <c r="AC57" s="52"/>
      <c r="AD57" s="51"/>
      <c r="AE57" s="34"/>
      <c r="AF57" s="42">
        <f t="shared" si="5"/>
        <v>0</v>
      </c>
    </row>
    <row r="58" spans="1:32" s="21" customFormat="1" ht="12" x14ac:dyDescent="0.3">
      <c r="A58" s="11">
        <v>51</v>
      </c>
      <c r="B58" s="15" t="s">
        <v>58</v>
      </c>
      <c r="C58" s="14" t="s">
        <v>18</v>
      </c>
      <c r="D58" s="14">
        <v>42753</v>
      </c>
      <c r="E58" s="15"/>
      <c r="F58" s="15" t="s">
        <v>85</v>
      </c>
      <c r="G58" s="15" t="s">
        <v>47</v>
      </c>
      <c r="H58" s="15" t="s">
        <v>36</v>
      </c>
      <c r="I58" s="15" t="s">
        <v>37</v>
      </c>
      <c r="J58" s="15" t="s">
        <v>190</v>
      </c>
      <c r="K58" s="15" t="s">
        <v>191</v>
      </c>
      <c r="L58" s="16">
        <v>270</v>
      </c>
      <c r="M58" s="17">
        <v>0.75</v>
      </c>
      <c r="N58" s="18">
        <v>180</v>
      </c>
      <c r="O58" s="19"/>
      <c r="P58" s="16"/>
      <c r="Q58" s="20">
        <f t="shared" si="1"/>
        <v>0</v>
      </c>
      <c r="R58" s="16"/>
      <c r="S58" s="20">
        <f t="shared" si="2"/>
        <v>0</v>
      </c>
      <c r="T58" s="16"/>
      <c r="U58" s="20">
        <f t="shared" si="3"/>
        <v>0</v>
      </c>
      <c r="V58" s="16">
        <v>280</v>
      </c>
      <c r="W58" s="20">
        <f t="shared" si="4"/>
        <v>56</v>
      </c>
      <c r="X58" s="60"/>
      <c r="Y58" s="57" t="s">
        <v>41</v>
      </c>
      <c r="Z58" s="51"/>
      <c r="AA58" s="38"/>
      <c r="AB58" s="11"/>
      <c r="AC58" s="52"/>
      <c r="AD58" s="51"/>
      <c r="AE58" s="34"/>
      <c r="AF58" s="42">
        <f t="shared" si="5"/>
        <v>0</v>
      </c>
    </row>
    <row r="59" spans="1:32" s="21" customFormat="1" ht="12" x14ac:dyDescent="0.3">
      <c r="A59" s="11">
        <v>52</v>
      </c>
      <c r="B59" s="15" t="s">
        <v>32</v>
      </c>
      <c r="C59" s="14" t="s">
        <v>18</v>
      </c>
      <c r="D59" s="14">
        <v>42754</v>
      </c>
      <c r="E59" s="15" t="s">
        <v>192</v>
      </c>
      <c r="F59" s="15" t="s">
        <v>85</v>
      </c>
      <c r="G59" s="15" t="s">
        <v>35</v>
      </c>
      <c r="H59" s="15" t="s">
        <v>36</v>
      </c>
      <c r="I59" s="15" t="s">
        <v>37</v>
      </c>
      <c r="J59" s="15" t="s">
        <v>38</v>
      </c>
      <c r="K59" s="15" t="s">
        <v>39</v>
      </c>
      <c r="L59" s="16">
        <v>180</v>
      </c>
      <c r="M59" s="17">
        <v>0.85</v>
      </c>
      <c r="N59" s="18">
        <v>290</v>
      </c>
      <c r="O59" s="19"/>
      <c r="P59" s="16"/>
      <c r="Q59" s="20">
        <f t="shared" si="1"/>
        <v>0</v>
      </c>
      <c r="R59" s="16"/>
      <c r="S59" s="20">
        <f t="shared" si="2"/>
        <v>0</v>
      </c>
      <c r="T59" s="16"/>
      <c r="U59" s="20">
        <f t="shared" si="3"/>
        <v>0</v>
      </c>
      <c r="V59" s="16">
        <v>200</v>
      </c>
      <c r="W59" s="20">
        <f t="shared" si="4"/>
        <v>40</v>
      </c>
      <c r="X59" s="60" t="s">
        <v>82</v>
      </c>
      <c r="Y59" s="57" t="s">
        <v>41</v>
      </c>
      <c r="Z59" s="51"/>
      <c r="AA59" s="38"/>
      <c r="AB59" s="11"/>
      <c r="AC59" s="52"/>
      <c r="AD59" s="51"/>
      <c r="AE59" s="34"/>
      <c r="AF59" s="42">
        <f t="shared" si="5"/>
        <v>0</v>
      </c>
    </row>
    <row r="60" spans="1:32" s="21" customFormat="1" ht="12" x14ac:dyDescent="0.3">
      <c r="A60" s="11">
        <v>53</v>
      </c>
      <c r="B60" s="15" t="s">
        <v>111</v>
      </c>
      <c r="C60" s="14" t="s">
        <v>118</v>
      </c>
      <c r="D60" s="14">
        <v>42754</v>
      </c>
      <c r="E60" s="15" t="s">
        <v>112</v>
      </c>
      <c r="F60" s="15" t="s">
        <v>193</v>
      </c>
      <c r="G60" s="15" t="s">
        <v>47</v>
      </c>
      <c r="H60" s="15" t="s">
        <v>113</v>
      </c>
      <c r="I60" s="15" t="s">
        <v>114</v>
      </c>
      <c r="J60" s="15" t="s">
        <v>120</v>
      </c>
      <c r="K60" s="15" t="s">
        <v>121</v>
      </c>
      <c r="L60" s="16">
        <v>565</v>
      </c>
      <c r="M60" s="17">
        <v>0.8</v>
      </c>
      <c r="N60" s="18">
        <f>L60*M60</f>
        <v>452</v>
      </c>
      <c r="O60" s="19"/>
      <c r="P60" s="16"/>
      <c r="Q60" s="20">
        <f t="shared" si="1"/>
        <v>0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60"/>
      <c r="Y60" s="57" t="s">
        <v>41</v>
      </c>
      <c r="Z60" s="51"/>
      <c r="AA60" s="38"/>
      <c r="AB60" s="11"/>
      <c r="AC60" s="52"/>
      <c r="AD60" s="53">
        <v>560</v>
      </c>
      <c r="AE60" s="67">
        <v>0.7</v>
      </c>
      <c r="AF60" s="68">
        <f t="shared" si="5"/>
        <v>392</v>
      </c>
    </row>
    <row r="61" spans="1:32" s="21" customFormat="1" ht="12" x14ac:dyDescent="0.3">
      <c r="A61" s="11">
        <v>54</v>
      </c>
      <c r="B61" s="15" t="s">
        <v>58</v>
      </c>
      <c r="C61" s="14" t="s">
        <v>16</v>
      </c>
      <c r="D61" s="14">
        <v>42754</v>
      </c>
      <c r="E61" s="15"/>
      <c r="F61" s="15" t="s">
        <v>46</v>
      </c>
      <c r="G61" s="15" t="s">
        <v>47</v>
      </c>
      <c r="H61" s="15" t="s">
        <v>36</v>
      </c>
      <c r="I61" s="22" t="s">
        <v>37</v>
      </c>
      <c r="J61" s="15" t="s">
        <v>194</v>
      </c>
      <c r="K61" s="22" t="s">
        <v>107</v>
      </c>
      <c r="L61" s="16">
        <v>200</v>
      </c>
      <c r="M61" s="17">
        <v>0.72</v>
      </c>
      <c r="N61" s="18">
        <v>145</v>
      </c>
      <c r="O61" s="19"/>
      <c r="P61" s="16"/>
      <c r="Q61" s="20">
        <f>P61*0.22</f>
        <v>0</v>
      </c>
      <c r="R61" s="16">
        <v>210</v>
      </c>
      <c r="S61" s="20">
        <f>R61*0.2</f>
        <v>42</v>
      </c>
      <c r="T61" s="16"/>
      <c r="U61" s="20">
        <f>T61*0.2</f>
        <v>0</v>
      </c>
      <c r="V61" s="16"/>
      <c r="W61" s="20">
        <f>V61*0.2</f>
        <v>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>AD61*AE61</f>
        <v>0</v>
      </c>
    </row>
    <row r="62" spans="1:32" s="21" customFormat="1" ht="12" x14ac:dyDescent="0.3">
      <c r="A62" s="11">
        <v>55</v>
      </c>
      <c r="B62" s="15" t="s">
        <v>58</v>
      </c>
      <c r="C62" s="14" t="s">
        <v>16</v>
      </c>
      <c r="D62" s="14">
        <v>42754</v>
      </c>
      <c r="E62" s="15"/>
      <c r="F62" s="15" t="s">
        <v>46</v>
      </c>
      <c r="G62" s="15" t="s">
        <v>47</v>
      </c>
      <c r="H62" s="15" t="s">
        <v>36</v>
      </c>
      <c r="I62" s="22" t="s">
        <v>37</v>
      </c>
      <c r="J62" s="15" t="s">
        <v>128</v>
      </c>
      <c r="K62" s="22" t="s">
        <v>129</v>
      </c>
      <c r="L62" s="16">
        <v>140</v>
      </c>
      <c r="M62" s="17">
        <v>0.65</v>
      </c>
      <c r="N62" s="18">
        <v>90</v>
      </c>
      <c r="O62" s="19"/>
      <c r="P62" s="16"/>
      <c r="Q62" s="20">
        <f t="shared" si="1"/>
        <v>0</v>
      </c>
      <c r="R62" s="16">
        <v>150</v>
      </c>
      <c r="S62" s="20">
        <f t="shared" si="2"/>
        <v>30</v>
      </c>
      <c r="T62" s="16"/>
      <c r="U62" s="20">
        <f t="shared" si="3"/>
        <v>0</v>
      </c>
      <c r="V62" s="16"/>
      <c r="W62" s="20">
        <f t="shared" si="4"/>
        <v>0</v>
      </c>
      <c r="X62" s="60"/>
      <c r="Y62" s="57" t="s">
        <v>41</v>
      </c>
      <c r="Z62" s="51"/>
      <c r="AA62" s="38"/>
      <c r="AB62" s="11"/>
      <c r="AC62" s="52"/>
      <c r="AD62" s="51"/>
      <c r="AE62" s="34"/>
      <c r="AF62" s="42">
        <f t="shared" si="5"/>
        <v>0</v>
      </c>
    </row>
    <row r="63" spans="1:32" s="21" customFormat="1" ht="12" x14ac:dyDescent="0.3">
      <c r="A63" s="11">
        <v>56</v>
      </c>
      <c r="B63" s="15" t="s">
        <v>32</v>
      </c>
      <c r="C63" s="14" t="s">
        <v>17</v>
      </c>
      <c r="D63" s="14">
        <v>42754</v>
      </c>
      <c r="E63" s="15" t="s">
        <v>195</v>
      </c>
      <c r="F63" s="15" t="s">
        <v>34</v>
      </c>
      <c r="G63" s="15" t="s">
        <v>59</v>
      </c>
      <c r="H63" s="15" t="s">
        <v>36</v>
      </c>
      <c r="I63" s="22" t="s">
        <v>37</v>
      </c>
      <c r="J63" s="15" t="s">
        <v>48</v>
      </c>
      <c r="K63" s="22" t="s">
        <v>49</v>
      </c>
      <c r="L63" s="16">
        <v>200</v>
      </c>
      <c r="M63" s="17">
        <v>0.75</v>
      </c>
      <c r="N63" s="18">
        <v>290</v>
      </c>
      <c r="O63" s="19"/>
      <c r="P63" s="16"/>
      <c r="Q63" s="20">
        <f t="shared" si="1"/>
        <v>0</v>
      </c>
      <c r="R63" s="16"/>
      <c r="S63" s="20">
        <f t="shared" si="2"/>
        <v>0</v>
      </c>
      <c r="T63" s="16">
        <v>200</v>
      </c>
      <c r="U63" s="20">
        <f t="shared" si="3"/>
        <v>40</v>
      </c>
      <c r="V63" s="16"/>
      <c r="W63" s="20">
        <f t="shared" si="4"/>
        <v>0</v>
      </c>
      <c r="X63" s="60" t="s">
        <v>82</v>
      </c>
      <c r="Y63" s="57" t="s">
        <v>41</v>
      </c>
      <c r="Z63" s="51"/>
      <c r="AA63" s="38"/>
      <c r="AB63" s="11"/>
      <c r="AC63" s="52"/>
      <c r="AD63" s="51"/>
      <c r="AE63" s="34"/>
      <c r="AF63" s="42">
        <f t="shared" si="5"/>
        <v>0</v>
      </c>
    </row>
    <row r="64" spans="1:32" s="21" customFormat="1" ht="12" x14ac:dyDescent="0.3">
      <c r="A64" s="11">
        <v>57</v>
      </c>
      <c r="B64" s="15" t="s">
        <v>32</v>
      </c>
      <c r="C64" s="14" t="s">
        <v>17</v>
      </c>
      <c r="D64" s="14">
        <v>42755</v>
      </c>
      <c r="E64" s="15" t="s">
        <v>196</v>
      </c>
      <c r="F64" s="15" t="s">
        <v>34</v>
      </c>
      <c r="G64" s="15" t="s">
        <v>35</v>
      </c>
      <c r="H64" s="15" t="s">
        <v>36</v>
      </c>
      <c r="I64" s="22" t="s">
        <v>37</v>
      </c>
      <c r="J64" s="15" t="s">
        <v>38</v>
      </c>
      <c r="K64" s="15" t="s">
        <v>39</v>
      </c>
      <c r="L64" s="16">
        <v>180</v>
      </c>
      <c r="M64" s="17">
        <v>0.85</v>
      </c>
      <c r="N64" s="18">
        <v>290</v>
      </c>
      <c r="O64" s="19"/>
      <c r="P64" s="16"/>
      <c r="Q64" s="20">
        <f t="shared" ref="Q64:Q76" si="13">P64*0.22</f>
        <v>0</v>
      </c>
      <c r="R64" s="16"/>
      <c r="S64" s="20">
        <f t="shared" ref="S64:S76" si="14">R64*0.2</f>
        <v>0</v>
      </c>
      <c r="T64" s="16"/>
      <c r="U64" s="20">
        <f t="shared" ref="U64:U76" si="15">T64*0.2</f>
        <v>0</v>
      </c>
      <c r="V64" s="16"/>
      <c r="W64" s="20">
        <f t="shared" ref="W64:W76" si="16">V64*0.2</f>
        <v>0</v>
      </c>
      <c r="X64" s="60"/>
      <c r="Y64" s="57" t="s">
        <v>41</v>
      </c>
      <c r="Z64" s="51"/>
      <c r="AA64" s="38"/>
      <c r="AB64" s="11"/>
      <c r="AC64" s="52"/>
      <c r="AD64" s="51"/>
      <c r="AE64" s="34"/>
      <c r="AF64" s="42">
        <f t="shared" ref="AF64:AF76" si="17">AD64*AE64</f>
        <v>0</v>
      </c>
    </row>
    <row r="65" spans="1:32" s="21" customFormat="1" ht="24" x14ac:dyDescent="0.3">
      <c r="A65" s="11">
        <v>58</v>
      </c>
      <c r="B65" s="15" t="s">
        <v>132</v>
      </c>
      <c r="C65" s="14" t="s">
        <v>42</v>
      </c>
      <c r="D65" s="14">
        <v>42755</v>
      </c>
      <c r="E65" s="15" t="s">
        <v>197</v>
      </c>
      <c r="F65" s="15" t="s">
        <v>71</v>
      </c>
      <c r="G65" s="15" t="s">
        <v>59</v>
      </c>
      <c r="H65" s="15" t="s">
        <v>36</v>
      </c>
      <c r="I65" s="15" t="s">
        <v>37</v>
      </c>
      <c r="J65" s="15" t="s">
        <v>134</v>
      </c>
      <c r="K65" s="15" t="s">
        <v>135</v>
      </c>
      <c r="L65" s="16">
        <v>200</v>
      </c>
      <c r="M65" s="17">
        <v>0.75</v>
      </c>
      <c r="N65" s="18">
        <f t="shared" ref="N65:N75" si="18">L65*M65</f>
        <v>150</v>
      </c>
      <c r="O65" s="19">
        <v>50</v>
      </c>
      <c r="P65" s="16"/>
      <c r="Q65" s="20">
        <f t="shared" si="13"/>
        <v>0</v>
      </c>
      <c r="R65" s="16"/>
      <c r="S65" s="20">
        <f t="shared" si="14"/>
        <v>0</v>
      </c>
      <c r="T65" s="16"/>
      <c r="U65" s="20">
        <f t="shared" si="15"/>
        <v>0</v>
      </c>
      <c r="V65" s="16"/>
      <c r="W65" s="20">
        <f t="shared" si="16"/>
        <v>0</v>
      </c>
      <c r="X65" s="60" t="s">
        <v>198</v>
      </c>
      <c r="Y65" s="57" t="s">
        <v>41</v>
      </c>
      <c r="Z65" s="51"/>
      <c r="AA65" s="38"/>
      <c r="AB65" s="11"/>
      <c r="AC65" s="52"/>
      <c r="AD65" s="51"/>
      <c r="AE65" s="34"/>
      <c r="AF65" s="42">
        <f t="shared" si="17"/>
        <v>0</v>
      </c>
    </row>
    <row r="66" spans="1:32" s="21" customFormat="1" ht="12" x14ac:dyDescent="0.3">
      <c r="A66" s="11">
        <v>59</v>
      </c>
      <c r="B66" s="15" t="s">
        <v>51</v>
      </c>
      <c r="C66" s="14" t="s">
        <v>42</v>
      </c>
      <c r="D66" s="14">
        <v>42755</v>
      </c>
      <c r="E66" s="15" t="s">
        <v>199</v>
      </c>
      <c r="F66" s="15" t="s">
        <v>71</v>
      </c>
      <c r="G66" s="15" t="s">
        <v>47</v>
      </c>
      <c r="H66" s="15" t="s">
        <v>200</v>
      </c>
      <c r="I66" s="15" t="s">
        <v>201</v>
      </c>
      <c r="J66" s="15" t="s">
        <v>54</v>
      </c>
      <c r="K66" s="15" t="s">
        <v>55</v>
      </c>
      <c r="L66" s="16">
        <v>100</v>
      </c>
      <c r="M66" s="17">
        <v>0.8</v>
      </c>
      <c r="N66" s="18">
        <f t="shared" si="18"/>
        <v>80</v>
      </c>
      <c r="O66" s="19"/>
      <c r="P66" s="16"/>
      <c r="Q66" s="20">
        <f t="shared" si="13"/>
        <v>0</v>
      </c>
      <c r="R66" s="16"/>
      <c r="S66" s="20">
        <f t="shared" si="14"/>
        <v>0</v>
      </c>
      <c r="T66" s="16"/>
      <c r="U66" s="20">
        <f t="shared" si="15"/>
        <v>0</v>
      </c>
      <c r="V66" s="16"/>
      <c r="W66" s="20">
        <f t="shared" si="16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17"/>
        <v>0</v>
      </c>
    </row>
    <row r="67" spans="1:32" s="21" customFormat="1" ht="12" x14ac:dyDescent="0.3">
      <c r="A67" s="11">
        <v>60</v>
      </c>
      <c r="B67" s="15" t="s">
        <v>51</v>
      </c>
      <c r="C67" s="14" t="s">
        <v>18</v>
      </c>
      <c r="D67" s="14">
        <v>42755</v>
      </c>
      <c r="E67" s="15" t="s">
        <v>202</v>
      </c>
      <c r="F67" s="15" t="s">
        <v>85</v>
      </c>
      <c r="G67" s="15" t="s">
        <v>47</v>
      </c>
      <c r="H67" s="15" t="s">
        <v>165</v>
      </c>
      <c r="I67" s="22" t="s">
        <v>166</v>
      </c>
      <c r="J67" s="15" t="s">
        <v>203</v>
      </c>
      <c r="K67" s="15" t="s">
        <v>204</v>
      </c>
      <c r="L67" s="16">
        <v>350</v>
      </c>
      <c r="M67" s="17">
        <v>0.8</v>
      </c>
      <c r="N67" s="18">
        <f t="shared" si="18"/>
        <v>280</v>
      </c>
      <c r="O67" s="19"/>
      <c r="P67" s="16"/>
      <c r="Q67" s="20">
        <f t="shared" si="13"/>
        <v>0</v>
      </c>
      <c r="R67" s="16"/>
      <c r="S67" s="20">
        <f t="shared" si="14"/>
        <v>0</v>
      </c>
      <c r="T67" s="16"/>
      <c r="U67" s="20">
        <f t="shared" si="15"/>
        <v>0</v>
      </c>
      <c r="V67" s="16">
        <v>350</v>
      </c>
      <c r="W67" s="20">
        <f t="shared" si="16"/>
        <v>70</v>
      </c>
      <c r="X67" s="60" t="s">
        <v>205</v>
      </c>
      <c r="Y67" s="57" t="s">
        <v>41</v>
      </c>
      <c r="Z67" s="51"/>
      <c r="AA67" s="38"/>
      <c r="AB67" s="11"/>
      <c r="AC67" s="52"/>
      <c r="AD67" s="51"/>
      <c r="AE67" s="34"/>
      <c r="AF67" s="42">
        <f t="shared" si="17"/>
        <v>0</v>
      </c>
    </row>
    <row r="68" spans="1:32" s="21" customFormat="1" ht="12" x14ac:dyDescent="0.3">
      <c r="A68" s="11">
        <v>61</v>
      </c>
      <c r="B68" s="15" t="s">
        <v>67</v>
      </c>
      <c r="C68" s="14" t="s">
        <v>16</v>
      </c>
      <c r="D68" s="14">
        <v>42755</v>
      </c>
      <c r="E68" s="15"/>
      <c r="F68" s="15" t="s">
        <v>46</v>
      </c>
      <c r="G68" s="15" t="s">
        <v>47</v>
      </c>
      <c r="H68" s="15" t="s">
        <v>36</v>
      </c>
      <c r="I68" s="15" t="s">
        <v>37</v>
      </c>
      <c r="J68" s="15" t="s">
        <v>83</v>
      </c>
      <c r="K68" s="15" t="s">
        <v>84</v>
      </c>
      <c r="L68" s="16">
        <v>950</v>
      </c>
      <c r="M68" s="17">
        <v>0.7</v>
      </c>
      <c r="N68" s="18">
        <f t="shared" si="18"/>
        <v>665</v>
      </c>
      <c r="O68" s="19">
        <v>100.62</v>
      </c>
      <c r="P68" s="16"/>
      <c r="Q68" s="20">
        <f t="shared" si="13"/>
        <v>0</v>
      </c>
      <c r="R68" s="16">
        <v>970</v>
      </c>
      <c r="S68" s="20">
        <f t="shared" si="14"/>
        <v>194</v>
      </c>
      <c r="T68" s="16"/>
      <c r="U68" s="20">
        <f t="shared" si="15"/>
        <v>0</v>
      </c>
      <c r="V68" s="16"/>
      <c r="W68" s="20">
        <f t="shared" si="16"/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si="17"/>
        <v>0</v>
      </c>
    </row>
    <row r="69" spans="1:32" s="21" customFormat="1" ht="12" x14ac:dyDescent="0.3">
      <c r="A69" s="11">
        <v>62</v>
      </c>
      <c r="B69" s="15" t="s">
        <v>67</v>
      </c>
      <c r="C69" s="14" t="s">
        <v>15</v>
      </c>
      <c r="D69" s="14">
        <v>42756</v>
      </c>
      <c r="E69" s="15"/>
      <c r="F69" s="15" t="s">
        <v>53</v>
      </c>
      <c r="G69" s="15" t="s">
        <v>47</v>
      </c>
      <c r="H69" s="15" t="s">
        <v>36</v>
      </c>
      <c r="I69" s="15" t="s">
        <v>37</v>
      </c>
      <c r="J69" s="15" t="s">
        <v>83</v>
      </c>
      <c r="K69" s="15" t="s">
        <v>84</v>
      </c>
      <c r="L69" s="16">
        <v>950</v>
      </c>
      <c r="M69" s="17">
        <v>0.7</v>
      </c>
      <c r="N69" s="18">
        <f t="shared" si="18"/>
        <v>665</v>
      </c>
      <c r="O69" s="19"/>
      <c r="P69" s="16">
        <v>970</v>
      </c>
      <c r="Q69" s="20">
        <f t="shared" si="13"/>
        <v>213.4</v>
      </c>
      <c r="R69" s="16"/>
      <c r="S69" s="20">
        <f t="shared" si="14"/>
        <v>0</v>
      </c>
      <c r="T69" s="16"/>
      <c r="U69" s="20">
        <f t="shared" si="15"/>
        <v>0</v>
      </c>
      <c r="V69" s="16"/>
      <c r="W69" s="20">
        <f t="shared" si="16"/>
        <v>0</v>
      </c>
      <c r="X69" s="60"/>
      <c r="Y69" s="57" t="s">
        <v>41</v>
      </c>
      <c r="Z69" s="51"/>
      <c r="AA69" s="38"/>
      <c r="AB69" s="11"/>
      <c r="AC69" s="52"/>
      <c r="AD69" s="51"/>
      <c r="AE69" s="34"/>
      <c r="AF69" s="42">
        <f t="shared" si="17"/>
        <v>0</v>
      </c>
    </row>
    <row r="70" spans="1:32" s="21" customFormat="1" ht="12" x14ac:dyDescent="0.3">
      <c r="A70" s="11">
        <v>62</v>
      </c>
      <c r="B70" s="15" t="s">
        <v>67</v>
      </c>
      <c r="C70" s="14" t="s">
        <v>16</v>
      </c>
      <c r="D70" s="14">
        <v>42758</v>
      </c>
      <c r="E70" s="15"/>
      <c r="F70" s="15" t="s">
        <v>46</v>
      </c>
      <c r="G70" s="15" t="s">
        <v>47</v>
      </c>
      <c r="H70" s="15" t="s">
        <v>36</v>
      </c>
      <c r="I70" s="15" t="s">
        <v>37</v>
      </c>
      <c r="J70" s="15" t="s">
        <v>206</v>
      </c>
      <c r="K70" s="15" t="s">
        <v>207</v>
      </c>
      <c r="L70" s="16">
        <v>2</v>
      </c>
      <c r="M70" s="17">
        <v>25</v>
      </c>
      <c r="N70" s="18">
        <f>L70*M70</f>
        <v>50</v>
      </c>
      <c r="O70" s="19"/>
      <c r="P70" s="16">
        <v>2</v>
      </c>
      <c r="Q70" s="20">
        <v>20</v>
      </c>
      <c r="R70" s="16"/>
      <c r="S70" s="20">
        <f>R70*0.2</f>
        <v>0</v>
      </c>
      <c r="T70" s="16"/>
      <c r="U70" s="20">
        <f>T70*0.2</f>
        <v>0</v>
      </c>
      <c r="V70" s="16"/>
      <c r="W70" s="20">
        <f>V70*0.2</f>
        <v>0</v>
      </c>
      <c r="X70" s="60" t="s">
        <v>117</v>
      </c>
      <c r="Y70" s="57" t="s">
        <v>41</v>
      </c>
      <c r="Z70" s="51"/>
      <c r="AA70" s="38"/>
      <c r="AB70" s="11"/>
      <c r="AC70" s="52"/>
      <c r="AD70" s="51"/>
      <c r="AE70" s="34"/>
      <c r="AF70" s="42">
        <f>AD70*AE70</f>
        <v>0</v>
      </c>
    </row>
    <row r="71" spans="1:32" s="21" customFormat="1" ht="12" x14ac:dyDescent="0.3">
      <c r="A71" s="11">
        <v>63</v>
      </c>
      <c r="B71" s="15" t="s">
        <v>58</v>
      </c>
      <c r="C71" s="14" t="s">
        <v>18</v>
      </c>
      <c r="D71" s="14">
        <v>42759</v>
      </c>
      <c r="E71" s="15" t="s">
        <v>208</v>
      </c>
      <c r="F71" s="15" t="s">
        <v>85</v>
      </c>
      <c r="G71" s="15" t="s">
        <v>47</v>
      </c>
      <c r="H71" s="15" t="s">
        <v>209</v>
      </c>
      <c r="I71" s="22" t="s">
        <v>210</v>
      </c>
      <c r="J71" s="15" t="s">
        <v>36</v>
      </c>
      <c r="K71" s="15" t="s">
        <v>37</v>
      </c>
      <c r="L71" s="16">
        <v>230</v>
      </c>
      <c r="M71" s="17">
        <v>0.75</v>
      </c>
      <c r="N71" s="18">
        <v>170</v>
      </c>
      <c r="O71" s="19"/>
      <c r="P71" s="16"/>
      <c r="Q71" s="20">
        <f t="shared" si="13"/>
        <v>0</v>
      </c>
      <c r="R71" s="16"/>
      <c r="S71" s="20">
        <f t="shared" si="14"/>
        <v>0</v>
      </c>
      <c r="T71" s="16"/>
      <c r="U71" s="20">
        <f t="shared" si="15"/>
        <v>0</v>
      </c>
      <c r="V71" s="16">
        <v>150</v>
      </c>
      <c r="W71" s="20">
        <f t="shared" si="16"/>
        <v>30</v>
      </c>
      <c r="X71" s="60"/>
      <c r="Y71" s="57" t="s">
        <v>41</v>
      </c>
      <c r="Z71" s="51"/>
      <c r="AA71" s="38"/>
      <c r="AB71" s="11"/>
      <c r="AC71" s="52"/>
      <c r="AD71" s="51"/>
      <c r="AE71" s="34"/>
      <c r="AF71" s="42">
        <f t="shared" si="17"/>
        <v>0</v>
      </c>
    </row>
    <row r="72" spans="1:32" s="21" customFormat="1" ht="12" x14ac:dyDescent="0.3">
      <c r="A72" s="11">
        <v>64</v>
      </c>
      <c r="B72" s="15" t="s">
        <v>32</v>
      </c>
      <c r="C72" s="14" t="s">
        <v>17</v>
      </c>
      <c r="D72" s="14">
        <v>42760</v>
      </c>
      <c r="E72" s="15" t="s">
        <v>211</v>
      </c>
      <c r="F72" s="15" t="s">
        <v>34</v>
      </c>
      <c r="G72" s="15" t="s">
        <v>59</v>
      </c>
      <c r="H72" s="15" t="s">
        <v>36</v>
      </c>
      <c r="I72" s="15" t="s">
        <v>37</v>
      </c>
      <c r="J72" s="15" t="s">
        <v>212</v>
      </c>
      <c r="K72" s="15" t="s">
        <v>213</v>
      </c>
      <c r="L72" s="16">
        <v>240</v>
      </c>
      <c r="M72" s="17">
        <v>0.75</v>
      </c>
      <c r="N72" s="18">
        <v>250</v>
      </c>
      <c r="O72" s="19"/>
      <c r="P72" s="16"/>
      <c r="Q72" s="20">
        <f t="shared" si="13"/>
        <v>0</v>
      </c>
      <c r="R72" s="16"/>
      <c r="S72" s="20">
        <f t="shared" si="14"/>
        <v>0</v>
      </c>
      <c r="T72" s="16">
        <v>250</v>
      </c>
      <c r="U72" s="20">
        <f t="shared" si="15"/>
        <v>50</v>
      </c>
      <c r="V72" s="16"/>
      <c r="W72" s="20">
        <f t="shared" si="16"/>
        <v>0</v>
      </c>
      <c r="X72" s="60"/>
      <c r="Y72" s="57" t="s">
        <v>41</v>
      </c>
      <c r="Z72" s="51"/>
      <c r="AA72" s="38"/>
      <c r="AB72" s="11"/>
      <c r="AC72" s="52"/>
      <c r="AD72" s="51"/>
      <c r="AE72" s="34"/>
      <c r="AF72" s="42">
        <f t="shared" si="17"/>
        <v>0</v>
      </c>
    </row>
    <row r="73" spans="1:32" s="21" customFormat="1" ht="29.25" customHeight="1" x14ac:dyDescent="0.3">
      <c r="A73" s="11">
        <v>65</v>
      </c>
      <c r="B73" s="15" t="s">
        <v>67</v>
      </c>
      <c r="C73" s="14" t="s">
        <v>16</v>
      </c>
      <c r="D73" s="14">
        <v>42760</v>
      </c>
      <c r="E73" s="15"/>
      <c r="F73" s="15" t="s">
        <v>46</v>
      </c>
      <c r="G73" s="15" t="s">
        <v>47</v>
      </c>
      <c r="H73" s="15" t="s">
        <v>36</v>
      </c>
      <c r="I73" s="15" t="s">
        <v>37</v>
      </c>
      <c r="J73" s="15" t="s">
        <v>206</v>
      </c>
      <c r="K73" s="15" t="s">
        <v>207</v>
      </c>
      <c r="L73" s="16">
        <v>1000</v>
      </c>
      <c r="M73" s="17">
        <v>0.7</v>
      </c>
      <c r="N73" s="18">
        <f t="shared" si="18"/>
        <v>700</v>
      </c>
      <c r="O73" s="19">
        <v>30</v>
      </c>
      <c r="P73" s="16"/>
      <c r="Q73" s="20">
        <f t="shared" si="13"/>
        <v>0</v>
      </c>
      <c r="R73" s="16">
        <v>1000</v>
      </c>
      <c r="S73" s="20">
        <f t="shared" si="14"/>
        <v>200</v>
      </c>
      <c r="T73" s="16"/>
      <c r="U73" s="20">
        <f t="shared" si="15"/>
        <v>0</v>
      </c>
      <c r="V73" s="16"/>
      <c r="W73" s="20">
        <f t="shared" si="16"/>
        <v>0</v>
      </c>
      <c r="X73" s="60" t="s">
        <v>214</v>
      </c>
      <c r="Y73" s="57" t="s">
        <v>41</v>
      </c>
      <c r="Z73" s="51"/>
      <c r="AA73" s="38"/>
      <c r="AB73" s="11"/>
      <c r="AC73" s="52"/>
      <c r="AD73" s="51"/>
      <c r="AE73" s="34"/>
      <c r="AF73" s="42">
        <f t="shared" si="17"/>
        <v>0</v>
      </c>
    </row>
    <row r="74" spans="1:32" s="21" customFormat="1" ht="12" x14ac:dyDescent="0.3">
      <c r="A74" s="11">
        <v>66</v>
      </c>
      <c r="B74" s="15" t="s">
        <v>58</v>
      </c>
      <c r="C74" s="14" t="s">
        <v>15</v>
      </c>
      <c r="D74" s="14">
        <v>42760</v>
      </c>
      <c r="E74" s="15"/>
      <c r="F74" s="15" t="s">
        <v>53</v>
      </c>
      <c r="G74" s="15" t="s">
        <v>47</v>
      </c>
      <c r="H74" s="15" t="s">
        <v>36</v>
      </c>
      <c r="I74" s="22" t="s">
        <v>37</v>
      </c>
      <c r="J74" s="15" t="s">
        <v>190</v>
      </c>
      <c r="K74" s="15" t="s">
        <v>191</v>
      </c>
      <c r="L74" s="16">
        <v>270</v>
      </c>
      <c r="M74" s="17">
        <v>0.72</v>
      </c>
      <c r="N74" s="18">
        <v>195</v>
      </c>
      <c r="O74" s="19"/>
      <c r="P74" s="16">
        <v>270</v>
      </c>
      <c r="Q74" s="20">
        <f t="shared" si="13"/>
        <v>59.4</v>
      </c>
      <c r="R74" s="16"/>
      <c r="S74" s="20">
        <f t="shared" si="14"/>
        <v>0</v>
      </c>
      <c r="T74" s="16"/>
      <c r="U74" s="20">
        <f t="shared" si="15"/>
        <v>0</v>
      </c>
      <c r="V74" s="16"/>
      <c r="W74" s="20">
        <f t="shared" si="16"/>
        <v>0</v>
      </c>
      <c r="X74" s="60"/>
      <c r="Y74" s="57" t="s">
        <v>41</v>
      </c>
      <c r="Z74" s="51"/>
      <c r="AA74" s="38"/>
      <c r="AB74" s="11"/>
      <c r="AC74" s="52"/>
      <c r="AD74" s="51"/>
      <c r="AE74" s="34"/>
      <c r="AF74" s="42">
        <f t="shared" si="17"/>
        <v>0</v>
      </c>
    </row>
    <row r="75" spans="1:32" s="21" customFormat="1" ht="12" x14ac:dyDescent="0.3">
      <c r="A75" s="11">
        <v>67</v>
      </c>
      <c r="B75" s="15" t="s">
        <v>44</v>
      </c>
      <c r="C75" s="14" t="s">
        <v>215</v>
      </c>
      <c r="D75" s="14">
        <v>42760</v>
      </c>
      <c r="E75" s="15"/>
      <c r="F75" s="15" t="s">
        <v>216</v>
      </c>
      <c r="G75" s="15" t="s">
        <v>47</v>
      </c>
      <c r="H75" s="15" t="s">
        <v>200</v>
      </c>
      <c r="I75" s="15" t="s">
        <v>201</v>
      </c>
      <c r="J75" s="15" t="s">
        <v>217</v>
      </c>
      <c r="K75" s="15" t="s">
        <v>218</v>
      </c>
      <c r="L75" s="16">
        <v>80</v>
      </c>
      <c r="M75" s="17">
        <v>0.75</v>
      </c>
      <c r="N75" s="18">
        <f t="shared" si="18"/>
        <v>60</v>
      </c>
      <c r="O75" s="19"/>
      <c r="P75" s="16"/>
      <c r="Q75" s="20">
        <f t="shared" si="13"/>
        <v>0</v>
      </c>
      <c r="R75" s="16"/>
      <c r="S75" s="20">
        <f t="shared" si="14"/>
        <v>0</v>
      </c>
      <c r="T75" s="16"/>
      <c r="U75" s="20">
        <f t="shared" si="15"/>
        <v>0</v>
      </c>
      <c r="V75" s="16"/>
      <c r="W75" s="20">
        <f t="shared" si="16"/>
        <v>0</v>
      </c>
      <c r="X75" s="60"/>
      <c r="Y75" s="57" t="s">
        <v>41</v>
      </c>
      <c r="Z75" s="51"/>
      <c r="AA75" s="38"/>
      <c r="AB75" s="11"/>
      <c r="AC75" s="52"/>
      <c r="AD75" s="53">
        <v>70</v>
      </c>
      <c r="AE75" s="67">
        <v>0.7</v>
      </c>
      <c r="AF75" s="68">
        <v>50</v>
      </c>
    </row>
    <row r="76" spans="1:32" s="21" customFormat="1" ht="12" x14ac:dyDescent="0.3">
      <c r="A76" s="11">
        <v>68</v>
      </c>
      <c r="B76" s="15" t="s">
        <v>58</v>
      </c>
      <c r="C76" s="14" t="s">
        <v>42</v>
      </c>
      <c r="D76" s="14">
        <v>42760</v>
      </c>
      <c r="E76" s="15"/>
      <c r="F76" s="15" t="s">
        <v>85</v>
      </c>
      <c r="G76" s="15" t="s">
        <v>47</v>
      </c>
      <c r="H76" s="15" t="s">
        <v>219</v>
      </c>
      <c r="I76" s="15" t="s">
        <v>220</v>
      </c>
      <c r="J76" s="15" t="s">
        <v>221</v>
      </c>
      <c r="K76" s="15" t="s">
        <v>222</v>
      </c>
      <c r="L76" s="16">
        <v>220</v>
      </c>
      <c r="M76" s="17">
        <v>0.72</v>
      </c>
      <c r="N76" s="18">
        <v>160</v>
      </c>
      <c r="O76" s="19"/>
      <c r="P76" s="16"/>
      <c r="Q76" s="20">
        <f t="shared" si="13"/>
        <v>0</v>
      </c>
      <c r="R76" s="16"/>
      <c r="S76" s="20">
        <f t="shared" si="14"/>
        <v>0</v>
      </c>
      <c r="T76" s="16"/>
      <c r="U76" s="20">
        <f t="shared" si="15"/>
        <v>0</v>
      </c>
      <c r="V76" s="16"/>
      <c r="W76" s="20">
        <f t="shared" si="16"/>
        <v>0</v>
      </c>
      <c r="X76" s="60"/>
      <c r="Y76" s="57" t="s">
        <v>41</v>
      </c>
      <c r="Z76" s="51"/>
      <c r="AA76" s="38"/>
      <c r="AB76" s="11"/>
      <c r="AC76" s="52"/>
      <c r="AD76" s="51"/>
      <c r="AE76" s="34"/>
      <c r="AF76" s="42">
        <f t="shared" si="17"/>
        <v>0</v>
      </c>
    </row>
    <row r="77" spans="1:32" s="21" customFormat="1" ht="12" x14ac:dyDescent="0.3">
      <c r="A77" s="11">
        <v>69</v>
      </c>
      <c r="B77" s="15" t="s">
        <v>58</v>
      </c>
      <c r="C77" s="14" t="s">
        <v>16</v>
      </c>
      <c r="D77" s="14">
        <v>42761</v>
      </c>
      <c r="E77" s="15" t="s">
        <v>208</v>
      </c>
      <c r="F77" s="15" t="s">
        <v>46</v>
      </c>
      <c r="G77" s="15" t="s">
        <v>47</v>
      </c>
      <c r="H77" s="15" t="s">
        <v>36</v>
      </c>
      <c r="I77" s="22" t="s">
        <v>37</v>
      </c>
      <c r="J77" s="15" t="s">
        <v>36</v>
      </c>
      <c r="K77" s="15" t="s">
        <v>37</v>
      </c>
      <c r="L77" s="16">
        <v>4</v>
      </c>
      <c r="M77" s="17">
        <v>25</v>
      </c>
      <c r="N77" s="18">
        <f>L77*M77</f>
        <v>100</v>
      </c>
      <c r="O77" s="19">
        <v>40</v>
      </c>
      <c r="P77" s="16"/>
      <c r="Q77" s="20">
        <f t="shared" si="1"/>
        <v>0</v>
      </c>
      <c r="R77" s="16">
        <v>4</v>
      </c>
      <c r="S77" s="20">
        <v>40</v>
      </c>
      <c r="T77" s="16"/>
      <c r="U77" s="20">
        <f t="shared" si="3"/>
        <v>0</v>
      </c>
      <c r="V77" s="16"/>
      <c r="W77" s="20">
        <f t="shared" si="4"/>
        <v>0</v>
      </c>
      <c r="X77" s="60" t="s">
        <v>223</v>
      </c>
      <c r="Y77" s="57" t="s">
        <v>41</v>
      </c>
      <c r="Z77" s="51"/>
      <c r="AA77" s="38"/>
      <c r="AB77" s="11"/>
      <c r="AC77" s="52"/>
      <c r="AD77" s="51"/>
      <c r="AE77" s="34"/>
      <c r="AF77" s="42">
        <f t="shared" si="5"/>
        <v>0</v>
      </c>
    </row>
    <row r="78" spans="1:32" s="21" customFormat="1" ht="12" x14ac:dyDescent="0.3">
      <c r="A78" s="11">
        <v>70</v>
      </c>
      <c r="B78" s="15" t="s">
        <v>91</v>
      </c>
      <c r="C78" s="14" t="s">
        <v>42</v>
      </c>
      <c r="D78" s="14">
        <v>42761</v>
      </c>
      <c r="E78" s="15" t="s">
        <v>224</v>
      </c>
      <c r="F78" s="15" t="s">
        <v>85</v>
      </c>
      <c r="G78" s="15" t="s">
        <v>47</v>
      </c>
      <c r="H78" s="15" t="s">
        <v>36</v>
      </c>
      <c r="I78" s="15" t="s">
        <v>37</v>
      </c>
      <c r="J78" s="15" t="s">
        <v>93</v>
      </c>
      <c r="K78" s="15" t="s">
        <v>94</v>
      </c>
      <c r="L78" s="16">
        <v>720</v>
      </c>
      <c r="M78" s="17">
        <v>0.75</v>
      </c>
      <c r="N78" s="18">
        <v>535</v>
      </c>
      <c r="O78" s="19">
        <v>45</v>
      </c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60" t="s">
        <v>225</v>
      </c>
      <c r="Y78" s="57" t="s">
        <v>41</v>
      </c>
      <c r="Z78" s="51"/>
      <c r="AA78" s="38"/>
      <c r="AB78" s="11"/>
      <c r="AC78" s="52"/>
      <c r="AD78" s="51"/>
      <c r="AE78" s="34"/>
      <c r="AF78" s="42">
        <f t="shared" si="5"/>
        <v>0</v>
      </c>
    </row>
    <row r="79" spans="1:32" s="21" customFormat="1" ht="12" x14ac:dyDescent="0.3">
      <c r="A79" s="11">
        <v>71</v>
      </c>
      <c r="B79" s="15" t="s">
        <v>58</v>
      </c>
      <c r="C79" s="14" t="s">
        <v>17</v>
      </c>
      <c r="D79" s="14">
        <v>42762</v>
      </c>
      <c r="E79" s="15"/>
      <c r="F79" s="15" t="s">
        <v>34</v>
      </c>
      <c r="G79" s="15" t="s">
        <v>35</v>
      </c>
      <c r="H79" s="15" t="s">
        <v>36</v>
      </c>
      <c r="I79" s="15" t="s">
        <v>37</v>
      </c>
      <c r="J79" s="15" t="s">
        <v>226</v>
      </c>
      <c r="K79" s="15" t="s">
        <v>227</v>
      </c>
      <c r="L79" s="16">
        <v>210</v>
      </c>
      <c r="M79" s="17">
        <v>0.65</v>
      </c>
      <c r="N79" s="18">
        <v>135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>
        <v>200</v>
      </c>
      <c r="U79" s="20">
        <f t="shared" si="3"/>
        <v>40</v>
      </c>
      <c r="V79" s="16"/>
      <c r="W79" s="20">
        <f t="shared" si="4"/>
        <v>0</v>
      </c>
      <c r="X79" s="60"/>
      <c r="Y79" s="57" t="s">
        <v>41</v>
      </c>
      <c r="Z79" s="51"/>
      <c r="AA79" s="38"/>
      <c r="AB79" s="11"/>
      <c r="AC79" s="52"/>
      <c r="AD79" s="51"/>
      <c r="AE79" s="34"/>
      <c r="AF79" s="42">
        <f t="shared" si="5"/>
        <v>0</v>
      </c>
    </row>
    <row r="80" spans="1:32" s="21" customFormat="1" ht="12" x14ac:dyDescent="0.3">
      <c r="A80" s="11">
        <v>72</v>
      </c>
      <c r="B80" s="15" t="s">
        <v>111</v>
      </c>
      <c r="C80" s="14" t="s">
        <v>118</v>
      </c>
      <c r="D80" s="14">
        <v>42762</v>
      </c>
      <c r="E80" s="15" t="s">
        <v>112</v>
      </c>
      <c r="F80" s="15" t="s">
        <v>193</v>
      </c>
      <c r="G80" s="15" t="s">
        <v>47</v>
      </c>
      <c r="H80" s="15" t="s">
        <v>113</v>
      </c>
      <c r="I80" s="22" t="s">
        <v>114</v>
      </c>
      <c r="J80" s="15" t="s">
        <v>120</v>
      </c>
      <c r="K80" s="15" t="s">
        <v>121</v>
      </c>
      <c r="L80" s="16">
        <v>565</v>
      </c>
      <c r="M80" s="17">
        <v>0.8</v>
      </c>
      <c r="N80" s="18">
        <f t="shared" ref="N80:N86" si="19">L80*M80</f>
        <v>452</v>
      </c>
      <c r="O80" s="19"/>
      <c r="P80" s="16"/>
      <c r="Q80" s="20">
        <f t="shared" ref="Q80:Q87" si="20">P80*0.22</f>
        <v>0</v>
      </c>
      <c r="R80" s="16"/>
      <c r="S80" s="20">
        <f t="shared" ref="S80:S87" si="21">R80*0.2</f>
        <v>0</v>
      </c>
      <c r="T80" s="16"/>
      <c r="U80" s="20">
        <f t="shared" ref="U80:U87" si="22">T80*0.2</f>
        <v>0</v>
      </c>
      <c r="V80" s="16"/>
      <c r="W80" s="20">
        <f t="shared" ref="W80:W87" si="23">V80*0.2</f>
        <v>0</v>
      </c>
      <c r="X80" s="60"/>
      <c r="Y80" s="57" t="s">
        <v>41</v>
      </c>
      <c r="Z80" s="51"/>
      <c r="AA80" s="38"/>
      <c r="AB80" s="11"/>
      <c r="AC80" s="52"/>
      <c r="AD80" s="53">
        <v>560</v>
      </c>
      <c r="AE80" s="67">
        <v>0.7</v>
      </c>
      <c r="AF80" s="68">
        <f t="shared" ref="AF80:AF87" si="24">AD80*AE80</f>
        <v>392</v>
      </c>
    </row>
    <row r="81" spans="1:32" s="21" customFormat="1" ht="12" x14ac:dyDescent="0.3">
      <c r="A81" s="11">
        <v>73</v>
      </c>
      <c r="B81" s="15" t="s">
        <v>111</v>
      </c>
      <c r="C81" s="14" t="s">
        <v>16</v>
      </c>
      <c r="D81" s="14">
        <v>42762</v>
      </c>
      <c r="E81" s="15" t="s">
        <v>112</v>
      </c>
      <c r="F81" s="15" t="s">
        <v>46</v>
      </c>
      <c r="G81" s="15" t="s">
        <v>47</v>
      </c>
      <c r="H81" s="15" t="s">
        <v>113</v>
      </c>
      <c r="I81" s="15" t="s">
        <v>114</v>
      </c>
      <c r="J81" s="15" t="s">
        <v>228</v>
      </c>
      <c r="K81" s="15" t="s">
        <v>142</v>
      </c>
      <c r="L81" s="16">
        <v>515</v>
      </c>
      <c r="M81" s="17">
        <v>0.8</v>
      </c>
      <c r="N81" s="18">
        <f t="shared" si="19"/>
        <v>412</v>
      </c>
      <c r="O81" s="19"/>
      <c r="P81" s="16"/>
      <c r="Q81" s="20">
        <f t="shared" si="20"/>
        <v>0</v>
      </c>
      <c r="R81" s="16">
        <v>520</v>
      </c>
      <c r="S81" s="20">
        <f t="shared" si="21"/>
        <v>104</v>
      </c>
      <c r="T81" s="16"/>
      <c r="U81" s="20">
        <f t="shared" si="22"/>
        <v>0</v>
      </c>
      <c r="V81" s="16"/>
      <c r="W81" s="20">
        <f t="shared" si="23"/>
        <v>0</v>
      </c>
      <c r="X81" s="60" t="s">
        <v>229</v>
      </c>
      <c r="Y81" s="57" t="s">
        <v>41</v>
      </c>
      <c r="Z81" s="51"/>
      <c r="AA81" s="38"/>
      <c r="AB81" s="11"/>
      <c r="AC81" s="52"/>
      <c r="AD81" s="51"/>
      <c r="AE81" s="34"/>
      <c r="AF81" s="42">
        <f t="shared" si="24"/>
        <v>0</v>
      </c>
    </row>
    <row r="82" spans="1:32" s="21" customFormat="1" ht="12" x14ac:dyDescent="0.3">
      <c r="A82" s="11">
        <v>74</v>
      </c>
      <c r="B82" s="15" t="s">
        <v>111</v>
      </c>
      <c r="C82" s="14" t="s">
        <v>15</v>
      </c>
      <c r="D82" s="14">
        <v>42762</v>
      </c>
      <c r="E82" s="15" t="s">
        <v>112</v>
      </c>
      <c r="F82" s="15" t="s">
        <v>53</v>
      </c>
      <c r="G82" s="15" t="s">
        <v>47</v>
      </c>
      <c r="H82" s="15" t="s">
        <v>113</v>
      </c>
      <c r="I82" s="15" t="s">
        <v>114</v>
      </c>
      <c r="J82" s="15" t="s">
        <v>115</v>
      </c>
      <c r="K82" s="15" t="s">
        <v>116</v>
      </c>
      <c r="L82" s="16">
        <v>395</v>
      </c>
      <c r="M82" s="17">
        <v>0.8</v>
      </c>
      <c r="N82" s="18">
        <f t="shared" si="19"/>
        <v>316</v>
      </c>
      <c r="O82" s="19"/>
      <c r="P82" s="16">
        <v>410</v>
      </c>
      <c r="Q82" s="20">
        <f t="shared" si="20"/>
        <v>90.2</v>
      </c>
      <c r="R82" s="16"/>
      <c r="S82" s="20">
        <f t="shared" si="21"/>
        <v>0</v>
      </c>
      <c r="T82" s="16"/>
      <c r="U82" s="20">
        <f t="shared" si="22"/>
        <v>0</v>
      </c>
      <c r="V82" s="16"/>
      <c r="W82" s="20">
        <f t="shared" si="23"/>
        <v>0</v>
      </c>
      <c r="X82" s="60" t="s">
        <v>229</v>
      </c>
      <c r="Y82" s="57" t="s">
        <v>41</v>
      </c>
      <c r="Z82" s="51"/>
      <c r="AA82" s="38"/>
      <c r="AB82" s="11"/>
      <c r="AC82" s="52"/>
      <c r="AD82" s="51"/>
      <c r="AE82" s="34"/>
      <c r="AF82" s="42">
        <f t="shared" si="24"/>
        <v>0</v>
      </c>
    </row>
    <row r="83" spans="1:32" s="21" customFormat="1" ht="12" x14ac:dyDescent="0.3">
      <c r="A83" s="11">
        <v>75</v>
      </c>
      <c r="B83" s="15" t="s">
        <v>111</v>
      </c>
      <c r="C83" s="14" t="s">
        <v>15</v>
      </c>
      <c r="D83" s="14">
        <v>42765</v>
      </c>
      <c r="E83" s="15" t="s">
        <v>112</v>
      </c>
      <c r="F83" s="15" t="s">
        <v>53</v>
      </c>
      <c r="G83" s="15" t="s">
        <v>47</v>
      </c>
      <c r="H83" s="15" t="s">
        <v>113</v>
      </c>
      <c r="I83" s="22" t="s">
        <v>114</v>
      </c>
      <c r="J83" s="15" t="s">
        <v>230</v>
      </c>
      <c r="K83" s="15" t="s">
        <v>231</v>
      </c>
      <c r="L83" s="16">
        <v>220</v>
      </c>
      <c r="M83" s="17">
        <v>0.8</v>
      </c>
      <c r="N83" s="18">
        <f t="shared" si="19"/>
        <v>176</v>
      </c>
      <c r="O83" s="19"/>
      <c r="P83" s="16">
        <v>240</v>
      </c>
      <c r="Q83" s="20">
        <f t="shared" si="20"/>
        <v>52.8</v>
      </c>
      <c r="R83" s="16"/>
      <c r="S83" s="20">
        <f t="shared" si="21"/>
        <v>0</v>
      </c>
      <c r="T83" s="16"/>
      <c r="U83" s="20">
        <f t="shared" si="22"/>
        <v>0</v>
      </c>
      <c r="V83" s="16"/>
      <c r="W83" s="20">
        <f t="shared" si="23"/>
        <v>0</v>
      </c>
      <c r="X83" s="60" t="s">
        <v>232</v>
      </c>
      <c r="Y83" s="57" t="s">
        <v>41</v>
      </c>
      <c r="Z83" s="51"/>
      <c r="AA83" s="38"/>
      <c r="AB83" s="11"/>
      <c r="AC83" s="52"/>
      <c r="AD83" s="51"/>
      <c r="AE83" s="34"/>
      <c r="AF83" s="42">
        <f t="shared" si="24"/>
        <v>0</v>
      </c>
    </row>
    <row r="84" spans="1:32" s="21" customFormat="1" ht="12" x14ac:dyDescent="0.3">
      <c r="A84" s="11">
        <v>76</v>
      </c>
      <c r="B84" s="15" t="s">
        <v>58</v>
      </c>
      <c r="C84" s="14" t="s">
        <v>15</v>
      </c>
      <c r="D84" s="14">
        <v>42765</v>
      </c>
      <c r="E84" s="15"/>
      <c r="F84" s="15" t="s">
        <v>53</v>
      </c>
      <c r="G84" s="15" t="s">
        <v>47</v>
      </c>
      <c r="H84" s="15" t="s">
        <v>36</v>
      </c>
      <c r="I84" s="15" t="s">
        <v>37</v>
      </c>
      <c r="J84" s="15" t="s">
        <v>233</v>
      </c>
      <c r="K84" s="15" t="s">
        <v>234</v>
      </c>
      <c r="L84" s="16">
        <v>235</v>
      </c>
      <c r="M84" s="17">
        <v>0.72</v>
      </c>
      <c r="N84" s="18">
        <v>170</v>
      </c>
      <c r="O84" s="19"/>
      <c r="P84" s="16">
        <v>240</v>
      </c>
      <c r="Q84" s="20">
        <f t="shared" si="20"/>
        <v>52.8</v>
      </c>
      <c r="R84" s="16"/>
      <c r="S84" s="20">
        <f t="shared" si="21"/>
        <v>0</v>
      </c>
      <c r="T84" s="16"/>
      <c r="U84" s="20">
        <f t="shared" si="22"/>
        <v>0</v>
      </c>
      <c r="V84" s="16"/>
      <c r="W84" s="20">
        <f t="shared" si="23"/>
        <v>0</v>
      </c>
      <c r="X84" s="60"/>
      <c r="Y84" s="57" t="s">
        <v>41</v>
      </c>
      <c r="Z84" s="51"/>
      <c r="AA84" s="38"/>
      <c r="AB84" s="11"/>
      <c r="AC84" s="52"/>
      <c r="AD84" s="51"/>
      <c r="AE84" s="34"/>
      <c r="AF84" s="42">
        <f t="shared" si="24"/>
        <v>0</v>
      </c>
    </row>
    <row r="85" spans="1:32" s="21" customFormat="1" ht="12" x14ac:dyDescent="0.3">
      <c r="A85" s="11">
        <v>77</v>
      </c>
      <c r="B85" s="15" t="s">
        <v>111</v>
      </c>
      <c r="C85" s="14" t="s">
        <v>17</v>
      </c>
      <c r="D85" s="14">
        <v>42765</v>
      </c>
      <c r="E85" s="15" t="s">
        <v>112</v>
      </c>
      <c r="F85" s="15" t="s">
        <v>34</v>
      </c>
      <c r="G85" s="15" t="s">
        <v>35</v>
      </c>
      <c r="H85" s="15" t="s">
        <v>113</v>
      </c>
      <c r="I85" s="15" t="s">
        <v>114</v>
      </c>
      <c r="J85" s="15" t="s">
        <v>235</v>
      </c>
      <c r="K85" s="15" t="s">
        <v>107</v>
      </c>
      <c r="L85" s="16">
        <v>200</v>
      </c>
      <c r="M85" s="17">
        <v>0.75</v>
      </c>
      <c r="N85" s="18">
        <f t="shared" si="19"/>
        <v>150</v>
      </c>
      <c r="O85" s="19"/>
      <c r="P85" s="16"/>
      <c r="Q85" s="20">
        <f t="shared" si="20"/>
        <v>0</v>
      </c>
      <c r="R85" s="16"/>
      <c r="S85" s="20">
        <f t="shared" si="21"/>
        <v>0</v>
      </c>
      <c r="T85" s="16">
        <v>200</v>
      </c>
      <c r="U85" s="20">
        <f t="shared" si="22"/>
        <v>40</v>
      </c>
      <c r="V85" s="16"/>
      <c r="W85" s="20">
        <f t="shared" si="23"/>
        <v>0</v>
      </c>
      <c r="X85" s="60"/>
      <c r="Y85" s="57" t="s">
        <v>41</v>
      </c>
      <c r="Z85" s="51"/>
      <c r="AA85" s="38"/>
      <c r="AB85" s="11"/>
      <c r="AC85" s="52"/>
      <c r="AD85" s="51"/>
      <c r="AE85" s="34"/>
      <c r="AF85" s="42">
        <f t="shared" si="24"/>
        <v>0</v>
      </c>
    </row>
    <row r="86" spans="1:32" s="21" customFormat="1" ht="12" x14ac:dyDescent="0.3">
      <c r="A86" s="11">
        <v>78</v>
      </c>
      <c r="B86" s="15" t="s">
        <v>178</v>
      </c>
      <c r="C86" s="14" t="s">
        <v>16</v>
      </c>
      <c r="D86" s="14">
        <v>42765</v>
      </c>
      <c r="E86" s="15"/>
      <c r="F86" s="15" t="s">
        <v>46</v>
      </c>
      <c r="G86" s="15" t="s">
        <v>47</v>
      </c>
      <c r="H86" s="15" t="s">
        <v>182</v>
      </c>
      <c r="I86" s="22" t="s">
        <v>183</v>
      </c>
      <c r="J86" s="15" t="s">
        <v>236</v>
      </c>
      <c r="K86" s="15" t="s">
        <v>237</v>
      </c>
      <c r="L86" s="16">
        <v>1200</v>
      </c>
      <c r="M86" s="17">
        <v>0.94</v>
      </c>
      <c r="N86" s="18">
        <f t="shared" si="19"/>
        <v>1128</v>
      </c>
      <c r="O86" s="19"/>
      <c r="P86" s="16"/>
      <c r="Q86" s="20">
        <f t="shared" si="20"/>
        <v>0</v>
      </c>
      <c r="R86" s="16">
        <v>1200</v>
      </c>
      <c r="S86" s="20">
        <f t="shared" si="21"/>
        <v>240</v>
      </c>
      <c r="T86" s="16"/>
      <c r="U86" s="20">
        <f t="shared" si="22"/>
        <v>0</v>
      </c>
      <c r="V86" s="16"/>
      <c r="W86" s="20">
        <f t="shared" si="23"/>
        <v>0</v>
      </c>
      <c r="X86" s="60" t="s">
        <v>238</v>
      </c>
      <c r="Y86" s="57" t="s">
        <v>41</v>
      </c>
      <c r="Z86" s="53" t="s">
        <v>239</v>
      </c>
      <c r="AA86" s="45">
        <v>130</v>
      </c>
      <c r="AB86" s="11"/>
      <c r="AC86" s="52"/>
      <c r="AD86" s="51"/>
      <c r="AE86" s="34"/>
      <c r="AF86" s="42">
        <f t="shared" si="24"/>
        <v>0</v>
      </c>
    </row>
    <row r="87" spans="1:32" s="21" customFormat="1" ht="12" x14ac:dyDescent="0.3">
      <c r="A87" s="11">
        <v>79</v>
      </c>
      <c r="B87" s="15" t="s">
        <v>58</v>
      </c>
      <c r="C87" s="14" t="s">
        <v>17</v>
      </c>
      <c r="D87" s="14">
        <v>42766</v>
      </c>
      <c r="E87" s="15"/>
      <c r="F87" s="15" t="s">
        <v>34</v>
      </c>
      <c r="G87" s="15" t="s">
        <v>59</v>
      </c>
      <c r="H87" s="15" t="s">
        <v>36</v>
      </c>
      <c r="I87" s="15" t="s">
        <v>37</v>
      </c>
      <c r="J87" s="15" t="s">
        <v>240</v>
      </c>
      <c r="K87" s="15" t="s">
        <v>241</v>
      </c>
      <c r="L87" s="16">
        <v>220</v>
      </c>
      <c r="M87" s="17">
        <v>0.65</v>
      </c>
      <c r="N87" s="18">
        <v>145</v>
      </c>
      <c r="O87" s="19"/>
      <c r="P87" s="16"/>
      <c r="Q87" s="20">
        <f t="shared" si="20"/>
        <v>0</v>
      </c>
      <c r="R87" s="16"/>
      <c r="S87" s="20">
        <f t="shared" si="21"/>
        <v>0</v>
      </c>
      <c r="T87" s="16">
        <v>230</v>
      </c>
      <c r="U87" s="20">
        <f t="shared" si="22"/>
        <v>46</v>
      </c>
      <c r="V87" s="16"/>
      <c r="W87" s="20">
        <f t="shared" si="23"/>
        <v>0</v>
      </c>
      <c r="X87" s="60" t="s">
        <v>242</v>
      </c>
      <c r="Y87" s="57" t="s">
        <v>41</v>
      </c>
      <c r="Z87" s="51"/>
      <c r="AA87" s="38"/>
      <c r="AB87" s="11"/>
      <c r="AC87" s="52"/>
      <c r="AD87" s="51"/>
      <c r="AE87" s="34"/>
      <c r="AF87" s="42">
        <f t="shared" si="24"/>
        <v>0</v>
      </c>
    </row>
    <row r="88" spans="1:32" s="21" customFormat="1" ht="12" x14ac:dyDescent="0.3">
      <c r="A88" s="11">
        <v>80</v>
      </c>
      <c r="B88" s="15" t="s">
        <v>58</v>
      </c>
      <c r="C88" s="14" t="s">
        <v>42</v>
      </c>
      <c r="D88" s="14">
        <v>42766</v>
      </c>
      <c r="E88" s="15"/>
      <c r="F88" s="15" t="s">
        <v>71</v>
      </c>
      <c r="G88" s="15" t="s">
        <v>59</v>
      </c>
      <c r="H88" s="15" t="s">
        <v>36</v>
      </c>
      <c r="I88" s="22" t="s">
        <v>37</v>
      </c>
      <c r="J88" s="15" t="s">
        <v>243</v>
      </c>
      <c r="K88" s="15" t="s">
        <v>244</v>
      </c>
      <c r="L88" s="16">
        <v>242</v>
      </c>
      <c r="M88" s="17">
        <v>0.65</v>
      </c>
      <c r="N88" s="18">
        <v>160</v>
      </c>
      <c r="O88" s="19"/>
      <c r="P88" s="16"/>
      <c r="Q88" s="20">
        <f>P88*0.22</f>
        <v>0</v>
      </c>
      <c r="R88" s="16"/>
      <c r="S88" s="20">
        <f>R88*0.2</f>
        <v>0</v>
      </c>
      <c r="T88" s="16"/>
      <c r="U88" s="20">
        <f>T88*0.2</f>
        <v>0</v>
      </c>
      <c r="V88" s="16"/>
      <c r="W88" s="20">
        <f>V88*0.2</f>
        <v>0</v>
      </c>
      <c r="X88" s="60"/>
      <c r="Y88" s="57" t="s">
        <v>41</v>
      </c>
      <c r="Z88" s="51"/>
      <c r="AA88" s="38"/>
      <c r="AB88" s="11"/>
      <c r="AC88" s="52"/>
      <c r="AD88" s="51"/>
      <c r="AE88" s="34"/>
      <c r="AF88" s="42">
        <f>AD88*AE88</f>
        <v>0</v>
      </c>
    </row>
    <row r="89" spans="1:32" s="21" customFormat="1" ht="24" x14ac:dyDescent="0.3">
      <c r="A89" s="11">
        <v>81</v>
      </c>
      <c r="B89" s="15" t="s">
        <v>105</v>
      </c>
      <c r="C89" s="14" t="s">
        <v>42</v>
      </c>
      <c r="D89" s="14">
        <v>42766</v>
      </c>
      <c r="E89" s="15" t="s">
        <v>245</v>
      </c>
      <c r="F89" s="15" t="s">
        <v>71</v>
      </c>
      <c r="G89" s="15" t="s">
        <v>59</v>
      </c>
      <c r="H89" s="15" t="s">
        <v>246</v>
      </c>
      <c r="I89" s="15" t="s">
        <v>65</v>
      </c>
      <c r="J89" s="15" t="s">
        <v>247</v>
      </c>
      <c r="K89" s="15" t="s">
        <v>231</v>
      </c>
      <c r="L89" s="16">
        <v>240</v>
      </c>
      <c r="M89" s="17">
        <v>0.7</v>
      </c>
      <c r="N89" s="18">
        <f>L89*M89</f>
        <v>168</v>
      </c>
      <c r="O89" s="19">
        <v>25</v>
      </c>
      <c r="P89" s="16"/>
      <c r="Q89" s="20">
        <f>P89*0.22</f>
        <v>0</v>
      </c>
      <c r="R89" s="16"/>
      <c r="S89" s="20">
        <f>R89*0.2</f>
        <v>0</v>
      </c>
      <c r="T89" s="16"/>
      <c r="U89" s="20">
        <f>T89*0.2</f>
        <v>0</v>
      </c>
      <c r="V89" s="16"/>
      <c r="W89" s="20">
        <f>V89*0.2</f>
        <v>0</v>
      </c>
      <c r="X89" s="60" t="s">
        <v>248</v>
      </c>
      <c r="Y89" s="57" t="s">
        <v>41</v>
      </c>
      <c r="Z89" s="51"/>
      <c r="AA89" s="38"/>
      <c r="AB89" s="11"/>
      <c r="AC89" s="52"/>
      <c r="AD89" s="51"/>
      <c r="AE89" s="34"/>
      <c r="AF89" s="42">
        <f>AD89*AE89</f>
        <v>0</v>
      </c>
    </row>
    <row r="90" spans="1:32" s="21" customFormat="1" ht="12" x14ac:dyDescent="0.3">
      <c r="A90" s="11">
        <v>82</v>
      </c>
      <c r="B90" s="15" t="s">
        <v>58</v>
      </c>
      <c r="C90" s="14" t="s">
        <v>18</v>
      </c>
      <c r="D90" s="14">
        <v>42766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249</v>
      </c>
      <c r="K90" s="15" t="s">
        <v>250</v>
      </c>
      <c r="L90" s="16">
        <v>80</v>
      </c>
      <c r="M90" s="17">
        <v>0.75</v>
      </c>
      <c r="N90" s="18">
        <f>L90*M90</f>
        <v>60</v>
      </c>
      <c r="O90" s="19">
        <v>30</v>
      </c>
      <c r="P90" s="16"/>
      <c r="Q90" s="20">
        <f>P90*0.22</f>
        <v>0</v>
      </c>
      <c r="R90" s="16"/>
      <c r="S90" s="20">
        <f>R90*0.2</f>
        <v>0</v>
      </c>
      <c r="T90" s="16"/>
      <c r="U90" s="20">
        <f>T90*0.2</f>
        <v>0</v>
      </c>
      <c r="V90" s="16">
        <v>3</v>
      </c>
      <c r="W90" s="20">
        <v>35</v>
      </c>
      <c r="X90" s="60" t="s">
        <v>251</v>
      </c>
      <c r="Y90" s="57" t="s">
        <v>41</v>
      </c>
      <c r="Z90" s="51"/>
      <c r="AA90" s="38"/>
      <c r="AB90" s="11"/>
      <c r="AC90" s="52"/>
      <c r="AD90" s="51"/>
      <c r="AE90" s="34"/>
      <c r="AF90" s="42">
        <f>AD90*AE90</f>
        <v>0</v>
      </c>
    </row>
    <row r="91" spans="1:32" s="21" customFormat="1" ht="12" x14ac:dyDescent="0.3">
      <c r="A91" s="11">
        <v>83</v>
      </c>
      <c r="B91" s="15" t="s">
        <v>51</v>
      </c>
      <c r="C91" s="14" t="s">
        <v>15</v>
      </c>
      <c r="D91" s="14">
        <v>42766</v>
      </c>
      <c r="E91" s="15" t="s">
        <v>252</v>
      </c>
      <c r="F91" s="15" t="s">
        <v>53</v>
      </c>
      <c r="G91" s="15" t="s">
        <v>47</v>
      </c>
      <c r="H91" s="15" t="s">
        <v>253</v>
      </c>
      <c r="I91" s="22" t="s">
        <v>254</v>
      </c>
      <c r="J91" s="15" t="s">
        <v>255</v>
      </c>
      <c r="K91" s="15" t="s">
        <v>256</v>
      </c>
      <c r="L91" s="16">
        <v>100</v>
      </c>
      <c r="M91" s="17">
        <v>0.8</v>
      </c>
      <c r="N91" s="18">
        <f>L91*M91</f>
        <v>80</v>
      </c>
      <c r="O91" s="19">
        <v>10</v>
      </c>
      <c r="P91" s="16"/>
      <c r="Q91" s="20">
        <f t="shared" si="1"/>
        <v>0</v>
      </c>
      <c r="R91" s="16"/>
      <c r="S91" s="20">
        <f t="shared" si="2"/>
        <v>0</v>
      </c>
      <c r="T91" s="16"/>
      <c r="U91" s="20">
        <f t="shared" si="3"/>
        <v>0</v>
      </c>
      <c r="V91" s="16"/>
      <c r="W91" s="20">
        <f t="shared" si="4"/>
        <v>0</v>
      </c>
      <c r="X91" s="60" t="s">
        <v>257</v>
      </c>
      <c r="Y91" s="57" t="s">
        <v>41</v>
      </c>
      <c r="Z91" s="51"/>
      <c r="AA91" s="38"/>
      <c r="AB91" s="11"/>
      <c r="AC91" s="52"/>
      <c r="AD91" s="51"/>
      <c r="AE91" s="34"/>
      <c r="AF91" s="42">
        <f t="shared" si="5"/>
        <v>0</v>
      </c>
    </row>
    <row r="92" spans="1:32" s="21" customFormat="1" ht="12" x14ac:dyDescent="0.3">
      <c r="A92" s="11">
        <v>84</v>
      </c>
      <c r="B92" s="15"/>
      <c r="C92" s="14"/>
      <c r="D92" s="14"/>
      <c r="E92" s="15"/>
      <c r="F92" s="15"/>
      <c r="G92" s="15"/>
      <c r="H92" s="15"/>
      <c r="I92" s="15"/>
      <c r="J92" s="15"/>
      <c r="K92" s="15"/>
      <c r="L92" s="16"/>
      <c r="M92" s="17"/>
      <c r="N92" s="18">
        <f>L92*M92</f>
        <v>0</v>
      </c>
      <c r="O92" s="19"/>
      <c r="P92" s="16"/>
      <c r="Q92" s="20">
        <f t="shared" si="1"/>
        <v>0</v>
      </c>
      <c r="R92" s="16"/>
      <c r="S92" s="20">
        <f t="shared" si="2"/>
        <v>0</v>
      </c>
      <c r="T92" s="16"/>
      <c r="U92" s="20">
        <f t="shared" si="3"/>
        <v>0</v>
      </c>
      <c r="V92" s="16"/>
      <c r="W92" s="20">
        <f t="shared" si="4"/>
        <v>0</v>
      </c>
      <c r="X92" s="60"/>
      <c r="Y92" s="57"/>
      <c r="Z92" s="51"/>
      <c r="AA92" s="38"/>
      <c r="AB92" s="11"/>
      <c r="AC92" s="52"/>
      <c r="AD92" s="51"/>
      <c r="AE92" s="34"/>
      <c r="AF92" s="42">
        <f t="shared" si="5"/>
        <v>0</v>
      </c>
    </row>
    <row r="93" spans="1:32" s="21" customFormat="1" ht="12" x14ac:dyDescent="0.3">
      <c r="A93" s="11">
        <v>85</v>
      </c>
      <c r="B93" s="15"/>
      <c r="C93" s="14"/>
      <c r="D93" s="14"/>
      <c r="E93" s="15"/>
      <c r="F93" s="15"/>
      <c r="G93" s="15"/>
      <c r="H93" s="15"/>
      <c r="I93" s="15"/>
      <c r="J93" s="15"/>
      <c r="K93" s="15"/>
      <c r="L93" s="16"/>
      <c r="M93" s="17"/>
      <c r="N93" s="18">
        <f>L93*M93</f>
        <v>0</v>
      </c>
      <c r="O93" s="19"/>
      <c r="P93" s="16"/>
      <c r="Q93" s="20">
        <f t="shared" si="1"/>
        <v>0</v>
      </c>
      <c r="R93" s="16"/>
      <c r="S93" s="20">
        <f t="shared" si="2"/>
        <v>0</v>
      </c>
      <c r="T93" s="16"/>
      <c r="U93" s="20">
        <f t="shared" si="3"/>
        <v>0</v>
      </c>
      <c r="V93" s="16"/>
      <c r="W93" s="20">
        <f t="shared" si="4"/>
        <v>0</v>
      </c>
      <c r="X93" s="60"/>
      <c r="Y93" s="57"/>
      <c r="Z93" s="51"/>
      <c r="AA93" s="38"/>
      <c r="AB93" s="11"/>
      <c r="AC93" s="52"/>
      <c r="AD93" s="51"/>
      <c r="AE93" s="34"/>
      <c r="AF93" s="42">
        <f t="shared" si="5"/>
        <v>0</v>
      </c>
    </row>
    <row r="94" spans="1:32" s="21" customFormat="1" ht="12" x14ac:dyDescent="0.3">
      <c r="C94" s="24"/>
      <c r="F94" s="24"/>
      <c r="G94" s="24"/>
      <c r="N94" s="25"/>
      <c r="O94" s="25"/>
      <c r="P94" s="26"/>
      <c r="Q94" s="25"/>
      <c r="R94" s="26"/>
      <c r="S94" s="25"/>
      <c r="T94" s="26"/>
      <c r="U94" s="25"/>
      <c r="V94" s="26"/>
      <c r="W94" s="25"/>
      <c r="X94" s="27"/>
      <c r="AA94" s="37"/>
      <c r="AC94" s="37"/>
    </row>
    <row r="95" spans="1:32" s="21" customFormat="1" ht="12" x14ac:dyDescent="0.3">
      <c r="C95" s="24"/>
      <c r="F95" s="24"/>
      <c r="G95" s="24"/>
      <c r="K95" s="28" t="s">
        <v>258</v>
      </c>
      <c r="L95" s="29">
        <f>SUM(L2:L93)</f>
        <v>30337</v>
      </c>
      <c r="M95" s="29"/>
      <c r="N95" s="64">
        <f t="shared" ref="N95:W95" si="25">SUM(N2:N93)</f>
        <v>24497.45</v>
      </c>
      <c r="O95" s="64">
        <f t="shared" si="25"/>
        <v>1318.27</v>
      </c>
      <c r="P95" s="26">
        <f t="shared" si="25"/>
        <v>7560</v>
      </c>
      <c r="Q95" s="64">
        <f t="shared" si="25"/>
        <v>1761.0000000000002</v>
      </c>
      <c r="R95" s="26">
        <f t="shared" si="25"/>
        <v>8089</v>
      </c>
      <c r="S95" s="64">
        <f t="shared" si="25"/>
        <v>1706</v>
      </c>
      <c r="T95" s="26">
        <f>SUM(T2:T93)</f>
        <v>3520</v>
      </c>
      <c r="U95" s="64">
        <f>SUM(U2:U93)</f>
        <v>704</v>
      </c>
      <c r="V95" s="26">
        <f t="shared" si="25"/>
        <v>2841</v>
      </c>
      <c r="W95" s="64">
        <f t="shared" si="25"/>
        <v>686</v>
      </c>
      <c r="X95" s="46" t="s">
        <v>259</v>
      </c>
      <c r="Y95" s="30"/>
      <c r="Z95" s="27"/>
      <c r="AA95" s="64">
        <f>SUM(AA7:AA93)</f>
        <v>200</v>
      </c>
      <c r="AB95" s="27"/>
      <c r="AC95" s="64">
        <f>SUM(AC7:AC93)</f>
        <v>0</v>
      </c>
      <c r="AD95" s="55">
        <f>SUM(AD7:AD93)</f>
        <v>2050</v>
      </c>
      <c r="AE95" s="30"/>
      <c r="AF95" s="64">
        <f>SUM(AF7:AF93)</f>
        <v>1365</v>
      </c>
    </row>
    <row r="96" spans="1:32" x14ac:dyDescent="0.3">
      <c r="C96" s="114"/>
      <c r="F96" s="114"/>
      <c r="G96" s="114"/>
      <c r="K96" s="63"/>
      <c r="L96" s="31"/>
      <c r="M96" s="31"/>
      <c r="N96" s="64"/>
      <c r="O96" s="64"/>
      <c r="Q96" s="64">
        <v>-28.02</v>
      </c>
      <c r="S96" s="64"/>
      <c r="U96" s="64"/>
      <c r="W96" s="64"/>
      <c r="X96" s="66" t="s">
        <v>260</v>
      </c>
      <c r="Z96" s="3"/>
      <c r="AA96" s="64"/>
      <c r="AF96" s="64"/>
    </row>
    <row r="97" spans="10:32" x14ac:dyDescent="0.3">
      <c r="K97" s="63"/>
      <c r="L97" s="31"/>
      <c r="M97" s="31"/>
      <c r="N97" s="64"/>
      <c r="O97" s="64"/>
      <c r="Q97" s="64"/>
      <c r="S97" s="64">
        <v>-32.340000000000003</v>
      </c>
      <c r="U97" s="64"/>
      <c r="W97" s="64"/>
      <c r="X97" s="66" t="s">
        <v>261</v>
      </c>
      <c r="Z97" s="3"/>
      <c r="AA97" s="64"/>
      <c r="AF97" s="64"/>
    </row>
    <row r="98" spans="10:32" x14ac:dyDescent="0.3">
      <c r="L98" s="31"/>
      <c r="M98" s="31"/>
      <c r="N98" s="64"/>
      <c r="O98" s="64"/>
      <c r="Q98" s="64"/>
      <c r="S98" s="64"/>
      <c r="U98" s="64"/>
      <c r="W98" s="64">
        <v>600</v>
      </c>
      <c r="X98" s="46" t="s">
        <v>262</v>
      </c>
      <c r="Z98" s="3"/>
      <c r="AA98" s="64"/>
      <c r="AF98" s="64"/>
    </row>
    <row r="99" spans="10:32" x14ac:dyDescent="0.3">
      <c r="J99" s="31"/>
      <c r="N99" s="64"/>
      <c r="O99" s="64"/>
      <c r="Q99" s="64"/>
      <c r="S99" s="64"/>
      <c r="U99" s="64"/>
      <c r="W99" s="64">
        <v>25</v>
      </c>
      <c r="X99" s="46" t="s">
        <v>263</v>
      </c>
      <c r="AA99" s="64"/>
      <c r="AF99" s="64"/>
    </row>
    <row r="100" spans="10:32" x14ac:dyDescent="0.3">
      <c r="N100" s="64"/>
      <c r="O100" s="64"/>
      <c r="Q100" s="64">
        <v>15</v>
      </c>
      <c r="S100" s="64"/>
      <c r="U100" s="64"/>
      <c r="W100" s="64"/>
      <c r="X100" s="46" t="s">
        <v>264</v>
      </c>
      <c r="AA100" s="64"/>
      <c r="AF100" s="64"/>
    </row>
    <row r="101" spans="10:32" x14ac:dyDescent="0.3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0:32" x14ac:dyDescent="0.3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0:32" x14ac:dyDescent="0.3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0:32" x14ac:dyDescent="0.3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0:32" x14ac:dyDescent="0.3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0:32" x14ac:dyDescent="0.3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0:32" x14ac:dyDescent="0.3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0:32" x14ac:dyDescent="0.3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0:32" x14ac:dyDescent="0.3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0:32" x14ac:dyDescent="0.3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0:32" x14ac:dyDescent="0.3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0:32" x14ac:dyDescent="0.3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3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3">
      <c r="N114" s="64"/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3">
      <c r="N115" s="64"/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3">
      <c r="N116" s="64"/>
      <c r="O116" s="64"/>
      <c r="Q116" s="64"/>
      <c r="S116" s="64"/>
      <c r="U116" s="64"/>
      <c r="W116" s="64"/>
      <c r="X116" s="46"/>
      <c r="AA116" s="64"/>
      <c r="AF116" s="64"/>
    </row>
    <row r="117" spans="14:32" x14ac:dyDescent="0.3">
      <c r="N117" s="64"/>
      <c r="O117" s="64"/>
      <c r="Q117" s="64"/>
      <c r="S117" s="64"/>
      <c r="U117" s="64"/>
      <c r="W117" s="64"/>
      <c r="X117" s="46"/>
      <c r="AA117" s="64"/>
      <c r="AF117" s="64"/>
    </row>
    <row r="118" spans="14:32" x14ac:dyDescent="0.3">
      <c r="N118" s="64"/>
      <c r="O118" s="64"/>
      <c r="Q118" s="64"/>
      <c r="S118" s="64"/>
      <c r="U118" s="64"/>
      <c r="W118" s="64"/>
      <c r="X118" s="46"/>
      <c r="AA118" s="64"/>
      <c r="AF118" s="64"/>
    </row>
    <row r="119" spans="14:32" x14ac:dyDescent="0.3">
      <c r="N119" s="64"/>
      <c r="O119" s="64"/>
      <c r="Q119" s="64"/>
      <c r="S119" s="64"/>
      <c r="U119" s="64"/>
      <c r="W119" s="64"/>
      <c r="X119" s="46"/>
      <c r="AA119" s="64"/>
      <c r="AF119" s="64"/>
    </row>
    <row r="120" spans="14:32" x14ac:dyDescent="0.3">
      <c r="N120" s="64"/>
      <c r="O120" s="64"/>
      <c r="Q120" s="64"/>
      <c r="S120" s="64"/>
      <c r="U120" s="64"/>
      <c r="W120" s="64"/>
      <c r="X120" s="46"/>
      <c r="AA120" s="64"/>
      <c r="AF120" s="64"/>
    </row>
    <row r="121" spans="14:32" x14ac:dyDescent="0.3">
      <c r="N121" s="64"/>
      <c r="O121" s="64"/>
      <c r="Q121" s="64"/>
      <c r="S121" s="64"/>
      <c r="U121" s="64"/>
      <c r="W121" s="64"/>
      <c r="X121" s="46"/>
      <c r="AA121" s="64"/>
      <c r="AF121" s="64"/>
    </row>
    <row r="122" spans="14:32" x14ac:dyDescent="0.3">
      <c r="N122" s="64"/>
      <c r="O122" s="64"/>
      <c r="Q122" s="64"/>
      <c r="S122" s="64"/>
      <c r="U122" s="64"/>
      <c r="W122" s="64"/>
      <c r="X122" s="46"/>
      <c r="AA122" s="64"/>
      <c r="AF122" s="64"/>
    </row>
    <row r="123" spans="14:32" x14ac:dyDescent="0.3">
      <c r="N123" s="64"/>
      <c r="O123" s="64"/>
      <c r="Q123" s="64"/>
      <c r="S123" s="64"/>
      <c r="U123" s="64"/>
      <c r="W123" s="64"/>
      <c r="X123" s="46"/>
      <c r="AA123" s="64"/>
      <c r="AF123" s="64"/>
    </row>
    <row r="124" spans="14:32" x14ac:dyDescent="0.3">
      <c r="N124" s="64"/>
      <c r="O124" s="64"/>
      <c r="Q124" s="64"/>
      <c r="S124" s="64"/>
      <c r="U124" s="64"/>
      <c r="W124" s="64"/>
      <c r="X124" s="46"/>
      <c r="AA124" s="64"/>
      <c r="AF124" s="64"/>
    </row>
    <row r="125" spans="14:32" x14ac:dyDescent="0.3">
      <c r="N125" s="64"/>
      <c r="O125" s="64"/>
      <c r="Q125" s="64"/>
      <c r="S125" s="64"/>
      <c r="U125" s="64"/>
      <c r="W125" s="64"/>
      <c r="X125" s="46"/>
      <c r="AA125" s="64"/>
      <c r="AF125" s="64"/>
    </row>
    <row r="126" spans="14:32" x14ac:dyDescent="0.3">
      <c r="O126" s="64"/>
      <c r="Q126" s="64"/>
      <c r="S126" s="64"/>
      <c r="U126" s="64"/>
      <c r="W126" s="64"/>
      <c r="X126" s="46"/>
      <c r="AA126" s="64"/>
      <c r="AF126" s="64"/>
    </row>
    <row r="127" spans="14:32" x14ac:dyDescent="0.3">
      <c r="O127" s="64"/>
      <c r="Q127" s="64"/>
      <c r="S127" s="64"/>
      <c r="U127" s="64"/>
      <c r="W127" s="64"/>
      <c r="X127" s="46"/>
      <c r="AA127" s="64"/>
      <c r="AF127" s="64"/>
    </row>
    <row r="128" spans="14:32" x14ac:dyDescent="0.3">
      <c r="X128" s="46"/>
    </row>
    <row r="129" spans="24:24" x14ac:dyDescent="0.3">
      <c r="X129" s="46"/>
    </row>
    <row r="130" spans="24:24" x14ac:dyDescent="0.3">
      <c r="X130" s="46"/>
    </row>
    <row r="131" spans="24:24" x14ac:dyDescent="0.3">
      <c r="X131" s="46"/>
    </row>
    <row r="132" spans="24:24" x14ac:dyDescent="0.3">
      <c r="X132" s="46"/>
    </row>
    <row r="133" spans="24:24" x14ac:dyDescent="0.3">
      <c r="X133" s="46"/>
    </row>
    <row r="134" spans="24:24" x14ac:dyDescent="0.3">
      <c r="X134" s="46"/>
    </row>
    <row r="135" spans="24:24" x14ac:dyDescent="0.3">
      <c r="X135" s="46"/>
    </row>
    <row r="136" spans="24:24" x14ac:dyDescent="0.3">
      <c r="X136" s="46"/>
    </row>
    <row r="137" spans="24:24" x14ac:dyDescent="0.3">
      <c r="X137" s="46"/>
    </row>
    <row r="138" spans="24:24" x14ac:dyDescent="0.3">
      <c r="X138" s="46"/>
    </row>
    <row r="139" spans="24:24" x14ac:dyDescent="0.3">
      <c r="X139" s="46"/>
    </row>
    <row r="140" spans="24:24" x14ac:dyDescent="0.3">
      <c r="X140" s="46"/>
    </row>
    <row r="141" spans="24:24" x14ac:dyDescent="0.3">
      <c r="X141" s="46"/>
    </row>
    <row r="142" spans="24:24" x14ac:dyDescent="0.3">
      <c r="X142" s="46"/>
    </row>
    <row r="143" spans="24:24" x14ac:dyDescent="0.3">
      <c r="X143" s="46"/>
    </row>
    <row r="144" spans="24:24" x14ac:dyDescent="0.3">
      <c r="X144" s="46"/>
    </row>
    <row r="145" spans="24:24" x14ac:dyDescent="0.3">
      <c r="X145" s="46"/>
    </row>
    <row r="146" spans="24:24" x14ac:dyDescent="0.3">
      <c r="X146" s="46"/>
    </row>
    <row r="147" spans="24:24" x14ac:dyDescent="0.3">
      <c r="X147" s="46"/>
    </row>
    <row r="148" spans="24:24" x14ac:dyDescent="0.3">
      <c r="X148" s="46"/>
    </row>
    <row r="149" spans="24:24" x14ac:dyDescent="0.3">
      <c r="X149" s="46"/>
    </row>
    <row r="150" spans="24:24" x14ac:dyDescent="0.3">
      <c r="X150" s="46"/>
    </row>
    <row r="151" spans="24:24" x14ac:dyDescent="0.3">
      <c r="X151" s="46"/>
    </row>
    <row r="152" spans="24:24" x14ac:dyDescent="0.3">
      <c r="X152" s="46"/>
    </row>
    <row r="153" spans="24:24" x14ac:dyDescent="0.3">
      <c r="X153" s="46"/>
    </row>
    <row r="154" spans="24:24" x14ac:dyDescent="0.3">
      <c r="X154" s="46"/>
    </row>
    <row r="155" spans="24:24" x14ac:dyDescent="0.3">
      <c r="X155" s="46"/>
    </row>
    <row r="156" spans="24:24" x14ac:dyDescent="0.3">
      <c r="X156" s="46"/>
    </row>
    <row r="157" spans="24:24" x14ac:dyDescent="0.3">
      <c r="X157" s="46"/>
    </row>
    <row r="158" spans="24:24" x14ac:dyDescent="0.3">
      <c r="X158" s="46"/>
    </row>
    <row r="159" spans="24:24" x14ac:dyDescent="0.3">
      <c r="X159" s="46"/>
    </row>
    <row r="160" spans="24:24" x14ac:dyDescent="0.3">
      <c r="X160" s="46"/>
    </row>
    <row r="161" spans="24:24" x14ac:dyDescent="0.3">
      <c r="X161" s="46"/>
    </row>
    <row r="162" spans="24:24" x14ac:dyDescent="0.3">
      <c r="X162" s="46"/>
    </row>
    <row r="163" spans="24:24" x14ac:dyDescent="0.3">
      <c r="X163" s="46"/>
    </row>
    <row r="164" spans="24:24" x14ac:dyDescent="0.3">
      <c r="X164" s="46"/>
    </row>
    <row r="165" spans="24:24" x14ac:dyDescent="0.3">
      <c r="X165" s="46"/>
    </row>
    <row r="166" spans="24:24" x14ac:dyDescent="0.3">
      <c r="X166" s="46"/>
    </row>
    <row r="167" spans="24:24" x14ac:dyDescent="0.3">
      <c r="X167" s="46"/>
    </row>
    <row r="168" spans="24:24" x14ac:dyDescent="0.3">
      <c r="X168" s="46"/>
    </row>
    <row r="169" spans="24:24" x14ac:dyDescent="0.3">
      <c r="X169" s="46"/>
    </row>
    <row r="170" spans="24:24" x14ac:dyDescent="0.3">
      <c r="X170" s="46"/>
    </row>
    <row r="171" spans="24:24" x14ac:dyDescent="0.3">
      <c r="X171" s="46"/>
    </row>
    <row r="172" spans="24:24" x14ac:dyDescent="0.3">
      <c r="X172" s="46"/>
    </row>
    <row r="173" spans="24:24" x14ac:dyDescent="0.3">
      <c r="X173" s="46"/>
    </row>
    <row r="174" spans="24:24" x14ac:dyDescent="0.3">
      <c r="X174" s="46"/>
    </row>
    <row r="175" spans="24:24" x14ac:dyDescent="0.3">
      <c r="X175" s="46"/>
    </row>
    <row r="176" spans="24:24" x14ac:dyDescent="0.3">
      <c r="X176" s="46"/>
    </row>
    <row r="177" spans="24:24" x14ac:dyDescent="0.3">
      <c r="X177" s="46"/>
    </row>
    <row r="178" spans="24:24" x14ac:dyDescent="0.3">
      <c r="X178" s="46"/>
    </row>
  </sheetData>
  <autoFilter ref="A6:AF93" xr:uid="{00000000-0009-0000-0000-000000000000}"/>
  <mergeCells count="26"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25"/>
  <sheetViews>
    <sheetView zoomScale="85" zoomScaleNormal="85" workbookViewId="0">
      <selection activeCell="H135" sqref="H135"/>
    </sheetView>
  </sheetViews>
  <sheetFormatPr baseColWidth="10" defaultColWidth="11.44140625" defaultRowHeight="14.4" x14ac:dyDescent="0.3"/>
  <cols>
    <col min="1" max="1" width="4.5546875" style="107" customWidth="1"/>
    <col min="2" max="2" width="11.44140625" style="107"/>
    <col min="3" max="3" width="13" style="108" customWidth="1"/>
    <col min="4" max="4" width="11.33203125" style="107" customWidth="1"/>
    <col min="5" max="5" width="12.44140625" style="107" customWidth="1"/>
    <col min="6" max="6" width="11.44140625" style="108"/>
    <col min="7" max="7" width="8.6640625" style="108" customWidth="1"/>
    <col min="8" max="8" width="11.44140625" style="107"/>
    <col min="9" max="9" width="18" style="107" customWidth="1"/>
    <col min="10" max="10" width="11.44140625" style="107"/>
    <col min="11" max="11" width="17.5546875" style="107" customWidth="1"/>
    <col min="12" max="13" width="7.6640625" style="107" customWidth="1"/>
    <col min="14" max="14" width="12.33203125" style="107" customWidth="1"/>
    <col min="15" max="15" width="9.33203125" style="107" customWidth="1"/>
    <col min="16" max="16" width="7.6640625" style="109" customWidth="1"/>
    <col min="17" max="17" width="9.109375" style="107" customWidth="1"/>
    <col min="18" max="18" width="9.109375" style="109" customWidth="1"/>
    <col min="19" max="19" width="9.109375" style="107" customWidth="1"/>
    <col min="20" max="20" width="9.109375" style="109" customWidth="1"/>
    <col min="21" max="21" width="9.109375" style="107" customWidth="1"/>
    <col min="22" max="22" width="9.109375" style="109" customWidth="1"/>
    <col min="23" max="23" width="9.109375" style="107" customWidth="1"/>
    <col min="24" max="24" width="9.109375" style="109" customWidth="1"/>
    <col min="25" max="25" width="9.109375" style="107" customWidth="1"/>
    <col min="26" max="26" width="9.109375" style="109" customWidth="1"/>
    <col min="27" max="27" width="9.109375" style="107" customWidth="1"/>
    <col min="28" max="28" width="23.6640625" style="110" customWidth="1"/>
    <col min="29" max="29" width="4.33203125" style="107" customWidth="1"/>
    <col min="30" max="30" width="11.33203125" style="107" customWidth="1"/>
    <col min="31" max="31" width="8.5546875" style="107" customWidth="1"/>
    <col min="32" max="32" width="11.6640625" style="107" customWidth="1"/>
    <col min="33" max="33" width="9" style="107" customWidth="1"/>
    <col min="34" max="34" width="8.6640625" style="107" customWidth="1"/>
    <col min="35" max="35" width="8.44140625" style="107" customWidth="1"/>
    <col min="36" max="16384" width="11.44140625" style="107"/>
  </cols>
  <sheetData>
    <row r="1" spans="1:36" ht="43.5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95"/>
      <c r="AD1" s="95"/>
      <c r="AE1" s="95"/>
      <c r="AF1" s="95"/>
      <c r="AG1" s="95"/>
      <c r="AH1" s="95"/>
      <c r="AI1" s="95"/>
      <c r="AJ1" s="95"/>
    </row>
    <row r="3" spans="1:36" ht="15.6" x14ac:dyDescent="0.3">
      <c r="A3" s="95"/>
      <c r="B3" s="4" t="s">
        <v>0</v>
      </c>
      <c r="C3" s="115" t="s">
        <v>1205</v>
      </c>
      <c r="D3" s="115">
        <v>2017</v>
      </c>
      <c r="E3" s="4"/>
      <c r="F3" s="5" t="s">
        <v>1206</v>
      </c>
      <c r="G3" s="5"/>
      <c r="H3" s="5"/>
      <c r="I3" s="6"/>
      <c r="J3" s="95"/>
      <c r="K3" s="95"/>
      <c r="L3" s="95"/>
      <c r="M3" s="95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  <c r="AC3" s="95"/>
      <c r="AD3" s="95"/>
      <c r="AE3" s="95"/>
      <c r="AF3" s="95"/>
      <c r="AG3" s="95"/>
      <c r="AH3" s="95"/>
      <c r="AI3" s="95"/>
      <c r="AJ3" s="95"/>
    </row>
    <row r="4" spans="1:36" ht="15" thickBot="1" x14ac:dyDescent="0.35">
      <c r="A4" s="95"/>
      <c r="B4" s="95"/>
      <c r="C4" s="117"/>
      <c r="D4" s="95"/>
      <c r="E4" s="95"/>
      <c r="F4" s="117"/>
      <c r="G4" s="117"/>
      <c r="H4" s="95"/>
      <c r="I4" s="95"/>
      <c r="J4" s="95"/>
      <c r="K4" s="95"/>
      <c r="L4" s="95"/>
      <c r="M4" s="95"/>
      <c r="N4" s="95"/>
      <c r="O4" s="95"/>
      <c r="P4" s="97"/>
      <c r="Q4" s="95"/>
      <c r="R4" s="97"/>
      <c r="S4" s="95"/>
      <c r="T4" s="97"/>
      <c r="U4" s="95"/>
      <c r="V4" s="97"/>
      <c r="W4" s="95"/>
      <c r="X4" s="97"/>
      <c r="Y4" s="95"/>
      <c r="Z4" s="97"/>
      <c r="AA4" s="95"/>
      <c r="AB4" s="3"/>
      <c r="AC4" s="95"/>
      <c r="AD4" s="95"/>
      <c r="AE4" s="95"/>
      <c r="AF4" s="95"/>
      <c r="AG4" s="95"/>
      <c r="AH4" s="95"/>
      <c r="AI4" s="95"/>
      <c r="AJ4" s="95"/>
    </row>
    <row r="5" spans="1:36" s="111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1109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111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112" customFormat="1" ht="12" customHeight="1" x14ac:dyDescent="0.3">
      <c r="A7" s="11">
        <v>1</v>
      </c>
      <c r="B7" s="12" t="s">
        <v>32</v>
      </c>
      <c r="C7" s="14" t="s">
        <v>17</v>
      </c>
      <c r="D7" s="13">
        <v>43009</v>
      </c>
      <c r="E7" s="12" t="s">
        <v>1207</v>
      </c>
      <c r="F7" s="15" t="s">
        <v>34</v>
      </c>
      <c r="G7" s="15" t="s">
        <v>59</v>
      </c>
      <c r="H7" s="15" t="s">
        <v>36</v>
      </c>
      <c r="I7" s="15" t="s">
        <v>37</v>
      </c>
      <c r="J7" s="15" t="s">
        <v>918</v>
      </c>
      <c r="K7" s="15" t="s">
        <v>919</v>
      </c>
      <c r="L7" s="16">
        <v>550</v>
      </c>
      <c r="M7" s="17">
        <v>0.8</v>
      </c>
      <c r="N7" s="18">
        <f>L7*M7</f>
        <v>440</v>
      </c>
      <c r="O7" s="19"/>
      <c r="P7" s="16"/>
      <c r="Q7" s="20">
        <f>P7*0.22</f>
        <v>0</v>
      </c>
      <c r="R7" s="16"/>
      <c r="S7" s="20">
        <f>R7*0.2</f>
        <v>0</v>
      </c>
      <c r="T7" s="16">
        <v>500</v>
      </c>
      <c r="U7" s="20">
        <f>T7*0.2</f>
        <v>100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 t="s">
        <v>773</v>
      </c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112" customFormat="1" ht="12" x14ac:dyDescent="0.3">
      <c r="A8" s="11">
        <v>2</v>
      </c>
      <c r="B8" s="12" t="s">
        <v>58</v>
      </c>
      <c r="C8" s="90" t="s">
        <v>18</v>
      </c>
      <c r="D8" s="134">
        <v>43010</v>
      </c>
      <c r="E8" s="135"/>
      <c r="F8" s="89" t="s">
        <v>85</v>
      </c>
      <c r="G8" s="89" t="s">
        <v>47</v>
      </c>
      <c r="H8" s="89" t="s">
        <v>36</v>
      </c>
      <c r="I8" s="131" t="s">
        <v>37</v>
      </c>
      <c r="J8" s="136" t="s">
        <v>1159</v>
      </c>
      <c r="K8" s="136" t="s">
        <v>492</v>
      </c>
      <c r="L8" s="92">
        <v>103</v>
      </c>
      <c r="M8" s="93">
        <v>0.72</v>
      </c>
      <c r="N8" s="94">
        <f>L8*M8</f>
        <v>74.16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>
        <v>110</v>
      </c>
      <c r="AA8" s="20">
        <f>Z8*0.2</f>
        <v>22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112" customFormat="1" ht="12" x14ac:dyDescent="0.3">
      <c r="A9" s="11">
        <v>3</v>
      </c>
      <c r="B9" s="12" t="s">
        <v>58</v>
      </c>
      <c r="C9" s="14" t="s">
        <v>999</v>
      </c>
      <c r="D9" s="13">
        <v>43010</v>
      </c>
      <c r="E9" s="12"/>
      <c r="F9" s="15" t="s">
        <v>1043</v>
      </c>
      <c r="G9" s="15" t="s">
        <v>59</v>
      </c>
      <c r="H9" s="15" t="s">
        <v>36</v>
      </c>
      <c r="I9" s="22" t="s">
        <v>37</v>
      </c>
      <c r="J9" s="15" t="s">
        <v>1208</v>
      </c>
      <c r="K9" s="22" t="s">
        <v>1209</v>
      </c>
      <c r="L9" s="16">
        <v>280</v>
      </c>
      <c r="M9" s="17">
        <v>0.65</v>
      </c>
      <c r="N9" s="18">
        <f t="shared" ref="N9:N140" si="0">L9*M9</f>
        <v>182</v>
      </c>
      <c r="O9" s="19"/>
      <c r="P9" s="16"/>
      <c r="Q9" s="20">
        <f t="shared" ref="Q9:Q140" si="1">P9*0.22</f>
        <v>0</v>
      </c>
      <c r="R9" s="16"/>
      <c r="S9" s="20">
        <f t="shared" ref="S9:S140" si="2">R9*0.2</f>
        <v>0</v>
      </c>
      <c r="T9" s="16"/>
      <c r="U9" s="20">
        <f t="shared" ref="U9:U140" si="3">T9*0.2</f>
        <v>0</v>
      </c>
      <c r="V9" s="16"/>
      <c r="W9" s="20">
        <f t="shared" ref="W9:W140" si="4">V9*0.2</f>
        <v>0</v>
      </c>
      <c r="X9" s="16">
        <v>280</v>
      </c>
      <c r="Y9" s="20">
        <f t="shared" ref="Y9:Y140" si="5">X9*0.2</f>
        <v>56</v>
      </c>
      <c r="Z9" s="16"/>
      <c r="AA9" s="20">
        <f t="shared" ref="AA9:AA140" si="6">Z9*0.2</f>
        <v>0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140" si="7">AH9*AI9</f>
        <v>0</v>
      </c>
    </row>
    <row r="10" spans="1:36" s="112" customFormat="1" ht="12" x14ac:dyDescent="0.3">
      <c r="A10" s="11">
        <v>4</v>
      </c>
      <c r="B10" s="12" t="s">
        <v>58</v>
      </c>
      <c r="C10" s="14" t="s">
        <v>999</v>
      </c>
      <c r="D10" s="13">
        <v>43010</v>
      </c>
      <c r="E10" s="12"/>
      <c r="F10" s="15" t="s">
        <v>1043</v>
      </c>
      <c r="G10" s="15" t="s">
        <v>35</v>
      </c>
      <c r="H10" s="15" t="s">
        <v>1178</v>
      </c>
      <c r="I10" s="15" t="s">
        <v>1179</v>
      </c>
      <c r="J10" s="15" t="s">
        <v>36</v>
      </c>
      <c r="K10" s="15" t="s">
        <v>37</v>
      </c>
      <c r="L10" s="16">
        <v>240</v>
      </c>
      <c r="M10" s="17">
        <v>0.41</v>
      </c>
      <c r="N10" s="18">
        <v>98</v>
      </c>
      <c r="O10" s="19">
        <v>20</v>
      </c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>
        <v>240</v>
      </c>
      <c r="Y10" s="20">
        <f t="shared" si="5"/>
        <v>48</v>
      </c>
      <c r="Z10" s="16"/>
      <c r="AA10" s="20">
        <f t="shared" si="6"/>
        <v>0</v>
      </c>
      <c r="AB10" s="60" t="s">
        <v>334</v>
      </c>
      <c r="AC10" s="57" t="s">
        <v>41</v>
      </c>
      <c r="AD10" s="51"/>
      <c r="AE10" s="38"/>
      <c r="AF10" s="11"/>
      <c r="AG10" s="52"/>
      <c r="AH10" s="51"/>
      <c r="AI10" s="34"/>
      <c r="AJ10" s="42">
        <f t="shared" si="7"/>
        <v>0</v>
      </c>
    </row>
    <row r="11" spans="1:36" s="112" customFormat="1" ht="12" customHeight="1" x14ac:dyDescent="0.3">
      <c r="A11" s="11">
        <v>5</v>
      </c>
      <c r="B11" s="12" t="s">
        <v>32</v>
      </c>
      <c r="C11" s="14" t="s">
        <v>999</v>
      </c>
      <c r="D11" s="13">
        <v>43011</v>
      </c>
      <c r="E11" s="12" t="s">
        <v>1210</v>
      </c>
      <c r="F11" s="15" t="s">
        <v>1043</v>
      </c>
      <c r="G11" s="15" t="s">
        <v>59</v>
      </c>
      <c r="H11" s="15" t="s">
        <v>36</v>
      </c>
      <c r="I11" s="15" t="s">
        <v>37</v>
      </c>
      <c r="J11" s="15" t="s">
        <v>918</v>
      </c>
      <c r="K11" s="15" t="s">
        <v>919</v>
      </c>
      <c r="L11" s="16">
        <v>550</v>
      </c>
      <c r="M11" s="17">
        <v>0.8</v>
      </c>
      <c r="N11" s="18">
        <f t="shared" si="0"/>
        <v>440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>
        <v>550</v>
      </c>
      <c r="Y11" s="20">
        <f t="shared" si="5"/>
        <v>110</v>
      </c>
      <c r="Z11" s="16"/>
      <c r="AA11" s="20">
        <f t="shared" si="6"/>
        <v>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7"/>
        <v>0</v>
      </c>
    </row>
    <row r="12" spans="1:36" s="112" customFormat="1" ht="12" customHeight="1" x14ac:dyDescent="0.3">
      <c r="A12" s="11">
        <v>6</v>
      </c>
      <c r="B12" s="12" t="s">
        <v>1031</v>
      </c>
      <c r="C12" s="14" t="s">
        <v>42</v>
      </c>
      <c r="D12" s="13">
        <v>43011</v>
      </c>
      <c r="E12" s="12"/>
      <c r="F12" s="15" t="s">
        <v>652</v>
      </c>
      <c r="G12" s="15" t="s">
        <v>47</v>
      </c>
      <c r="H12" s="15" t="s">
        <v>36</v>
      </c>
      <c r="I12" s="15" t="s">
        <v>37</v>
      </c>
      <c r="J12" s="15" t="s">
        <v>1211</v>
      </c>
      <c r="K12" s="15" t="s">
        <v>1212</v>
      </c>
      <c r="L12" s="16">
        <v>985</v>
      </c>
      <c r="M12" s="17">
        <v>0.7</v>
      </c>
      <c r="N12" s="18">
        <f t="shared" si="0"/>
        <v>689.5</v>
      </c>
      <c r="O12" s="19">
        <v>156</v>
      </c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60" t="s">
        <v>1213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7"/>
        <v>0</v>
      </c>
    </row>
    <row r="13" spans="1:36" s="112" customFormat="1" ht="12" x14ac:dyDescent="0.3">
      <c r="A13" s="11">
        <v>7</v>
      </c>
      <c r="B13" s="12" t="s">
        <v>58</v>
      </c>
      <c r="C13" s="14" t="s">
        <v>18</v>
      </c>
      <c r="D13" s="13">
        <v>43012</v>
      </c>
      <c r="E13" s="12"/>
      <c r="F13" s="15" t="s">
        <v>85</v>
      </c>
      <c r="G13" s="15" t="s">
        <v>47</v>
      </c>
      <c r="H13" s="15" t="s">
        <v>36</v>
      </c>
      <c r="I13" s="15" t="s">
        <v>37</v>
      </c>
      <c r="J13" s="22" t="s">
        <v>1058</v>
      </c>
      <c r="K13" s="22" t="s">
        <v>1059</v>
      </c>
      <c r="L13" s="16">
        <v>163</v>
      </c>
      <c r="M13" s="17">
        <v>0.75</v>
      </c>
      <c r="N13" s="18">
        <v>120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>
        <v>170</v>
      </c>
      <c r="AA13" s="20">
        <f t="shared" si="6"/>
        <v>34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7"/>
        <v>0</v>
      </c>
    </row>
    <row r="14" spans="1:36" s="112" customFormat="1" ht="12" x14ac:dyDescent="0.3">
      <c r="A14" s="11">
        <v>8</v>
      </c>
      <c r="B14" s="15" t="s">
        <v>58</v>
      </c>
      <c r="C14" s="14" t="s">
        <v>16</v>
      </c>
      <c r="D14" s="13">
        <v>43012</v>
      </c>
      <c r="E14" s="15"/>
      <c r="F14" s="15" t="s">
        <v>71</v>
      </c>
      <c r="G14" s="15" t="s">
        <v>35</v>
      </c>
      <c r="H14" s="15" t="s">
        <v>36</v>
      </c>
      <c r="I14" s="15" t="s">
        <v>37</v>
      </c>
      <c r="J14" s="15" t="s">
        <v>1214</v>
      </c>
      <c r="K14" s="15" t="s">
        <v>1215</v>
      </c>
      <c r="L14" s="16">
        <v>232</v>
      </c>
      <c r="M14" s="17">
        <v>0.67</v>
      </c>
      <c r="N14" s="18">
        <v>150</v>
      </c>
      <c r="O14" s="19"/>
      <c r="P14" s="16"/>
      <c r="Q14" s="20">
        <f t="shared" si="1"/>
        <v>0</v>
      </c>
      <c r="R14" s="16">
        <v>240</v>
      </c>
      <c r="S14" s="20">
        <f t="shared" si="2"/>
        <v>48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7"/>
        <v>0</v>
      </c>
    </row>
    <row r="15" spans="1:36" s="112" customFormat="1" ht="12" customHeight="1" x14ac:dyDescent="0.3">
      <c r="A15" s="11">
        <v>9</v>
      </c>
      <c r="B15" s="15" t="s">
        <v>51</v>
      </c>
      <c r="C15" s="14" t="s">
        <v>15</v>
      </c>
      <c r="D15" s="13">
        <v>43012</v>
      </c>
      <c r="E15" s="12" t="s">
        <v>1216</v>
      </c>
      <c r="F15" s="15" t="s">
        <v>53</v>
      </c>
      <c r="G15" s="15" t="s">
        <v>47</v>
      </c>
      <c r="H15" s="15" t="s">
        <v>732</v>
      </c>
      <c r="I15" s="15" t="s">
        <v>733</v>
      </c>
      <c r="J15" s="15" t="s">
        <v>1217</v>
      </c>
      <c r="K15" s="15" t="s">
        <v>1218</v>
      </c>
      <c r="L15" s="16">
        <v>350</v>
      </c>
      <c r="M15" s="17">
        <v>0.8</v>
      </c>
      <c r="N15" s="18">
        <f t="shared" si="0"/>
        <v>280</v>
      </c>
      <c r="O15" s="19">
        <v>48</v>
      </c>
      <c r="P15" s="16">
        <v>350</v>
      </c>
      <c r="Q15" s="20">
        <f t="shared" si="1"/>
        <v>77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60" t="s">
        <v>600</v>
      </c>
      <c r="AC15" s="57" t="s">
        <v>41</v>
      </c>
      <c r="AD15" s="51"/>
      <c r="AE15" s="38"/>
      <c r="AF15" s="11"/>
      <c r="AG15" s="52"/>
      <c r="AH15" s="51"/>
      <c r="AI15" s="34"/>
      <c r="AJ15" s="42">
        <f t="shared" si="7"/>
        <v>0</v>
      </c>
    </row>
    <row r="16" spans="1:36" s="112" customFormat="1" ht="12" customHeight="1" x14ac:dyDescent="0.3">
      <c r="A16" s="11">
        <v>10</v>
      </c>
      <c r="B16" s="15" t="s">
        <v>62</v>
      </c>
      <c r="C16" s="14" t="s">
        <v>17</v>
      </c>
      <c r="D16" s="13">
        <v>43012</v>
      </c>
      <c r="E16" s="15" t="s">
        <v>315</v>
      </c>
      <c r="F16" s="15" t="s">
        <v>34</v>
      </c>
      <c r="G16" s="15" t="s">
        <v>59</v>
      </c>
      <c r="H16" s="15" t="s">
        <v>391</v>
      </c>
      <c r="I16" s="15" t="s">
        <v>140</v>
      </c>
      <c r="J16" s="15" t="s">
        <v>146</v>
      </c>
      <c r="K16" s="15" t="s">
        <v>65</v>
      </c>
      <c r="L16" s="16">
        <v>110</v>
      </c>
      <c r="M16" s="17">
        <v>0</v>
      </c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>
        <v>125</v>
      </c>
      <c r="U16" s="20">
        <f t="shared" si="3"/>
        <v>25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7"/>
        <v>0</v>
      </c>
    </row>
    <row r="17" spans="1:36" s="112" customFormat="1" ht="24" customHeight="1" x14ac:dyDescent="0.3">
      <c r="A17" s="11">
        <v>11</v>
      </c>
      <c r="B17" s="15" t="s">
        <v>32</v>
      </c>
      <c r="C17" s="14" t="s">
        <v>727</v>
      </c>
      <c r="D17" s="14">
        <v>43012</v>
      </c>
      <c r="E17" s="15" t="s">
        <v>1219</v>
      </c>
      <c r="F17" s="15" t="s">
        <v>620</v>
      </c>
      <c r="G17" s="15" t="s">
        <v>47</v>
      </c>
      <c r="H17" s="15"/>
      <c r="I17" s="15" t="s">
        <v>758</v>
      </c>
      <c r="J17" s="15" t="s">
        <v>146</v>
      </c>
      <c r="K17" s="15" t="s">
        <v>65</v>
      </c>
      <c r="L17" s="16">
        <v>150</v>
      </c>
      <c r="M17" s="17">
        <v>1</v>
      </c>
      <c r="N17" s="18">
        <f t="shared" si="0"/>
        <v>150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>
        <v>150</v>
      </c>
      <c r="W17" s="20">
        <f t="shared" si="4"/>
        <v>30</v>
      </c>
      <c r="X17" s="16"/>
      <c r="Y17" s="20">
        <f t="shared" si="5"/>
        <v>0</v>
      </c>
      <c r="Z17" s="16"/>
      <c r="AA17" s="20">
        <f t="shared" si="6"/>
        <v>0</v>
      </c>
      <c r="AB17" s="60" t="s">
        <v>1220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7"/>
        <v>0</v>
      </c>
    </row>
    <row r="18" spans="1:36" s="112" customFormat="1" ht="24" customHeight="1" x14ac:dyDescent="0.3">
      <c r="A18" s="11">
        <v>12</v>
      </c>
      <c r="B18" s="15" t="s">
        <v>476</v>
      </c>
      <c r="C18" s="14" t="s">
        <v>15</v>
      </c>
      <c r="D18" s="14">
        <v>43013</v>
      </c>
      <c r="E18" s="15"/>
      <c r="F18" s="15" t="s">
        <v>53</v>
      </c>
      <c r="G18" s="15" t="s">
        <v>47</v>
      </c>
      <c r="H18" s="15" t="s">
        <v>1221</v>
      </c>
      <c r="I18" s="15" t="s">
        <v>1222</v>
      </c>
      <c r="J18" s="15" t="s">
        <v>1223</v>
      </c>
      <c r="K18" s="15" t="s">
        <v>1224</v>
      </c>
      <c r="L18" s="16">
        <v>430</v>
      </c>
      <c r="M18" s="17">
        <v>0.75</v>
      </c>
      <c r="N18" s="18">
        <v>325</v>
      </c>
      <c r="O18" s="19">
        <v>75</v>
      </c>
      <c r="P18" s="16">
        <v>450</v>
      </c>
      <c r="Q18" s="20">
        <f t="shared" si="1"/>
        <v>99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60" t="s">
        <v>1225</v>
      </c>
      <c r="AC18" s="57" t="s">
        <v>41</v>
      </c>
      <c r="AD18" s="51"/>
      <c r="AE18" s="38"/>
      <c r="AF18" s="11"/>
      <c r="AG18" s="52"/>
      <c r="AH18" s="51"/>
      <c r="AI18" s="34"/>
      <c r="AJ18" s="42">
        <f t="shared" si="7"/>
        <v>0</v>
      </c>
    </row>
    <row r="19" spans="1:36" s="112" customFormat="1" ht="24" customHeight="1" x14ac:dyDescent="0.3">
      <c r="A19" s="11">
        <v>13</v>
      </c>
      <c r="B19" s="15" t="s">
        <v>476</v>
      </c>
      <c r="C19" s="14" t="s">
        <v>16</v>
      </c>
      <c r="D19" s="14">
        <v>43013</v>
      </c>
      <c r="E19" s="15"/>
      <c r="F19" s="15" t="s">
        <v>652</v>
      </c>
      <c r="G19" s="15"/>
      <c r="H19" s="15" t="s">
        <v>36</v>
      </c>
      <c r="I19" s="15" t="s">
        <v>37</v>
      </c>
      <c r="J19" s="15" t="s">
        <v>1226</v>
      </c>
      <c r="K19" s="15" t="s">
        <v>1227</v>
      </c>
      <c r="L19" s="16">
        <v>130</v>
      </c>
      <c r="M19" s="17">
        <v>0.75</v>
      </c>
      <c r="N19" s="18">
        <v>100</v>
      </c>
      <c r="O19" s="19">
        <v>50</v>
      </c>
      <c r="P19" s="16"/>
      <c r="Q19" s="20">
        <f t="shared" si="1"/>
        <v>0</v>
      </c>
      <c r="R19" s="16">
        <v>150</v>
      </c>
      <c r="S19" s="20">
        <f t="shared" si="2"/>
        <v>30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60" t="s">
        <v>1228</v>
      </c>
      <c r="AC19" s="57" t="s">
        <v>41</v>
      </c>
      <c r="AD19" s="51"/>
      <c r="AE19" s="38"/>
      <c r="AF19" s="11"/>
      <c r="AG19" s="52"/>
      <c r="AH19" s="51"/>
      <c r="AI19" s="34"/>
      <c r="AJ19" s="42">
        <f t="shared" si="7"/>
        <v>0</v>
      </c>
    </row>
    <row r="20" spans="1:36" s="112" customFormat="1" ht="12" customHeight="1" x14ac:dyDescent="0.3">
      <c r="A20" s="11">
        <v>14</v>
      </c>
      <c r="B20" s="15" t="s">
        <v>32</v>
      </c>
      <c r="C20" s="14" t="s">
        <v>118</v>
      </c>
      <c r="D20" s="14">
        <v>43013</v>
      </c>
      <c r="E20" s="15" t="s">
        <v>1229</v>
      </c>
      <c r="F20" s="15" t="s">
        <v>1230</v>
      </c>
      <c r="G20" s="15" t="s">
        <v>47</v>
      </c>
      <c r="H20" s="15" t="s">
        <v>1231</v>
      </c>
      <c r="I20" s="22" t="s">
        <v>1232</v>
      </c>
      <c r="J20" s="23" t="s">
        <v>36</v>
      </c>
      <c r="K20" s="23" t="s">
        <v>37</v>
      </c>
      <c r="L20" s="16">
        <v>250</v>
      </c>
      <c r="M20" s="17">
        <v>0.8</v>
      </c>
      <c r="N20" s="18">
        <f t="shared" si="0"/>
        <v>200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60"/>
      <c r="AC20" s="57" t="s">
        <v>41</v>
      </c>
      <c r="AD20" s="51"/>
      <c r="AE20" s="38"/>
      <c r="AF20" s="11"/>
      <c r="AG20" s="52"/>
      <c r="AH20" s="53">
        <v>220</v>
      </c>
      <c r="AI20" s="67">
        <v>0.7</v>
      </c>
      <c r="AJ20" s="68">
        <v>160</v>
      </c>
    </row>
    <row r="21" spans="1:36" s="112" customFormat="1" ht="12" x14ac:dyDescent="0.3">
      <c r="A21" s="11">
        <v>15</v>
      </c>
      <c r="B21" s="15" t="s">
        <v>58</v>
      </c>
      <c r="C21" s="14" t="s">
        <v>999</v>
      </c>
      <c r="D21" s="14">
        <v>43013</v>
      </c>
      <c r="E21" s="15"/>
      <c r="F21" s="15" t="s">
        <v>1043</v>
      </c>
      <c r="G21" s="15" t="s">
        <v>59</v>
      </c>
      <c r="H21" s="15" t="s">
        <v>1233</v>
      </c>
      <c r="I21" s="22" t="s">
        <v>1234</v>
      </c>
      <c r="J21" s="15" t="s">
        <v>36</v>
      </c>
      <c r="K21" s="22" t="s">
        <v>37</v>
      </c>
      <c r="L21" s="16">
        <v>200</v>
      </c>
      <c r="M21" s="17">
        <v>0.65</v>
      </c>
      <c r="N21" s="18">
        <f t="shared" ref="N21" si="8">L21*M21</f>
        <v>130</v>
      </c>
      <c r="O21" s="19">
        <v>25</v>
      </c>
      <c r="P21" s="16"/>
      <c r="Q21" s="20">
        <f t="shared" ref="Q21" si="9">P21*0.22</f>
        <v>0</v>
      </c>
      <c r="R21" s="16"/>
      <c r="S21" s="20">
        <f t="shared" ref="S21" si="10">R21*0.2</f>
        <v>0</v>
      </c>
      <c r="T21" s="16"/>
      <c r="U21" s="20">
        <f t="shared" ref="U21" si="11">T21*0.2</f>
        <v>0</v>
      </c>
      <c r="V21" s="16"/>
      <c r="W21" s="20">
        <f t="shared" ref="W21" si="12">V21*0.2</f>
        <v>0</v>
      </c>
      <c r="X21" s="16">
        <v>250</v>
      </c>
      <c r="Y21" s="20">
        <f t="shared" ref="Y21" si="13">X21*0.2</f>
        <v>50</v>
      </c>
      <c r="Z21" s="16"/>
      <c r="AA21" s="20">
        <f t="shared" ref="AA21" si="14">Z21*0.2</f>
        <v>0</v>
      </c>
      <c r="AB21" s="60" t="s">
        <v>334</v>
      </c>
      <c r="AC21" s="57" t="s">
        <v>41</v>
      </c>
      <c r="AD21" s="53"/>
      <c r="AE21" s="45"/>
      <c r="AF21" s="32"/>
      <c r="AG21" s="54"/>
      <c r="AH21" s="51"/>
      <c r="AI21" s="34"/>
      <c r="AJ21" s="42">
        <f t="shared" ref="AJ21" si="15">AH21*AI21</f>
        <v>0</v>
      </c>
    </row>
    <row r="22" spans="1:36" s="112" customFormat="1" ht="12" customHeight="1" x14ac:dyDescent="0.3">
      <c r="A22" s="11">
        <v>16</v>
      </c>
      <c r="B22" s="15" t="s">
        <v>178</v>
      </c>
      <c r="C22" s="14" t="s">
        <v>17</v>
      </c>
      <c r="D22" s="14">
        <v>43013</v>
      </c>
      <c r="E22" s="15"/>
      <c r="F22" s="15" t="s">
        <v>34</v>
      </c>
      <c r="G22" s="15" t="s">
        <v>47</v>
      </c>
      <c r="H22" s="15" t="s">
        <v>182</v>
      </c>
      <c r="I22" s="22" t="s">
        <v>183</v>
      </c>
      <c r="J22" s="15" t="s">
        <v>403</v>
      </c>
      <c r="K22" s="15" t="s">
        <v>254</v>
      </c>
      <c r="L22" s="16">
        <v>100</v>
      </c>
      <c r="M22" s="17">
        <v>0.72</v>
      </c>
      <c r="N22" s="18">
        <f t="shared" si="0"/>
        <v>72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>
        <v>100</v>
      </c>
      <c r="U22" s="20">
        <f t="shared" si="3"/>
        <v>20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60"/>
      <c r="AC22" s="57" t="s">
        <v>41</v>
      </c>
      <c r="AD22" s="51"/>
      <c r="AE22" s="38"/>
      <c r="AF22" s="11"/>
      <c r="AG22" s="52"/>
      <c r="AH22" s="51"/>
      <c r="AI22" s="34"/>
      <c r="AJ22" s="42">
        <f t="shared" si="7"/>
        <v>0</v>
      </c>
    </row>
    <row r="23" spans="1:36" s="112" customFormat="1" ht="12" customHeight="1" x14ac:dyDescent="0.3">
      <c r="A23" s="11">
        <v>17</v>
      </c>
      <c r="B23" s="15" t="s">
        <v>62</v>
      </c>
      <c r="C23" s="14" t="s">
        <v>17</v>
      </c>
      <c r="D23" s="14">
        <v>43013</v>
      </c>
      <c r="E23" s="15"/>
      <c r="F23" s="15" t="s">
        <v>34</v>
      </c>
      <c r="G23" s="15" t="s">
        <v>35</v>
      </c>
      <c r="H23" s="22" t="s">
        <v>407</v>
      </c>
      <c r="I23" s="22" t="s">
        <v>254</v>
      </c>
      <c r="J23" s="15" t="s">
        <v>36</v>
      </c>
      <c r="K23" s="15" t="s">
        <v>37</v>
      </c>
      <c r="L23" s="16">
        <v>100</v>
      </c>
      <c r="M23" s="17">
        <v>0</v>
      </c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>
        <v>200</v>
      </c>
      <c r="U23" s="20">
        <f t="shared" si="3"/>
        <v>40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61"/>
      <c r="AC23" s="57" t="s">
        <v>41</v>
      </c>
      <c r="AD23" s="51"/>
      <c r="AE23" s="38"/>
      <c r="AF23" s="11"/>
      <c r="AG23" s="52"/>
      <c r="AH23" s="51"/>
      <c r="AI23" s="34"/>
      <c r="AJ23" s="42">
        <f t="shared" si="7"/>
        <v>0</v>
      </c>
    </row>
    <row r="24" spans="1:36" s="112" customFormat="1" ht="12" customHeight="1" x14ac:dyDescent="0.3">
      <c r="A24" s="11">
        <v>18</v>
      </c>
      <c r="B24" s="15" t="s">
        <v>800</v>
      </c>
      <c r="C24" s="14" t="s">
        <v>16</v>
      </c>
      <c r="D24" s="14">
        <v>43013</v>
      </c>
      <c r="E24" s="15" t="s">
        <v>1235</v>
      </c>
      <c r="F24" s="15" t="s">
        <v>652</v>
      </c>
      <c r="G24" s="15" t="s">
        <v>47</v>
      </c>
      <c r="H24" s="15" t="s">
        <v>36</v>
      </c>
      <c r="I24" s="15" t="s">
        <v>37</v>
      </c>
      <c r="J24" s="15" t="s">
        <v>158</v>
      </c>
      <c r="K24" s="15" t="s">
        <v>159</v>
      </c>
      <c r="L24" s="16">
        <v>4</v>
      </c>
      <c r="M24" s="17">
        <v>30</v>
      </c>
      <c r="N24" s="18">
        <f t="shared" si="0"/>
        <v>120</v>
      </c>
      <c r="O24" s="19"/>
      <c r="P24" s="16"/>
      <c r="Q24" s="20">
        <f t="shared" si="1"/>
        <v>0</v>
      </c>
      <c r="R24" s="16">
        <v>4</v>
      </c>
      <c r="S24" s="20">
        <v>40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60"/>
      <c r="AC24" s="57" t="s">
        <v>41</v>
      </c>
      <c r="AD24" s="53"/>
      <c r="AE24" s="45"/>
      <c r="AF24" s="11"/>
      <c r="AG24" s="52"/>
      <c r="AH24" s="51"/>
      <c r="AI24" s="34"/>
      <c r="AJ24" s="42">
        <f t="shared" si="7"/>
        <v>0</v>
      </c>
    </row>
    <row r="25" spans="1:36" s="112" customFormat="1" ht="12" x14ac:dyDescent="0.3">
      <c r="A25" s="11">
        <v>19</v>
      </c>
      <c r="B25" s="15" t="s">
        <v>58</v>
      </c>
      <c r="C25" s="14" t="s">
        <v>727</v>
      </c>
      <c r="D25" s="14">
        <v>43013</v>
      </c>
      <c r="E25" s="15"/>
      <c r="F25" s="15" t="s">
        <v>620</v>
      </c>
      <c r="G25" s="15" t="s">
        <v>47</v>
      </c>
      <c r="H25" s="15" t="s">
        <v>806</v>
      </c>
      <c r="I25" s="22" t="s">
        <v>807</v>
      </c>
      <c r="J25" s="15" t="s">
        <v>36</v>
      </c>
      <c r="K25" s="15" t="s">
        <v>37</v>
      </c>
      <c r="L25" s="16">
        <v>280</v>
      </c>
      <c r="M25" s="17">
        <v>0.72</v>
      </c>
      <c r="N25" s="18">
        <v>200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300</v>
      </c>
      <c r="W25" s="20">
        <f t="shared" si="4"/>
        <v>60</v>
      </c>
      <c r="X25" s="16"/>
      <c r="Y25" s="20">
        <f t="shared" si="5"/>
        <v>0</v>
      </c>
      <c r="Z25" s="16"/>
      <c r="AA25" s="20">
        <f t="shared" si="6"/>
        <v>0</v>
      </c>
      <c r="AB25" s="60" t="s">
        <v>334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7"/>
        <v>0</v>
      </c>
    </row>
    <row r="26" spans="1:36" s="112" customFormat="1" ht="12" x14ac:dyDescent="0.3">
      <c r="A26" s="11">
        <v>20</v>
      </c>
      <c r="B26" s="15" t="s">
        <v>58</v>
      </c>
      <c r="C26" s="14" t="s">
        <v>727</v>
      </c>
      <c r="D26" s="14">
        <v>43013</v>
      </c>
      <c r="E26" s="15"/>
      <c r="F26" s="15" t="s">
        <v>85</v>
      </c>
      <c r="G26" s="15" t="s">
        <v>47</v>
      </c>
      <c r="H26" s="15" t="s">
        <v>36</v>
      </c>
      <c r="I26" s="15" t="s">
        <v>37</v>
      </c>
      <c r="J26" s="15" t="s">
        <v>500</v>
      </c>
      <c r="K26" s="15" t="s">
        <v>501</v>
      </c>
      <c r="L26" s="16">
        <v>240</v>
      </c>
      <c r="M26" s="17">
        <v>0.72</v>
      </c>
      <c r="N26" s="18">
        <v>175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>
        <v>250</v>
      </c>
      <c r="AA26" s="20">
        <f t="shared" si="6"/>
        <v>50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7"/>
        <v>0</v>
      </c>
    </row>
    <row r="27" spans="1:36" s="112" customFormat="1" ht="12" customHeight="1" x14ac:dyDescent="0.3">
      <c r="A27" s="11">
        <v>21</v>
      </c>
      <c r="B27" s="15" t="s">
        <v>32</v>
      </c>
      <c r="C27" s="14" t="s">
        <v>18</v>
      </c>
      <c r="D27" s="14">
        <v>43013</v>
      </c>
      <c r="E27" s="15" t="s">
        <v>1236</v>
      </c>
      <c r="F27" s="15" t="s">
        <v>85</v>
      </c>
      <c r="G27" s="15" t="s">
        <v>59</v>
      </c>
      <c r="H27" s="15" t="s">
        <v>1237</v>
      </c>
      <c r="I27" s="15" t="s">
        <v>1238</v>
      </c>
      <c r="J27" s="15" t="s">
        <v>36</v>
      </c>
      <c r="K27" s="15" t="s">
        <v>37</v>
      </c>
      <c r="L27" s="16">
        <v>100</v>
      </c>
      <c r="M27" s="17">
        <v>0.8</v>
      </c>
      <c r="N27" s="18">
        <f t="shared" si="0"/>
        <v>80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>
        <v>150</v>
      </c>
      <c r="AA27" s="20">
        <f t="shared" si="6"/>
        <v>30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7"/>
        <v>0</v>
      </c>
    </row>
    <row r="28" spans="1:36" s="112" customFormat="1" ht="12" customHeight="1" x14ac:dyDescent="0.3">
      <c r="A28" s="11">
        <v>22</v>
      </c>
      <c r="B28" s="15" t="s">
        <v>32</v>
      </c>
      <c r="C28" s="14" t="s">
        <v>999</v>
      </c>
      <c r="D28" s="14">
        <v>43014</v>
      </c>
      <c r="E28" s="15" t="s">
        <v>1236</v>
      </c>
      <c r="F28" s="15" t="s">
        <v>1043</v>
      </c>
      <c r="G28" s="15" t="s">
        <v>59</v>
      </c>
      <c r="H28" s="15" t="s">
        <v>1237</v>
      </c>
      <c r="I28" s="22" t="s">
        <v>1238</v>
      </c>
      <c r="J28" s="15" t="s">
        <v>36</v>
      </c>
      <c r="K28" s="15" t="s">
        <v>37</v>
      </c>
      <c r="L28" s="16">
        <v>100</v>
      </c>
      <c r="M28" s="17">
        <v>0.8</v>
      </c>
      <c r="N28" s="18">
        <f t="shared" si="0"/>
        <v>80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>
        <v>150</v>
      </c>
      <c r="Y28" s="20">
        <f t="shared" si="5"/>
        <v>30</v>
      </c>
      <c r="Z28" s="16"/>
      <c r="AA28" s="20">
        <f t="shared" si="6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7"/>
        <v>0</v>
      </c>
    </row>
    <row r="29" spans="1:36" s="112" customFormat="1" ht="12" customHeight="1" x14ac:dyDescent="0.3">
      <c r="A29" s="11">
        <v>23</v>
      </c>
      <c r="B29" s="15" t="s">
        <v>32</v>
      </c>
      <c r="C29" s="14" t="s">
        <v>42</v>
      </c>
      <c r="D29" s="14">
        <v>43014</v>
      </c>
      <c r="E29" s="15" t="s">
        <v>1239</v>
      </c>
      <c r="F29" s="15" t="s">
        <v>71</v>
      </c>
      <c r="G29" s="15" t="s">
        <v>59</v>
      </c>
      <c r="H29" s="15" t="s">
        <v>36</v>
      </c>
      <c r="I29" s="22" t="s">
        <v>37</v>
      </c>
      <c r="J29" s="15" t="s">
        <v>918</v>
      </c>
      <c r="K29" s="22" t="s">
        <v>919</v>
      </c>
      <c r="L29" s="16">
        <v>550</v>
      </c>
      <c r="M29" s="17">
        <v>0.8</v>
      </c>
      <c r="N29" s="18">
        <f t="shared" si="0"/>
        <v>440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60"/>
      <c r="AC29" s="57" t="s">
        <v>41</v>
      </c>
      <c r="AD29" s="51"/>
      <c r="AE29" s="38"/>
      <c r="AF29" s="11"/>
      <c r="AG29" s="52"/>
      <c r="AH29" s="51"/>
      <c r="AI29" s="34"/>
      <c r="AJ29" s="42">
        <f t="shared" si="7"/>
        <v>0</v>
      </c>
    </row>
    <row r="30" spans="1:36" s="112" customFormat="1" ht="12" x14ac:dyDescent="0.3">
      <c r="A30" s="11">
        <v>24</v>
      </c>
      <c r="B30" s="15" t="s">
        <v>58</v>
      </c>
      <c r="C30" s="14" t="s">
        <v>16</v>
      </c>
      <c r="D30" s="14">
        <v>43014</v>
      </c>
      <c r="E30" s="15"/>
      <c r="F30" s="15" t="s">
        <v>652</v>
      </c>
      <c r="G30" s="15" t="s">
        <v>47</v>
      </c>
      <c r="H30" s="15" t="s">
        <v>36</v>
      </c>
      <c r="I30" s="22" t="s">
        <v>37</v>
      </c>
      <c r="J30" s="15" t="s">
        <v>1240</v>
      </c>
      <c r="K30" s="15" t="s">
        <v>1241</v>
      </c>
      <c r="L30" s="16">
        <v>300</v>
      </c>
      <c r="M30" s="17">
        <v>0.73</v>
      </c>
      <c r="N30" s="18">
        <v>220</v>
      </c>
      <c r="O30" s="19"/>
      <c r="P30" s="16"/>
      <c r="Q30" s="20">
        <f t="shared" si="1"/>
        <v>0</v>
      </c>
      <c r="R30" s="16">
        <v>300</v>
      </c>
      <c r="S30" s="20">
        <f t="shared" si="2"/>
        <v>60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7"/>
        <v>0</v>
      </c>
    </row>
    <row r="31" spans="1:36" s="112" customFormat="1" ht="12" customHeight="1" x14ac:dyDescent="0.3">
      <c r="A31" s="11">
        <v>25</v>
      </c>
      <c r="B31" s="15" t="s">
        <v>32</v>
      </c>
      <c r="C31" s="14" t="s">
        <v>999</v>
      </c>
      <c r="D31" s="14">
        <v>43014</v>
      </c>
      <c r="E31" s="15" t="s">
        <v>1242</v>
      </c>
      <c r="F31" s="15" t="s">
        <v>1043</v>
      </c>
      <c r="G31" s="15" t="s">
        <v>59</v>
      </c>
      <c r="H31" s="15" t="s">
        <v>1243</v>
      </c>
      <c r="I31" s="15" t="s">
        <v>1244</v>
      </c>
      <c r="J31" s="15" t="s">
        <v>36</v>
      </c>
      <c r="K31" s="15" t="s">
        <v>37</v>
      </c>
      <c r="L31" s="16">
        <v>100</v>
      </c>
      <c r="M31" s="17">
        <v>0.8</v>
      </c>
      <c r="N31" s="18">
        <f t="shared" si="0"/>
        <v>80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>
        <v>150</v>
      </c>
      <c r="Y31" s="20">
        <f t="shared" si="5"/>
        <v>30</v>
      </c>
      <c r="Z31" s="16"/>
      <c r="AA31" s="20">
        <f t="shared" si="6"/>
        <v>0</v>
      </c>
      <c r="AB31" s="61"/>
      <c r="AC31" s="57" t="s">
        <v>41</v>
      </c>
      <c r="AD31" s="51"/>
      <c r="AE31" s="38"/>
      <c r="AF31" s="11"/>
      <c r="AG31" s="52"/>
      <c r="AH31" s="51"/>
      <c r="AI31" s="34"/>
      <c r="AJ31" s="42">
        <f t="shared" si="7"/>
        <v>0</v>
      </c>
    </row>
    <row r="32" spans="1:36" s="112" customFormat="1" ht="12" x14ac:dyDescent="0.3">
      <c r="A32" s="11">
        <v>26</v>
      </c>
      <c r="B32" s="15" t="s">
        <v>58</v>
      </c>
      <c r="C32" s="14" t="s">
        <v>16</v>
      </c>
      <c r="D32" s="14">
        <v>43014</v>
      </c>
      <c r="E32" s="15"/>
      <c r="F32" s="15" t="s">
        <v>652</v>
      </c>
      <c r="G32" s="15" t="s">
        <v>47</v>
      </c>
      <c r="H32" s="15" t="s">
        <v>36</v>
      </c>
      <c r="I32" s="15" t="s">
        <v>37</v>
      </c>
      <c r="J32" s="15" t="s">
        <v>128</v>
      </c>
      <c r="K32" s="15" t="s">
        <v>129</v>
      </c>
      <c r="L32" s="16">
        <v>140</v>
      </c>
      <c r="M32" s="17">
        <v>0.72</v>
      </c>
      <c r="N32" s="18">
        <v>100</v>
      </c>
      <c r="O32" s="19"/>
      <c r="P32" s="16"/>
      <c r="Q32" s="20">
        <f t="shared" si="1"/>
        <v>0</v>
      </c>
      <c r="R32" s="16">
        <v>150</v>
      </c>
      <c r="S32" s="20">
        <f t="shared" si="2"/>
        <v>30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61"/>
      <c r="AC32" s="57" t="s">
        <v>41</v>
      </c>
      <c r="AD32" s="51"/>
      <c r="AE32" s="38"/>
      <c r="AF32" s="11"/>
      <c r="AG32" s="52"/>
      <c r="AH32" s="51"/>
      <c r="AI32" s="34"/>
      <c r="AJ32" s="42">
        <f t="shared" si="7"/>
        <v>0</v>
      </c>
    </row>
    <row r="33" spans="1:36" s="112" customFormat="1" ht="12" x14ac:dyDescent="0.3">
      <c r="A33" s="11">
        <v>27</v>
      </c>
      <c r="B33" s="15" t="s">
        <v>58</v>
      </c>
      <c r="C33" s="14" t="s">
        <v>15</v>
      </c>
      <c r="D33" s="14">
        <v>43014</v>
      </c>
      <c r="E33" s="15"/>
      <c r="F33" s="15" t="s">
        <v>53</v>
      </c>
      <c r="G33" s="15" t="s">
        <v>47</v>
      </c>
      <c r="H33" s="15" t="s">
        <v>36</v>
      </c>
      <c r="I33" s="22" t="s">
        <v>37</v>
      </c>
      <c r="J33" s="15" t="s">
        <v>128</v>
      </c>
      <c r="K33" s="22" t="s">
        <v>129</v>
      </c>
      <c r="L33" s="16">
        <v>140</v>
      </c>
      <c r="M33" s="17">
        <v>0.72</v>
      </c>
      <c r="N33" s="18">
        <v>100</v>
      </c>
      <c r="O33" s="19"/>
      <c r="P33" s="16">
        <v>150</v>
      </c>
      <c r="Q33" s="20">
        <f t="shared" si="1"/>
        <v>33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60"/>
      <c r="AC33" s="57" t="s">
        <v>41</v>
      </c>
      <c r="AD33" s="53"/>
      <c r="AE33" s="45"/>
      <c r="AF33" s="32"/>
      <c r="AG33" s="54"/>
      <c r="AH33" s="51"/>
      <c r="AI33" s="34"/>
      <c r="AJ33" s="42">
        <f t="shared" si="7"/>
        <v>0</v>
      </c>
    </row>
    <row r="34" spans="1:36" s="112" customFormat="1" ht="12" customHeight="1" x14ac:dyDescent="0.3">
      <c r="A34" s="11">
        <v>28</v>
      </c>
      <c r="B34" s="15" t="s">
        <v>67</v>
      </c>
      <c r="C34" s="14" t="s">
        <v>727</v>
      </c>
      <c r="D34" s="14">
        <v>43014</v>
      </c>
      <c r="E34" s="15" t="s">
        <v>1245</v>
      </c>
      <c r="F34" s="15" t="s">
        <v>620</v>
      </c>
      <c r="G34" s="15" t="s">
        <v>47</v>
      </c>
      <c r="H34" s="15" t="s">
        <v>36</v>
      </c>
      <c r="I34" s="22" t="s">
        <v>37</v>
      </c>
      <c r="J34" s="15" t="s">
        <v>206</v>
      </c>
      <c r="K34" s="15" t="s">
        <v>207</v>
      </c>
      <c r="L34" s="16">
        <v>1000</v>
      </c>
      <c r="M34" s="17">
        <v>0.7</v>
      </c>
      <c r="N34" s="18">
        <f t="shared" si="0"/>
        <v>700</v>
      </c>
      <c r="O34" s="19">
        <v>100</v>
      </c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>
        <v>1000</v>
      </c>
      <c r="W34" s="20">
        <f t="shared" si="4"/>
        <v>200</v>
      </c>
      <c r="X34" s="16"/>
      <c r="Y34" s="20">
        <f t="shared" si="5"/>
        <v>0</v>
      </c>
      <c r="Z34" s="16"/>
      <c r="AA34" s="20">
        <f t="shared" si="6"/>
        <v>0</v>
      </c>
      <c r="AB34" s="60" t="s">
        <v>773</v>
      </c>
      <c r="AC34" s="57" t="s">
        <v>41</v>
      </c>
      <c r="AD34" s="51"/>
      <c r="AE34" s="38"/>
      <c r="AF34" s="11"/>
      <c r="AG34" s="52"/>
      <c r="AH34" s="51"/>
      <c r="AI34" s="34"/>
      <c r="AJ34" s="42">
        <f t="shared" si="7"/>
        <v>0</v>
      </c>
    </row>
    <row r="35" spans="1:36" s="112" customFormat="1" ht="12" customHeight="1" x14ac:dyDescent="0.3">
      <c r="A35" s="11">
        <v>29</v>
      </c>
      <c r="B35" s="15" t="s">
        <v>44</v>
      </c>
      <c r="C35" s="14" t="s">
        <v>17</v>
      </c>
      <c r="D35" s="14">
        <v>43015</v>
      </c>
      <c r="E35" s="15"/>
      <c r="F35" s="15" t="s">
        <v>34</v>
      </c>
      <c r="G35" s="15" t="s">
        <v>59</v>
      </c>
      <c r="H35" s="15" t="s">
        <v>1246</v>
      </c>
      <c r="I35" s="15" t="s">
        <v>1247</v>
      </c>
      <c r="J35" s="15" t="s">
        <v>407</v>
      </c>
      <c r="K35" s="15" t="s">
        <v>254</v>
      </c>
      <c r="L35" s="16">
        <v>110</v>
      </c>
      <c r="M35" s="17">
        <v>0.65</v>
      </c>
      <c r="N35" s="18">
        <f t="shared" si="0"/>
        <v>71.5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>
        <v>125</v>
      </c>
      <c r="U35" s="20">
        <f t="shared" si="3"/>
        <v>25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60"/>
      <c r="AC35" s="57" t="s">
        <v>41</v>
      </c>
      <c r="AD35" s="51"/>
      <c r="AE35" s="38"/>
      <c r="AF35" s="11"/>
      <c r="AG35" s="52"/>
      <c r="AH35" s="51"/>
      <c r="AI35" s="34"/>
      <c r="AJ35" s="42">
        <f t="shared" si="7"/>
        <v>0</v>
      </c>
    </row>
    <row r="36" spans="1:36" s="112" customFormat="1" ht="12" x14ac:dyDescent="0.3">
      <c r="A36" s="11">
        <v>30</v>
      </c>
      <c r="B36" s="15" t="s">
        <v>58</v>
      </c>
      <c r="C36" s="14" t="s">
        <v>727</v>
      </c>
      <c r="D36" s="14">
        <v>43017</v>
      </c>
      <c r="E36" s="15"/>
      <c r="F36" s="15" t="s">
        <v>34</v>
      </c>
      <c r="G36" s="15" t="s">
        <v>59</v>
      </c>
      <c r="H36" s="15" t="s">
        <v>1178</v>
      </c>
      <c r="I36" s="22" t="s">
        <v>1179</v>
      </c>
      <c r="J36" s="15" t="s">
        <v>36</v>
      </c>
      <c r="K36" s="22" t="s">
        <v>37</v>
      </c>
      <c r="L36" s="16">
        <v>240</v>
      </c>
      <c r="M36" s="17">
        <v>0.65</v>
      </c>
      <c r="N36" s="18">
        <v>155</v>
      </c>
      <c r="O36" s="19">
        <v>25</v>
      </c>
      <c r="P36" s="16"/>
      <c r="Q36" s="20">
        <f t="shared" si="1"/>
        <v>0</v>
      </c>
      <c r="R36" s="16"/>
      <c r="S36" s="20">
        <f t="shared" si="2"/>
        <v>0</v>
      </c>
      <c r="T36" s="16">
        <v>250</v>
      </c>
      <c r="U36" s="20">
        <f t="shared" si="3"/>
        <v>50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60" t="s">
        <v>334</v>
      </c>
      <c r="AC36" s="57" t="s">
        <v>41</v>
      </c>
      <c r="AD36" s="53"/>
      <c r="AE36" s="45"/>
      <c r="AF36" s="32"/>
      <c r="AG36" s="54"/>
      <c r="AH36" s="51"/>
      <c r="AI36" s="34"/>
      <c r="AJ36" s="42">
        <f t="shared" si="7"/>
        <v>0</v>
      </c>
    </row>
    <row r="37" spans="1:36" s="112" customFormat="1" ht="12" x14ac:dyDescent="0.3">
      <c r="A37" s="11">
        <v>31</v>
      </c>
      <c r="B37" s="15" t="s">
        <v>58</v>
      </c>
      <c r="C37" s="14" t="s">
        <v>727</v>
      </c>
      <c r="D37" s="14">
        <v>43017</v>
      </c>
      <c r="E37" s="15"/>
      <c r="F37" s="15" t="s">
        <v>85</v>
      </c>
      <c r="G37" s="15" t="s">
        <v>47</v>
      </c>
      <c r="H37" s="15" t="s">
        <v>36</v>
      </c>
      <c r="I37" s="15" t="s">
        <v>37</v>
      </c>
      <c r="J37" s="15" t="s">
        <v>1248</v>
      </c>
      <c r="K37" s="15" t="s">
        <v>109</v>
      </c>
      <c r="L37" s="16">
        <v>410</v>
      </c>
      <c r="M37" s="17">
        <v>0.72</v>
      </c>
      <c r="N37" s="18">
        <v>295</v>
      </c>
      <c r="O37" s="19"/>
      <c r="P37" s="16"/>
      <c r="Q37" s="20">
        <f t="shared" ref="Q37:Q54" si="16">P37*0.22</f>
        <v>0</v>
      </c>
      <c r="R37" s="16"/>
      <c r="S37" s="20">
        <f t="shared" ref="S37:S54" si="17">R37*0.2</f>
        <v>0</v>
      </c>
      <c r="T37" s="16"/>
      <c r="U37" s="20">
        <f t="shared" ref="U37:U54" si="18">T37*0.2</f>
        <v>0</v>
      </c>
      <c r="V37" s="16"/>
      <c r="W37" s="20">
        <f t="shared" ref="W37:W54" si="19">V37*0.2</f>
        <v>0</v>
      </c>
      <c r="X37" s="16"/>
      <c r="Y37" s="20">
        <f t="shared" ref="Y37:Y54" si="20">X37*0.2</f>
        <v>0</v>
      </c>
      <c r="Z37" s="16">
        <v>410</v>
      </c>
      <c r="AA37" s="20">
        <f t="shared" ref="AA37:AA54" si="21">Z37*0.2</f>
        <v>82</v>
      </c>
      <c r="AB37" s="60"/>
      <c r="AC37" s="57" t="s">
        <v>41</v>
      </c>
      <c r="AD37" s="51"/>
      <c r="AE37" s="38"/>
      <c r="AF37" s="11"/>
      <c r="AG37" s="52"/>
      <c r="AH37" s="53"/>
      <c r="AI37" s="34"/>
      <c r="AJ37" s="42">
        <f t="shared" ref="AJ37:AJ54" si="22">AH37*AI37</f>
        <v>0</v>
      </c>
    </row>
    <row r="38" spans="1:36" s="112" customFormat="1" ht="12" x14ac:dyDescent="0.3">
      <c r="A38" s="11">
        <v>32</v>
      </c>
      <c r="B38" s="15" t="s">
        <v>58</v>
      </c>
      <c r="C38" s="14" t="s">
        <v>727</v>
      </c>
      <c r="D38" s="14">
        <v>43017</v>
      </c>
      <c r="E38" s="15"/>
      <c r="F38" s="15" t="s">
        <v>620</v>
      </c>
      <c r="G38" s="15" t="s">
        <v>47</v>
      </c>
      <c r="H38" s="15" t="s">
        <v>806</v>
      </c>
      <c r="I38" s="22" t="s">
        <v>807</v>
      </c>
      <c r="J38" s="15" t="s">
        <v>36</v>
      </c>
      <c r="K38" s="15" t="s">
        <v>37</v>
      </c>
      <c r="L38" s="16">
        <v>280</v>
      </c>
      <c r="M38" s="17">
        <v>0.72</v>
      </c>
      <c r="N38" s="18">
        <v>200</v>
      </c>
      <c r="O38" s="19">
        <v>25</v>
      </c>
      <c r="P38" s="16"/>
      <c r="Q38" s="20">
        <f t="shared" si="16"/>
        <v>0</v>
      </c>
      <c r="R38" s="16"/>
      <c r="S38" s="20">
        <f t="shared" si="17"/>
        <v>0</v>
      </c>
      <c r="T38" s="16"/>
      <c r="U38" s="20">
        <f t="shared" si="18"/>
        <v>0</v>
      </c>
      <c r="V38" s="16">
        <v>300</v>
      </c>
      <c r="W38" s="20">
        <f t="shared" si="19"/>
        <v>60</v>
      </c>
      <c r="X38" s="16"/>
      <c r="Y38" s="20">
        <f t="shared" si="20"/>
        <v>0</v>
      </c>
      <c r="Z38" s="16"/>
      <c r="AA38" s="20">
        <f t="shared" si="21"/>
        <v>0</v>
      </c>
      <c r="AB38" s="60" t="s">
        <v>334</v>
      </c>
      <c r="AC38" s="57" t="s">
        <v>41</v>
      </c>
      <c r="AD38" s="51"/>
      <c r="AE38" s="38"/>
      <c r="AF38" s="11"/>
      <c r="AG38" s="52"/>
      <c r="AH38" s="51"/>
      <c r="AI38" s="34"/>
      <c r="AJ38" s="42">
        <f t="shared" si="22"/>
        <v>0</v>
      </c>
    </row>
    <row r="39" spans="1:36" s="112" customFormat="1" ht="12" customHeight="1" x14ac:dyDescent="0.3">
      <c r="A39" s="11">
        <v>33</v>
      </c>
      <c r="B39" s="15" t="s">
        <v>51</v>
      </c>
      <c r="C39" s="14" t="s">
        <v>15</v>
      </c>
      <c r="D39" s="14">
        <v>43017</v>
      </c>
      <c r="E39" s="15" t="s">
        <v>1249</v>
      </c>
      <c r="F39" s="15" t="s">
        <v>53</v>
      </c>
      <c r="G39" s="15" t="s">
        <v>59</v>
      </c>
      <c r="H39" s="15" t="s">
        <v>1250</v>
      </c>
      <c r="I39" s="22" t="s">
        <v>1251</v>
      </c>
      <c r="J39" s="15" t="s">
        <v>914</v>
      </c>
      <c r="K39" s="15" t="s">
        <v>915</v>
      </c>
      <c r="L39" s="16">
        <v>370</v>
      </c>
      <c r="M39" s="17">
        <v>0.68</v>
      </c>
      <c r="N39" s="18">
        <f t="shared" ref="N39:N54" si="23">L39*M39</f>
        <v>251.60000000000002</v>
      </c>
      <c r="O39" s="19"/>
      <c r="P39" s="16">
        <v>120</v>
      </c>
      <c r="Q39" s="20">
        <f t="shared" si="16"/>
        <v>26.4</v>
      </c>
      <c r="R39" s="16"/>
      <c r="S39" s="20">
        <f t="shared" si="17"/>
        <v>0</v>
      </c>
      <c r="T39" s="16"/>
      <c r="U39" s="20">
        <f t="shared" si="18"/>
        <v>0</v>
      </c>
      <c r="V39" s="16"/>
      <c r="W39" s="20">
        <f t="shared" si="19"/>
        <v>0</v>
      </c>
      <c r="X39" s="16"/>
      <c r="Y39" s="20">
        <f t="shared" si="20"/>
        <v>0</v>
      </c>
      <c r="Z39" s="16"/>
      <c r="AA39" s="20">
        <f t="shared" si="21"/>
        <v>0</v>
      </c>
      <c r="AB39" s="60" t="s">
        <v>1252</v>
      </c>
      <c r="AC39" s="58" t="s">
        <v>41</v>
      </c>
      <c r="AD39" s="51"/>
      <c r="AE39" s="38"/>
      <c r="AF39" s="11"/>
      <c r="AG39" s="52"/>
      <c r="AH39" s="51"/>
      <c r="AI39" s="34"/>
      <c r="AJ39" s="42">
        <f t="shared" si="22"/>
        <v>0</v>
      </c>
    </row>
    <row r="40" spans="1:36" s="112" customFormat="1" ht="12" customHeight="1" x14ac:dyDescent="0.3">
      <c r="A40" s="11">
        <v>34</v>
      </c>
      <c r="B40" s="15" t="s">
        <v>51</v>
      </c>
      <c r="C40" s="14" t="s">
        <v>16</v>
      </c>
      <c r="D40" s="14">
        <v>43017</v>
      </c>
      <c r="E40" s="15" t="s">
        <v>1253</v>
      </c>
      <c r="F40" s="15" t="s">
        <v>652</v>
      </c>
      <c r="G40" s="15" t="s">
        <v>47</v>
      </c>
      <c r="H40" s="15" t="s">
        <v>415</v>
      </c>
      <c r="I40" s="22" t="s">
        <v>250</v>
      </c>
      <c r="J40" s="15" t="s">
        <v>378</v>
      </c>
      <c r="K40" s="15" t="s">
        <v>379</v>
      </c>
      <c r="L40" s="16">
        <v>100</v>
      </c>
      <c r="M40" s="17">
        <v>0.8</v>
      </c>
      <c r="N40" s="18">
        <f t="shared" si="23"/>
        <v>80</v>
      </c>
      <c r="O40" s="19"/>
      <c r="P40" s="16"/>
      <c r="Q40" s="20">
        <f t="shared" si="16"/>
        <v>0</v>
      </c>
      <c r="R40" s="16">
        <v>150</v>
      </c>
      <c r="S40" s="20">
        <f t="shared" si="17"/>
        <v>30</v>
      </c>
      <c r="T40" s="16"/>
      <c r="U40" s="20">
        <f t="shared" si="18"/>
        <v>0</v>
      </c>
      <c r="V40" s="16"/>
      <c r="W40" s="20">
        <f t="shared" si="19"/>
        <v>0</v>
      </c>
      <c r="X40" s="16"/>
      <c r="Y40" s="20">
        <f t="shared" si="20"/>
        <v>0</v>
      </c>
      <c r="Z40" s="16"/>
      <c r="AA40" s="20">
        <f t="shared" si="21"/>
        <v>0</v>
      </c>
      <c r="AB40" s="60"/>
      <c r="AC40" s="58" t="s">
        <v>41</v>
      </c>
      <c r="AD40" s="51"/>
      <c r="AE40" s="38"/>
      <c r="AF40" s="11"/>
      <c r="AG40" s="52"/>
      <c r="AH40" s="51"/>
      <c r="AI40" s="34"/>
      <c r="AJ40" s="42">
        <f t="shared" si="22"/>
        <v>0</v>
      </c>
    </row>
    <row r="41" spans="1:36" s="112" customFormat="1" ht="12" customHeight="1" x14ac:dyDescent="0.3">
      <c r="A41" s="11">
        <v>35</v>
      </c>
      <c r="B41" s="15" t="s">
        <v>1031</v>
      </c>
      <c r="C41" s="14" t="s">
        <v>16</v>
      </c>
      <c r="D41" s="14">
        <v>43018</v>
      </c>
      <c r="E41" s="15"/>
      <c r="F41" s="15" t="s">
        <v>652</v>
      </c>
      <c r="G41" s="15" t="s">
        <v>47</v>
      </c>
      <c r="H41" s="15" t="s">
        <v>36</v>
      </c>
      <c r="I41" s="15" t="s">
        <v>37</v>
      </c>
      <c r="J41" s="15" t="s">
        <v>203</v>
      </c>
      <c r="K41" s="15" t="s">
        <v>204</v>
      </c>
      <c r="L41" s="16">
        <v>355</v>
      </c>
      <c r="M41" s="17">
        <v>0.7</v>
      </c>
      <c r="N41" s="18">
        <f t="shared" si="23"/>
        <v>248.49999999999997</v>
      </c>
      <c r="O41" s="19"/>
      <c r="P41" s="16"/>
      <c r="Q41" s="20">
        <f t="shared" si="16"/>
        <v>0</v>
      </c>
      <c r="R41" s="16">
        <v>360</v>
      </c>
      <c r="S41" s="20">
        <f t="shared" si="17"/>
        <v>72</v>
      </c>
      <c r="T41" s="16"/>
      <c r="U41" s="20">
        <f t="shared" si="18"/>
        <v>0</v>
      </c>
      <c r="V41" s="16"/>
      <c r="W41" s="20">
        <f t="shared" si="19"/>
        <v>0</v>
      </c>
      <c r="X41" s="16"/>
      <c r="Y41" s="20">
        <f t="shared" si="20"/>
        <v>0</v>
      </c>
      <c r="Z41" s="16"/>
      <c r="AA41" s="20">
        <f t="shared" si="21"/>
        <v>0</v>
      </c>
      <c r="AB41" s="60"/>
      <c r="AC41" s="58" t="s">
        <v>41</v>
      </c>
      <c r="AD41" s="51"/>
      <c r="AE41" s="38"/>
      <c r="AF41" s="11"/>
      <c r="AG41" s="52"/>
      <c r="AH41" s="53"/>
      <c r="AI41" s="34"/>
      <c r="AJ41" s="42">
        <f t="shared" si="22"/>
        <v>0</v>
      </c>
    </row>
    <row r="42" spans="1:36" s="112" customFormat="1" ht="12" customHeight="1" x14ac:dyDescent="0.3">
      <c r="A42" s="11">
        <v>36</v>
      </c>
      <c r="B42" s="15" t="s">
        <v>1031</v>
      </c>
      <c r="C42" s="14" t="s">
        <v>15</v>
      </c>
      <c r="D42" s="14">
        <v>43018</v>
      </c>
      <c r="E42" s="15"/>
      <c r="F42" s="15" t="s">
        <v>53</v>
      </c>
      <c r="G42" s="15" t="s">
        <v>47</v>
      </c>
      <c r="H42" s="15" t="s">
        <v>36</v>
      </c>
      <c r="I42" s="15" t="s">
        <v>37</v>
      </c>
      <c r="J42" s="15" t="s">
        <v>141</v>
      </c>
      <c r="K42" s="15" t="s">
        <v>142</v>
      </c>
      <c r="L42" s="16">
        <v>500</v>
      </c>
      <c r="M42" s="17">
        <v>0.7</v>
      </c>
      <c r="N42" s="18">
        <f t="shared" si="23"/>
        <v>350</v>
      </c>
      <c r="O42" s="19">
        <v>40</v>
      </c>
      <c r="P42" s="16">
        <v>500</v>
      </c>
      <c r="Q42" s="20">
        <f t="shared" si="16"/>
        <v>110</v>
      </c>
      <c r="R42" s="16"/>
      <c r="S42" s="20">
        <f t="shared" si="17"/>
        <v>0</v>
      </c>
      <c r="T42" s="16"/>
      <c r="U42" s="20">
        <f t="shared" si="18"/>
        <v>0</v>
      </c>
      <c r="V42" s="16"/>
      <c r="W42" s="20">
        <f t="shared" si="19"/>
        <v>0</v>
      </c>
      <c r="X42" s="16"/>
      <c r="Y42" s="20">
        <f t="shared" si="20"/>
        <v>0</v>
      </c>
      <c r="Z42" s="16"/>
      <c r="AA42" s="20">
        <f t="shared" si="21"/>
        <v>0</v>
      </c>
      <c r="AB42" s="60" t="s">
        <v>1254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22"/>
        <v>0</v>
      </c>
    </row>
    <row r="43" spans="1:36" s="112" customFormat="1" ht="12" customHeight="1" x14ac:dyDescent="0.3">
      <c r="A43" s="11">
        <v>37</v>
      </c>
      <c r="B43" s="15" t="s">
        <v>105</v>
      </c>
      <c r="C43" s="14" t="s">
        <v>727</v>
      </c>
      <c r="D43" s="14">
        <v>43018</v>
      </c>
      <c r="E43" s="15" t="s">
        <v>1255</v>
      </c>
      <c r="F43" s="15" t="s">
        <v>620</v>
      </c>
      <c r="G43" s="15" t="s">
        <v>59</v>
      </c>
      <c r="H43" s="15" t="s">
        <v>246</v>
      </c>
      <c r="I43" s="22" t="s">
        <v>65</v>
      </c>
      <c r="J43" s="15" t="s">
        <v>744</v>
      </c>
      <c r="K43" s="15" t="s">
        <v>745</v>
      </c>
      <c r="L43" s="16">
        <v>360</v>
      </c>
      <c r="M43" s="17">
        <v>0.7</v>
      </c>
      <c r="N43" s="18">
        <f t="shared" si="23"/>
        <v>251.99999999999997</v>
      </c>
      <c r="O43" s="19"/>
      <c r="P43" s="16"/>
      <c r="Q43" s="20">
        <f t="shared" si="16"/>
        <v>0</v>
      </c>
      <c r="R43" s="16"/>
      <c r="S43" s="20">
        <f t="shared" si="17"/>
        <v>0</v>
      </c>
      <c r="T43" s="16"/>
      <c r="U43" s="20">
        <f t="shared" si="18"/>
        <v>0</v>
      </c>
      <c r="V43" s="16">
        <v>360</v>
      </c>
      <c r="W43" s="20">
        <f t="shared" si="19"/>
        <v>72</v>
      </c>
      <c r="X43" s="16"/>
      <c r="Y43" s="20">
        <f t="shared" si="20"/>
        <v>0</v>
      </c>
      <c r="Z43" s="16"/>
      <c r="AA43" s="20">
        <f t="shared" si="21"/>
        <v>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22"/>
        <v>0</v>
      </c>
    </row>
    <row r="44" spans="1:36" s="112" customFormat="1" ht="12" x14ac:dyDescent="0.3">
      <c r="A44" s="11">
        <v>38</v>
      </c>
      <c r="B44" s="15" t="s">
        <v>58</v>
      </c>
      <c r="C44" s="14" t="s">
        <v>727</v>
      </c>
      <c r="D44" s="14">
        <v>43018</v>
      </c>
      <c r="E44" s="15"/>
      <c r="F44" s="15" t="s">
        <v>620</v>
      </c>
      <c r="G44" s="15" t="s">
        <v>47</v>
      </c>
      <c r="H44" s="15" t="s">
        <v>806</v>
      </c>
      <c r="I44" s="15" t="s">
        <v>807</v>
      </c>
      <c r="J44" s="15" t="s">
        <v>36</v>
      </c>
      <c r="K44" s="15" t="s">
        <v>37</v>
      </c>
      <c r="L44" s="16">
        <v>280</v>
      </c>
      <c r="M44" s="17">
        <v>0.72</v>
      </c>
      <c r="N44" s="18">
        <v>200</v>
      </c>
      <c r="O44" s="19">
        <v>50</v>
      </c>
      <c r="P44" s="16"/>
      <c r="Q44" s="20">
        <f t="shared" si="16"/>
        <v>0</v>
      </c>
      <c r="R44" s="16"/>
      <c r="S44" s="20">
        <f t="shared" si="17"/>
        <v>0</v>
      </c>
      <c r="T44" s="16"/>
      <c r="U44" s="20">
        <f t="shared" si="18"/>
        <v>0</v>
      </c>
      <c r="V44" s="16">
        <v>300</v>
      </c>
      <c r="W44" s="20">
        <f t="shared" si="19"/>
        <v>60</v>
      </c>
      <c r="X44" s="16"/>
      <c r="Y44" s="20">
        <f t="shared" si="20"/>
        <v>0</v>
      </c>
      <c r="Z44" s="16"/>
      <c r="AA44" s="20">
        <f t="shared" si="21"/>
        <v>0</v>
      </c>
      <c r="AB44" s="60" t="s">
        <v>334</v>
      </c>
      <c r="AC44" s="58" t="s">
        <v>41</v>
      </c>
      <c r="AD44" s="51"/>
      <c r="AE44" s="38"/>
      <c r="AF44" s="11"/>
      <c r="AG44" s="52"/>
      <c r="AH44" s="51"/>
      <c r="AI44" s="34"/>
      <c r="AJ44" s="42">
        <f t="shared" si="22"/>
        <v>0</v>
      </c>
    </row>
    <row r="45" spans="1:36" s="112" customFormat="1" ht="12" x14ac:dyDescent="0.3">
      <c r="A45" s="11">
        <v>39</v>
      </c>
      <c r="B45" s="15" t="s">
        <v>58</v>
      </c>
      <c r="C45" s="14" t="s">
        <v>727</v>
      </c>
      <c r="D45" s="14">
        <v>43018</v>
      </c>
      <c r="E45" s="15"/>
      <c r="F45" s="15" t="s">
        <v>85</v>
      </c>
      <c r="G45" s="15" t="s">
        <v>47</v>
      </c>
      <c r="H45" s="15" t="s">
        <v>806</v>
      </c>
      <c r="I45" s="15" t="s">
        <v>807</v>
      </c>
      <c r="J45" s="15" t="s">
        <v>36</v>
      </c>
      <c r="K45" s="15" t="s">
        <v>37</v>
      </c>
      <c r="L45" s="16">
        <v>280</v>
      </c>
      <c r="M45" s="17">
        <v>0.72</v>
      </c>
      <c r="N45" s="18">
        <v>200</v>
      </c>
      <c r="O45" s="19">
        <v>50</v>
      </c>
      <c r="P45" s="16"/>
      <c r="Q45" s="20">
        <f t="shared" si="16"/>
        <v>0</v>
      </c>
      <c r="R45" s="16"/>
      <c r="S45" s="20">
        <f t="shared" si="17"/>
        <v>0</v>
      </c>
      <c r="T45" s="16"/>
      <c r="U45" s="20">
        <f t="shared" si="18"/>
        <v>0</v>
      </c>
      <c r="V45" s="16"/>
      <c r="W45" s="20">
        <f t="shared" si="19"/>
        <v>0</v>
      </c>
      <c r="X45" s="16"/>
      <c r="Y45" s="20">
        <f t="shared" si="20"/>
        <v>0</v>
      </c>
      <c r="Z45" s="16">
        <v>300</v>
      </c>
      <c r="AA45" s="20">
        <f t="shared" si="21"/>
        <v>60</v>
      </c>
      <c r="AB45" s="60" t="s">
        <v>1256</v>
      </c>
      <c r="AC45" s="57" t="s">
        <v>41</v>
      </c>
      <c r="AD45" s="51"/>
      <c r="AE45" s="38"/>
      <c r="AF45" s="11"/>
      <c r="AG45" s="52"/>
      <c r="AH45" s="51"/>
      <c r="AI45" s="34"/>
      <c r="AJ45" s="42">
        <f t="shared" si="22"/>
        <v>0</v>
      </c>
    </row>
    <row r="46" spans="1:36" s="112" customFormat="1" ht="12" x14ac:dyDescent="0.3">
      <c r="A46" s="11">
        <v>40</v>
      </c>
      <c r="B46" s="15" t="s">
        <v>58</v>
      </c>
      <c r="C46" s="14" t="s">
        <v>16</v>
      </c>
      <c r="D46" s="14">
        <v>43018</v>
      </c>
      <c r="E46" s="15"/>
      <c r="F46" s="15" t="s">
        <v>652</v>
      </c>
      <c r="G46" s="15" t="s">
        <v>59</v>
      </c>
      <c r="H46" s="15" t="s">
        <v>1257</v>
      </c>
      <c r="I46" s="15" t="s">
        <v>1258</v>
      </c>
      <c r="J46" s="15" t="s">
        <v>36</v>
      </c>
      <c r="K46" s="15" t="s">
        <v>37</v>
      </c>
      <c r="L46" s="16">
        <v>110</v>
      </c>
      <c r="M46" s="17">
        <v>0.5</v>
      </c>
      <c r="N46" s="18">
        <f t="shared" si="23"/>
        <v>55</v>
      </c>
      <c r="O46" s="19">
        <v>0</v>
      </c>
      <c r="P46" s="16"/>
      <c r="Q46" s="20">
        <f t="shared" si="16"/>
        <v>0</v>
      </c>
      <c r="R46" s="16">
        <v>125</v>
      </c>
      <c r="S46" s="20">
        <f t="shared" si="17"/>
        <v>25</v>
      </c>
      <c r="T46" s="16"/>
      <c r="U46" s="20">
        <f t="shared" si="18"/>
        <v>0</v>
      </c>
      <c r="V46" s="16"/>
      <c r="W46" s="20">
        <f t="shared" si="19"/>
        <v>0</v>
      </c>
      <c r="X46" s="16"/>
      <c r="Y46" s="20">
        <f t="shared" si="20"/>
        <v>0</v>
      </c>
      <c r="Z46" s="16"/>
      <c r="AA46" s="20">
        <f t="shared" si="21"/>
        <v>0</v>
      </c>
      <c r="AB46" s="130"/>
      <c r="AC46" s="57" t="s">
        <v>41</v>
      </c>
      <c r="AD46" s="51"/>
      <c r="AE46" s="38"/>
      <c r="AF46" s="11"/>
      <c r="AG46" s="52"/>
      <c r="AH46" s="51"/>
      <c r="AI46" s="34"/>
      <c r="AJ46" s="42">
        <f t="shared" si="22"/>
        <v>0</v>
      </c>
    </row>
    <row r="47" spans="1:36" s="112" customFormat="1" ht="12" customHeight="1" x14ac:dyDescent="0.3">
      <c r="A47" s="11">
        <v>41</v>
      </c>
      <c r="B47" s="15" t="s">
        <v>62</v>
      </c>
      <c r="C47" s="14" t="s">
        <v>17</v>
      </c>
      <c r="D47" s="14">
        <v>43018</v>
      </c>
      <c r="E47" s="15"/>
      <c r="F47" s="15" t="s">
        <v>34</v>
      </c>
      <c r="G47" s="15" t="s">
        <v>35</v>
      </c>
      <c r="H47" s="15" t="s">
        <v>1259</v>
      </c>
      <c r="I47" s="15" t="s">
        <v>1260</v>
      </c>
      <c r="J47" s="15" t="s">
        <v>36</v>
      </c>
      <c r="K47" s="15" t="s">
        <v>37</v>
      </c>
      <c r="L47" s="16">
        <v>300</v>
      </c>
      <c r="M47" s="17">
        <v>0.9</v>
      </c>
      <c r="N47" s="18">
        <f t="shared" ref="N47" si="24">L47*M47</f>
        <v>270</v>
      </c>
      <c r="O47" s="19"/>
      <c r="P47" s="16"/>
      <c r="Q47" s="20">
        <f t="shared" ref="Q47" si="25">P47*0.22</f>
        <v>0</v>
      </c>
      <c r="R47" s="16"/>
      <c r="S47" s="20">
        <f t="shared" ref="S47" si="26">R47*0.2</f>
        <v>0</v>
      </c>
      <c r="T47" s="16">
        <v>350</v>
      </c>
      <c r="U47" s="20">
        <f t="shared" ref="U47" si="27">T47*0.2</f>
        <v>70</v>
      </c>
      <c r="V47" s="16"/>
      <c r="W47" s="20">
        <f t="shared" ref="W47" si="28">V47*0.2</f>
        <v>0</v>
      </c>
      <c r="X47" s="16"/>
      <c r="Y47" s="20">
        <f t="shared" ref="Y47" si="29">X47*0.2</f>
        <v>0</v>
      </c>
      <c r="Z47" s="16"/>
      <c r="AA47" s="20">
        <f t="shared" ref="AA47" si="30">Z47*0.2</f>
        <v>0</v>
      </c>
      <c r="AB47" s="60"/>
      <c r="AC47" s="57" t="s">
        <v>41</v>
      </c>
      <c r="AD47" s="51"/>
      <c r="AE47" s="38"/>
      <c r="AF47" s="11"/>
      <c r="AG47" s="52"/>
      <c r="AH47" s="51"/>
      <c r="AI47" s="34"/>
      <c r="AJ47" s="42">
        <f t="shared" ref="AJ47" si="31">AH47*AI47</f>
        <v>0</v>
      </c>
    </row>
    <row r="48" spans="1:36" s="112" customFormat="1" ht="12" customHeight="1" x14ac:dyDescent="0.3">
      <c r="A48" s="11">
        <v>42</v>
      </c>
      <c r="B48" s="15" t="s">
        <v>62</v>
      </c>
      <c r="C48" s="14" t="s">
        <v>17</v>
      </c>
      <c r="D48" s="14">
        <v>43018</v>
      </c>
      <c r="E48" s="15" t="s">
        <v>315</v>
      </c>
      <c r="F48" s="15" t="s">
        <v>990</v>
      </c>
      <c r="G48" s="15" t="s">
        <v>59</v>
      </c>
      <c r="H48" s="15" t="s">
        <v>391</v>
      </c>
      <c r="I48" s="15" t="s">
        <v>140</v>
      </c>
      <c r="J48" s="15" t="s">
        <v>146</v>
      </c>
      <c r="K48" s="15" t="s">
        <v>65</v>
      </c>
      <c r="L48" s="16">
        <v>110</v>
      </c>
      <c r="M48" s="17">
        <v>0</v>
      </c>
      <c r="N48" s="18">
        <f t="shared" si="23"/>
        <v>0</v>
      </c>
      <c r="O48" s="19"/>
      <c r="P48" s="16"/>
      <c r="Q48" s="20">
        <f t="shared" si="16"/>
        <v>0</v>
      </c>
      <c r="R48" s="16"/>
      <c r="S48" s="20">
        <f t="shared" si="17"/>
        <v>0</v>
      </c>
      <c r="T48" s="16">
        <v>125</v>
      </c>
      <c r="U48" s="20">
        <f t="shared" si="18"/>
        <v>25</v>
      </c>
      <c r="V48" s="16"/>
      <c r="W48" s="20">
        <f t="shared" si="19"/>
        <v>0</v>
      </c>
      <c r="X48" s="16"/>
      <c r="Y48" s="20">
        <f t="shared" si="20"/>
        <v>0</v>
      </c>
      <c r="Z48" s="16"/>
      <c r="AA48" s="20">
        <f t="shared" si="21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22"/>
        <v>0</v>
      </c>
    </row>
    <row r="49" spans="1:36" s="112" customFormat="1" ht="12" customHeight="1" x14ac:dyDescent="0.3">
      <c r="A49" s="11">
        <v>43</v>
      </c>
      <c r="B49" s="15" t="s">
        <v>32</v>
      </c>
      <c r="C49" s="14" t="s">
        <v>18</v>
      </c>
      <c r="D49" s="14">
        <v>43019</v>
      </c>
      <c r="E49" s="15" t="s">
        <v>1261</v>
      </c>
      <c r="F49" s="15" t="s">
        <v>85</v>
      </c>
      <c r="G49" s="15" t="s">
        <v>35</v>
      </c>
      <c r="H49" s="15" t="s">
        <v>1262</v>
      </c>
      <c r="I49" s="15" t="s">
        <v>107</v>
      </c>
      <c r="J49" s="15" t="s">
        <v>36</v>
      </c>
      <c r="K49" s="15" t="s">
        <v>37</v>
      </c>
      <c r="L49" s="16">
        <v>200</v>
      </c>
      <c r="M49" s="17">
        <v>0.8</v>
      </c>
      <c r="N49" s="18">
        <f t="shared" si="23"/>
        <v>160</v>
      </c>
      <c r="O49" s="19"/>
      <c r="P49" s="16"/>
      <c r="Q49" s="20">
        <f t="shared" si="16"/>
        <v>0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>
        <v>250</v>
      </c>
      <c r="AA49" s="20">
        <f t="shared" si="21"/>
        <v>50</v>
      </c>
      <c r="AB49" s="60" t="s">
        <v>1263</v>
      </c>
      <c r="AC49" s="57" t="s">
        <v>41</v>
      </c>
      <c r="AD49" s="51"/>
      <c r="AE49" s="38"/>
      <c r="AF49" s="11"/>
      <c r="AG49" s="52"/>
      <c r="AH49" s="51"/>
      <c r="AI49" s="34"/>
      <c r="AJ49" s="42">
        <f t="shared" si="22"/>
        <v>0</v>
      </c>
    </row>
    <row r="50" spans="1:36" s="112" customFormat="1" ht="12" x14ac:dyDescent="0.3">
      <c r="A50" s="11">
        <v>44</v>
      </c>
      <c r="B50" s="15" t="s">
        <v>58</v>
      </c>
      <c r="C50" s="14" t="s">
        <v>727</v>
      </c>
      <c r="D50" s="14">
        <v>43019</v>
      </c>
      <c r="E50" s="15"/>
      <c r="F50" s="15" t="s">
        <v>34</v>
      </c>
      <c r="G50" s="15" t="s">
        <v>35</v>
      </c>
      <c r="H50" s="15" t="s">
        <v>36</v>
      </c>
      <c r="I50" s="15" t="s">
        <v>37</v>
      </c>
      <c r="J50" s="15" t="s">
        <v>1264</v>
      </c>
      <c r="K50" s="15" t="s">
        <v>1265</v>
      </c>
      <c r="L50" s="16">
        <v>320</v>
      </c>
      <c r="M50" s="17">
        <v>0.65</v>
      </c>
      <c r="N50" s="18">
        <v>210</v>
      </c>
      <c r="O50" s="19"/>
      <c r="P50" s="16"/>
      <c r="Q50" s="20">
        <f t="shared" si="16"/>
        <v>0</v>
      </c>
      <c r="R50" s="16"/>
      <c r="S50" s="20">
        <f t="shared" si="17"/>
        <v>0</v>
      </c>
      <c r="T50" s="16">
        <v>330</v>
      </c>
      <c r="U50" s="20">
        <f t="shared" si="18"/>
        <v>66</v>
      </c>
      <c r="V50" s="16"/>
      <c r="W50" s="20">
        <f t="shared" si="19"/>
        <v>0</v>
      </c>
      <c r="X50" s="16"/>
      <c r="Y50" s="20">
        <f t="shared" si="20"/>
        <v>0</v>
      </c>
      <c r="Z50" s="16"/>
      <c r="AA50" s="20">
        <f t="shared" si="21"/>
        <v>0</v>
      </c>
      <c r="AB50" s="130" t="s">
        <v>1266</v>
      </c>
      <c r="AC50" s="57" t="s">
        <v>41</v>
      </c>
      <c r="AD50" s="51"/>
      <c r="AE50" s="38"/>
      <c r="AF50" s="11"/>
      <c r="AG50" s="52"/>
      <c r="AH50" s="51"/>
      <c r="AI50" s="34"/>
      <c r="AJ50" s="42">
        <f t="shared" si="22"/>
        <v>0</v>
      </c>
    </row>
    <row r="51" spans="1:36" s="112" customFormat="1" ht="12" x14ac:dyDescent="0.3">
      <c r="A51" s="11">
        <v>45</v>
      </c>
      <c r="B51" s="15" t="s">
        <v>58</v>
      </c>
      <c r="C51" s="90" t="s">
        <v>16</v>
      </c>
      <c r="D51" s="90">
        <v>43019</v>
      </c>
      <c r="E51" s="89"/>
      <c r="F51" s="89" t="s">
        <v>1043</v>
      </c>
      <c r="G51" s="89" t="s">
        <v>35</v>
      </c>
      <c r="H51" s="89" t="s">
        <v>36</v>
      </c>
      <c r="I51" s="131" t="s">
        <v>37</v>
      </c>
      <c r="J51" s="89" t="s">
        <v>1267</v>
      </c>
      <c r="K51" s="131" t="s">
        <v>1268</v>
      </c>
      <c r="L51" s="92">
        <v>2</v>
      </c>
      <c r="M51" s="93">
        <v>25</v>
      </c>
      <c r="N51" s="94">
        <f t="shared" si="23"/>
        <v>50</v>
      </c>
      <c r="O51" s="132"/>
      <c r="P51" s="92"/>
      <c r="Q51" s="133">
        <f t="shared" si="16"/>
        <v>0</v>
      </c>
      <c r="R51" s="92">
        <v>100</v>
      </c>
      <c r="S51" s="133">
        <f t="shared" si="17"/>
        <v>20</v>
      </c>
      <c r="T51" s="92"/>
      <c r="U51" s="133">
        <f t="shared" si="18"/>
        <v>0</v>
      </c>
      <c r="V51" s="92"/>
      <c r="W51" s="133">
        <f t="shared" si="19"/>
        <v>0</v>
      </c>
      <c r="X51" s="92"/>
      <c r="Y51" s="133">
        <f t="shared" si="20"/>
        <v>0</v>
      </c>
      <c r="Z51" s="92"/>
      <c r="AA51" s="133">
        <f t="shared" si="21"/>
        <v>0</v>
      </c>
      <c r="AB51" s="130" t="s">
        <v>656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22"/>
        <v>0</v>
      </c>
    </row>
    <row r="52" spans="1:36" s="112" customFormat="1" ht="12" x14ac:dyDescent="0.3">
      <c r="A52" s="11">
        <v>46</v>
      </c>
      <c r="B52" s="15" t="s">
        <v>58</v>
      </c>
      <c r="C52" s="14" t="s">
        <v>15</v>
      </c>
      <c r="D52" s="14">
        <v>43020</v>
      </c>
      <c r="E52" s="15"/>
      <c r="F52" s="15" t="s">
        <v>53</v>
      </c>
      <c r="G52" s="15" t="s">
        <v>47</v>
      </c>
      <c r="H52" s="15" t="s">
        <v>36</v>
      </c>
      <c r="I52" s="22" t="s">
        <v>37</v>
      </c>
      <c r="J52" s="15" t="s">
        <v>898</v>
      </c>
      <c r="K52" s="22" t="s">
        <v>899</v>
      </c>
      <c r="L52" s="16">
        <v>330</v>
      </c>
      <c r="M52" s="17">
        <v>0.72</v>
      </c>
      <c r="N52" s="18">
        <v>235</v>
      </c>
      <c r="O52" s="19"/>
      <c r="P52" s="16">
        <v>350</v>
      </c>
      <c r="Q52" s="20">
        <f t="shared" si="16"/>
        <v>77</v>
      </c>
      <c r="R52" s="16"/>
      <c r="S52" s="20">
        <f t="shared" si="17"/>
        <v>0</v>
      </c>
      <c r="T52" s="16"/>
      <c r="U52" s="20">
        <f t="shared" si="18"/>
        <v>0</v>
      </c>
      <c r="V52" s="16"/>
      <c r="W52" s="20">
        <f t="shared" si="19"/>
        <v>0</v>
      </c>
      <c r="X52" s="16"/>
      <c r="Y52" s="20">
        <f t="shared" si="20"/>
        <v>0</v>
      </c>
      <c r="Z52" s="16"/>
      <c r="AA52" s="20">
        <f t="shared" si="21"/>
        <v>0</v>
      </c>
      <c r="AB52" s="60"/>
      <c r="AC52" s="57" t="s">
        <v>41</v>
      </c>
      <c r="AD52" s="51"/>
      <c r="AE52" s="38"/>
      <c r="AF52" s="11"/>
      <c r="AG52" s="52"/>
      <c r="AH52" s="51"/>
      <c r="AI52" s="34"/>
      <c r="AJ52" s="42">
        <f t="shared" si="22"/>
        <v>0</v>
      </c>
    </row>
    <row r="53" spans="1:36" s="112" customFormat="1" ht="12" x14ac:dyDescent="0.3">
      <c r="A53" s="11">
        <v>47</v>
      </c>
      <c r="B53" s="15" t="s">
        <v>58</v>
      </c>
      <c r="C53" s="14" t="s">
        <v>727</v>
      </c>
      <c r="D53" s="14">
        <v>43020</v>
      </c>
      <c r="E53" s="15"/>
      <c r="F53" s="15" t="s">
        <v>85</v>
      </c>
      <c r="G53" s="15" t="s">
        <v>35</v>
      </c>
      <c r="H53" s="15" t="s">
        <v>36</v>
      </c>
      <c r="I53" s="22" t="s">
        <v>37</v>
      </c>
      <c r="J53" s="15" t="s">
        <v>1267</v>
      </c>
      <c r="K53" s="15" t="s">
        <v>1268</v>
      </c>
      <c r="L53" s="16">
        <v>125</v>
      </c>
      <c r="M53" s="17">
        <v>0.72</v>
      </c>
      <c r="N53" s="18">
        <f t="shared" si="23"/>
        <v>90</v>
      </c>
      <c r="O53" s="19"/>
      <c r="P53" s="16"/>
      <c r="Q53" s="20">
        <f t="shared" si="16"/>
        <v>0</v>
      </c>
      <c r="R53" s="16"/>
      <c r="S53" s="20">
        <f t="shared" si="17"/>
        <v>0</v>
      </c>
      <c r="T53" s="16"/>
      <c r="U53" s="20">
        <f t="shared" si="18"/>
        <v>0</v>
      </c>
      <c r="V53" s="16"/>
      <c r="W53" s="20">
        <f t="shared" si="19"/>
        <v>0</v>
      </c>
      <c r="X53" s="16"/>
      <c r="Y53" s="20">
        <f t="shared" si="20"/>
        <v>0</v>
      </c>
      <c r="Z53" s="16">
        <v>150</v>
      </c>
      <c r="AA53" s="20">
        <f t="shared" si="21"/>
        <v>30</v>
      </c>
      <c r="AB53" s="60"/>
      <c r="AC53" s="57" t="s">
        <v>41</v>
      </c>
      <c r="AD53" s="51"/>
      <c r="AE53" s="38"/>
      <c r="AF53" s="11"/>
      <c r="AG53" s="52"/>
      <c r="AH53" s="51"/>
      <c r="AI53" s="34"/>
      <c r="AJ53" s="42">
        <f t="shared" si="22"/>
        <v>0</v>
      </c>
    </row>
    <row r="54" spans="1:36" s="112" customFormat="1" ht="24" customHeight="1" x14ac:dyDescent="0.3">
      <c r="A54" s="11">
        <v>48</v>
      </c>
      <c r="B54" s="15" t="s">
        <v>1031</v>
      </c>
      <c r="C54" s="14" t="s">
        <v>16</v>
      </c>
      <c r="D54" s="14">
        <v>43020</v>
      </c>
      <c r="E54" s="15"/>
      <c r="F54" s="15" t="s">
        <v>652</v>
      </c>
      <c r="G54" s="15" t="s">
        <v>47</v>
      </c>
      <c r="H54" s="15" t="s">
        <v>36</v>
      </c>
      <c r="I54" s="15" t="s">
        <v>37</v>
      </c>
      <c r="J54" s="15" t="s">
        <v>1269</v>
      </c>
      <c r="K54" s="15" t="s">
        <v>1270</v>
      </c>
      <c r="L54" s="16">
        <v>300</v>
      </c>
      <c r="M54" s="17">
        <v>0.7</v>
      </c>
      <c r="N54" s="18">
        <f t="shared" si="23"/>
        <v>210</v>
      </c>
      <c r="O54" s="19">
        <v>75</v>
      </c>
      <c r="P54" s="16"/>
      <c r="Q54" s="20">
        <f t="shared" si="16"/>
        <v>0</v>
      </c>
      <c r="R54" s="16">
        <v>300</v>
      </c>
      <c r="S54" s="20">
        <f t="shared" si="17"/>
        <v>60</v>
      </c>
      <c r="T54" s="16"/>
      <c r="U54" s="20">
        <f t="shared" si="18"/>
        <v>0</v>
      </c>
      <c r="V54" s="16"/>
      <c r="W54" s="20">
        <f t="shared" si="19"/>
        <v>0</v>
      </c>
      <c r="X54" s="16"/>
      <c r="Y54" s="20">
        <f t="shared" si="20"/>
        <v>0</v>
      </c>
      <c r="Z54" s="16"/>
      <c r="AA54" s="20">
        <f t="shared" si="21"/>
        <v>0</v>
      </c>
      <c r="AB54" s="60" t="s">
        <v>1271</v>
      </c>
      <c r="AC54" s="57" t="s">
        <v>41</v>
      </c>
      <c r="AD54" s="51"/>
      <c r="AE54" s="38"/>
      <c r="AF54" s="11"/>
      <c r="AG54" s="52"/>
      <c r="AH54" s="51"/>
      <c r="AI54" s="34"/>
      <c r="AJ54" s="42">
        <f t="shared" si="22"/>
        <v>0</v>
      </c>
    </row>
    <row r="55" spans="1:36" s="112" customFormat="1" ht="12" customHeight="1" x14ac:dyDescent="0.3">
      <c r="A55" s="11">
        <v>49</v>
      </c>
      <c r="B55" s="15" t="s">
        <v>32</v>
      </c>
      <c r="C55" s="14" t="s">
        <v>42</v>
      </c>
      <c r="D55" s="14">
        <v>43021</v>
      </c>
      <c r="E55" s="15" t="s">
        <v>1272</v>
      </c>
      <c r="F55" s="15" t="s">
        <v>71</v>
      </c>
      <c r="G55" s="15" t="s">
        <v>59</v>
      </c>
      <c r="H55" s="15" t="s">
        <v>36</v>
      </c>
      <c r="I55" s="15" t="s">
        <v>37</v>
      </c>
      <c r="J55" s="15" t="s">
        <v>918</v>
      </c>
      <c r="K55" s="15" t="s">
        <v>919</v>
      </c>
      <c r="L55" s="16">
        <v>550</v>
      </c>
      <c r="M55" s="17">
        <v>0.8</v>
      </c>
      <c r="N55" s="18">
        <f t="shared" si="0"/>
        <v>440</v>
      </c>
      <c r="O55" s="19"/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16"/>
      <c r="Y55" s="20">
        <f t="shared" si="5"/>
        <v>0</v>
      </c>
      <c r="Z55" s="16"/>
      <c r="AA55" s="20">
        <f t="shared" si="6"/>
        <v>0</v>
      </c>
      <c r="AB55" s="60"/>
      <c r="AC55" s="57" t="s">
        <v>41</v>
      </c>
      <c r="AD55" s="51"/>
      <c r="AE55" s="38"/>
      <c r="AF55" s="11"/>
      <c r="AG55" s="52"/>
      <c r="AH55" s="53"/>
      <c r="AI55" s="34"/>
      <c r="AJ55" s="42">
        <f t="shared" si="7"/>
        <v>0</v>
      </c>
    </row>
    <row r="56" spans="1:36" s="112" customFormat="1" ht="12" customHeight="1" x14ac:dyDescent="0.3">
      <c r="A56" s="11">
        <v>50</v>
      </c>
      <c r="B56" s="15" t="s">
        <v>32</v>
      </c>
      <c r="C56" s="14" t="s">
        <v>16</v>
      </c>
      <c r="D56" s="14">
        <v>43021</v>
      </c>
      <c r="E56" s="15" t="s">
        <v>1273</v>
      </c>
      <c r="F56" s="15" t="s">
        <v>85</v>
      </c>
      <c r="G56" s="15" t="s">
        <v>35</v>
      </c>
      <c r="H56" s="15" t="s">
        <v>36</v>
      </c>
      <c r="I56" s="15" t="s">
        <v>37</v>
      </c>
      <c r="J56" s="15" t="s">
        <v>1274</v>
      </c>
      <c r="K56" s="15" t="s">
        <v>1275</v>
      </c>
      <c r="L56" s="16">
        <v>400</v>
      </c>
      <c r="M56" s="17">
        <v>0.8</v>
      </c>
      <c r="N56" s="18">
        <f t="shared" si="0"/>
        <v>320</v>
      </c>
      <c r="O56" s="19"/>
      <c r="P56" s="16"/>
      <c r="Q56" s="20">
        <f t="shared" si="1"/>
        <v>0</v>
      </c>
      <c r="R56" s="16">
        <v>400</v>
      </c>
      <c r="S56" s="20">
        <f t="shared" si="2"/>
        <v>80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/>
      <c r="AA56" s="20">
        <f t="shared" si="6"/>
        <v>0</v>
      </c>
      <c r="AB56" s="60" t="s">
        <v>82</v>
      </c>
      <c r="AC56" s="57" t="s">
        <v>41</v>
      </c>
      <c r="AD56" s="51"/>
      <c r="AE56" s="38"/>
      <c r="AF56" s="11"/>
      <c r="AG56" s="52"/>
      <c r="AH56" s="51"/>
      <c r="AI56" s="34"/>
      <c r="AJ56" s="42">
        <f t="shared" si="7"/>
        <v>0</v>
      </c>
    </row>
    <row r="57" spans="1:36" s="112" customFormat="1" ht="12" x14ac:dyDescent="0.3">
      <c r="A57" s="11">
        <v>51</v>
      </c>
      <c r="B57" s="15" t="s">
        <v>58</v>
      </c>
      <c r="C57" s="14" t="s">
        <v>727</v>
      </c>
      <c r="D57" s="14">
        <v>43021</v>
      </c>
      <c r="E57" s="15"/>
      <c r="F57" s="15" t="s">
        <v>620</v>
      </c>
      <c r="G57" s="15" t="s">
        <v>47</v>
      </c>
      <c r="H57" s="15" t="s">
        <v>36</v>
      </c>
      <c r="I57" s="22" t="s">
        <v>37</v>
      </c>
      <c r="J57" s="15" t="s">
        <v>823</v>
      </c>
      <c r="K57" s="15" t="s">
        <v>234</v>
      </c>
      <c r="L57" s="16">
        <v>230</v>
      </c>
      <c r="M57" s="17">
        <v>0.72</v>
      </c>
      <c r="N57" s="18">
        <v>165</v>
      </c>
      <c r="O57" s="19"/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>
        <v>250</v>
      </c>
      <c r="W57" s="20">
        <f t="shared" si="4"/>
        <v>50</v>
      </c>
      <c r="X57" s="16"/>
      <c r="Y57" s="20">
        <f t="shared" si="5"/>
        <v>0</v>
      </c>
      <c r="Z57" s="16"/>
      <c r="AA57" s="20">
        <f t="shared" si="6"/>
        <v>0</v>
      </c>
      <c r="AB57" s="60"/>
      <c r="AC57" s="57" t="s">
        <v>41</v>
      </c>
      <c r="AD57" s="51"/>
      <c r="AE57" s="38"/>
      <c r="AF57" s="11"/>
      <c r="AG57" s="52"/>
      <c r="AH57" s="51"/>
      <c r="AI57" s="34"/>
      <c r="AJ57" s="42">
        <f t="shared" si="7"/>
        <v>0</v>
      </c>
    </row>
    <row r="58" spans="1:36" s="112" customFormat="1" ht="12" x14ac:dyDescent="0.3">
      <c r="A58" s="11">
        <v>52</v>
      </c>
      <c r="B58" s="15" t="s">
        <v>58</v>
      </c>
      <c r="C58" s="14" t="s">
        <v>15</v>
      </c>
      <c r="D58" s="14">
        <v>43021</v>
      </c>
      <c r="E58" s="15"/>
      <c r="F58" s="15" t="s">
        <v>53</v>
      </c>
      <c r="G58" s="15" t="s">
        <v>47</v>
      </c>
      <c r="H58" s="15" t="s">
        <v>36</v>
      </c>
      <c r="I58" s="22" t="s">
        <v>37</v>
      </c>
      <c r="J58" s="15" t="s">
        <v>1276</v>
      </c>
      <c r="K58" s="15" t="s">
        <v>1277</v>
      </c>
      <c r="L58" s="16">
        <v>150</v>
      </c>
      <c r="M58" s="17">
        <v>0.73</v>
      </c>
      <c r="N58" s="18">
        <v>110</v>
      </c>
      <c r="O58" s="19"/>
      <c r="P58" s="16">
        <v>170</v>
      </c>
      <c r="Q58" s="20">
        <f t="shared" si="1"/>
        <v>37.4</v>
      </c>
      <c r="R58" s="16"/>
      <c r="S58" s="20">
        <f t="shared" si="2"/>
        <v>0</v>
      </c>
      <c r="T58" s="16"/>
      <c r="U58" s="20">
        <f t="shared" si="3"/>
        <v>0</v>
      </c>
      <c r="V58" s="16"/>
      <c r="W58" s="20">
        <f t="shared" si="4"/>
        <v>0</v>
      </c>
      <c r="X58" s="16"/>
      <c r="Y58" s="20">
        <f t="shared" si="5"/>
        <v>0</v>
      </c>
      <c r="Z58" s="16"/>
      <c r="AA58" s="20">
        <f t="shared" si="6"/>
        <v>0</v>
      </c>
      <c r="AB58" s="60"/>
      <c r="AC58" s="58" t="s">
        <v>41</v>
      </c>
      <c r="AD58" s="51"/>
      <c r="AE58" s="38"/>
      <c r="AF58" s="11"/>
      <c r="AG58" s="52"/>
      <c r="AH58" s="51"/>
      <c r="AI58" s="34"/>
      <c r="AJ58" s="42">
        <f t="shared" si="7"/>
        <v>0</v>
      </c>
    </row>
    <row r="59" spans="1:36" s="112" customFormat="1" ht="12" customHeight="1" x14ac:dyDescent="0.3">
      <c r="A59" s="11">
        <v>53</v>
      </c>
      <c r="B59" s="15" t="s">
        <v>105</v>
      </c>
      <c r="C59" s="14" t="s">
        <v>17</v>
      </c>
      <c r="D59" s="14">
        <v>43021</v>
      </c>
      <c r="E59" s="15"/>
      <c r="F59" s="15" t="s">
        <v>1043</v>
      </c>
      <c r="G59" s="15" t="s">
        <v>35</v>
      </c>
      <c r="H59" s="15" t="s">
        <v>378</v>
      </c>
      <c r="I59" s="22" t="s">
        <v>379</v>
      </c>
      <c r="J59" s="15" t="s">
        <v>1278</v>
      </c>
      <c r="K59" s="15" t="s">
        <v>604</v>
      </c>
      <c r="L59" s="16">
        <v>340</v>
      </c>
      <c r="M59" s="17">
        <v>0.75</v>
      </c>
      <c r="N59" s="18">
        <f t="shared" si="0"/>
        <v>255</v>
      </c>
      <c r="O59" s="19">
        <v>102</v>
      </c>
      <c r="P59" s="16"/>
      <c r="Q59" s="20">
        <f t="shared" si="1"/>
        <v>0</v>
      </c>
      <c r="R59" s="16"/>
      <c r="S59" s="20">
        <f t="shared" si="2"/>
        <v>0</v>
      </c>
      <c r="T59" s="16">
        <v>350</v>
      </c>
      <c r="U59" s="20">
        <f t="shared" si="3"/>
        <v>70</v>
      </c>
      <c r="V59" s="16"/>
      <c r="W59" s="20">
        <f t="shared" si="4"/>
        <v>0</v>
      </c>
      <c r="X59" s="16"/>
      <c r="Y59" s="20">
        <f t="shared" si="5"/>
        <v>0</v>
      </c>
      <c r="Z59" s="16"/>
      <c r="AA59" s="20">
        <f t="shared" si="6"/>
        <v>0</v>
      </c>
      <c r="AB59" s="60" t="s">
        <v>1279</v>
      </c>
      <c r="AC59" s="58" t="s">
        <v>41</v>
      </c>
      <c r="AD59" s="51" t="s">
        <v>906</v>
      </c>
      <c r="AE59" s="38">
        <v>60</v>
      </c>
      <c r="AF59" s="11"/>
      <c r="AG59" s="52"/>
      <c r="AH59" s="51"/>
      <c r="AI59" s="34"/>
      <c r="AJ59" s="42">
        <f t="shared" si="7"/>
        <v>0</v>
      </c>
    </row>
    <row r="60" spans="1:36" s="112" customFormat="1" ht="12" x14ac:dyDescent="0.3">
      <c r="A60" s="11">
        <v>54</v>
      </c>
      <c r="B60" s="15" t="s">
        <v>58</v>
      </c>
      <c r="C60" s="14" t="s">
        <v>727</v>
      </c>
      <c r="D60" s="14">
        <v>43021</v>
      </c>
      <c r="E60" s="15"/>
      <c r="F60" s="15" t="s">
        <v>85</v>
      </c>
      <c r="G60" s="15" t="s">
        <v>47</v>
      </c>
      <c r="H60" s="15" t="s">
        <v>36</v>
      </c>
      <c r="I60" s="15" t="s">
        <v>37</v>
      </c>
      <c r="J60" s="15" t="s">
        <v>1058</v>
      </c>
      <c r="K60" s="15" t="s">
        <v>1059</v>
      </c>
      <c r="L60" s="16">
        <v>167</v>
      </c>
      <c r="M60" s="17">
        <v>0.72</v>
      </c>
      <c r="N60" s="18">
        <v>120</v>
      </c>
      <c r="O60" s="19"/>
      <c r="P60" s="16"/>
      <c r="Q60" s="20">
        <f t="shared" si="1"/>
        <v>0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>
        <v>170</v>
      </c>
      <c r="AA60" s="20">
        <f t="shared" si="6"/>
        <v>34</v>
      </c>
      <c r="AB60" s="60"/>
      <c r="AC60" s="58" t="s">
        <v>41</v>
      </c>
      <c r="AD60" s="51"/>
      <c r="AE60" s="38"/>
      <c r="AF60" s="11"/>
      <c r="AG60" s="52"/>
      <c r="AH60" s="53"/>
      <c r="AI60" s="34"/>
      <c r="AJ60" s="42">
        <f t="shared" si="7"/>
        <v>0</v>
      </c>
    </row>
    <row r="61" spans="1:36" s="112" customFormat="1" ht="12" customHeight="1" x14ac:dyDescent="0.3">
      <c r="A61" s="11">
        <v>55</v>
      </c>
      <c r="B61" s="15" t="s">
        <v>51</v>
      </c>
      <c r="C61" s="14" t="s">
        <v>18</v>
      </c>
      <c r="D61" s="14">
        <v>43021</v>
      </c>
      <c r="E61" s="15" t="s">
        <v>1127</v>
      </c>
      <c r="F61" s="15" t="s">
        <v>85</v>
      </c>
      <c r="G61" s="15" t="s">
        <v>59</v>
      </c>
      <c r="H61" s="15" t="s">
        <v>72</v>
      </c>
      <c r="I61" s="15" t="s">
        <v>73</v>
      </c>
      <c r="J61" s="15" t="s">
        <v>1280</v>
      </c>
      <c r="K61" s="15" t="s">
        <v>1281</v>
      </c>
      <c r="L61" s="16">
        <v>135</v>
      </c>
      <c r="M61" s="17">
        <v>0.74</v>
      </c>
      <c r="N61" s="18">
        <f t="shared" si="0"/>
        <v>99.9</v>
      </c>
      <c r="O61" s="19"/>
      <c r="P61" s="16"/>
      <c r="Q61" s="20">
        <f t="shared" si="1"/>
        <v>0</v>
      </c>
      <c r="R61" s="16"/>
      <c r="S61" s="20">
        <f t="shared" si="2"/>
        <v>0</v>
      </c>
      <c r="T61" s="16"/>
      <c r="U61" s="20">
        <f t="shared" si="3"/>
        <v>0</v>
      </c>
      <c r="V61" s="16"/>
      <c r="W61" s="20">
        <f t="shared" si="4"/>
        <v>0</v>
      </c>
      <c r="X61" s="16"/>
      <c r="Y61" s="20">
        <f t="shared" si="5"/>
        <v>0</v>
      </c>
      <c r="Z61" s="16">
        <v>150</v>
      </c>
      <c r="AA61" s="20">
        <f t="shared" si="6"/>
        <v>30</v>
      </c>
      <c r="AB61" s="60"/>
      <c r="AC61" s="58" t="s">
        <v>41</v>
      </c>
      <c r="AD61" s="51"/>
      <c r="AE61" s="38"/>
      <c r="AF61" s="11"/>
      <c r="AG61" s="52"/>
      <c r="AH61" s="51"/>
      <c r="AI61" s="34"/>
      <c r="AJ61" s="42">
        <f t="shared" si="7"/>
        <v>0</v>
      </c>
    </row>
    <row r="62" spans="1:36" s="112" customFormat="1" ht="12" customHeight="1" x14ac:dyDescent="0.3">
      <c r="A62" s="11">
        <v>56</v>
      </c>
      <c r="B62" s="15" t="s">
        <v>32</v>
      </c>
      <c r="C62" s="14" t="s">
        <v>18</v>
      </c>
      <c r="D62" s="14">
        <v>43023</v>
      </c>
      <c r="E62" s="15" t="s">
        <v>1282</v>
      </c>
      <c r="F62" s="15" t="s">
        <v>85</v>
      </c>
      <c r="G62" s="15" t="s">
        <v>47</v>
      </c>
      <c r="H62" s="15" t="s">
        <v>36</v>
      </c>
      <c r="I62" s="22" t="s">
        <v>37</v>
      </c>
      <c r="J62" s="15" t="s">
        <v>1283</v>
      </c>
      <c r="K62" s="15" t="s">
        <v>1284</v>
      </c>
      <c r="L62" s="16">
        <v>300</v>
      </c>
      <c r="M62" s="17">
        <v>0.9</v>
      </c>
      <c r="N62" s="18">
        <f t="shared" si="0"/>
        <v>270</v>
      </c>
      <c r="O62" s="19"/>
      <c r="P62" s="16"/>
      <c r="Q62" s="20">
        <f t="shared" si="1"/>
        <v>0</v>
      </c>
      <c r="R62" s="16"/>
      <c r="S62" s="20">
        <f t="shared" si="2"/>
        <v>0</v>
      </c>
      <c r="T62" s="16"/>
      <c r="U62" s="20">
        <f t="shared" si="3"/>
        <v>0</v>
      </c>
      <c r="V62" s="16"/>
      <c r="W62" s="20">
        <f t="shared" si="4"/>
        <v>0</v>
      </c>
      <c r="X62" s="16"/>
      <c r="Y62" s="20">
        <f t="shared" si="5"/>
        <v>0</v>
      </c>
      <c r="Z62" s="16">
        <v>350</v>
      </c>
      <c r="AA62" s="20">
        <f t="shared" si="6"/>
        <v>70</v>
      </c>
      <c r="AB62" s="60" t="s">
        <v>545</v>
      </c>
      <c r="AC62" s="57" t="s">
        <v>41</v>
      </c>
      <c r="AD62" s="51"/>
      <c r="AE62" s="38"/>
      <c r="AF62" s="11"/>
      <c r="AG62" s="52"/>
      <c r="AH62" s="51"/>
      <c r="AI62" s="34"/>
      <c r="AJ62" s="42">
        <f t="shared" si="7"/>
        <v>0</v>
      </c>
    </row>
    <row r="63" spans="1:36" s="112" customFormat="1" ht="12" customHeight="1" x14ac:dyDescent="0.3">
      <c r="A63" s="11">
        <v>57</v>
      </c>
      <c r="B63" s="15" t="s">
        <v>32</v>
      </c>
      <c r="C63" s="14" t="s">
        <v>42</v>
      </c>
      <c r="D63" s="14">
        <v>43023</v>
      </c>
      <c r="E63" s="15" t="s">
        <v>1285</v>
      </c>
      <c r="F63" s="15" t="s">
        <v>71</v>
      </c>
      <c r="G63" s="15" t="s">
        <v>59</v>
      </c>
      <c r="H63" s="15" t="s">
        <v>36</v>
      </c>
      <c r="I63" s="15" t="s">
        <v>37</v>
      </c>
      <c r="J63" s="15" t="s">
        <v>918</v>
      </c>
      <c r="K63" s="15" t="s">
        <v>919</v>
      </c>
      <c r="L63" s="16">
        <v>550</v>
      </c>
      <c r="M63" s="17">
        <v>0.8</v>
      </c>
      <c r="N63" s="18">
        <f t="shared" ref="N63:N72" si="32">L63*M63</f>
        <v>440</v>
      </c>
      <c r="O63" s="19"/>
      <c r="P63" s="16"/>
      <c r="Q63" s="20">
        <f t="shared" ref="Q63:Q73" si="33">P63*0.22</f>
        <v>0</v>
      </c>
      <c r="R63" s="16"/>
      <c r="S63" s="20">
        <f t="shared" ref="S63:S73" si="34">R63*0.2</f>
        <v>0</v>
      </c>
      <c r="T63" s="16"/>
      <c r="U63" s="20">
        <f t="shared" ref="U63:U73" si="35">T63*0.2</f>
        <v>0</v>
      </c>
      <c r="V63" s="16"/>
      <c r="W63" s="20">
        <f t="shared" ref="W63:W73" si="36">V63*0.2</f>
        <v>0</v>
      </c>
      <c r="X63" s="16"/>
      <c r="Y63" s="20">
        <f t="shared" ref="Y63:Y73" si="37">X63*0.2</f>
        <v>0</v>
      </c>
      <c r="Z63" s="16"/>
      <c r="AA63" s="20">
        <f t="shared" ref="AA63:AA73" si="38">Z63*0.2</f>
        <v>0</v>
      </c>
      <c r="AB63" s="60"/>
      <c r="AC63" s="58" t="s">
        <v>41</v>
      </c>
      <c r="AD63" s="51"/>
      <c r="AE63" s="38"/>
      <c r="AF63" s="11"/>
      <c r="AG63" s="52"/>
      <c r="AH63" s="51"/>
      <c r="AI63" s="34"/>
      <c r="AJ63" s="42">
        <f t="shared" ref="AJ63:AJ73" si="39">AH63*AI63</f>
        <v>0</v>
      </c>
    </row>
    <row r="64" spans="1:36" s="112" customFormat="1" ht="12" customHeight="1" x14ac:dyDescent="0.3">
      <c r="A64" s="11">
        <v>58</v>
      </c>
      <c r="B64" s="15" t="s">
        <v>58</v>
      </c>
      <c r="C64" s="14" t="s">
        <v>15</v>
      </c>
      <c r="D64" s="14">
        <v>43024</v>
      </c>
      <c r="E64" s="15" t="s">
        <v>208</v>
      </c>
      <c r="F64" s="15" t="s">
        <v>53</v>
      </c>
      <c r="G64" s="15" t="s">
        <v>47</v>
      </c>
      <c r="H64" s="15" t="s">
        <v>209</v>
      </c>
      <c r="I64" s="15" t="s">
        <v>210</v>
      </c>
      <c r="J64" s="15" t="s">
        <v>1286</v>
      </c>
      <c r="K64" s="15" t="s">
        <v>1287</v>
      </c>
      <c r="L64" s="16">
        <v>550</v>
      </c>
      <c r="M64" s="17">
        <v>0.72</v>
      </c>
      <c r="N64" s="18">
        <v>400</v>
      </c>
      <c r="O64" s="19">
        <v>15</v>
      </c>
      <c r="P64" s="16">
        <v>500</v>
      </c>
      <c r="Q64" s="20">
        <f t="shared" si="33"/>
        <v>110</v>
      </c>
      <c r="R64" s="16"/>
      <c r="S64" s="20">
        <f t="shared" si="34"/>
        <v>0</v>
      </c>
      <c r="T64" s="16"/>
      <c r="U64" s="20">
        <f t="shared" si="35"/>
        <v>0</v>
      </c>
      <c r="V64" s="16"/>
      <c r="W64" s="20">
        <f t="shared" si="36"/>
        <v>0</v>
      </c>
      <c r="X64" s="16"/>
      <c r="Y64" s="20">
        <f t="shared" si="37"/>
        <v>0</v>
      </c>
      <c r="Z64" s="16"/>
      <c r="AA64" s="20">
        <f t="shared" si="38"/>
        <v>0</v>
      </c>
      <c r="AB64" s="60" t="s">
        <v>600</v>
      </c>
      <c r="AC64" s="57" t="s">
        <v>41</v>
      </c>
      <c r="AD64" s="51"/>
      <c r="AE64" s="38"/>
      <c r="AF64" s="11"/>
      <c r="AG64" s="52"/>
      <c r="AH64" s="51"/>
      <c r="AI64" s="34"/>
      <c r="AJ64" s="42">
        <f t="shared" si="39"/>
        <v>0</v>
      </c>
    </row>
    <row r="65" spans="1:36" s="112" customFormat="1" ht="12" customHeight="1" x14ac:dyDescent="0.3">
      <c r="A65" s="11">
        <v>59</v>
      </c>
      <c r="B65" s="15" t="s">
        <v>58</v>
      </c>
      <c r="C65" s="14" t="s">
        <v>727</v>
      </c>
      <c r="D65" s="14">
        <v>43024</v>
      </c>
      <c r="E65" s="15" t="s">
        <v>208</v>
      </c>
      <c r="F65" s="15" t="s">
        <v>620</v>
      </c>
      <c r="G65" s="15" t="s">
        <v>47</v>
      </c>
      <c r="H65" s="15" t="s">
        <v>209</v>
      </c>
      <c r="I65" s="15" t="s">
        <v>210</v>
      </c>
      <c r="J65" s="15" t="s">
        <v>1286</v>
      </c>
      <c r="K65" s="15" t="s">
        <v>1287</v>
      </c>
      <c r="L65" s="16">
        <v>550</v>
      </c>
      <c r="M65" s="17">
        <v>0.72</v>
      </c>
      <c r="N65" s="18">
        <v>400</v>
      </c>
      <c r="O65" s="19">
        <v>15</v>
      </c>
      <c r="P65" s="16"/>
      <c r="Q65" s="20">
        <f t="shared" si="33"/>
        <v>0</v>
      </c>
      <c r="R65" s="16"/>
      <c r="S65" s="20">
        <f t="shared" si="34"/>
        <v>0</v>
      </c>
      <c r="T65" s="16"/>
      <c r="U65" s="20">
        <f t="shared" si="35"/>
        <v>0</v>
      </c>
      <c r="V65" s="16">
        <v>500</v>
      </c>
      <c r="W65" s="20">
        <f t="shared" si="36"/>
        <v>100</v>
      </c>
      <c r="X65" s="16"/>
      <c r="Y65" s="20">
        <f t="shared" si="37"/>
        <v>0</v>
      </c>
      <c r="Z65" s="16"/>
      <c r="AA65" s="20">
        <f t="shared" si="38"/>
        <v>0</v>
      </c>
      <c r="AB65" s="60" t="s">
        <v>600</v>
      </c>
      <c r="AC65" s="57" t="s">
        <v>41</v>
      </c>
      <c r="AD65" s="51"/>
      <c r="AE65" s="38"/>
      <c r="AF65" s="11"/>
      <c r="AG65" s="52"/>
      <c r="AH65" s="51"/>
      <c r="AI65" s="34"/>
      <c r="AJ65" s="42">
        <f t="shared" si="39"/>
        <v>0</v>
      </c>
    </row>
    <row r="66" spans="1:36" s="112" customFormat="1" ht="12" customHeight="1" x14ac:dyDescent="0.3">
      <c r="A66" s="11">
        <v>60</v>
      </c>
      <c r="B66" s="15" t="s">
        <v>800</v>
      </c>
      <c r="C66" s="14" t="s">
        <v>16</v>
      </c>
      <c r="D66" s="14">
        <v>43024</v>
      </c>
      <c r="E66" s="15"/>
      <c r="F66" s="15" t="s">
        <v>652</v>
      </c>
      <c r="G66" s="15" t="s">
        <v>47</v>
      </c>
      <c r="H66" s="15" t="s">
        <v>36</v>
      </c>
      <c r="I66" s="15" t="s">
        <v>37</v>
      </c>
      <c r="J66" s="15" t="s">
        <v>93</v>
      </c>
      <c r="K66" s="15" t="s">
        <v>94</v>
      </c>
      <c r="L66" s="16">
        <v>720</v>
      </c>
      <c r="M66" s="17">
        <v>0.75</v>
      </c>
      <c r="N66" s="18">
        <v>535</v>
      </c>
      <c r="O66" s="19">
        <v>32.200000000000003</v>
      </c>
      <c r="P66" s="16"/>
      <c r="Q66" s="20">
        <f t="shared" si="33"/>
        <v>0</v>
      </c>
      <c r="R66" s="16">
        <v>720</v>
      </c>
      <c r="S66" s="20">
        <f t="shared" si="34"/>
        <v>144</v>
      </c>
      <c r="T66" s="16"/>
      <c r="U66" s="20">
        <f t="shared" si="35"/>
        <v>0</v>
      </c>
      <c r="V66" s="16"/>
      <c r="W66" s="20">
        <f t="shared" si="36"/>
        <v>0</v>
      </c>
      <c r="X66" s="16"/>
      <c r="Y66" s="20">
        <f t="shared" si="37"/>
        <v>0</v>
      </c>
      <c r="Z66" s="16"/>
      <c r="AA66" s="20">
        <f t="shared" si="38"/>
        <v>0</v>
      </c>
      <c r="AB66" s="60" t="s">
        <v>1288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39"/>
        <v>0</v>
      </c>
    </row>
    <row r="67" spans="1:36" s="112" customFormat="1" ht="12" customHeight="1" x14ac:dyDescent="0.3">
      <c r="A67" s="11">
        <v>61</v>
      </c>
      <c r="B67" s="15" t="s">
        <v>44</v>
      </c>
      <c r="C67" s="14" t="s">
        <v>18</v>
      </c>
      <c r="D67" s="14">
        <v>43025</v>
      </c>
      <c r="E67" s="15" t="s">
        <v>1289</v>
      </c>
      <c r="F67" s="15" t="s">
        <v>85</v>
      </c>
      <c r="G67" s="15" t="s">
        <v>47</v>
      </c>
      <c r="H67" s="15" t="s">
        <v>36</v>
      </c>
      <c r="I67" s="15" t="s">
        <v>37</v>
      </c>
      <c r="J67" s="15" t="s">
        <v>36</v>
      </c>
      <c r="K67" s="15" t="s">
        <v>37</v>
      </c>
      <c r="L67" s="16">
        <v>50</v>
      </c>
      <c r="M67" s="17">
        <v>0.75</v>
      </c>
      <c r="N67" s="18">
        <f t="shared" si="32"/>
        <v>37.5</v>
      </c>
      <c r="O67" s="19"/>
      <c r="P67" s="16"/>
      <c r="Q67" s="20">
        <f t="shared" si="33"/>
        <v>0</v>
      </c>
      <c r="R67" s="16"/>
      <c r="S67" s="20">
        <f t="shared" si="34"/>
        <v>0</v>
      </c>
      <c r="T67" s="16"/>
      <c r="U67" s="20">
        <f t="shared" si="35"/>
        <v>0</v>
      </c>
      <c r="V67" s="16"/>
      <c r="W67" s="20">
        <f t="shared" si="36"/>
        <v>0</v>
      </c>
      <c r="X67" s="16"/>
      <c r="Y67" s="20">
        <f t="shared" si="37"/>
        <v>0</v>
      </c>
      <c r="Z67" s="16">
        <v>100</v>
      </c>
      <c r="AA67" s="20">
        <f t="shared" si="38"/>
        <v>20</v>
      </c>
      <c r="AB67" s="60" t="s">
        <v>656</v>
      </c>
      <c r="AC67" s="57" t="s">
        <v>41</v>
      </c>
      <c r="AD67" s="51"/>
      <c r="AE67" s="38"/>
      <c r="AF67" s="11"/>
      <c r="AG67" s="52"/>
      <c r="AH67" s="51"/>
      <c r="AI67" s="34"/>
      <c r="AJ67" s="42">
        <f t="shared" si="39"/>
        <v>0</v>
      </c>
    </row>
    <row r="68" spans="1:36" s="112" customFormat="1" ht="12" customHeight="1" x14ac:dyDescent="0.3">
      <c r="A68" s="11">
        <v>62</v>
      </c>
      <c r="B68" s="15" t="s">
        <v>58</v>
      </c>
      <c r="C68" s="14" t="s">
        <v>727</v>
      </c>
      <c r="D68" s="14">
        <v>43025</v>
      </c>
      <c r="E68" s="15"/>
      <c r="F68" s="15" t="s">
        <v>85</v>
      </c>
      <c r="G68" s="15" t="s">
        <v>47</v>
      </c>
      <c r="H68" s="15" t="s">
        <v>806</v>
      </c>
      <c r="I68" s="15" t="s">
        <v>807</v>
      </c>
      <c r="J68" s="15" t="s">
        <v>36</v>
      </c>
      <c r="K68" s="15" t="s">
        <v>37</v>
      </c>
      <c r="L68" s="16">
        <v>280</v>
      </c>
      <c r="M68" s="17">
        <v>0.72</v>
      </c>
      <c r="N68" s="18">
        <v>200</v>
      </c>
      <c r="O68" s="19">
        <v>25</v>
      </c>
      <c r="P68" s="16"/>
      <c r="Q68" s="20">
        <f t="shared" si="33"/>
        <v>0</v>
      </c>
      <c r="R68" s="16"/>
      <c r="S68" s="20">
        <f t="shared" si="34"/>
        <v>0</v>
      </c>
      <c r="T68" s="16"/>
      <c r="U68" s="20">
        <f t="shared" si="35"/>
        <v>0</v>
      </c>
      <c r="V68" s="16"/>
      <c r="W68" s="20">
        <f t="shared" si="36"/>
        <v>0</v>
      </c>
      <c r="X68" s="16"/>
      <c r="Y68" s="20">
        <f t="shared" si="37"/>
        <v>0</v>
      </c>
      <c r="Z68" s="16">
        <v>300</v>
      </c>
      <c r="AA68" s="20">
        <f t="shared" si="38"/>
        <v>60</v>
      </c>
      <c r="AB68" s="60" t="s">
        <v>1290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39"/>
        <v>0</v>
      </c>
    </row>
    <row r="69" spans="1:36" s="112" customFormat="1" ht="12" customHeight="1" x14ac:dyDescent="0.3">
      <c r="A69" s="11">
        <v>63</v>
      </c>
      <c r="B69" s="15" t="s">
        <v>58</v>
      </c>
      <c r="C69" s="14" t="s">
        <v>727</v>
      </c>
      <c r="D69" s="14">
        <v>43025</v>
      </c>
      <c r="E69" s="15"/>
      <c r="F69" s="15" t="s">
        <v>620</v>
      </c>
      <c r="G69" s="15" t="s">
        <v>47</v>
      </c>
      <c r="H69" s="15" t="s">
        <v>806</v>
      </c>
      <c r="I69" s="22" t="s">
        <v>807</v>
      </c>
      <c r="J69" s="15" t="s">
        <v>36</v>
      </c>
      <c r="K69" s="22" t="s">
        <v>37</v>
      </c>
      <c r="L69" s="16">
        <v>280</v>
      </c>
      <c r="M69" s="17">
        <v>0.72</v>
      </c>
      <c r="N69" s="18">
        <v>200</v>
      </c>
      <c r="O69" s="19">
        <v>25</v>
      </c>
      <c r="P69" s="16"/>
      <c r="Q69" s="20">
        <f t="shared" si="33"/>
        <v>0</v>
      </c>
      <c r="R69" s="16"/>
      <c r="S69" s="20">
        <f t="shared" si="34"/>
        <v>0</v>
      </c>
      <c r="T69" s="16"/>
      <c r="U69" s="20">
        <f t="shared" si="35"/>
        <v>0</v>
      </c>
      <c r="V69" s="16">
        <v>300</v>
      </c>
      <c r="W69" s="20">
        <f t="shared" si="36"/>
        <v>60</v>
      </c>
      <c r="X69" s="16"/>
      <c r="Y69" s="20">
        <f t="shared" si="37"/>
        <v>0</v>
      </c>
      <c r="Z69" s="16"/>
      <c r="AA69" s="20">
        <f t="shared" si="38"/>
        <v>0</v>
      </c>
      <c r="AB69" s="60" t="s">
        <v>334</v>
      </c>
      <c r="AC69" s="57" t="s">
        <v>41</v>
      </c>
      <c r="AD69" s="51"/>
      <c r="AE69" s="38"/>
      <c r="AF69" s="11"/>
      <c r="AG69" s="52"/>
      <c r="AH69" s="51"/>
      <c r="AI69" s="34"/>
      <c r="AJ69" s="42">
        <f t="shared" si="39"/>
        <v>0</v>
      </c>
    </row>
    <row r="70" spans="1:36" s="112" customFormat="1" ht="12" customHeight="1" x14ac:dyDescent="0.3">
      <c r="A70" s="11">
        <v>64</v>
      </c>
      <c r="B70" s="15" t="s">
        <v>1031</v>
      </c>
      <c r="C70" s="14" t="s">
        <v>727</v>
      </c>
      <c r="D70" s="14">
        <v>43025</v>
      </c>
      <c r="E70" s="15"/>
      <c r="F70" s="15" t="s">
        <v>620</v>
      </c>
      <c r="G70" s="15" t="s">
        <v>47</v>
      </c>
      <c r="H70" s="15" t="s">
        <v>36</v>
      </c>
      <c r="I70" s="22" t="s">
        <v>37</v>
      </c>
      <c r="J70" s="15" t="s">
        <v>408</v>
      </c>
      <c r="K70" s="15" t="s">
        <v>159</v>
      </c>
      <c r="L70" s="16">
        <v>2</v>
      </c>
      <c r="M70" s="17">
        <v>25</v>
      </c>
      <c r="N70" s="18">
        <f t="shared" ref="N70" si="40">L70*M70</f>
        <v>50</v>
      </c>
      <c r="O70" s="19"/>
      <c r="P70" s="16"/>
      <c r="Q70" s="20">
        <f t="shared" ref="Q70" si="41">P70*0.22</f>
        <v>0</v>
      </c>
      <c r="R70" s="16"/>
      <c r="S70" s="20">
        <f t="shared" ref="S70" si="42">R70*0.2</f>
        <v>0</v>
      </c>
      <c r="T70" s="16"/>
      <c r="U70" s="20">
        <f t="shared" ref="U70" si="43">T70*0.2</f>
        <v>0</v>
      </c>
      <c r="V70" s="16">
        <v>100</v>
      </c>
      <c r="W70" s="20">
        <f t="shared" ref="W70" si="44">V70*0.2</f>
        <v>20</v>
      </c>
      <c r="X70" s="16"/>
      <c r="Y70" s="20">
        <f t="shared" ref="Y70" si="45">X70*0.2</f>
        <v>0</v>
      </c>
      <c r="Z70" s="16"/>
      <c r="AA70" s="20">
        <f t="shared" ref="AA70" si="46">Z70*0.2</f>
        <v>0</v>
      </c>
      <c r="AB70" s="60"/>
      <c r="AC70" s="57" t="s">
        <v>41</v>
      </c>
      <c r="AD70" s="51"/>
      <c r="AE70" s="38"/>
      <c r="AF70" s="11"/>
      <c r="AG70" s="52"/>
      <c r="AH70" s="51"/>
      <c r="AI70" s="34"/>
      <c r="AJ70" s="42">
        <f t="shared" ref="AJ70" si="47">AH70*AI70</f>
        <v>0</v>
      </c>
    </row>
    <row r="71" spans="1:36" s="112" customFormat="1" ht="12" customHeight="1" x14ac:dyDescent="0.3">
      <c r="A71" s="11">
        <v>65</v>
      </c>
      <c r="B71" s="15" t="s">
        <v>44</v>
      </c>
      <c r="C71" s="14" t="s">
        <v>17</v>
      </c>
      <c r="D71" s="14">
        <v>43025</v>
      </c>
      <c r="E71" s="15"/>
      <c r="F71" s="15" t="s">
        <v>1043</v>
      </c>
      <c r="G71" s="15" t="s">
        <v>35</v>
      </c>
      <c r="H71" s="15" t="s">
        <v>757</v>
      </c>
      <c r="I71" s="22" t="s">
        <v>758</v>
      </c>
      <c r="J71" s="15" t="s">
        <v>1291</v>
      </c>
      <c r="K71" s="22" t="s">
        <v>159</v>
      </c>
      <c r="L71" s="16">
        <v>115</v>
      </c>
      <c r="M71" s="17">
        <v>0.7</v>
      </c>
      <c r="N71" s="18">
        <f t="shared" si="32"/>
        <v>80.5</v>
      </c>
      <c r="O71" s="19">
        <v>30</v>
      </c>
      <c r="P71" s="16"/>
      <c r="Q71" s="20">
        <f t="shared" si="33"/>
        <v>0</v>
      </c>
      <c r="R71" s="16"/>
      <c r="S71" s="20">
        <f t="shared" si="34"/>
        <v>0</v>
      </c>
      <c r="T71" s="16">
        <v>125</v>
      </c>
      <c r="U71" s="20">
        <f t="shared" si="35"/>
        <v>25</v>
      </c>
      <c r="V71" s="16"/>
      <c r="W71" s="20">
        <f t="shared" si="36"/>
        <v>0</v>
      </c>
      <c r="X71" s="16"/>
      <c r="Y71" s="20">
        <f t="shared" si="37"/>
        <v>0</v>
      </c>
      <c r="Z71" s="16"/>
      <c r="AA71" s="20">
        <f t="shared" si="38"/>
        <v>0</v>
      </c>
      <c r="AB71" s="60" t="s">
        <v>1292</v>
      </c>
      <c r="AC71" s="57" t="s">
        <v>41</v>
      </c>
      <c r="AD71" s="51"/>
      <c r="AE71" s="38"/>
      <c r="AF71" s="11"/>
      <c r="AG71" s="52"/>
      <c r="AH71" s="51"/>
      <c r="AI71" s="34"/>
      <c r="AJ71" s="42">
        <f t="shared" si="39"/>
        <v>0</v>
      </c>
    </row>
    <row r="72" spans="1:36" s="112" customFormat="1" ht="12" customHeight="1" x14ac:dyDescent="0.3">
      <c r="A72" s="11">
        <v>66</v>
      </c>
      <c r="B72" s="15" t="s">
        <v>32</v>
      </c>
      <c r="C72" s="14" t="s">
        <v>17</v>
      </c>
      <c r="D72" s="14">
        <v>43026</v>
      </c>
      <c r="E72" s="15" t="s">
        <v>1293</v>
      </c>
      <c r="F72" s="15" t="s">
        <v>1043</v>
      </c>
      <c r="G72" s="15" t="s">
        <v>35</v>
      </c>
      <c r="H72" s="15" t="s">
        <v>36</v>
      </c>
      <c r="I72" s="22" t="s">
        <v>37</v>
      </c>
      <c r="J72" s="15" t="s">
        <v>918</v>
      </c>
      <c r="K72" s="15" t="s">
        <v>919</v>
      </c>
      <c r="L72" s="16">
        <v>550</v>
      </c>
      <c r="M72" s="17">
        <v>0.8</v>
      </c>
      <c r="N72" s="18">
        <f t="shared" si="32"/>
        <v>440</v>
      </c>
      <c r="O72" s="19"/>
      <c r="P72" s="16"/>
      <c r="Q72" s="20">
        <f t="shared" si="33"/>
        <v>0</v>
      </c>
      <c r="R72" s="16"/>
      <c r="S72" s="20">
        <f t="shared" si="34"/>
        <v>0</v>
      </c>
      <c r="T72" s="16">
        <v>550</v>
      </c>
      <c r="U72" s="20">
        <f t="shared" si="35"/>
        <v>110</v>
      </c>
      <c r="V72" s="16"/>
      <c r="W72" s="20">
        <f t="shared" si="36"/>
        <v>0</v>
      </c>
      <c r="X72" s="16"/>
      <c r="Y72" s="20">
        <f t="shared" si="37"/>
        <v>0</v>
      </c>
      <c r="Z72" s="16"/>
      <c r="AA72" s="20">
        <f t="shared" si="38"/>
        <v>0</v>
      </c>
      <c r="AB72" s="60"/>
      <c r="AC72" s="57" t="s">
        <v>41</v>
      </c>
      <c r="AD72" s="51"/>
      <c r="AE72" s="38"/>
      <c r="AF72" s="11"/>
      <c r="AG72" s="52"/>
      <c r="AH72" s="51"/>
      <c r="AI72" s="34"/>
      <c r="AJ72" s="42">
        <f t="shared" si="39"/>
        <v>0</v>
      </c>
    </row>
    <row r="73" spans="1:36" s="112" customFormat="1" ht="12" customHeight="1" x14ac:dyDescent="0.3">
      <c r="A73" s="11">
        <v>67</v>
      </c>
      <c r="B73" s="15" t="s">
        <v>58</v>
      </c>
      <c r="C73" s="14" t="s">
        <v>727</v>
      </c>
      <c r="D73" s="14">
        <v>43026</v>
      </c>
      <c r="E73" s="15"/>
      <c r="F73" s="15" t="s">
        <v>85</v>
      </c>
      <c r="G73" s="15" t="s">
        <v>47</v>
      </c>
      <c r="H73" s="15" t="s">
        <v>36</v>
      </c>
      <c r="I73" s="15" t="s">
        <v>37</v>
      </c>
      <c r="J73" s="15" t="s">
        <v>1058</v>
      </c>
      <c r="K73" s="15" t="s">
        <v>1059</v>
      </c>
      <c r="L73" s="16">
        <v>167</v>
      </c>
      <c r="M73" s="17">
        <v>0.72</v>
      </c>
      <c r="N73" s="18">
        <v>120</v>
      </c>
      <c r="O73" s="19"/>
      <c r="P73" s="16"/>
      <c r="Q73" s="20">
        <f t="shared" si="33"/>
        <v>0</v>
      </c>
      <c r="R73" s="16"/>
      <c r="S73" s="20">
        <f t="shared" si="34"/>
        <v>0</v>
      </c>
      <c r="T73" s="16"/>
      <c r="U73" s="20">
        <f t="shared" si="35"/>
        <v>0</v>
      </c>
      <c r="V73" s="16"/>
      <c r="W73" s="20">
        <f t="shared" si="36"/>
        <v>0</v>
      </c>
      <c r="X73" s="16"/>
      <c r="Y73" s="20">
        <f t="shared" si="37"/>
        <v>0</v>
      </c>
      <c r="Z73" s="16">
        <v>170</v>
      </c>
      <c r="AA73" s="20">
        <f t="shared" si="38"/>
        <v>34</v>
      </c>
      <c r="AB73" s="60"/>
      <c r="AC73" s="57" t="s">
        <v>41</v>
      </c>
      <c r="AD73" s="51"/>
      <c r="AE73" s="38"/>
      <c r="AF73" s="11"/>
      <c r="AG73" s="52"/>
      <c r="AH73" s="51"/>
      <c r="AI73" s="34"/>
      <c r="AJ73" s="42">
        <f t="shared" si="39"/>
        <v>0</v>
      </c>
    </row>
    <row r="74" spans="1:36" s="112" customFormat="1" ht="12" customHeight="1" x14ac:dyDescent="0.3">
      <c r="A74" s="11">
        <v>68</v>
      </c>
      <c r="B74" s="15" t="s">
        <v>763</v>
      </c>
      <c r="C74" s="14" t="s">
        <v>727</v>
      </c>
      <c r="D74" s="14">
        <v>43026</v>
      </c>
      <c r="E74" s="15" t="s">
        <v>1416</v>
      </c>
      <c r="F74" s="15" t="s">
        <v>620</v>
      </c>
      <c r="G74" s="15" t="s">
        <v>47</v>
      </c>
      <c r="H74" s="15" t="s">
        <v>219</v>
      </c>
      <c r="I74" s="15" t="s">
        <v>220</v>
      </c>
      <c r="J74" s="15" t="s">
        <v>1172</v>
      </c>
      <c r="K74" s="15" t="s">
        <v>173</v>
      </c>
      <c r="L74" s="16">
        <v>460</v>
      </c>
      <c r="M74" s="17">
        <v>0.46</v>
      </c>
      <c r="N74" s="18">
        <v>209.84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>
        <v>250</v>
      </c>
      <c r="W74" s="20">
        <f t="shared" si="4"/>
        <v>50</v>
      </c>
      <c r="X74" s="16"/>
      <c r="Y74" s="20">
        <f t="shared" si="5"/>
        <v>0</v>
      </c>
      <c r="Z74" s="16"/>
      <c r="AA74" s="20">
        <f t="shared" si="6"/>
        <v>0</v>
      </c>
      <c r="AB74" s="60"/>
      <c r="AC74" s="58" t="s">
        <v>41</v>
      </c>
      <c r="AD74" s="51"/>
      <c r="AE74" s="38"/>
      <c r="AF74" s="11"/>
      <c r="AG74" s="52"/>
      <c r="AH74" s="51"/>
      <c r="AI74" s="34"/>
      <c r="AJ74" s="42">
        <f t="shared" si="7"/>
        <v>0</v>
      </c>
    </row>
    <row r="75" spans="1:36" s="112" customFormat="1" ht="12" customHeight="1" x14ac:dyDescent="0.3">
      <c r="A75" s="11">
        <v>69</v>
      </c>
      <c r="B75" s="15" t="s">
        <v>32</v>
      </c>
      <c r="C75" s="14" t="s">
        <v>727</v>
      </c>
      <c r="D75" s="14">
        <v>43027</v>
      </c>
      <c r="E75" s="15" t="s">
        <v>1294</v>
      </c>
      <c r="F75" s="15" t="s">
        <v>620</v>
      </c>
      <c r="G75" s="15" t="s">
        <v>35</v>
      </c>
      <c r="H75" s="15" t="s">
        <v>36</v>
      </c>
      <c r="I75" s="15" t="s">
        <v>37</v>
      </c>
      <c r="J75" s="15" t="s">
        <v>1283</v>
      </c>
      <c r="K75" s="15" t="s">
        <v>1284</v>
      </c>
      <c r="L75" s="16">
        <v>300</v>
      </c>
      <c r="M75" s="17">
        <v>0.8</v>
      </c>
      <c r="N75" s="18">
        <f t="shared" ref="N75:N93" si="48">L75*M75</f>
        <v>240</v>
      </c>
      <c r="O75" s="19"/>
      <c r="P75" s="16"/>
      <c r="Q75" s="20">
        <f t="shared" ref="Q75:Q116" si="49">P75*0.22</f>
        <v>0</v>
      </c>
      <c r="R75" s="16"/>
      <c r="S75" s="20">
        <f t="shared" ref="S75:S116" si="50">R75*0.2</f>
        <v>0</v>
      </c>
      <c r="T75" s="16"/>
      <c r="U75" s="20">
        <f t="shared" ref="U75:U116" si="51">T75*0.2</f>
        <v>0</v>
      </c>
      <c r="V75" s="16">
        <v>350</v>
      </c>
      <c r="W75" s="20">
        <f t="shared" ref="W75:W116" si="52">V75*0.2</f>
        <v>70</v>
      </c>
      <c r="X75" s="16"/>
      <c r="Y75" s="20">
        <f t="shared" ref="Y75:Y116" si="53">X75*0.2</f>
        <v>0</v>
      </c>
      <c r="Z75" s="16"/>
      <c r="AA75" s="20">
        <f t="shared" ref="AA75:AA116" si="54">Z75*0.2</f>
        <v>0</v>
      </c>
      <c r="AB75" s="60" t="s">
        <v>1295</v>
      </c>
      <c r="AC75" s="57" t="s">
        <v>41</v>
      </c>
      <c r="AD75" s="51"/>
      <c r="AE75" s="38"/>
      <c r="AF75" s="11"/>
      <c r="AG75" s="52"/>
      <c r="AH75" s="51"/>
      <c r="AI75" s="34"/>
      <c r="AJ75" s="42">
        <f t="shared" ref="AJ75:AJ116" si="55">AH75*AI75</f>
        <v>0</v>
      </c>
    </row>
    <row r="76" spans="1:36" s="112" customFormat="1" ht="12" customHeight="1" x14ac:dyDescent="0.3">
      <c r="A76" s="11">
        <v>70</v>
      </c>
      <c r="B76" s="15" t="s">
        <v>32</v>
      </c>
      <c r="C76" s="14" t="s">
        <v>727</v>
      </c>
      <c r="D76" s="14">
        <v>43027</v>
      </c>
      <c r="E76" s="15" t="s">
        <v>1296</v>
      </c>
      <c r="F76" s="15" t="s">
        <v>620</v>
      </c>
      <c r="G76" s="15" t="s">
        <v>59</v>
      </c>
      <c r="H76" s="15" t="s">
        <v>1297</v>
      </c>
      <c r="I76" s="15" t="s">
        <v>1298</v>
      </c>
      <c r="J76" s="15" t="s">
        <v>280</v>
      </c>
      <c r="K76" s="15" t="s">
        <v>65</v>
      </c>
      <c r="L76" s="16">
        <v>200</v>
      </c>
      <c r="M76" s="17">
        <v>0.8</v>
      </c>
      <c r="N76" s="18">
        <f t="shared" ref="N76" si="56">L76*M76</f>
        <v>160</v>
      </c>
      <c r="O76" s="19">
        <v>100</v>
      </c>
      <c r="P76" s="16"/>
      <c r="Q76" s="20">
        <f t="shared" ref="Q76" si="57">P76*0.22</f>
        <v>0</v>
      </c>
      <c r="R76" s="16"/>
      <c r="S76" s="20">
        <f t="shared" ref="S76" si="58">R76*0.2</f>
        <v>0</v>
      </c>
      <c r="T76" s="16"/>
      <c r="U76" s="20">
        <f t="shared" ref="U76" si="59">T76*0.2</f>
        <v>0</v>
      </c>
      <c r="V76" s="16">
        <v>200</v>
      </c>
      <c r="W76" s="20">
        <f t="shared" ref="W76" si="60">V76*0.2</f>
        <v>40</v>
      </c>
      <c r="X76" s="16"/>
      <c r="Y76" s="20">
        <f t="shared" ref="Y76" si="61">X76*0.2</f>
        <v>0</v>
      </c>
      <c r="Z76" s="16"/>
      <c r="AA76" s="20">
        <f t="shared" ref="AA76" si="62">Z76*0.2</f>
        <v>0</v>
      </c>
      <c r="AB76" s="60" t="s">
        <v>1299</v>
      </c>
      <c r="AC76" s="57" t="s">
        <v>41</v>
      </c>
      <c r="AD76" s="51"/>
      <c r="AE76" s="38"/>
      <c r="AF76" s="11"/>
      <c r="AG76" s="52"/>
      <c r="AH76" s="51"/>
      <c r="AI76" s="34"/>
      <c r="AJ76" s="42">
        <f t="shared" ref="AJ76" si="63">AH76*AI76</f>
        <v>0</v>
      </c>
    </row>
    <row r="77" spans="1:36" s="112" customFormat="1" ht="12" customHeight="1" x14ac:dyDescent="0.3">
      <c r="A77" s="11">
        <v>71</v>
      </c>
      <c r="B77" s="15" t="s">
        <v>32</v>
      </c>
      <c r="C77" s="14" t="s">
        <v>42</v>
      </c>
      <c r="D77" s="14">
        <v>43027</v>
      </c>
      <c r="E77" s="15" t="s">
        <v>1300</v>
      </c>
      <c r="F77" s="15" t="s">
        <v>71</v>
      </c>
      <c r="G77" s="15" t="s">
        <v>35</v>
      </c>
      <c r="H77" s="15" t="s">
        <v>36</v>
      </c>
      <c r="I77" s="15" t="s">
        <v>37</v>
      </c>
      <c r="J77" s="15" t="s">
        <v>918</v>
      </c>
      <c r="K77" s="15" t="s">
        <v>919</v>
      </c>
      <c r="L77" s="16">
        <v>550</v>
      </c>
      <c r="M77" s="17">
        <v>0.8</v>
      </c>
      <c r="N77" s="18">
        <f t="shared" si="48"/>
        <v>440</v>
      </c>
      <c r="O77" s="19"/>
      <c r="P77" s="16"/>
      <c r="Q77" s="20">
        <f t="shared" si="49"/>
        <v>0</v>
      </c>
      <c r="R77" s="16"/>
      <c r="S77" s="20">
        <f t="shared" si="50"/>
        <v>0</v>
      </c>
      <c r="T77" s="16"/>
      <c r="U77" s="20">
        <f t="shared" si="51"/>
        <v>0</v>
      </c>
      <c r="V77" s="16"/>
      <c r="W77" s="20">
        <f t="shared" si="52"/>
        <v>0</v>
      </c>
      <c r="X77" s="16"/>
      <c r="Y77" s="20">
        <f t="shared" si="53"/>
        <v>0</v>
      </c>
      <c r="Z77" s="16"/>
      <c r="AA77" s="20">
        <f t="shared" si="54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55"/>
        <v>0</v>
      </c>
    </row>
    <row r="78" spans="1:36" s="112" customFormat="1" ht="12" customHeight="1" x14ac:dyDescent="0.3">
      <c r="A78" s="11">
        <v>72</v>
      </c>
      <c r="B78" s="15" t="s">
        <v>58</v>
      </c>
      <c r="C78" s="14" t="s">
        <v>727</v>
      </c>
      <c r="D78" s="14">
        <v>43027</v>
      </c>
      <c r="E78" s="15"/>
      <c r="F78" s="15" t="s">
        <v>1043</v>
      </c>
      <c r="G78" s="15" t="s">
        <v>59</v>
      </c>
      <c r="H78" s="15" t="s">
        <v>36</v>
      </c>
      <c r="I78" s="15" t="s">
        <v>37</v>
      </c>
      <c r="J78" s="15" t="s">
        <v>1301</v>
      </c>
      <c r="K78" s="15" t="s">
        <v>1302</v>
      </c>
      <c r="L78" s="16">
        <v>2</v>
      </c>
      <c r="M78" s="17">
        <v>25</v>
      </c>
      <c r="N78" s="18">
        <f t="shared" si="48"/>
        <v>50</v>
      </c>
      <c r="O78" s="19"/>
      <c r="P78" s="16"/>
      <c r="Q78" s="20">
        <f t="shared" si="49"/>
        <v>0</v>
      </c>
      <c r="R78" s="16"/>
      <c r="S78" s="20">
        <f t="shared" si="50"/>
        <v>0</v>
      </c>
      <c r="T78" s="16">
        <v>100</v>
      </c>
      <c r="U78" s="20">
        <f t="shared" si="51"/>
        <v>20</v>
      </c>
      <c r="V78" s="16"/>
      <c r="W78" s="20">
        <f t="shared" si="52"/>
        <v>0</v>
      </c>
      <c r="X78" s="16"/>
      <c r="Y78" s="20">
        <f t="shared" si="53"/>
        <v>0</v>
      </c>
      <c r="Z78" s="16"/>
      <c r="AA78" s="20">
        <f t="shared" si="54"/>
        <v>0</v>
      </c>
      <c r="AB78" s="60" t="s">
        <v>656</v>
      </c>
      <c r="AC78" s="57" t="s">
        <v>41</v>
      </c>
      <c r="AD78" s="51"/>
      <c r="AE78" s="38"/>
      <c r="AF78" s="11"/>
      <c r="AG78" s="52"/>
      <c r="AH78" s="51"/>
      <c r="AI78" s="34"/>
      <c r="AJ78" s="42">
        <f t="shared" si="55"/>
        <v>0</v>
      </c>
    </row>
    <row r="79" spans="1:36" s="112" customFormat="1" ht="12" customHeight="1" x14ac:dyDescent="0.3">
      <c r="A79" s="11">
        <v>73</v>
      </c>
      <c r="B79" s="15" t="s">
        <v>58</v>
      </c>
      <c r="C79" s="14" t="s">
        <v>15</v>
      </c>
      <c r="D79" s="14">
        <v>43027</v>
      </c>
      <c r="E79" s="15"/>
      <c r="F79" s="15" t="s">
        <v>53</v>
      </c>
      <c r="G79" s="15" t="s">
        <v>35</v>
      </c>
      <c r="H79" s="15" t="s">
        <v>36</v>
      </c>
      <c r="I79" s="15" t="s">
        <v>37</v>
      </c>
      <c r="J79" s="15" t="s">
        <v>500</v>
      </c>
      <c r="K79" s="15" t="s">
        <v>501</v>
      </c>
      <c r="L79" s="16">
        <v>240</v>
      </c>
      <c r="M79" s="17">
        <v>0.67</v>
      </c>
      <c r="N79" s="18">
        <v>160</v>
      </c>
      <c r="O79" s="19"/>
      <c r="P79" s="16">
        <v>250</v>
      </c>
      <c r="Q79" s="20">
        <f t="shared" si="49"/>
        <v>55</v>
      </c>
      <c r="R79" s="16"/>
      <c r="S79" s="20">
        <f t="shared" si="50"/>
        <v>0</v>
      </c>
      <c r="T79" s="16"/>
      <c r="U79" s="20">
        <f t="shared" si="51"/>
        <v>0</v>
      </c>
      <c r="V79" s="16"/>
      <c r="W79" s="20">
        <f t="shared" si="52"/>
        <v>0</v>
      </c>
      <c r="X79" s="16"/>
      <c r="Y79" s="20">
        <f t="shared" si="53"/>
        <v>0</v>
      </c>
      <c r="Z79" s="16"/>
      <c r="AA79" s="20">
        <f t="shared" si="54"/>
        <v>0</v>
      </c>
      <c r="AB79" s="60"/>
      <c r="AC79" s="57" t="s">
        <v>41</v>
      </c>
      <c r="AD79" s="51"/>
      <c r="AE79" s="38"/>
      <c r="AF79" s="11"/>
      <c r="AG79" s="52"/>
      <c r="AH79" s="51"/>
      <c r="AI79" s="34"/>
      <c r="AJ79" s="42">
        <f t="shared" si="55"/>
        <v>0</v>
      </c>
    </row>
    <row r="80" spans="1:36" s="112" customFormat="1" ht="12" customHeight="1" x14ac:dyDescent="0.3">
      <c r="A80" s="11">
        <v>74</v>
      </c>
      <c r="B80" s="15" t="s">
        <v>58</v>
      </c>
      <c r="C80" s="14" t="s">
        <v>16</v>
      </c>
      <c r="D80" s="14">
        <v>43027</v>
      </c>
      <c r="E80" s="15"/>
      <c r="F80" s="15" t="s">
        <v>652</v>
      </c>
      <c r="G80" s="15" t="s">
        <v>47</v>
      </c>
      <c r="H80" s="15" t="s">
        <v>36</v>
      </c>
      <c r="I80" s="15" t="s">
        <v>37</v>
      </c>
      <c r="J80" s="15" t="s">
        <v>1303</v>
      </c>
      <c r="K80" s="15" t="s">
        <v>171</v>
      </c>
      <c r="L80" s="16">
        <v>2</v>
      </c>
      <c r="M80" s="17">
        <v>30</v>
      </c>
      <c r="N80" s="18">
        <f t="shared" si="48"/>
        <v>60</v>
      </c>
      <c r="O80" s="19"/>
      <c r="P80" s="16"/>
      <c r="Q80" s="20">
        <f t="shared" si="49"/>
        <v>0</v>
      </c>
      <c r="R80" s="16">
        <v>100</v>
      </c>
      <c r="S80" s="20">
        <f t="shared" si="50"/>
        <v>20</v>
      </c>
      <c r="T80" s="16"/>
      <c r="U80" s="20">
        <f t="shared" si="51"/>
        <v>0</v>
      </c>
      <c r="V80" s="16"/>
      <c r="W80" s="20">
        <f t="shared" si="52"/>
        <v>0</v>
      </c>
      <c r="X80" s="16"/>
      <c r="Y80" s="20">
        <f t="shared" si="53"/>
        <v>0</v>
      </c>
      <c r="Z80" s="16"/>
      <c r="AA80" s="20">
        <f t="shared" si="54"/>
        <v>0</v>
      </c>
      <c r="AB80" s="60" t="s">
        <v>1304</v>
      </c>
      <c r="AC80" s="57" t="s">
        <v>41</v>
      </c>
      <c r="AD80" s="51"/>
      <c r="AE80" s="38"/>
      <c r="AF80" s="11"/>
      <c r="AG80" s="52"/>
      <c r="AH80" s="51"/>
      <c r="AI80" s="34"/>
      <c r="AJ80" s="42">
        <f t="shared" si="55"/>
        <v>0</v>
      </c>
    </row>
    <row r="81" spans="1:36" s="112" customFormat="1" ht="12" customHeight="1" x14ac:dyDescent="0.3">
      <c r="A81" s="11">
        <v>75</v>
      </c>
      <c r="B81" s="15" t="s">
        <v>58</v>
      </c>
      <c r="C81" s="14" t="s">
        <v>727</v>
      </c>
      <c r="D81" s="14">
        <v>43027</v>
      </c>
      <c r="E81" s="15"/>
      <c r="F81" s="15" t="s">
        <v>1043</v>
      </c>
      <c r="G81" s="15" t="s">
        <v>35</v>
      </c>
      <c r="H81" s="15" t="s">
        <v>36</v>
      </c>
      <c r="I81" s="22" t="s">
        <v>37</v>
      </c>
      <c r="J81" s="15" t="s">
        <v>128</v>
      </c>
      <c r="K81" s="22" t="s">
        <v>129</v>
      </c>
      <c r="L81" s="16">
        <v>140</v>
      </c>
      <c r="M81" s="17">
        <v>0.67</v>
      </c>
      <c r="N81" s="18">
        <v>95</v>
      </c>
      <c r="O81" s="19"/>
      <c r="P81" s="16"/>
      <c r="Q81" s="20">
        <f t="shared" si="49"/>
        <v>0</v>
      </c>
      <c r="R81" s="16"/>
      <c r="S81" s="20">
        <f t="shared" si="50"/>
        <v>0</v>
      </c>
      <c r="T81" s="16">
        <v>150</v>
      </c>
      <c r="U81" s="20">
        <f t="shared" si="51"/>
        <v>30</v>
      </c>
      <c r="V81" s="16"/>
      <c r="W81" s="20">
        <f t="shared" si="52"/>
        <v>0</v>
      </c>
      <c r="X81" s="16"/>
      <c r="Y81" s="20">
        <f t="shared" si="53"/>
        <v>0</v>
      </c>
      <c r="Z81" s="16"/>
      <c r="AA81" s="20">
        <f t="shared" si="54"/>
        <v>0</v>
      </c>
      <c r="AB81" s="60"/>
      <c r="AC81" s="57" t="s">
        <v>41</v>
      </c>
      <c r="AD81" s="51"/>
      <c r="AE81" s="38"/>
      <c r="AF81" s="11"/>
      <c r="AG81" s="52"/>
      <c r="AH81" s="51"/>
      <c r="AI81" s="34"/>
      <c r="AJ81" s="42">
        <f t="shared" si="55"/>
        <v>0</v>
      </c>
    </row>
    <row r="82" spans="1:36" s="112" customFormat="1" ht="12" customHeight="1" x14ac:dyDescent="0.3">
      <c r="A82" s="11">
        <v>76</v>
      </c>
      <c r="B82" s="15" t="s">
        <v>763</v>
      </c>
      <c r="C82" s="14" t="s">
        <v>16</v>
      </c>
      <c r="D82" s="14">
        <v>43028</v>
      </c>
      <c r="E82" s="15" t="s">
        <v>1305</v>
      </c>
      <c r="F82" s="15" t="s">
        <v>652</v>
      </c>
      <c r="G82" s="15" t="s">
        <v>47</v>
      </c>
      <c r="H82" s="15" t="s">
        <v>219</v>
      </c>
      <c r="I82" s="22" t="s">
        <v>220</v>
      </c>
      <c r="J82" s="15" t="s">
        <v>1172</v>
      </c>
      <c r="K82" s="22" t="s">
        <v>173</v>
      </c>
      <c r="L82" s="16">
        <v>460</v>
      </c>
      <c r="M82" s="17">
        <v>0.46</v>
      </c>
      <c r="N82" s="18">
        <v>209.84</v>
      </c>
      <c r="O82" s="19"/>
      <c r="P82" s="16"/>
      <c r="Q82" s="20">
        <f t="shared" si="49"/>
        <v>0</v>
      </c>
      <c r="R82" s="16">
        <v>250</v>
      </c>
      <c r="S82" s="20">
        <f t="shared" si="50"/>
        <v>50</v>
      </c>
      <c r="T82" s="16"/>
      <c r="U82" s="20">
        <f t="shared" si="51"/>
        <v>0</v>
      </c>
      <c r="V82" s="16"/>
      <c r="W82" s="20">
        <f t="shared" si="52"/>
        <v>0</v>
      </c>
      <c r="X82" s="16"/>
      <c r="Y82" s="20">
        <f t="shared" si="53"/>
        <v>0</v>
      </c>
      <c r="Z82" s="16"/>
      <c r="AA82" s="20">
        <f t="shared" si="54"/>
        <v>0</v>
      </c>
      <c r="AB82" s="60"/>
      <c r="AC82" s="57" t="s">
        <v>41</v>
      </c>
      <c r="AD82" s="51"/>
      <c r="AE82" s="38"/>
      <c r="AF82" s="11"/>
      <c r="AG82" s="52"/>
      <c r="AH82" s="51"/>
      <c r="AI82" s="34"/>
      <c r="AJ82" s="42">
        <f t="shared" si="55"/>
        <v>0</v>
      </c>
    </row>
    <row r="83" spans="1:36" s="112" customFormat="1" ht="12" customHeight="1" x14ac:dyDescent="0.3">
      <c r="A83" s="11">
        <v>77</v>
      </c>
      <c r="B83" s="15" t="s">
        <v>1306</v>
      </c>
      <c r="C83" s="14" t="s">
        <v>16</v>
      </c>
      <c r="D83" s="14">
        <v>43028</v>
      </c>
      <c r="E83" s="15"/>
      <c r="F83" s="15" t="s">
        <v>652</v>
      </c>
      <c r="G83" s="15" t="s">
        <v>47</v>
      </c>
      <c r="H83" s="15" t="s">
        <v>535</v>
      </c>
      <c r="I83" s="22" t="s">
        <v>107</v>
      </c>
      <c r="J83" s="15" t="s">
        <v>1307</v>
      </c>
      <c r="K83" s="15" t="s">
        <v>1308</v>
      </c>
      <c r="L83" s="16">
        <v>500</v>
      </c>
      <c r="M83" s="17">
        <v>0.85</v>
      </c>
      <c r="N83" s="18">
        <f t="shared" si="48"/>
        <v>425</v>
      </c>
      <c r="O83" s="19">
        <v>20</v>
      </c>
      <c r="P83" s="16"/>
      <c r="Q83" s="20">
        <f t="shared" si="49"/>
        <v>0</v>
      </c>
      <c r="R83" s="16">
        <v>500</v>
      </c>
      <c r="S83" s="20">
        <f t="shared" si="50"/>
        <v>100</v>
      </c>
      <c r="T83" s="16"/>
      <c r="U83" s="20">
        <f t="shared" si="51"/>
        <v>0</v>
      </c>
      <c r="V83" s="16"/>
      <c r="W83" s="20">
        <f t="shared" si="52"/>
        <v>0</v>
      </c>
      <c r="X83" s="16"/>
      <c r="Y83" s="20">
        <f t="shared" si="53"/>
        <v>0</v>
      </c>
      <c r="Z83" s="16"/>
      <c r="AA83" s="20">
        <f t="shared" si="54"/>
        <v>0</v>
      </c>
      <c r="AB83" s="60" t="s">
        <v>1309</v>
      </c>
      <c r="AC83" s="57" t="s">
        <v>41</v>
      </c>
      <c r="AD83" s="51"/>
      <c r="AE83" s="38"/>
      <c r="AF83" s="11"/>
      <c r="AG83" s="52"/>
      <c r="AH83" s="51"/>
      <c r="AI83" s="34"/>
      <c r="AJ83" s="42">
        <f t="shared" si="55"/>
        <v>0</v>
      </c>
    </row>
    <row r="84" spans="1:36" s="112" customFormat="1" ht="12" customHeight="1" x14ac:dyDescent="0.3">
      <c r="A84" s="11">
        <v>78</v>
      </c>
      <c r="B84" s="15" t="s">
        <v>32</v>
      </c>
      <c r="C84" s="14" t="s">
        <v>42</v>
      </c>
      <c r="D84" s="14">
        <v>43028</v>
      </c>
      <c r="E84" s="15" t="s">
        <v>1310</v>
      </c>
      <c r="F84" s="15" t="s">
        <v>71</v>
      </c>
      <c r="G84" s="15" t="s">
        <v>59</v>
      </c>
      <c r="H84" s="15" t="s">
        <v>1297</v>
      </c>
      <c r="I84" s="15" t="s">
        <v>1298</v>
      </c>
      <c r="J84" s="15" t="s">
        <v>36</v>
      </c>
      <c r="K84" s="15" t="s">
        <v>37</v>
      </c>
      <c r="L84" s="16">
        <v>200</v>
      </c>
      <c r="M84" s="17">
        <v>0.8</v>
      </c>
      <c r="N84" s="18">
        <f t="shared" ref="N84" si="64">L84*M84</f>
        <v>160</v>
      </c>
      <c r="O84" s="19"/>
      <c r="P84" s="16"/>
      <c r="Q84" s="20">
        <f t="shared" ref="Q84" si="65">P84*0.22</f>
        <v>0</v>
      </c>
      <c r="R84" s="16"/>
      <c r="S84" s="20">
        <f t="shared" ref="S84" si="66">R84*0.2</f>
        <v>0</v>
      </c>
      <c r="T84" s="16"/>
      <c r="U84" s="20">
        <f t="shared" ref="U84" si="67">T84*0.2</f>
        <v>0</v>
      </c>
      <c r="V84" s="16"/>
      <c r="W84" s="20">
        <f t="shared" ref="W84" si="68">V84*0.2</f>
        <v>0</v>
      </c>
      <c r="X84" s="16"/>
      <c r="Y84" s="20">
        <f t="shared" ref="Y84" si="69">X84*0.2</f>
        <v>0</v>
      </c>
      <c r="Z84" s="16"/>
      <c r="AA84" s="20">
        <f t="shared" ref="AA84" si="70">Z84*0.2</f>
        <v>0</v>
      </c>
      <c r="AB84" s="60" t="s">
        <v>1311</v>
      </c>
      <c r="AC84" s="57" t="s">
        <v>41</v>
      </c>
      <c r="AD84" s="51"/>
      <c r="AE84" s="38"/>
      <c r="AF84" s="11"/>
      <c r="AG84" s="52"/>
      <c r="AH84" s="51"/>
      <c r="AI84" s="34"/>
      <c r="AJ84" s="42">
        <f t="shared" ref="AJ84" si="71">AH84*AI84</f>
        <v>0</v>
      </c>
    </row>
    <row r="85" spans="1:36" s="112" customFormat="1" ht="12" customHeight="1" x14ac:dyDescent="0.3">
      <c r="A85" s="11">
        <v>79</v>
      </c>
      <c r="B85" s="15" t="s">
        <v>32</v>
      </c>
      <c r="C85" s="14" t="s">
        <v>17</v>
      </c>
      <c r="D85" s="14">
        <v>43028</v>
      </c>
      <c r="E85" s="15" t="s">
        <v>1312</v>
      </c>
      <c r="F85" s="15" t="s">
        <v>1043</v>
      </c>
      <c r="G85" s="15" t="s">
        <v>35</v>
      </c>
      <c r="H85" s="15" t="s">
        <v>36</v>
      </c>
      <c r="I85" s="15" t="s">
        <v>37</v>
      </c>
      <c r="J85" s="15" t="s">
        <v>918</v>
      </c>
      <c r="K85" s="15" t="s">
        <v>919</v>
      </c>
      <c r="L85" s="16">
        <v>550</v>
      </c>
      <c r="M85" s="17">
        <v>0.8</v>
      </c>
      <c r="N85" s="18">
        <f t="shared" si="48"/>
        <v>440</v>
      </c>
      <c r="O85" s="19"/>
      <c r="P85" s="16"/>
      <c r="Q85" s="20">
        <f t="shared" si="49"/>
        <v>0</v>
      </c>
      <c r="R85" s="16"/>
      <c r="S85" s="20">
        <f t="shared" si="50"/>
        <v>0</v>
      </c>
      <c r="T85" s="16">
        <v>550</v>
      </c>
      <c r="U85" s="20">
        <f t="shared" si="51"/>
        <v>110</v>
      </c>
      <c r="V85" s="16"/>
      <c r="W85" s="20">
        <f t="shared" si="52"/>
        <v>0</v>
      </c>
      <c r="X85" s="16"/>
      <c r="Y85" s="20">
        <f t="shared" si="53"/>
        <v>0</v>
      </c>
      <c r="Z85" s="16"/>
      <c r="AA85" s="20">
        <f t="shared" si="54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55"/>
        <v>0</v>
      </c>
    </row>
    <row r="86" spans="1:36" s="112" customFormat="1" ht="12" customHeight="1" x14ac:dyDescent="0.3">
      <c r="A86" s="11">
        <v>80</v>
      </c>
      <c r="B86" s="15" t="s">
        <v>58</v>
      </c>
      <c r="C86" s="14" t="s">
        <v>727</v>
      </c>
      <c r="D86" s="14">
        <v>43028</v>
      </c>
      <c r="E86" s="15"/>
      <c r="F86" s="15" t="s">
        <v>1043</v>
      </c>
      <c r="G86" s="15" t="s">
        <v>35</v>
      </c>
      <c r="H86" s="15" t="s">
        <v>36</v>
      </c>
      <c r="I86" s="15" t="s">
        <v>37</v>
      </c>
      <c r="J86" s="15" t="s">
        <v>500</v>
      </c>
      <c r="K86" s="15" t="s">
        <v>501</v>
      </c>
      <c r="L86" s="16">
        <v>240</v>
      </c>
      <c r="M86" s="17">
        <v>0.67</v>
      </c>
      <c r="N86" s="18">
        <v>160</v>
      </c>
      <c r="O86" s="19"/>
      <c r="P86" s="16"/>
      <c r="Q86" s="20">
        <f t="shared" si="49"/>
        <v>0</v>
      </c>
      <c r="R86" s="16"/>
      <c r="S86" s="20">
        <f t="shared" si="50"/>
        <v>0</v>
      </c>
      <c r="T86" s="16">
        <v>220</v>
      </c>
      <c r="U86" s="20">
        <f t="shared" si="51"/>
        <v>44</v>
      </c>
      <c r="V86" s="16"/>
      <c r="W86" s="20">
        <f t="shared" si="52"/>
        <v>0</v>
      </c>
      <c r="X86" s="16"/>
      <c r="Y86" s="20">
        <f t="shared" si="53"/>
        <v>0</v>
      </c>
      <c r="Z86" s="16"/>
      <c r="AA86" s="20">
        <f t="shared" si="54"/>
        <v>0</v>
      </c>
      <c r="AB86" s="60" t="s">
        <v>1313</v>
      </c>
      <c r="AC86" s="57" t="s">
        <v>41</v>
      </c>
      <c r="AD86" s="51"/>
      <c r="AE86" s="38"/>
      <c r="AF86" s="11"/>
      <c r="AG86" s="52"/>
      <c r="AH86" s="51"/>
      <c r="AI86" s="34"/>
      <c r="AJ86" s="42">
        <f t="shared" si="55"/>
        <v>0</v>
      </c>
    </row>
    <row r="87" spans="1:36" s="112" customFormat="1" ht="12" customHeight="1" x14ac:dyDescent="0.3">
      <c r="A87" s="11">
        <v>81</v>
      </c>
      <c r="B87" s="15" t="s">
        <v>58</v>
      </c>
      <c r="C87" s="14" t="s">
        <v>15</v>
      </c>
      <c r="D87" s="14">
        <v>43028</v>
      </c>
      <c r="E87" s="15"/>
      <c r="F87" s="15" t="s">
        <v>53</v>
      </c>
      <c r="G87" s="15" t="s">
        <v>35</v>
      </c>
      <c r="H87" s="15" t="s">
        <v>36</v>
      </c>
      <c r="I87" s="15" t="s">
        <v>37</v>
      </c>
      <c r="J87" s="15" t="s">
        <v>273</v>
      </c>
      <c r="K87" s="15" t="s">
        <v>274</v>
      </c>
      <c r="L87" s="16">
        <v>140</v>
      </c>
      <c r="M87" s="17">
        <v>0.75</v>
      </c>
      <c r="N87" s="18">
        <f t="shared" si="48"/>
        <v>105</v>
      </c>
      <c r="O87" s="19"/>
      <c r="P87" s="16">
        <v>150</v>
      </c>
      <c r="Q87" s="20">
        <f t="shared" si="49"/>
        <v>33</v>
      </c>
      <c r="R87" s="16"/>
      <c r="S87" s="20">
        <f t="shared" si="50"/>
        <v>0</v>
      </c>
      <c r="T87" s="16"/>
      <c r="U87" s="20">
        <f t="shared" si="51"/>
        <v>0</v>
      </c>
      <c r="V87" s="16"/>
      <c r="W87" s="20">
        <f t="shared" si="52"/>
        <v>0</v>
      </c>
      <c r="X87" s="16"/>
      <c r="Y87" s="20">
        <f t="shared" si="53"/>
        <v>0</v>
      </c>
      <c r="Z87" s="16"/>
      <c r="AA87" s="20">
        <f t="shared" si="54"/>
        <v>0</v>
      </c>
      <c r="AB87" s="60"/>
      <c r="AC87" s="57" t="s">
        <v>41</v>
      </c>
      <c r="AD87" s="51"/>
      <c r="AE87" s="38"/>
      <c r="AF87" s="11"/>
      <c r="AG87" s="52"/>
      <c r="AH87" s="51"/>
      <c r="AI87" s="34"/>
      <c r="AJ87" s="42">
        <f t="shared" si="55"/>
        <v>0</v>
      </c>
    </row>
    <row r="88" spans="1:36" s="112" customFormat="1" ht="12" customHeight="1" x14ac:dyDescent="0.3">
      <c r="A88" s="11">
        <v>82</v>
      </c>
      <c r="B88" s="15" t="s">
        <v>58</v>
      </c>
      <c r="C88" s="14" t="s">
        <v>15</v>
      </c>
      <c r="D88" s="14">
        <v>43028</v>
      </c>
      <c r="E88" s="15"/>
      <c r="F88" s="15" t="s">
        <v>53</v>
      </c>
      <c r="G88" s="15" t="s">
        <v>47</v>
      </c>
      <c r="H88" s="15" t="s">
        <v>1286</v>
      </c>
      <c r="I88" s="15" t="s">
        <v>1287</v>
      </c>
      <c r="J88" s="15" t="s">
        <v>36</v>
      </c>
      <c r="K88" s="15" t="s">
        <v>37</v>
      </c>
      <c r="L88" s="16">
        <v>550</v>
      </c>
      <c r="M88" s="17">
        <v>0.7</v>
      </c>
      <c r="N88" s="18">
        <v>400</v>
      </c>
      <c r="O88" s="19">
        <v>115</v>
      </c>
      <c r="P88" s="16">
        <v>500</v>
      </c>
      <c r="Q88" s="20">
        <f t="shared" si="49"/>
        <v>110</v>
      </c>
      <c r="R88" s="16"/>
      <c r="S88" s="20">
        <f t="shared" si="50"/>
        <v>0</v>
      </c>
      <c r="T88" s="16"/>
      <c r="U88" s="20">
        <f t="shared" si="51"/>
        <v>0</v>
      </c>
      <c r="V88" s="16"/>
      <c r="W88" s="20">
        <f t="shared" si="52"/>
        <v>0</v>
      </c>
      <c r="X88" s="16"/>
      <c r="Y88" s="20">
        <f t="shared" si="53"/>
        <v>0</v>
      </c>
      <c r="Z88" s="16"/>
      <c r="AA88" s="20">
        <f t="shared" si="54"/>
        <v>0</v>
      </c>
      <c r="AB88" s="60" t="s">
        <v>1417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55"/>
        <v>0</v>
      </c>
    </row>
    <row r="89" spans="1:36" s="112" customFormat="1" ht="12" customHeight="1" x14ac:dyDescent="0.3">
      <c r="A89" s="11">
        <v>83</v>
      </c>
      <c r="B89" s="15" t="s">
        <v>58</v>
      </c>
      <c r="C89" s="14" t="s">
        <v>727</v>
      </c>
      <c r="D89" s="14">
        <v>43028</v>
      </c>
      <c r="E89" s="15"/>
      <c r="F89" s="15" t="s">
        <v>620</v>
      </c>
      <c r="G89" s="15" t="s">
        <v>47</v>
      </c>
      <c r="H89" s="15" t="s">
        <v>1286</v>
      </c>
      <c r="I89" s="15" t="s">
        <v>1287</v>
      </c>
      <c r="J89" s="15" t="s">
        <v>36</v>
      </c>
      <c r="K89" s="15" t="s">
        <v>37</v>
      </c>
      <c r="L89" s="16">
        <v>550</v>
      </c>
      <c r="M89" s="17">
        <v>0.7</v>
      </c>
      <c r="N89" s="18">
        <v>400</v>
      </c>
      <c r="O89" s="19">
        <v>115</v>
      </c>
      <c r="P89" s="16"/>
      <c r="Q89" s="20">
        <f t="shared" si="49"/>
        <v>0</v>
      </c>
      <c r="R89" s="16"/>
      <c r="S89" s="20">
        <f t="shared" si="50"/>
        <v>0</v>
      </c>
      <c r="T89" s="16"/>
      <c r="U89" s="20">
        <f t="shared" si="51"/>
        <v>0</v>
      </c>
      <c r="V89" s="16">
        <v>500</v>
      </c>
      <c r="W89" s="20">
        <f t="shared" si="52"/>
        <v>100</v>
      </c>
      <c r="X89" s="16"/>
      <c r="Y89" s="20">
        <f t="shared" si="53"/>
        <v>0</v>
      </c>
      <c r="Z89" s="16"/>
      <c r="AA89" s="20">
        <f t="shared" si="54"/>
        <v>0</v>
      </c>
      <c r="AB89" s="60" t="s">
        <v>1417</v>
      </c>
      <c r="AC89" s="57" t="s">
        <v>41</v>
      </c>
      <c r="AD89" s="51"/>
      <c r="AE89" s="38"/>
      <c r="AF89" s="11"/>
      <c r="AG89" s="52"/>
      <c r="AH89" s="51"/>
      <c r="AI89" s="34"/>
      <c r="AJ89" s="42">
        <f t="shared" si="55"/>
        <v>0</v>
      </c>
    </row>
    <row r="90" spans="1:36" s="112" customFormat="1" ht="12" customHeight="1" x14ac:dyDescent="0.3">
      <c r="A90" s="11">
        <v>84</v>
      </c>
      <c r="B90" s="15" t="s">
        <v>58</v>
      </c>
      <c r="C90" s="14" t="s">
        <v>18</v>
      </c>
      <c r="D90" s="14">
        <v>43028</v>
      </c>
      <c r="E90" s="15"/>
      <c r="F90" s="15" t="s">
        <v>85</v>
      </c>
      <c r="G90" s="15" t="s">
        <v>47</v>
      </c>
      <c r="H90" s="15" t="s">
        <v>806</v>
      </c>
      <c r="I90" s="22" t="s">
        <v>807</v>
      </c>
      <c r="J90" s="15" t="s">
        <v>36</v>
      </c>
      <c r="K90" s="22" t="s">
        <v>37</v>
      </c>
      <c r="L90" s="16">
        <v>280</v>
      </c>
      <c r="M90" s="17">
        <v>0.72</v>
      </c>
      <c r="N90" s="18">
        <v>200</v>
      </c>
      <c r="O90" s="19">
        <v>25</v>
      </c>
      <c r="P90" s="16"/>
      <c r="Q90" s="20">
        <f t="shared" si="49"/>
        <v>0</v>
      </c>
      <c r="R90" s="16"/>
      <c r="S90" s="20">
        <f t="shared" si="50"/>
        <v>0</v>
      </c>
      <c r="T90" s="16"/>
      <c r="U90" s="20">
        <f t="shared" si="51"/>
        <v>0</v>
      </c>
      <c r="V90" s="16"/>
      <c r="W90" s="20">
        <f t="shared" si="52"/>
        <v>0</v>
      </c>
      <c r="X90" s="16"/>
      <c r="Y90" s="20">
        <f t="shared" si="53"/>
        <v>0</v>
      </c>
      <c r="Z90" s="16">
        <v>300</v>
      </c>
      <c r="AA90" s="20">
        <f t="shared" si="54"/>
        <v>60</v>
      </c>
      <c r="AB90" s="60" t="s">
        <v>334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55"/>
        <v>0</v>
      </c>
    </row>
    <row r="91" spans="1:36" s="112" customFormat="1" ht="12" customHeight="1" x14ac:dyDescent="0.3">
      <c r="A91" s="11">
        <v>85</v>
      </c>
      <c r="B91" s="15" t="s">
        <v>62</v>
      </c>
      <c r="C91" s="14" t="s">
        <v>18</v>
      </c>
      <c r="D91" s="14">
        <v>43028</v>
      </c>
      <c r="E91" s="15" t="s">
        <v>315</v>
      </c>
      <c r="F91" s="15" t="s">
        <v>1314</v>
      </c>
      <c r="G91" s="15" t="s">
        <v>59</v>
      </c>
      <c r="H91" s="15" t="s">
        <v>391</v>
      </c>
      <c r="I91" s="22" t="s">
        <v>140</v>
      </c>
      <c r="J91" s="15" t="s">
        <v>146</v>
      </c>
      <c r="K91" s="22" t="s">
        <v>65</v>
      </c>
      <c r="L91" s="16">
        <v>110</v>
      </c>
      <c r="M91" s="17">
        <v>0</v>
      </c>
      <c r="N91" s="18">
        <f t="shared" si="48"/>
        <v>0</v>
      </c>
      <c r="O91" s="19">
        <v>13</v>
      </c>
      <c r="P91" s="16"/>
      <c r="Q91" s="20">
        <f t="shared" si="49"/>
        <v>0</v>
      </c>
      <c r="R91" s="16"/>
      <c r="S91" s="20">
        <f t="shared" si="50"/>
        <v>0</v>
      </c>
      <c r="T91" s="16"/>
      <c r="U91" s="20">
        <f t="shared" si="51"/>
        <v>0</v>
      </c>
      <c r="V91" s="16"/>
      <c r="W91" s="20">
        <f t="shared" si="52"/>
        <v>0</v>
      </c>
      <c r="X91" s="16"/>
      <c r="Y91" s="20">
        <f t="shared" si="53"/>
        <v>0</v>
      </c>
      <c r="Z91" s="16">
        <v>125</v>
      </c>
      <c r="AA91" s="20">
        <f t="shared" si="54"/>
        <v>25</v>
      </c>
      <c r="AB91" s="60" t="s">
        <v>1315</v>
      </c>
      <c r="AC91" s="57" t="s">
        <v>41</v>
      </c>
      <c r="AD91" s="51"/>
      <c r="AE91" s="38"/>
      <c r="AF91" s="11"/>
      <c r="AG91" s="52"/>
      <c r="AH91" s="51"/>
      <c r="AI91" s="34"/>
      <c r="AJ91" s="42">
        <f t="shared" si="55"/>
        <v>0</v>
      </c>
    </row>
    <row r="92" spans="1:36" s="112" customFormat="1" ht="12" customHeight="1" x14ac:dyDescent="0.3">
      <c r="A92" s="11">
        <v>86</v>
      </c>
      <c r="B92" s="15" t="s">
        <v>105</v>
      </c>
      <c r="C92" s="14" t="s">
        <v>42</v>
      </c>
      <c r="D92" s="14">
        <v>43029</v>
      </c>
      <c r="E92" s="15"/>
      <c r="F92" s="15" t="s">
        <v>71</v>
      </c>
      <c r="G92" s="15" t="s">
        <v>35</v>
      </c>
      <c r="H92" s="15" t="s">
        <v>246</v>
      </c>
      <c r="I92" s="22" t="s">
        <v>65</v>
      </c>
      <c r="J92" s="15" t="s">
        <v>219</v>
      </c>
      <c r="K92" s="15" t="s">
        <v>220</v>
      </c>
      <c r="L92" s="16">
        <v>50</v>
      </c>
      <c r="M92" s="17">
        <v>0.75</v>
      </c>
      <c r="N92" s="18">
        <f t="shared" si="48"/>
        <v>37.5</v>
      </c>
      <c r="O92" s="19"/>
      <c r="P92" s="16"/>
      <c r="Q92" s="20">
        <f t="shared" si="49"/>
        <v>0</v>
      </c>
      <c r="R92" s="16"/>
      <c r="S92" s="20">
        <f t="shared" si="50"/>
        <v>0</v>
      </c>
      <c r="T92" s="16"/>
      <c r="U92" s="20">
        <f t="shared" si="51"/>
        <v>0</v>
      </c>
      <c r="V92" s="16"/>
      <c r="W92" s="20">
        <f t="shared" si="52"/>
        <v>0</v>
      </c>
      <c r="X92" s="16"/>
      <c r="Y92" s="20">
        <f t="shared" si="53"/>
        <v>0</v>
      </c>
      <c r="Z92" s="16"/>
      <c r="AA92" s="20">
        <f t="shared" si="54"/>
        <v>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55"/>
        <v>0</v>
      </c>
    </row>
    <row r="93" spans="1:36" s="112" customFormat="1" ht="12" customHeight="1" x14ac:dyDescent="0.3">
      <c r="A93" s="11">
        <v>87</v>
      </c>
      <c r="B93" s="15" t="s">
        <v>62</v>
      </c>
      <c r="C93" s="14" t="s">
        <v>17</v>
      </c>
      <c r="D93" s="14">
        <v>43029</v>
      </c>
      <c r="E93" s="15" t="s">
        <v>315</v>
      </c>
      <c r="F93" s="15" t="s">
        <v>1043</v>
      </c>
      <c r="G93" s="15" t="s">
        <v>59</v>
      </c>
      <c r="H93" s="15" t="s">
        <v>391</v>
      </c>
      <c r="I93" s="15" t="s">
        <v>140</v>
      </c>
      <c r="J93" s="15" t="s">
        <v>146</v>
      </c>
      <c r="K93" s="15" t="s">
        <v>65</v>
      </c>
      <c r="L93" s="16">
        <v>110</v>
      </c>
      <c r="M93" s="17">
        <v>0</v>
      </c>
      <c r="N93" s="18">
        <f t="shared" si="48"/>
        <v>0</v>
      </c>
      <c r="O93" s="19">
        <v>25</v>
      </c>
      <c r="P93" s="16"/>
      <c r="Q93" s="20">
        <f t="shared" si="49"/>
        <v>0</v>
      </c>
      <c r="R93" s="16"/>
      <c r="S93" s="20">
        <f t="shared" si="50"/>
        <v>0</v>
      </c>
      <c r="T93" s="16">
        <v>150</v>
      </c>
      <c r="U93" s="20">
        <f t="shared" si="51"/>
        <v>30</v>
      </c>
      <c r="V93" s="16"/>
      <c r="W93" s="20">
        <f t="shared" si="52"/>
        <v>0</v>
      </c>
      <c r="X93" s="16"/>
      <c r="Y93" s="20">
        <f t="shared" si="53"/>
        <v>0</v>
      </c>
      <c r="Z93" s="16"/>
      <c r="AA93" s="20">
        <f t="shared" si="54"/>
        <v>0</v>
      </c>
      <c r="AB93" s="60" t="s">
        <v>829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55"/>
        <v>0</v>
      </c>
    </row>
    <row r="94" spans="1:36" s="112" customFormat="1" ht="12" customHeight="1" x14ac:dyDescent="0.3">
      <c r="A94" s="11">
        <v>88</v>
      </c>
      <c r="B94" s="15" t="s">
        <v>58</v>
      </c>
      <c r="C94" s="14" t="s">
        <v>727</v>
      </c>
      <c r="D94" s="14">
        <v>43031</v>
      </c>
      <c r="E94" s="15"/>
      <c r="F94" s="15" t="s">
        <v>620</v>
      </c>
      <c r="G94" s="15" t="s">
        <v>47</v>
      </c>
      <c r="H94" s="15" t="s">
        <v>36</v>
      </c>
      <c r="I94" s="22" t="s">
        <v>37</v>
      </c>
      <c r="J94" s="15" t="s">
        <v>500</v>
      </c>
      <c r="K94" s="15" t="s">
        <v>501</v>
      </c>
      <c r="L94" s="16">
        <v>240</v>
      </c>
      <c r="M94" s="17">
        <v>0.75</v>
      </c>
      <c r="N94" s="18">
        <f t="shared" ref="N94:N104" si="72">L94*M94</f>
        <v>180</v>
      </c>
      <c r="O94" s="19">
        <v>55</v>
      </c>
      <c r="P94" s="16"/>
      <c r="Q94" s="20">
        <f t="shared" ref="Q94:Q104" si="73">P94*0.22</f>
        <v>0</v>
      </c>
      <c r="R94" s="16"/>
      <c r="S94" s="20">
        <f t="shared" ref="S94:S104" si="74">R94*0.2</f>
        <v>0</v>
      </c>
      <c r="T94" s="16"/>
      <c r="U94" s="20">
        <f t="shared" ref="U94:U104" si="75">T94*0.2</f>
        <v>0</v>
      </c>
      <c r="V94" s="16">
        <v>250</v>
      </c>
      <c r="W94" s="20">
        <f t="shared" ref="W94:W104" si="76">V94*0.2</f>
        <v>50</v>
      </c>
      <c r="X94" s="16"/>
      <c r="Y94" s="20">
        <f t="shared" ref="Y94:Y104" si="77">X94*0.2</f>
        <v>0</v>
      </c>
      <c r="Z94" s="16"/>
      <c r="AA94" s="20">
        <f t="shared" ref="AA94:AA104" si="78">Z94*0.2</f>
        <v>0</v>
      </c>
      <c r="AB94" s="60" t="s">
        <v>1316</v>
      </c>
      <c r="AC94" s="57" t="s">
        <v>41</v>
      </c>
      <c r="AD94" s="51"/>
      <c r="AE94" s="38"/>
      <c r="AF94" s="11"/>
      <c r="AG94" s="52"/>
      <c r="AH94" s="51"/>
      <c r="AI94" s="34"/>
      <c r="AJ94" s="42">
        <f t="shared" ref="AJ94:AJ104" si="79">AH94*AI94</f>
        <v>0</v>
      </c>
    </row>
    <row r="95" spans="1:36" s="112" customFormat="1" ht="12" customHeight="1" x14ac:dyDescent="0.3">
      <c r="A95" s="118">
        <v>89</v>
      </c>
      <c r="B95" s="15" t="s">
        <v>58</v>
      </c>
      <c r="C95" s="14" t="s">
        <v>15</v>
      </c>
      <c r="D95" s="14">
        <v>43031</v>
      </c>
      <c r="E95" s="15"/>
      <c r="F95" s="15" t="s">
        <v>53</v>
      </c>
      <c r="G95" s="15" t="s">
        <v>47</v>
      </c>
      <c r="H95" s="15" t="s">
        <v>806</v>
      </c>
      <c r="I95" s="15" t="s">
        <v>807</v>
      </c>
      <c r="J95" s="15" t="s">
        <v>36</v>
      </c>
      <c r="K95" s="15" t="s">
        <v>37</v>
      </c>
      <c r="L95" s="16">
        <v>280</v>
      </c>
      <c r="M95" s="17">
        <v>0.72</v>
      </c>
      <c r="N95" s="18">
        <v>200</v>
      </c>
      <c r="O95" s="19">
        <v>25</v>
      </c>
      <c r="P95" s="16">
        <v>300</v>
      </c>
      <c r="Q95" s="20">
        <f t="shared" si="73"/>
        <v>66</v>
      </c>
      <c r="R95" s="16"/>
      <c r="S95" s="20">
        <f t="shared" si="74"/>
        <v>0</v>
      </c>
      <c r="T95" s="16"/>
      <c r="U95" s="20">
        <f t="shared" si="75"/>
        <v>0</v>
      </c>
      <c r="V95" s="16"/>
      <c r="W95" s="20">
        <f t="shared" si="76"/>
        <v>0</v>
      </c>
      <c r="X95" s="16"/>
      <c r="Y95" s="20">
        <f t="shared" si="77"/>
        <v>0</v>
      </c>
      <c r="Z95" s="16"/>
      <c r="AA95" s="20">
        <f t="shared" si="78"/>
        <v>0</v>
      </c>
      <c r="AB95" s="60" t="s">
        <v>334</v>
      </c>
      <c r="AC95" s="57" t="s">
        <v>41</v>
      </c>
      <c r="AD95" s="51"/>
      <c r="AE95" s="38"/>
      <c r="AF95" s="11"/>
      <c r="AG95" s="52"/>
      <c r="AH95" s="51"/>
      <c r="AI95" s="34"/>
      <c r="AJ95" s="42">
        <f t="shared" si="79"/>
        <v>0</v>
      </c>
    </row>
    <row r="96" spans="1:36" s="112" customFormat="1" ht="12" customHeight="1" x14ac:dyDescent="0.3">
      <c r="A96" s="11">
        <v>90</v>
      </c>
      <c r="B96" s="15" t="s">
        <v>105</v>
      </c>
      <c r="C96" s="14" t="s">
        <v>17</v>
      </c>
      <c r="D96" s="14">
        <v>43031</v>
      </c>
      <c r="E96" s="15"/>
      <c r="F96" s="15" t="s">
        <v>1043</v>
      </c>
      <c r="G96" s="15" t="s">
        <v>59</v>
      </c>
      <c r="H96" s="15" t="s">
        <v>1317</v>
      </c>
      <c r="I96" s="15" t="s">
        <v>1318</v>
      </c>
      <c r="J96" s="15" t="s">
        <v>1319</v>
      </c>
      <c r="K96" s="15" t="s">
        <v>1096</v>
      </c>
      <c r="L96" s="16">
        <v>160</v>
      </c>
      <c r="M96" s="17">
        <v>0.7</v>
      </c>
      <c r="N96" s="18">
        <f t="shared" si="72"/>
        <v>112</v>
      </c>
      <c r="O96" s="19"/>
      <c r="P96" s="16"/>
      <c r="Q96" s="20">
        <f t="shared" si="73"/>
        <v>0</v>
      </c>
      <c r="R96" s="16"/>
      <c r="S96" s="20">
        <f t="shared" si="74"/>
        <v>0</v>
      </c>
      <c r="T96" s="16">
        <v>170</v>
      </c>
      <c r="U96" s="20">
        <f t="shared" si="75"/>
        <v>34</v>
      </c>
      <c r="V96" s="16"/>
      <c r="W96" s="20">
        <f t="shared" si="76"/>
        <v>0</v>
      </c>
      <c r="X96" s="16"/>
      <c r="Y96" s="20">
        <f t="shared" si="77"/>
        <v>0</v>
      </c>
      <c r="Z96" s="16"/>
      <c r="AA96" s="20">
        <f t="shared" si="78"/>
        <v>0</v>
      </c>
      <c r="AB96" s="60"/>
      <c r="AC96" s="57" t="s">
        <v>41</v>
      </c>
      <c r="AD96" s="51"/>
      <c r="AE96" s="38"/>
      <c r="AF96" s="11"/>
      <c r="AG96" s="52"/>
      <c r="AH96" s="51"/>
      <c r="AI96" s="34"/>
      <c r="AJ96" s="42">
        <f t="shared" si="79"/>
        <v>0</v>
      </c>
    </row>
    <row r="97" spans="1:36" s="112" customFormat="1" ht="12" customHeight="1" x14ac:dyDescent="0.3">
      <c r="A97" s="11">
        <v>91</v>
      </c>
      <c r="B97" s="15" t="s">
        <v>32</v>
      </c>
      <c r="C97" s="14" t="s">
        <v>17</v>
      </c>
      <c r="D97" s="14">
        <v>43031</v>
      </c>
      <c r="E97" s="15" t="s">
        <v>1320</v>
      </c>
      <c r="F97" s="15" t="s">
        <v>1043</v>
      </c>
      <c r="G97" s="15" t="s">
        <v>59</v>
      </c>
      <c r="H97" s="15" t="s">
        <v>36</v>
      </c>
      <c r="I97" s="15" t="s">
        <v>37</v>
      </c>
      <c r="J97" s="15" t="s">
        <v>1321</v>
      </c>
      <c r="K97" s="15" t="s">
        <v>1322</v>
      </c>
      <c r="L97" s="16">
        <v>260</v>
      </c>
      <c r="M97" s="17">
        <v>0.8</v>
      </c>
      <c r="N97" s="18">
        <f t="shared" si="72"/>
        <v>208</v>
      </c>
      <c r="O97" s="19"/>
      <c r="P97" s="16"/>
      <c r="Q97" s="20">
        <f t="shared" si="73"/>
        <v>0</v>
      </c>
      <c r="R97" s="16"/>
      <c r="S97" s="20">
        <f t="shared" si="74"/>
        <v>0</v>
      </c>
      <c r="T97" s="16">
        <v>280</v>
      </c>
      <c r="U97" s="20">
        <f t="shared" si="75"/>
        <v>56</v>
      </c>
      <c r="V97" s="16"/>
      <c r="W97" s="20">
        <f t="shared" si="76"/>
        <v>0</v>
      </c>
      <c r="X97" s="16"/>
      <c r="Y97" s="20">
        <f t="shared" si="77"/>
        <v>0</v>
      </c>
      <c r="Z97" s="16"/>
      <c r="AA97" s="20">
        <f t="shared" si="78"/>
        <v>0</v>
      </c>
      <c r="AB97" s="60"/>
      <c r="AC97" s="57" t="s">
        <v>41</v>
      </c>
      <c r="AD97" s="51"/>
      <c r="AE97" s="38"/>
      <c r="AF97" s="11"/>
      <c r="AG97" s="52"/>
      <c r="AH97" s="51"/>
      <c r="AI97" s="34"/>
      <c r="AJ97" s="42">
        <f t="shared" si="79"/>
        <v>0</v>
      </c>
    </row>
    <row r="98" spans="1:36" s="112" customFormat="1" ht="12" customHeight="1" x14ac:dyDescent="0.3">
      <c r="A98" s="118">
        <v>92</v>
      </c>
      <c r="B98" s="15" t="s">
        <v>51</v>
      </c>
      <c r="C98" s="14" t="s">
        <v>18</v>
      </c>
      <c r="D98" s="14">
        <v>43031</v>
      </c>
      <c r="E98" s="15" t="s">
        <v>1323</v>
      </c>
      <c r="F98" s="15" t="s">
        <v>85</v>
      </c>
      <c r="G98" s="15" t="s">
        <v>47</v>
      </c>
      <c r="H98" s="15" t="s">
        <v>871</v>
      </c>
      <c r="I98" s="15" t="s">
        <v>872</v>
      </c>
      <c r="J98" s="15" t="s">
        <v>696</v>
      </c>
      <c r="K98" s="15" t="s">
        <v>697</v>
      </c>
      <c r="L98" s="16">
        <v>300</v>
      </c>
      <c r="M98" s="17">
        <v>0.8</v>
      </c>
      <c r="N98" s="18">
        <f t="shared" si="72"/>
        <v>240</v>
      </c>
      <c r="O98" s="19">
        <v>80</v>
      </c>
      <c r="P98" s="16"/>
      <c r="Q98" s="20">
        <f t="shared" si="73"/>
        <v>0</v>
      </c>
      <c r="R98" s="16"/>
      <c r="S98" s="20">
        <f t="shared" si="74"/>
        <v>0</v>
      </c>
      <c r="T98" s="16"/>
      <c r="U98" s="20">
        <f t="shared" si="75"/>
        <v>0</v>
      </c>
      <c r="V98" s="16"/>
      <c r="W98" s="20">
        <f t="shared" si="76"/>
        <v>0</v>
      </c>
      <c r="X98" s="16"/>
      <c r="Y98" s="20">
        <f t="shared" si="77"/>
        <v>0</v>
      </c>
      <c r="Z98" s="16">
        <v>300</v>
      </c>
      <c r="AA98" s="20">
        <f t="shared" si="78"/>
        <v>60</v>
      </c>
      <c r="AB98" s="60" t="s">
        <v>1324</v>
      </c>
      <c r="AC98" s="57" t="s">
        <v>41</v>
      </c>
      <c r="AD98" s="51"/>
      <c r="AE98" s="38"/>
      <c r="AF98" s="11"/>
      <c r="AG98" s="52"/>
      <c r="AH98" s="51"/>
      <c r="AI98" s="34"/>
      <c r="AJ98" s="42">
        <f t="shared" si="79"/>
        <v>0</v>
      </c>
    </row>
    <row r="99" spans="1:36" s="112" customFormat="1" ht="12" customHeight="1" x14ac:dyDescent="0.3">
      <c r="A99" s="118">
        <v>93</v>
      </c>
      <c r="B99" s="15" t="s">
        <v>51</v>
      </c>
      <c r="C99" s="14" t="s">
        <v>215</v>
      </c>
      <c r="D99" s="14">
        <v>43031</v>
      </c>
      <c r="E99" s="15" t="s">
        <v>1323</v>
      </c>
      <c r="F99" s="15" t="s">
        <v>1325</v>
      </c>
      <c r="G99" s="15" t="s">
        <v>47</v>
      </c>
      <c r="H99" s="15" t="s">
        <v>871</v>
      </c>
      <c r="I99" s="15" t="s">
        <v>872</v>
      </c>
      <c r="J99" s="15" t="s">
        <v>696</v>
      </c>
      <c r="K99" s="15" t="s">
        <v>697</v>
      </c>
      <c r="L99" s="16">
        <v>300</v>
      </c>
      <c r="M99" s="17">
        <v>0.8</v>
      </c>
      <c r="N99" s="18">
        <f t="shared" si="72"/>
        <v>240</v>
      </c>
      <c r="O99" s="19">
        <v>80</v>
      </c>
      <c r="P99" s="16"/>
      <c r="Q99" s="20">
        <f t="shared" si="73"/>
        <v>0</v>
      </c>
      <c r="R99" s="16"/>
      <c r="S99" s="20">
        <f t="shared" si="74"/>
        <v>0</v>
      </c>
      <c r="T99" s="16"/>
      <c r="U99" s="20">
        <f t="shared" si="75"/>
        <v>0</v>
      </c>
      <c r="V99" s="16"/>
      <c r="W99" s="20">
        <f t="shared" si="76"/>
        <v>0</v>
      </c>
      <c r="X99" s="16"/>
      <c r="Y99" s="20">
        <f t="shared" si="77"/>
        <v>0</v>
      </c>
      <c r="Z99" s="16"/>
      <c r="AA99" s="20">
        <f t="shared" si="78"/>
        <v>0</v>
      </c>
      <c r="AB99" s="60" t="s">
        <v>1326</v>
      </c>
      <c r="AC99" s="57" t="s">
        <v>41</v>
      </c>
      <c r="AD99" s="51"/>
      <c r="AE99" s="38"/>
      <c r="AF99" s="11"/>
      <c r="AG99" s="52"/>
      <c r="AH99" s="53">
        <v>290</v>
      </c>
      <c r="AI99" s="67">
        <v>0.7</v>
      </c>
      <c r="AJ99" s="68">
        <v>290</v>
      </c>
    </row>
    <row r="100" spans="1:36" s="112" customFormat="1" ht="12" customHeight="1" x14ac:dyDescent="0.3">
      <c r="A100" s="118">
        <v>94</v>
      </c>
      <c r="B100" s="15" t="s">
        <v>58</v>
      </c>
      <c r="C100" s="14" t="s">
        <v>727</v>
      </c>
      <c r="D100" s="14">
        <v>43031</v>
      </c>
      <c r="E100" s="15"/>
      <c r="F100" s="15" t="s">
        <v>620</v>
      </c>
      <c r="G100" s="15" t="s">
        <v>47</v>
      </c>
      <c r="H100" s="15" t="s">
        <v>36</v>
      </c>
      <c r="I100" s="22" t="s">
        <v>37</v>
      </c>
      <c r="J100" s="15" t="s">
        <v>128</v>
      </c>
      <c r="K100" s="22" t="s">
        <v>129</v>
      </c>
      <c r="L100" s="16">
        <v>180</v>
      </c>
      <c r="M100" s="17">
        <v>0.72</v>
      </c>
      <c r="N100" s="18">
        <v>130</v>
      </c>
      <c r="O100" s="19"/>
      <c r="P100" s="16"/>
      <c r="Q100" s="20">
        <f t="shared" si="73"/>
        <v>0</v>
      </c>
      <c r="R100" s="16"/>
      <c r="S100" s="20">
        <f t="shared" si="74"/>
        <v>0</v>
      </c>
      <c r="T100" s="16"/>
      <c r="U100" s="20">
        <f t="shared" si="75"/>
        <v>0</v>
      </c>
      <c r="V100" s="16">
        <v>180</v>
      </c>
      <c r="W100" s="20">
        <f t="shared" si="76"/>
        <v>36</v>
      </c>
      <c r="X100" s="16"/>
      <c r="Y100" s="20">
        <f t="shared" si="77"/>
        <v>0</v>
      </c>
      <c r="Z100" s="16"/>
      <c r="AA100" s="20">
        <f t="shared" si="78"/>
        <v>0</v>
      </c>
      <c r="AB100" s="60" t="s">
        <v>1327</v>
      </c>
      <c r="AC100" s="57" t="s">
        <v>41</v>
      </c>
      <c r="AD100" s="51"/>
      <c r="AE100" s="38"/>
      <c r="AF100" s="11"/>
      <c r="AG100" s="52"/>
      <c r="AH100" s="51"/>
      <c r="AI100" s="34"/>
      <c r="AJ100" s="42">
        <f t="shared" si="79"/>
        <v>0</v>
      </c>
    </row>
    <row r="101" spans="1:36" s="112" customFormat="1" ht="12" customHeight="1" x14ac:dyDescent="0.3">
      <c r="A101" s="118">
        <v>95</v>
      </c>
      <c r="B101" s="15" t="s">
        <v>800</v>
      </c>
      <c r="C101" s="14" t="s">
        <v>15</v>
      </c>
      <c r="D101" s="14">
        <v>43032</v>
      </c>
      <c r="E101" s="15" t="s">
        <v>1366</v>
      </c>
      <c r="F101" s="15" t="s">
        <v>53</v>
      </c>
      <c r="G101" s="15" t="s">
        <v>47</v>
      </c>
      <c r="H101" s="15" t="s">
        <v>36</v>
      </c>
      <c r="I101" s="22" t="s">
        <v>37</v>
      </c>
      <c r="J101" s="15" t="s">
        <v>1367</v>
      </c>
      <c r="K101" s="22" t="s">
        <v>1368</v>
      </c>
      <c r="L101" s="16">
        <v>950</v>
      </c>
      <c r="M101" s="17">
        <v>0.8</v>
      </c>
      <c r="N101" s="18">
        <f t="shared" si="72"/>
        <v>760</v>
      </c>
      <c r="O101" s="19">
        <v>72.5</v>
      </c>
      <c r="P101" s="16">
        <v>950</v>
      </c>
      <c r="Q101" s="20">
        <f t="shared" si="73"/>
        <v>209</v>
      </c>
      <c r="R101" s="16"/>
      <c r="S101" s="20">
        <f t="shared" si="74"/>
        <v>0</v>
      </c>
      <c r="T101" s="16"/>
      <c r="U101" s="20">
        <f t="shared" si="75"/>
        <v>0</v>
      </c>
      <c r="V101" s="16"/>
      <c r="W101" s="20">
        <f t="shared" si="76"/>
        <v>0</v>
      </c>
      <c r="X101" s="16"/>
      <c r="Y101" s="20">
        <f t="shared" si="77"/>
        <v>0</v>
      </c>
      <c r="Z101" s="16"/>
      <c r="AA101" s="20">
        <f t="shared" si="78"/>
        <v>0</v>
      </c>
      <c r="AB101" s="60" t="s">
        <v>1369</v>
      </c>
      <c r="AC101" s="57" t="s">
        <v>41</v>
      </c>
      <c r="AD101" s="51"/>
      <c r="AE101" s="38"/>
      <c r="AF101" s="11"/>
      <c r="AG101" s="52"/>
      <c r="AH101" s="51"/>
      <c r="AI101" s="34"/>
      <c r="AJ101" s="42">
        <f t="shared" si="79"/>
        <v>0</v>
      </c>
    </row>
    <row r="102" spans="1:36" s="112" customFormat="1" ht="12" customHeight="1" x14ac:dyDescent="0.3">
      <c r="A102" s="118">
        <v>96</v>
      </c>
      <c r="B102" s="15" t="s">
        <v>105</v>
      </c>
      <c r="C102" s="14" t="s">
        <v>17</v>
      </c>
      <c r="D102" s="14">
        <v>43032</v>
      </c>
      <c r="E102" s="15" t="s">
        <v>1364</v>
      </c>
      <c r="F102" s="15" t="s">
        <v>1043</v>
      </c>
      <c r="G102" s="15" t="s">
        <v>35</v>
      </c>
      <c r="H102" s="15" t="s">
        <v>1328</v>
      </c>
      <c r="I102" s="22" t="s">
        <v>65</v>
      </c>
      <c r="J102" s="15" t="s">
        <v>1075</v>
      </c>
      <c r="K102" s="22" t="s">
        <v>107</v>
      </c>
      <c r="L102" s="16">
        <v>190</v>
      </c>
      <c r="M102" s="17">
        <v>0.7</v>
      </c>
      <c r="N102" s="18">
        <f t="shared" si="72"/>
        <v>133</v>
      </c>
      <c r="O102" s="19">
        <v>25</v>
      </c>
      <c r="P102" s="16"/>
      <c r="Q102" s="20">
        <f t="shared" si="73"/>
        <v>0</v>
      </c>
      <c r="R102" s="16"/>
      <c r="S102" s="20">
        <f t="shared" si="74"/>
        <v>0</v>
      </c>
      <c r="T102" s="16">
        <v>200</v>
      </c>
      <c r="U102" s="20">
        <f t="shared" si="75"/>
        <v>40</v>
      </c>
      <c r="V102" s="16"/>
      <c r="W102" s="20">
        <f t="shared" si="76"/>
        <v>0</v>
      </c>
      <c r="X102" s="16"/>
      <c r="Y102" s="20">
        <f t="shared" si="77"/>
        <v>0</v>
      </c>
      <c r="Z102" s="16"/>
      <c r="AA102" s="20">
        <f t="shared" si="78"/>
        <v>0</v>
      </c>
      <c r="AB102" s="60" t="s">
        <v>1309</v>
      </c>
      <c r="AC102" s="57" t="s">
        <v>41</v>
      </c>
      <c r="AD102" s="51"/>
      <c r="AE102" s="38"/>
      <c r="AF102" s="11"/>
      <c r="AG102" s="52"/>
      <c r="AH102" s="51"/>
      <c r="AI102" s="34"/>
      <c r="AJ102" s="42">
        <f t="shared" si="79"/>
        <v>0</v>
      </c>
    </row>
    <row r="103" spans="1:36" s="112" customFormat="1" ht="12" customHeight="1" x14ac:dyDescent="0.3">
      <c r="A103" s="118">
        <v>97</v>
      </c>
      <c r="B103" s="15" t="s">
        <v>763</v>
      </c>
      <c r="C103" s="14" t="s">
        <v>16</v>
      </c>
      <c r="D103" s="14">
        <v>43032</v>
      </c>
      <c r="E103" s="15" t="s">
        <v>1371</v>
      </c>
      <c r="F103" s="15" t="s">
        <v>652</v>
      </c>
      <c r="G103" s="15" t="s">
        <v>47</v>
      </c>
      <c r="H103" s="15" t="s">
        <v>219</v>
      </c>
      <c r="I103" s="22" t="s">
        <v>220</v>
      </c>
      <c r="J103" s="15" t="s">
        <v>1172</v>
      </c>
      <c r="K103" s="15" t="s">
        <v>173</v>
      </c>
      <c r="L103" s="16">
        <v>460</v>
      </c>
      <c r="M103" s="17">
        <v>0.46</v>
      </c>
      <c r="N103" s="18">
        <v>209.84</v>
      </c>
      <c r="O103" s="19"/>
      <c r="P103" s="16"/>
      <c r="Q103" s="20">
        <f t="shared" si="73"/>
        <v>0</v>
      </c>
      <c r="R103" s="16">
        <v>250</v>
      </c>
      <c r="S103" s="20">
        <f t="shared" si="74"/>
        <v>50</v>
      </c>
      <c r="T103" s="16"/>
      <c r="U103" s="20">
        <f t="shared" si="75"/>
        <v>0</v>
      </c>
      <c r="V103" s="16"/>
      <c r="W103" s="20">
        <f t="shared" si="76"/>
        <v>0</v>
      </c>
      <c r="X103" s="16"/>
      <c r="Y103" s="20">
        <f t="shared" si="77"/>
        <v>0</v>
      </c>
      <c r="Z103" s="16"/>
      <c r="AA103" s="20">
        <f t="shared" si="78"/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si="79"/>
        <v>0</v>
      </c>
    </row>
    <row r="104" spans="1:36" s="112" customFormat="1" ht="36" x14ac:dyDescent="0.3">
      <c r="A104" s="118">
        <v>98</v>
      </c>
      <c r="B104" s="15" t="s">
        <v>1031</v>
      </c>
      <c r="C104" s="14" t="s">
        <v>16</v>
      </c>
      <c r="D104" s="14">
        <v>43032</v>
      </c>
      <c r="E104" s="15"/>
      <c r="F104" s="15" t="s">
        <v>652</v>
      </c>
      <c r="G104" s="15" t="s">
        <v>47</v>
      </c>
      <c r="H104" s="15" t="s">
        <v>36</v>
      </c>
      <c r="I104" s="15" t="s">
        <v>37</v>
      </c>
      <c r="J104" s="15" t="s">
        <v>1329</v>
      </c>
      <c r="K104" s="15" t="s">
        <v>1330</v>
      </c>
      <c r="L104" s="16">
        <v>240</v>
      </c>
      <c r="M104" s="17">
        <v>0.7</v>
      </c>
      <c r="N104" s="18">
        <f t="shared" si="72"/>
        <v>168</v>
      </c>
      <c r="O104" s="19">
        <v>50</v>
      </c>
      <c r="P104" s="16"/>
      <c r="Q104" s="20">
        <f t="shared" si="73"/>
        <v>0</v>
      </c>
      <c r="R104" s="16">
        <v>250</v>
      </c>
      <c r="S104" s="20">
        <f t="shared" si="74"/>
        <v>50</v>
      </c>
      <c r="T104" s="16"/>
      <c r="U104" s="20">
        <f t="shared" si="75"/>
        <v>0</v>
      </c>
      <c r="V104" s="16"/>
      <c r="W104" s="20">
        <f t="shared" si="76"/>
        <v>0</v>
      </c>
      <c r="X104" s="16"/>
      <c r="Y104" s="20">
        <f t="shared" si="77"/>
        <v>0</v>
      </c>
      <c r="Z104" s="16"/>
      <c r="AA104" s="20">
        <f t="shared" si="78"/>
        <v>0</v>
      </c>
      <c r="AB104" s="60" t="s">
        <v>1370</v>
      </c>
      <c r="AC104" s="57" t="s">
        <v>41</v>
      </c>
      <c r="AD104" s="51"/>
      <c r="AE104" s="38"/>
      <c r="AF104" s="11"/>
      <c r="AG104" s="52"/>
      <c r="AH104" s="51"/>
      <c r="AI104" s="34"/>
      <c r="AJ104" s="42">
        <f t="shared" si="79"/>
        <v>0</v>
      </c>
    </row>
    <row r="105" spans="1:36" s="112" customFormat="1" ht="12" customHeight="1" x14ac:dyDescent="0.3">
      <c r="A105" s="118">
        <v>99</v>
      </c>
      <c r="B105" s="15" t="s">
        <v>32</v>
      </c>
      <c r="C105" s="14" t="s">
        <v>999</v>
      </c>
      <c r="D105" s="14">
        <v>43032</v>
      </c>
      <c r="E105" s="15" t="s">
        <v>1331</v>
      </c>
      <c r="F105" s="15" t="s">
        <v>85</v>
      </c>
      <c r="G105" s="15" t="s">
        <v>47</v>
      </c>
      <c r="H105" s="15" t="s">
        <v>36</v>
      </c>
      <c r="I105" s="22" t="s">
        <v>37</v>
      </c>
      <c r="J105" s="15" t="s">
        <v>1283</v>
      </c>
      <c r="K105" s="15" t="s">
        <v>1284</v>
      </c>
      <c r="L105" s="16">
        <v>300</v>
      </c>
      <c r="M105" s="17">
        <v>0.8</v>
      </c>
      <c r="N105" s="18">
        <f t="shared" ref="N105:N115" si="80">L105*M105</f>
        <v>240</v>
      </c>
      <c r="O105" s="19">
        <v>76</v>
      </c>
      <c r="P105" s="16"/>
      <c r="Q105" s="20">
        <f t="shared" ref="Q105:Q115" si="81">P105*0.22</f>
        <v>0</v>
      </c>
      <c r="R105" s="16"/>
      <c r="S105" s="20">
        <f t="shared" ref="S105:S115" si="82">R105*0.2</f>
        <v>0</v>
      </c>
      <c r="T105" s="16"/>
      <c r="U105" s="20">
        <f t="shared" ref="U105:U115" si="83">T105*0.2</f>
        <v>0</v>
      </c>
      <c r="V105" s="16"/>
      <c r="W105" s="20">
        <f t="shared" ref="W105:W115" si="84">V105*0.2</f>
        <v>0</v>
      </c>
      <c r="X105" s="16">
        <v>300</v>
      </c>
      <c r="Y105" s="20">
        <f t="shared" ref="Y105:Y115" si="85">X105*0.2</f>
        <v>60</v>
      </c>
      <c r="Z105" s="16"/>
      <c r="AA105" s="20">
        <f t="shared" ref="AA105:AA115" si="86">Z105*0.2</f>
        <v>0</v>
      </c>
      <c r="AB105" s="60" t="s">
        <v>1380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ref="AJ105:AJ115" si="87">AH105*AI105</f>
        <v>0</v>
      </c>
    </row>
    <row r="106" spans="1:36" s="112" customFormat="1" ht="12" customHeight="1" x14ac:dyDescent="0.3">
      <c r="A106" s="118">
        <v>100</v>
      </c>
      <c r="B106" s="15" t="s">
        <v>32</v>
      </c>
      <c r="C106" s="14" t="s">
        <v>999</v>
      </c>
      <c r="D106" s="14">
        <v>43032</v>
      </c>
      <c r="E106" s="15" t="s">
        <v>1332</v>
      </c>
      <c r="F106" s="15" t="s">
        <v>85</v>
      </c>
      <c r="G106" s="15" t="s">
        <v>47</v>
      </c>
      <c r="H106" s="15" t="s">
        <v>36</v>
      </c>
      <c r="I106" s="15" t="s">
        <v>37</v>
      </c>
      <c r="J106" s="15" t="s">
        <v>1283</v>
      </c>
      <c r="K106" s="15" t="s">
        <v>1284</v>
      </c>
      <c r="L106" s="16">
        <v>300</v>
      </c>
      <c r="M106" s="17">
        <v>0.8</v>
      </c>
      <c r="N106" s="18">
        <f t="shared" si="80"/>
        <v>240</v>
      </c>
      <c r="O106" s="19"/>
      <c r="P106" s="16"/>
      <c r="Q106" s="20">
        <f t="shared" si="81"/>
        <v>0</v>
      </c>
      <c r="R106" s="16"/>
      <c r="S106" s="20">
        <f t="shared" si="82"/>
        <v>0</v>
      </c>
      <c r="T106" s="16"/>
      <c r="U106" s="20">
        <f t="shared" si="83"/>
        <v>0</v>
      </c>
      <c r="V106" s="16"/>
      <c r="W106" s="20">
        <f t="shared" si="84"/>
        <v>0</v>
      </c>
      <c r="X106" s="16">
        <v>300</v>
      </c>
      <c r="Y106" s="20">
        <f t="shared" si="85"/>
        <v>60</v>
      </c>
      <c r="Z106" s="16"/>
      <c r="AA106" s="20">
        <f t="shared" si="86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87"/>
        <v>0</v>
      </c>
    </row>
    <row r="107" spans="1:36" s="112" customFormat="1" ht="12" customHeight="1" x14ac:dyDescent="0.3">
      <c r="A107" s="118">
        <v>101</v>
      </c>
      <c r="B107" s="15" t="s">
        <v>58</v>
      </c>
      <c r="C107" s="14" t="s">
        <v>999</v>
      </c>
      <c r="D107" s="14">
        <v>43033</v>
      </c>
      <c r="E107" s="15"/>
      <c r="F107" s="15" t="s">
        <v>85</v>
      </c>
      <c r="G107" s="15" t="s">
        <v>47</v>
      </c>
      <c r="H107" s="15" t="s">
        <v>806</v>
      </c>
      <c r="I107" s="15" t="s">
        <v>807</v>
      </c>
      <c r="J107" s="15" t="s">
        <v>36</v>
      </c>
      <c r="K107" s="15" t="s">
        <v>37</v>
      </c>
      <c r="L107" s="16">
        <v>280</v>
      </c>
      <c r="M107" s="17">
        <v>0.72</v>
      </c>
      <c r="N107" s="18">
        <v>200</v>
      </c>
      <c r="O107" s="19">
        <v>25</v>
      </c>
      <c r="P107" s="16"/>
      <c r="Q107" s="20">
        <f t="shared" si="81"/>
        <v>0</v>
      </c>
      <c r="R107" s="16"/>
      <c r="S107" s="20">
        <f t="shared" si="82"/>
        <v>0</v>
      </c>
      <c r="T107" s="16"/>
      <c r="U107" s="20">
        <f t="shared" si="83"/>
        <v>0</v>
      </c>
      <c r="V107" s="16"/>
      <c r="W107" s="20">
        <f t="shared" si="84"/>
        <v>0</v>
      </c>
      <c r="X107" s="16">
        <v>300</v>
      </c>
      <c r="Y107" s="20">
        <f t="shared" si="85"/>
        <v>60</v>
      </c>
      <c r="Z107" s="16"/>
      <c r="AA107" s="20">
        <f t="shared" si="86"/>
        <v>0</v>
      </c>
      <c r="AB107" s="60" t="s">
        <v>340</v>
      </c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si="87"/>
        <v>0</v>
      </c>
    </row>
    <row r="108" spans="1:36" s="112" customFormat="1" ht="12" customHeight="1" x14ac:dyDescent="0.3">
      <c r="A108" s="11">
        <v>102</v>
      </c>
      <c r="B108" s="15" t="s">
        <v>62</v>
      </c>
      <c r="C108" s="14" t="s">
        <v>18</v>
      </c>
      <c r="D108" s="14">
        <v>43033</v>
      </c>
      <c r="E108" s="15"/>
      <c r="F108" s="15" t="s">
        <v>71</v>
      </c>
      <c r="G108" s="15" t="s">
        <v>59</v>
      </c>
      <c r="H108" s="15"/>
      <c r="I108" s="15" t="s">
        <v>1333</v>
      </c>
      <c r="J108" s="15" t="s">
        <v>36</v>
      </c>
      <c r="K108" s="15" t="s">
        <v>37</v>
      </c>
      <c r="L108" s="16">
        <v>150</v>
      </c>
      <c r="M108" s="17">
        <v>0</v>
      </c>
      <c r="N108" s="18">
        <f t="shared" si="80"/>
        <v>0</v>
      </c>
      <c r="O108" s="19"/>
      <c r="P108" s="16"/>
      <c r="Q108" s="20">
        <f t="shared" si="81"/>
        <v>0</v>
      </c>
      <c r="R108" s="16"/>
      <c r="S108" s="20">
        <f t="shared" si="82"/>
        <v>0</v>
      </c>
      <c r="T108" s="16"/>
      <c r="U108" s="20">
        <f t="shared" si="83"/>
        <v>0</v>
      </c>
      <c r="V108" s="16"/>
      <c r="W108" s="20">
        <f t="shared" si="84"/>
        <v>0</v>
      </c>
      <c r="X108" s="16"/>
      <c r="Y108" s="20">
        <f t="shared" si="85"/>
        <v>0</v>
      </c>
      <c r="Z108" s="16">
        <v>150</v>
      </c>
      <c r="AA108" s="20">
        <f t="shared" si="86"/>
        <v>30</v>
      </c>
      <c r="AB108" s="60" t="s">
        <v>1334</v>
      </c>
      <c r="AC108" s="57" t="s">
        <v>41</v>
      </c>
      <c r="AD108" s="51"/>
      <c r="AE108" s="38"/>
      <c r="AF108" s="11"/>
      <c r="AG108" s="52"/>
      <c r="AH108" s="51"/>
      <c r="AI108" s="34"/>
      <c r="AJ108" s="42">
        <f t="shared" si="87"/>
        <v>0</v>
      </c>
    </row>
    <row r="109" spans="1:36" s="112" customFormat="1" ht="12" customHeight="1" x14ac:dyDescent="0.3">
      <c r="A109" s="118">
        <v>103</v>
      </c>
      <c r="B109" s="15" t="s">
        <v>51</v>
      </c>
      <c r="C109" s="14" t="s">
        <v>17</v>
      </c>
      <c r="D109" s="14">
        <v>43033</v>
      </c>
      <c r="E109" s="15"/>
      <c r="F109" s="15" t="s">
        <v>1043</v>
      </c>
      <c r="G109" s="15" t="s">
        <v>59</v>
      </c>
      <c r="H109" s="15" t="s">
        <v>72</v>
      </c>
      <c r="I109" s="15" t="s">
        <v>73</v>
      </c>
      <c r="J109" s="15" t="s">
        <v>1359</v>
      </c>
      <c r="K109" s="15" t="s">
        <v>1360</v>
      </c>
      <c r="L109" s="16">
        <v>300</v>
      </c>
      <c r="M109" s="17">
        <v>0.68</v>
      </c>
      <c r="N109" s="18">
        <f t="shared" si="80"/>
        <v>204.00000000000003</v>
      </c>
      <c r="O109" s="19"/>
      <c r="P109" s="16"/>
      <c r="Q109" s="20">
        <f t="shared" si="81"/>
        <v>0</v>
      </c>
      <c r="R109" s="16"/>
      <c r="S109" s="20">
        <f t="shared" si="82"/>
        <v>0</v>
      </c>
      <c r="T109" s="16">
        <v>300</v>
      </c>
      <c r="U109" s="20">
        <f t="shared" si="83"/>
        <v>60</v>
      </c>
      <c r="V109" s="16"/>
      <c r="W109" s="20">
        <f t="shared" si="84"/>
        <v>0</v>
      </c>
      <c r="X109" s="16"/>
      <c r="Y109" s="20">
        <f t="shared" si="85"/>
        <v>0</v>
      </c>
      <c r="Z109" s="16"/>
      <c r="AA109" s="20">
        <f t="shared" si="86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87"/>
        <v>0</v>
      </c>
    </row>
    <row r="110" spans="1:36" s="112" customFormat="1" ht="12" customHeight="1" x14ac:dyDescent="0.3">
      <c r="A110" s="118">
        <v>104</v>
      </c>
      <c r="B110" s="15" t="s">
        <v>32</v>
      </c>
      <c r="C110" s="14" t="s">
        <v>123</v>
      </c>
      <c r="D110" s="14">
        <v>43033</v>
      </c>
      <c r="E110" s="15" t="s">
        <v>1335</v>
      </c>
      <c r="F110" s="15" t="s">
        <v>1336</v>
      </c>
      <c r="G110" s="15" t="s">
        <v>59</v>
      </c>
      <c r="H110" s="15" t="s">
        <v>36</v>
      </c>
      <c r="I110" s="15" t="s">
        <v>37</v>
      </c>
      <c r="J110" s="15" t="s">
        <v>596</v>
      </c>
      <c r="K110" s="15" t="s">
        <v>1337</v>
      </c>
      <c r="L110" s="16">
        <v>380</v>
      </c>
      <c r="M110" s="17">
        <v>0.8</v>
      </c>
      <c r="N110" s="18">
        <f t="shared" si="80"/>
        <v>304</v>
      </c>
      <c r="O110" s="19"/>
      <c r="P110" s="16"/>
      <c r="Q110" s="20">
        <f t="shared" si="81"/>
        <v>0</v>
      </c>
      <c r="R110" s="16"/>
      <c r="S110" s="20">
        <f t="shared" si="82"/>
        <v>0</v>
      </c>
      <c r="T110" s="16"/>
      <c r="U110" s="20">
        <f t="shared" si="83"/>
        <v>0</v>
      </c>
      <c r="V110" s="16"/>
      <c r="W110" s="20">
        <f t="shared" si="84"/>
        <v>0</v>
      </c>
      <c r="X110" s="16"/>
      <c r="Y110" s="20">
        <f t="shared" si="85"/>
        <v>0</v>
      </c>
      <c r="Z110" s="16"/>
      <c r="AA110" s="20">
        <f t="shared" si="86"/>
        <v>0</v>
      </c>
      <c r="AB110" s="60"/>
      <c r="AC110" s="57" t="s">
        <v>41</v>
      </c>
      <c r="AD110" s="51"/>
      <c r="AE110" s="38"/>
      <c r="AF110" s="11"/>
      <c r="AG110" s="52"/>
      <c r="AH110" s="53">
        <v>380</v>
      </c>
      <c r="AI110" s="67">
        <v>0.65</v>
      </c>
      <c r="AJ110" s="68">
        <v>250</v>
      </c>
    </row>
    <row r="111" spans="1:36" s="112" customFormat="1" ht="12" customHeight="1" x14ac:dyDescent="0.3">
      <c r="A111" s="118">
        <v>105</v>
      </c>
      <c r="B111" s="15" t="s">
        <v>58</v>
      </c>
      <c r="C111" s="14" t="s">
        <v>16</v>
      </c>
      <c r="D111" s="14">
        <v>43033</v>
      </c>
      <c r="E111" s="15"/>
      <c r="F111" s="15" t="s">
        <v>652</v>
      </c>
      <c r="G111" s="15" t="s">
        <v>47</v>
      </c>
      <c r="H111" s="15" t="s">
        <v>36</v>
      </c>
      <c r="I111" s="15" t="s">
        <v>37</v>
      </c>
      <c r="J111" s="15" t="s">
        <v>1357</v>
      </c>
      <c r="K111" s="15" t="s">
        <v>1358</v>
      </c>
      <c r="L111" s="16">
        <v>155</v>
      </c>
      <c r="M111" s="17">
        <v>0.75</v>
      </c>
      <c r="N111" s="18">
        <v>115</v>
      </c>
      <c r="O111" s="19"/>
      <c r="P111" s="16"/>
      <c r="Q111" s="20">
        <f t="shared" si="81"/>
        <v>0</v>
      </c>
      <c r="R111" s="16">
        <v>180</v>
      </c>
      <c r="S111" s="20">
        <f t="shared" si="82"/>
        <v>36</v>
      </c>
      <c r="T111" s="16"/>
      <c r="U111" s="20">
        <f t="shared" si="83"/>
        <v>0</v>
      </c>
      <c r="V111" s="16"/>
      <c r="W111" s="20">
        <f t="shared" si="84"/>
        <v>0</v>
      </c>
      <c r="X111" s="16"/>
      <c r="Y111" s="20">
        <f t="shared" si="85"/>
        <v>0</v>
      </c>
      <c r="Z111" s="16"/>
      <c r="AA111" s="20">
        <f t="shared" si="86"/>
        <v>0</v>
      </c>
      <c r="AB111" s="60"/>
      <c r="AC111" s="57" t="s">
        <v>41</v>
      </c>
      <c r="AD111" s="51"/>
      <c r="AE111" s="38"/>
      <c r="AF111" s="11"/>
      <c r="AG111" s="52"/>
      <c r="AH111" s="51"/>
      <c r="AI111" s="34"/>
      <c r="AJ111" s="42">
        <f t="shared" si="87"/>
        <v>0</v>
      </c>
    </row>
    <row r="112" spans="1:36" s="112" customFormat="1" ht="12" customHeight="1" x14ac:dyDescent="0.3">
      <c r="A112" s="118">
        <v>106</v>
      </c>
      <c r="B112" s="15" t="s">
        <v>58</v>
      </c>
      <c r="C112" s="14" t="s">
        <v>727</v>
      </c>
      <c r="D112" s="14">
        <v>43033</v>
      </c>
      <c r="E112" s="15"/>
      <c r="F112" s="15" t="s">
        <v>620</v>
      </c>
      <c r="G112" s="15" t="s">
        <v>47</v>
      </c>
      <c r="H112" s="15" t="s">
        <v>36</v>
      </c>
      <c r="I112" s="22" t="s">
        <v>37</v>
      </c>
      <c r="J112" s="15" t="s">
        <v>1375</v>
      </c>
      <c r="K112" s="22" t="s">
        <v>1114</v>
      </c>
      <c r="L112" s="16">
        <v>340</v>
      </c>
      <c r="M112" s="17">
        <v>0.72</v>
      </c>
      <c r="N112" s="18">
        <v>245</v>
      </c>
      <c r="O112" s="19"/>
      <c r="P112" s="16"/>
      <c r="Q112" s="20">
        <f t="shared" si="81"/>
        <v>0</v>
      </c>
      <c r="R112" s="16"/>
      <c r="S112" s="20">
        <f t="shared" si="82"/>
        <v>0</v>
      </c>
      <c r="T112" s="16"/>
      <c r="U112" s="20">
        <f t="shared" si="83"/>
        <v>0</v>
      </c>
      <c r="V112" s="16">
        <v>350</v>
      </c>
      <c r="W112" s="20">
        <f t="shared" si="84"/>
        <v>70</v>
      </c>
      <c r="X112" s="16"/>
      <c r="Y112" s="20">
        <f t="shared" si="85"/>
        <v>0</v>
      </c>
      <c r="Z112" s="16"/>
      <c r="AA112" s="20">
        <f t="shared" si="86"/>
        <v>0</v>
      </c>
      <c r="AB112" s="60"/>
      <c r="AC112" s="57" t="s">
        <v>41</v>
      </c>
      <c r="AD112" s="51"/>
      <c r="AE112" s="38"/>
      <c r="AF112" s="11"/>
      <c r="AG112" s="52"/>
      <c r="AH112" s="51"/>
      <c r="AI112" s="34"/>
      <c r="AJ112" s="42">
        <f t="shared" si="87"/>
        <v>0</v>
      </c>
    </row>
    <row r="113" spans="1:36" s="112" customFormat="1" ht="12" customHeight="1" x14ac:dyDescent="0.3">
      <c r="A113" s="118">
        <v>107</v>
      </c>
      <c r="B113" s="15" t="s">
        <v>178</v>
      </c>
      <c r="C113" s="14" t="s">
        <v>16</v>
      </c>
      <c r="D113" s="14">
        <v>43033</v>
      </c>
      <c r="E113" s="15"/>
      <c r="F113" s="15" t="s">
        <v>652</v>
      </c>
      <c r="G113" s="15" t="s">
        <v>59</v>
      </c>
      <c r="H113" s="15" t="s">
        <v>182</v>
      </c>
      <c r="I113" s="22" t="s">
        <v>183</v>
      </c>
      <c r="J113" s="15" t="s">
        <v>113</v>
      </c>
      <c r="K113" s="22" t="s">
        <v>114</v>
      </c>
      <c r="L113" s="16">
        <v>100</v>
      </c>
      <c r="M113" s="17">
        <v>0.62</v>
      </c>
      <c r="N113" s="18">
        <f t="shared" si="80"/>
        <v>62</v>
      </c>
      <c r="O113" s="19"/>
      <c r="P113" s="16"/>
      <c r="Q113" s="20">
        <f t="shared" si="81"/>
        <v>0</v>
      </c>
      <c r="R113" s="16">
        <v>100</v>
      </c>
      <c r="S113" s="20">
        <f t="shared" si="82"/>
        <v>20</v>
      </c>
      <c r="T113" s="16"/>
      <c r="U113" s="20">
        <f t="shared" si="83"/>
        <v>0</v>
      </c>
      <c r="V113" s="16"/>
      <c r="W113" s="20">
        <f t="shared" si="84"/>
        <v>0</v>
      </c>
      <c r="X113" s="16"/>
      <c r="Y113" s="20">
        <f t="shared" si="85"/>
        <v>0</v>
      </c>
      <c r="Z113" s="16"/>
      <c r="AA113" s="20">
        <f t="shared" si="86"/>
        <v>0</v>
      </c>
      <c r="AB113" s="60"/>
      <c r="AC113" s="57" t="s">
        <v>41</v>
      </c>
      <c r="AD113" s="51"/>
      <c r="AE113" s="38"/>
      <c r="AF113" s="11"/>
      <c r="AG113" s="52"/>
      <c r="AH113" s="51"/>
      <c r="AI113" s="34"/>
      <c r="AJ113" s="42">
        <f t="shared" si="87"/>
        <v>0</v>
      </c>
    </row>
    <row r="114" spans="1:36" s="112" customFormat="1" ht="12" customHeight="1" x14ac:dyDescent="0.3">
      <c r="A114" s="118">
        <v>108</v>
      </c>
      <c r="B114" s="15" t="s">
        <v>178</v>
      </c>
      <c r="C114" s="14" t="s">
        <v>999</v>
      </c>
      <c r="D114" s="14">
        <v>43034</v>
      </c>
      <c r="E114" s="15"/>
      <c r="F114" s="15" t="s">
        <v>71</v>
      </c>
      <c r="G114" s="15" t="s">
        <v>59</v>
      </c>
      <c r="H114" s="15" t="s">
        <v>113</v>
      </c>
      <c r="I114" s="22" t="s">
        <v>114</v>
      </c>
      <c r="J114" s="15" t="s">
        <v>180</v>
      </c>
      <c r="K114" s="15" t="s">
        <v>181</v>
      </c>
      <c r="L114" s="16">
        <v>650</v>
      </c>
      <c r="M114" s="17">
        <v>0.81</v>
      </c>
      <c r="N114" s="18">
        <f t="shared" si="80"/>
        <v>526.5</v>
      </c>
      <c r="O114" s="19"/>
      <c r="P114" s="16"/>
      <c r="Q114" s="20">
        <f t="shared" si="81"/>
        <v>0</v>
      </c>
      <c r="R114" s="16"/>
      <c r="S114" s="20">
        <f t="shared" si="82"/>
        <v>0</v>
      </c>
      <c r="T114" s="16"/>
      <c r="U114" s="20">
        <f t="shared" si="83"/>
        <v>0</v>
      </c>
      <c r="V114" s="16"/>
      <c r="W114" s="20">
        <f t="shared" si="84"/>
        <v>0</v>
      </c>
      <c r="X114" s="16">
        <v>670</v>
      </c>
      <c r="Y114" s="20">
        <f t="shared" si="85"/>
        <v>134</v>
      </c>
      <c r="Z114" s="16"/>
      <c r="AA114" s="20">
        <f t="shared" si="86"/>
        <v>0</v>
      </c>
      <c r="AB114" s="60"/>
      <c r="AC114" s="57" t="s">
        <v>41</v>
      </c>
      <c r="AD114" s="51"/>
      <c r="AE114" s="38"/>
      <c r="AF114" s="11"/>
      <c r="AG114" s="52"/>
      <c r="AH114" s="51"/>
      <c r="AI114" s="34"/>
      <c r="AJ114" s="42">
        <f t="shared" si="87"/>
        <v>0</v>
      </c>
    </row>
    <row r="115" spans="1:36" s="112" customFormat="1" ht="12" customHeight="1" x14ac:dyDescent="0.3">
      <c r="A115" s="118">
        <v>109</v>
      </c>
      <c r="B115" s="15" t="s">
        <v>178</v>
      </c>
      <c r="C115" s="14" t="s">
        <v>15</v>
      </c>
      <c r="D115" s="14">
        <v>43034</v>
      </c>
      <c r="E115" s="15" t="s">
        <v>857</v>
      </c>
      <c r="F115" s="15" t="s">
        <v>53</v>
      </c>
      <c r="G115" s="15" t="s">
        <v>47</v>
      </c>
      <c r="H115" s="15" t="s">
        <v>182</v>
      </c>
      <c r="I115" s="15" t="s">
        <v>183</v>
      </c>
      <c r="J115" s="15" t="s">
        <v>1365</v>
      </c>
      <c r="K115" s="15" t="s">
        <v>283</v>
      </c>
      <c r="L115" s="16">
        <v>1300</v>
      </c>
      <c r="M115" s="17">
        <v>0.94</v>
      </c>
      <c r="N115" s="18">
        <f t="shared" si="80"/>
        <v>1222</v>
      </c>
      <c r="O115" s="19">
        <v>34.71</v>
      </c>
      <c r="P115" s="16">
        <v>1300</v>
      </c>
      <c r="Q115" s="20">
        <f t="shared" si="81"/>
        <v>286</v>
      </c>
      <c r="R115" s="16"/>
      <c r="S115" s="20">
        <f t="shared" si="82"/>
        <v>0</v>
      </c>
      <c r="T115" s="16"/>
      <c r="U115" s="20">
        <f t="shared" si="83"/>
        <v>0</v>
      </c>
      <c r="V115" s="16"/>
      <c r="W115" s="20">
        <f t="shared" si="84"/>
        <v>0</v>
      </c>
      <c r="X115" s="16"/>
      <c r="Y115" s="20">
        <f t="shared" si="85"/>
        <v>0</v>
      </c>
      <c r="Z115" s="16"/>
      <c r="AA115" s="20">
        <f t="shared" si="86"/>
        <v>0</v>
      </c>
      <c r="AB115" s="60" t="s">
        <v>238</v>
      </c>
      <c r="AC115" s="57" t="s">
        <v>41</v>
      </c>
      <c r="AD115" s="53" t="s">
        <v>239</v>
      </c>
      <c r="AE115" s="45">
        <v>150</v>
      </c>
      <c r="AF115" s="11"/>
      <c r="AG115" s="52"/>
      <c r="AH115" s="51"/>
      <c r="AI115" s="34"/>
      <c r="AJ115" s="42">
        <f t="shared" si="87"/>
        <v>0</v>
      </c>
    </row>
    <row r="116" spans="1:36" s="112" customFormat="1" ht="12" customHeight="1" x14ac:dyDescent="0.3">
      <c r="A116" s="118">
        <v>110</v>
      </c>
      <c r="B116" s="15" t="s">
        <v>58</v>
      </c>
      <c r="C116" s="14" t="s">
        <v>727</v>
      </c>
      <c r="D116" s="14">
        <v>43034</v>
      </c>
      <c r="E116" s="15"/>
      <c r="F116" s="15" t="s">
        <v>85</v>
      </c>
      <c r="G116" s="15" t="s">
        <v>35</v>
      </c>
      <c r="H116" s="15" t="s">
        <v>36</v>
      </c>
      <c r="I116" s="22" t="s">
        <v>37</v>
      </c>
      <c r="J116" s="15" t="s">
        <v>500</v>
      </c>
      <c r="K116" s="15" t="s">
        <v>501</v>
      </c>
      <c r="L116" s="16">
        <v>240</v>
      </c>
      <c r="M116" s="17">
        <v>0.72</v>
      </c>
      <c r="N116" s="18">
        <v>175</v>
      </c>
      <c r="O116" s="19"/>
      <c r="P116" s="16"/>
      <c r="Q116" s="20">
        <f t="shared" si="49"/>
        <v>0</v>
      </c>
      <c r="R116" s="16"/>
      <c r="S116" s="20">
        <f t="shared" si="50"/>
        <v>0</v>
      </c>
      <c r="T116" s="16"/>
      <c r="U116" s="20">
        <f t="shared" si="51"/>
        <v>0</v>
      </c>
      <c r="V116" s="16"/>
      <c r="W116" s="20">
        <f t="shared" si="52"/>
        <v>0</v>
      </c>
      <c r="X116" s="16"/>
      <c r="Y116" s="20">
        <f t="shared" si="53"/>
        <v>0</v>
      </c>
      <c r="Z116" s="16">
        <v>250</v>
      </c>
      <c r="AA116" s="20">
        <f t="shared" si="54"/>
        <v>50</v>
      </c>
      <c r="AB116" s="60"/>
      <c r="AC116" s="57" t="s">
        <v>41</v>
      </c>
      <c r="AD116" s="51"/>
      <c r="AE116" s="38"/>
      <c r="AF116" s="11"/>
      <c r="AG116" s="52"/>
      <c r="AH116" s="51"/>
      <c r="AI116" s="34"/>
      <c r="AJ116" s="42">
        <f t="shared" si="55"/>
        <v>0</v>
      </c>
    </row>
    <row r="117" spans="1:36" s="112" customFormat="1" ht="12" customHeight="1" x14ac:dyDescent="0.3">
      <c r="A117" s="118">
        <v>111</v>
      </c>
      <c r="B117" s="15" t="s">
        <v>58</v>
      </c>
      <c r="C117" s="14" t="s">
        <v>16</v>
      </c>
      <c r="D117" s="14">
        <v>43034</v>
      </c>
      <c r="E117" s="15"/>
      <c r="F117" s="15" t="s">
        <v>652</v>
      </c>
      <c r="G117" s="15" t="s">
        <v>47</v>
      </c>
      <c r="H117" s="15" t="s">
        <v>219</v>
      </c>
      <c r="I117" s="15" t="s">
        <v>220</v>
      </c>
      <c r="J117" s="15" t="s">
        <v>221</v>
      </c>
      <c r="K117" s="15" t="s">
        <v>1418</v>
      </c>
      <c r="L117" s="16">
        <v>225</v>
      </c>
      <c r="M117" s="17">
        <v>0.72</v>
      </c>
      <c r="N117" s="18">
        <v>165</v>
      </c>
      <c r="O117" s="19"/>
      <c r="P117" s="16"/>
      <c r="Q117" s="20">
        <f t="shared" si="1"/>
        <v>0</v>
      </c>
      <c r="R117" s="16">
        <v>230</v>
      </c>
      <c r="S117" s="20">
        <f t="shared" si="2"/>
        <v>46</v>
      </c>
      <c r="T117" s="16"/>
      <c r="U117" s="20">
        <f t="shared" si="3"/>
        <v>0</v>
      </c>
      <c r="V117" s="16"/>
      <c r="W117" s="20">
        <f t="shared" si="4"/>
        <v>0</v>
      </c>
      <c r="X117" s="16"/>
      <c r="Y117" s="20">
        <f t="shared" si="5"/>
        <v>0</v>
      </c>
      <c r="Z117" s="16"/>
      <c r="AA117" s="20">
        <f t="shared" si="6"/>
        <v>0</v>
      </c>
      <c r="AB117" s="60"/>
      <c r="AC117" s="57" t="s">
        <v>41</v>
      </c>
      <c r="AD117" s="51"/>
      <c r="AE117" s="38"/>
      <c r="AF117" s="11"/>
      <c r="AG117" s="52"/>
      <c r="AH117" s="51"/>
      <c r="AI117" s="34"/>
      <c r="AJ117" s="42">
        <f t="shared" si="7"/>
        <v>0</v>
      </c>
    </row>
    <row r="118" spans="1:36" s="112" customFormat="1" ht="12" customHeight="1" x14ac:dyDescent="0.3">
      <c r="A118" s="118">
        <v>112</v>
      </c>
      <c r="B118" s="15" t="s">
        <v>58</v>
      </c>
      <c r="C118" s="14" t="s">
        <v>16</v>
      </c>
      <c r="D118" s="14">
        <v>43034</v>
      </c>
      <c r="E118" s="15"/>
      <c r="F118" s="15" t="s">
        <v>652</v>
      </c>
      <c r="G118" s="15" t="s">
        <v>47</v>
      </c>
      <c r="H118" s="15" t="s">
        <v>1381</v>
      </c>
      <c r="I118" s="15" t="s">
        <v>1382</v>
      </c>
      <c r="J118" s="15" t="s">
        <v>36</v>
      </c>
      <c r="K118" s="15" t="s">
        <v>37</v>
      </c>
      <c r="L118" s="16">
        <v>1</v>
      </c>
      <c r="M118" s="17">
        <v>25</v>
      </c>
      <c r="N118" s="18">
        <f t="shared" si="0"/>
        <v>25</v>
      </c>
      <c r="O118" s="19"/>
      <c r="P118" s="16"/>
      <c r="Q118" s="20">
        <f t="shared" si="1"/>
        <v>0</v>
      </c>
      <c r="R118" s="16">
        <v>100</v>
      </c>
      <c r="S118" s="20">
        <f t="shared" si="2"/>
        <v>20</v>
      </c>
      <c r="T118" s="16"/>
      <c r="U118" s="20">
        <f t="shared" si="3"/>
        <v>0</v>
      </c>
      <c r="V118" s="16"/>
      <c r="W118" s="20">
        <f t="shared" si="4"/>
        <v>0</v>
      </c>
      <c r="X118" s="16"/>
      <c r="Y118" s="20">
        <f t="shared" si="5"/>
        <v>0</v>
      </c>
      <c r="Z118" s="16"/>
      <c r="AA118" s="20">
        <f t="shared" si="6"/>
        <v>0</v>
      </c>
      <c r="AB118" s="60" t="s">
        <v>656</v>
      </c>
      <c r="AC118" s="57" t="s">
        <v>41</v>
      </c>
      <c r="AD118" s="51"/>
      <c r="AE118" s="38"/>
      <c r="AF118" s="11"/>
      <c r="AG118" s="52"/>
      <c r="AH118" s="51"/>
      <c r="AI118" s="34"/>
      <c r="AJ118" s="42">
        <f t="shared" si="7"/>
        <v>0</v>
      </c>
    </row>
    <row r="119" spans="1:36" s="112" customFormat="1" ht="12" customHeight="1" x14ac:dyDescent="0.3">
      <c r="A119" s="118">
        <v>113</v>
      </c>
      <c r="B119" s="15" t="s">
        <v>58</v>
      </c>
      <c r="C119" s="14" t="s">
        <v>727</v>
      </c>
      <c r="D119" s="14">
        <v>43034</v>
      </c>
      <c r="E119" s="15"/>
      <c r="F119" s="15" t="s">
        <v>620</v>
      </c>
      <c r="G119" s="15" t="s">
        <v>35</v>
      </c>
      <c r="H119" s="15" t="s">
        <v>36</v>
      </c>
      <c r="I119" s="22" t="s">
        <v>37</v>
      </c>
      <c r="J119" s="15" t="s">
        <v>821</v>
      </c>
      <c r="K119" s="22" t="s">
        <v>822</v>
      </c>
      <c r="L119" s="16">
        <v>280</v>
      </c>
      <c r="M119" s="17">
        <v>0.7</v>
      </c>
      <c r="N119" s="18">
        <v>195</v>
      </c>
      <c r="O119" s="19"/>
      <c r="P119" s="16"/>
      <c r="Q119" s="20">
        <f t="shared" si="1"/>
        <v>0</v>
      </c>
      <c r="R119" s="16"/>
      <c r="S119" s="20">
        <f t="shared" si="2"/>
        <v>0</v>
      </c>
      <c r="T119" s="16"/>
      <c r="U119" s="20">
        <f t="shared" si="3"/>
        <v>0</v>
      </c>
      <c r="V119" s="16">
        <v>300</v>
      </c>
      <c r="W119" s="20">
        <f t="shared" si="4"/>
        <v>60</v>
      </c>
      <c r="X119" s="16"/>
      <c r="Y119" s="20">
        <f t="shared" si="5"/>
        <v>0</v>
      </c>
      <c r="Z119" s="16"/>
      <c r="AA119" s="20">
        <f t="shared" si="6"/>
        <v>0</v>
      </c>
      <c r="AB119" s="60"/>
      <c r="AC119" s="57" t="s">
        <v>41</v>
      </c>
      <c r="AD119" s="51"/>
      <c r="AE119" s="38"/>
      <c r="AF119" s="11"/>
      <c r="AG119" s="52"/>
      <c r="AH119" s="51"/>
      <c r="AI119" s="34"/>
      <c r="AJ119" s="42">
        <f t="shared" si="7"/>
        <v>0</v>
      </c>
    </row>
    <row r="120" spans="1:36" s="112" customFormat="1" ht="24" customHeight="1" x14ac:dyDescent="0.3">
      <c r="A120" s="118">
        <v>114</v>
      </c>
      <c r="B120" s="15" t="s">
        <v>58</v>
      </c>
      <c r="C120" s="14" t="s">
        <v>727</v>
      </c>
      <c r="D120" s="14">
        <v>43034</v>
      </c>
      <c r="E120" s="15"/>
      <c r="F120" s="15" t="s">
        <v>1043</v>
      </c>
      <c r="G120" s="15" t="s">
        <v>35</v>
      </c>
      <c r="H120" s="15" t="s">
        <v>36</v>
      </c>
      <c r="I120" s="15" t="s">
        <v>37</v>
      </c>
      <c r="J120" s="15" t="s">
        <v>1361</v>
      </c>
      <c r="K120" s="15" t="s">
        <v>1362</v>
      </c>
      <c r="L120" s="16">
        <v>100</v>
      </c>
      <c r="M120" s="17">
        <v>0.65</v>
      </c>
      <c r="N120" s="18">
        <f t="shared" ref="N120:N136" si="88">L120*M120</f>
        <v>65</v>
      </c>
      <c r="O120" s="19"/>
      <c r="P120" s="16"/>
      <c r="Q120" s="20">
        <f t="shared" ref="Q120:Q131" si="89">P120*0.22</f>
        <v>0</v>
      </c>
      <c r="R120" s="16"/>
      <c r="S120" s="20">
        <f t="shared" ref="S120:S131" si="90">R120*0.2</f>
        <v>0</v>
      </c>
      <c r="T120" s="16">
        <v>6</v>
      </c>
      <c r="U120" s="20">
        <v>60</v>
      </c>
      <c r="V120" s="16"/>
      <c r="W120" s="20">
        <f t="shared" ref="W120:W131" si="91">V120*0.2</f>
        <v>0</v>
      </c>
      <c r="X120" s="16"/>
      <c r="Y120" s="20">
        <f t="shared" ref="Y120:Y131" si="92">X120*0.2</f>
        <v>0</v>
      </c>
      <c r="Z120" s="16"/>
      <c r="AA120" s="20">
        <f t="shared" ref="AA120:AA131" si="93">Z120*0.2</f>
        <v>0</v>
      </c>
      <c r="AB120" s="60" t="s">
        <v>1379</v>
      </c>
      <c r="AC120" s="57" t="s">
        <v>41</v>
      </c>
      <c r="AD120" s="51"/>
      <c r="AE120" s="38"/>
      <c r="AF120" s="11"/>
      <c r="AG120" s="52"/>
      <c r="AH120" s="51"/>
      <c r="AI120" s="34"/>
      <c r="AJ120" s="42">
        <f t="shared" ref="AJ120:AJ131" si="94">AH120*AI120</f>
        <v>0</v>
      </c>
    </row>
    <row r="121" spans="1:36" s="112" customFormat="1" ht="12" customHeight="1" x14ac:dyDescent="0.3">
      <c r="A121" s="118">
        <v>115</v>
      </c>
      <c r="B121" s="15" t="s">
        <v>58</v>
      </c>
      <c r="C121" s="14" t="s">
        <v>727</v>
      </c>
      <c r="D121" s="14">
        <v>43035</v>
      </c>
      <c r="E121" s="15"/>
      <c r="F121" s="15" t="s">
        <v>1043</v>
      </c>
      <c r="G121" s="15" t="s">
        <v>35</v>
      </c>
      <c r="H121" s="15" t="s">
        <v>36</v>
      </c>
      <c r="I121" s="15" t="s">
        <v>37</v>
      </c>
      <c r="J121" s="15" t="s">
        <v>1356</v>
      </c>
      <c r="K121" s="15" t="s">
        <v>510</v>
      </c>
      <c r="L121" s="16">
        <v>140</v>
      </c>
      <c r="M121" s="17">
        <v>0.67</v>
      </c>
      <c r="N121" s="18">
        <v>95</v>
      </c>
      <c r="O121" s="19">
        <v>25</v>
      </c>
      <c r="P121" s="16"/>
      <c r="Q121" s="20">
        <f t="shared" ref="Q121:Q125" si="95">P121*0.22</f>
        <v>0</v>
      </c>
      <c r="R121" s="16"/>
      <c r="S121" s="20">
        <f t="shared" ref="S121:S125" si="96">R121*0.2</f>
        <v>0</v>
      </c>
      <c r="T121" s="16">
        <v>150</v>
      </c>
      <c r="U121" s="20">
        <f t="shared" ref="U121:U125" si="97">T121*0.2</f>
        <v>30</v>
      </c>
      <c r="V121" s="16"/>
      <c r="W121" s="20">
        <f t="shared" ref="W121:W125" si="98">V121*0.2</f>
        <v>0</v>
      </c>
      <c r="X121" s="16"/>
      <c r="Y121" s="20">
        <f t="shared" ref="Y121:Y125" si="99">X121*0.2</f>
        <v>0</v>
      </c>
      <c r="Z121" s="16"/>
      <c r="AA121" s="20">
        <f t="shared" ref="AA121:AA125" si="100">Z121*0.2</f>
        <v>0</v>
      </c>
      <c r="AB121" s="60" t="s">
        <v>1070</v>
      </c>
      <c r="AC121" s="57" t="s">
        <v>41</v>
      </c>
      <c r="AD121" s="51"/>
      <c r="AE121" s="38"/>
      <c r="AF121" s="11"/>
      <c r="AG121" s="52"/>
      <c r="AH121" s="51"/>
      <c r="AI121" s="34"/>
      <c r="AJ121" s="42">
        <f t="shared" ref="AJ121:AJ125" si="101">AH121*AI121</f>
        <v>0</v>
      </c>
    </row>
    <row r="122" spans="1:36" s="112" customFormat="1" ht="12" customHeight="1" x14ac:dyDescent="0.3">
      <c r="A122" s="118">
        <v>116</v>
      </c>
      <c r="B122" s="15" t="s">
        <v>161</v>
      </c>
      <c r="C122" s="14" t="s">
        <v>42</v>
      </c>
      <c r="D122" s="14">
        <v>43035</v>
      </c>
      <c r="E122" s="15" t="s">
        <v>1363</v>
      </c>
      <c r="F122" s="15" t="s">
        <v>71</v>
      </c>
      <c r="G122" s="15" t="s">
        <v>59</v>
      </c>
      <c r="H122" s="15" t="s">
        <v>163</v>
      </c>
      <c r="I122" s="15" t="s">
        <v>164</v>
      </c>
      <c r="J122" s="15" t="s">
        <v>126</v>
      </c>
      <c r="K122" s="15" t="s">
        <v>127</v>
      </c>
      <c r="L122" s="16">
        <v>100</v>
      </c>
      <c r="M122" s="17">
        <v>0.7</v>
      </c>
      <c r="N122" s="18">
        <f t="shared" ref="N122:N125" si="102">L122*M122</f>
        <v>70</v>
      </c>
      <c r="O122" s="19"/>
      <c r="P122" s="16"/>
      <c r="Q122" s="20">
        <f t="shared" si="95"/>
        <v>0</v>
      </c>
      <c r="R122" s="16"/>
      <c r="S122" s="20">
        <f t="shared" si="96"/>
        <v>0</v>
      </c>
      <c r="T122" s="16"/>
      <c r="U122" s="20">
        <f t="shared" si="97"/>
        <v>0</v>
      </c>
      <c r="V122" s="16"/>
      <c r="W122" s="20">
        <f t="shared" si="98"/>
        <v>0</v>
      </c>
      <c r="X122" s="16"/>
      <c r="Y122" s="20">
        <f t="shared" si="99"/>
        <v>0</v>
      </c>
      <c r="Z122" s="16"/>
      <c r="AA122" s="20">
        <f t="shared" si="100"/>
        <v>0</v>
      </c>
      <c r="AB122" s="60"/>
      <c r="AC122" s="57" t="s">
        <v>41</v>
      </c>
      <c r="AD122" s="51"/>
      <c r="AE122" s="38"/>
      <c r="AF122" s="11"/>
      <c r="AG122" s="52"/>
      <c r="AH122" s="51"/>
      <c r="AI122" s="34"/>
      <c r="AJ122" s="42">
        <f t="shared" si="101"/>
        <v>0</v>
      </c>
    </row>
    <row r="123" spans="1:36" s="112" customFormat="1" ht="12" customHeight="1" x14ac:dyDescent="0.3">
      <c r="A123" s="118">
        <v>117</v>
      </c>
      <c r="B123" s="15" t="s">
        <v>58</v>
      </c>
      <c r="C123" s="14" t="s">
        <v>727</v>
      </c>
      <c r="D123" s="14">
        <v>43035</v>
      </c>
      <c r="E123" s="15"/>
      <c r="F123" s="15" t="s">
        <v>620</v>
      </c>
      <c r="G123" s="15" t="s">
        <v>59</v>
      </c>
      <c r="H123" s="15" t="s">
        <v>36</v>
      </c>
      <c r="I123" s="22" t="s">
        <v>37</v>
      </c>
      <c r="J123" s="15" t="s">
        <v>716</v>
      </c>
      <c r="K123" s="22" t="s">
        <v>717</v>
      </c>
      <c r="L123" s="16">
        <v>100</v>
      </c>
      <c r="M123" s="17">
        <v>0.6</v>
      </c>
      <c r="N123" s="18">
        <v>55</v>
      </c>
      <c r="O123" s="19"/>
      <c r="P123" s="16"/>
      <c r="Q123" s="20">
        <f t="shared" si="95"/>
        <v>0</v>
      </c>
      <c r="R123" s="16"/>
      <c r="S123" s="20">
        <f t="shared" si="96"/>
        <v>0</v>
      </c>
      <c r="T123" s="16"/>
      <c r="U123" s="20">
        <f t="shared" si="97"/>
        <v>0</v>
      </c>
      <c r="V123" s="16">
        <v>100</v>
      </c>
      <c r="W123" s="20">
        <f t="shared" si="98"/>
        <v>20</v>
      </c>
      <c r="X123" s="16"/>
      <c r="Y123" s="20">
        <f t="shared" si="99"/>
        <v>0</v>
      </c>
      <c r="Z123" s="16"/>
      <c r="AA123" s="20">
        <f t="shared" si="100"/>
        <v>0</v>
      </c>
      <c r="AB123" s="60"/>
      <c r="AC123" s="57" t="s">
        <v>41</v>
      </c>
      <c r="AD123" s="51"/>
      <c r="AE123" s="38"/>
      <c r="AF123" s="11"/>
      <c r="AG123" s="52"/>
      <c r="AH123" s="51"/>
      <c r="AI123" s="34"/>
      <c r="AJ123" s="42">
        <f t="shared" si="101"/>
        <v>0</v>
      </c>
    </row>
    <row r="124" spans="1:36" s="112" customFormat="1" ht="12" customHeight="1" x14ac:dyDescent="0.3">
      <c r="A124" s="118">
        <v>118</v>
      </c>
      <c r="B124" s="15" t="s">
        <v>58</v>
      </c>
      <c r="C124" s="14" t="s">
        <v>727</v>
      </c>
      <c r="D124" s="14">
        <v>43035</v>
      </c>
      <c r="E124" s="15"/>
      <c r="F124" s="15" t="s">
        <v>620</v>
      </c>
      <c r="G124" s="15" t="s">
        <v>47</v>
      </c>
      <c r="H124" s="15" t="s">
        <v>36</v>
      </c>
      <c r="I124" s="22" t="s">
        <v>37</v>
      </c>
      <c r="J124" s="15" t="s">
        <v>128</v>
      </c>
      <c r="K124" s="22" t="s">
        <v>129</v>
      </c>
      <c r="L124" s="16">
        <v>140</v>
      </c>
      <c r="M124" s="17">
        <v>0.67</v>
      </c>
      <c r="N124" s="18">
        <v>95</v>
      </c>
      <c r="O124" s="19"/>
      <c r="P124" s="16"/>
      <c r="Q124" s="20">
        <f t="shared" si="95"/>
        <v>0</v>
      </c>
      <c r="R124" s="16"/>
      <c r="S124" s="20">
        <f t="shared" si="96"/>
        <v>0</v>
      </c>
      <c r="T124" s="16"/>
      <c r="U124" s="20">
        <f t="shared" si="97"/>
        <v>0</v>
      </c>
      <c r="V124" s="16">
        <v>150</v>
      </c>
      <c r="W124" s="20">
        <f t="shared" si="98"/>
        <v>30</v>
      </c>
      <c r="X124" s="16"/>
      <c r="Y124" s="20">
        <f t="shared" si="99"/>
        <v>0</v>
      </c>
      <c r="Z124" s="16"/>
      <c r="AA124" s="20">
        <f t="shared" si="100"/>
        <v>0</v>
      </c>
      <c r="AB124" s="60"/>
      <c r="AC124" s="57" t="s">
        <v>41</v>
      </c>
      <c r="AD124" s="51"/>
      <c r="AE124" s="38"/>
      <c r="AF124" s="11"/>
      <c r="AG124" s="52"/>
      <c r="AH124" s="51"/>
      <c r="AI124" s="34"/>
      <c r="AJ124" s="42">
        <f t="shared" si="101"/>
        <v>0</v>
      </c>
    </row>
    <row r="125" spans="1:36" s="112" customFormat="1" ht="12" customHeight="1" x14ac:dyDescent="0.3">
      <c r="A125" s="118">
        <v>119</v>
      </c>
      <c r="B125" s="15" t="s">
        <v>44</v>
      </c>
      <c r="C125" s="14" t="s">
        <v>42</v>
      </c>
      <c r="D125" s="14">
        <v>43035</v>
      </c>
      <c r="E125" s="15"/>
      <c r="F125" s="15" t="s">
        <v>85</v>
      </c>
      <c r="G125" s="15" t="s">
        <v>47</v>
      </c>
      <c r="H125" s="15" t="s">
        <v>36</v>
      </c>
      <c r="I125" s="22" t="s">
        <v>37</v>
      </c>
      <c r="J125" s="15" t="s">
        <v>36</v>
      </c>
      <c r="K125" s="15" t="s">
        <v>37</v>
      </c>
      <c r="L125" s="16">
        <v>2</v>
      </c>
      <c r="M125" s="17">
        <v>25</v>
      </c>
      <c r="N125" s="18">
        <f t="shared" si="102"/>
        <v>50</v>
      </c>
      <c r="O125" s="19"/>
      <c r="P125" s="16"/>
      <c r="Q125" s="20">
        <f t="shared" si="95"/>
        <v>0</v>
      </c>
      <c r="R125" s="16"/>
      <c r="S125" s="20">
        <f t="shared" si="96"/>
        <v>0</v>
      </c>
      <c r="T125" s="16"/>
      <c r="U125" s="20">
        <f t="shared" si="97"/>
        <v>0</v>
      </c>
      <c r="V125" s="16"/>
      <c r="W125" s="20">
        <f t="shared" si="98"/>
        <v>0</v>
      </c>
      <c r="X125" s="16"/>
      <c r="Y125" s="20">
        <f t="shared" si="99"/>
        <v>0</v>
      </c>
      <c r="Z125" s="16"/>
      <c r="AA125" s="20">
        <f t="shared" si="100"/>
        <v>0</v>
      </c>
      <c r="AB125" s="60" t="s">
        <v>1376</v>
      </c>
      <c r="AC125" s="57" t="s">
        <v>41</v>
      </c>
      <c r="AD125" s="51"/>
      <c r="AE125" s="38"/>
      <c r="AF125" s="11"/>
      <c r="AG125" s="52"/>
      <c r="AH125" s="51"/>
      <c r="AI125" s="34"/>
      <c r="AJ125" s="42">
        <f t="shared" si="101"/>
        <v>0</v>
      </c>
    </row>
    <row r="126" spans="1:36" s="112" customFormat="1" ht="12" customHeight="1" x14ac:dyDescent="0.3">
      <c r="A126" s="118">
        <v>120</v>
      </c>
      <c r="B126" s="15" t="s">
        <v>58</v>
      </c>
      <c r="C126" s="14" t="s">
        <v>727</v>
      </c>
      <c r="D126" s="14">
        <v>43035</v>
      </c>
      <c r="E126" s="15"/>
      <c r="F126" s="15" t="s">
        <v>85</v>
      </c>
      <c r="G126" s="15" t="s">
        <v>47</v>
      </c>
      <c r="H126" s="15" t="s">
        <v>36</v>
      </c>
      <c r="I126" s="15" t="s">
        <v>37</v>
      </c>
      <c r="J126" s="15" t="s">
        <v>226</v>
      </c>
      <c r="K126" s="15" t="s">
        <v>227</v>
      </c>
      <c r="L126" s="16">
        <v>210</v>
      </c>
      <c r="M126" s="17">
        <v>0.72</v>
      </c>
      <c r="N126" s="18">
        <v>150</v>
      </c>
      <c r="O126" s="19"/>
      <c r="P126" s="16"/>
      <c r="Q126" s="20">
        <f t="shared" si="89"/>
        <v>0</v>
      </c>
      <c r="R126" s="16"/>
      <c r="S126" s="20">
        <f t="shared" si="90"/>
        <v>0</v>
      </c>
      <c r="T126" s="16"/>
      <c r="U126" s="20">
        <f t="shared" ref="U126:U131" si="103">T126*0.2</f>
        <v>0</v>
      </c>
      <c r="V126" s="16"/>
      <c r="W126" s="20">
        <f t="shared" si="91"/>
        <v>0</v>
      </c>
      <c r="X126" s="16"/>
      <c r="Y126" s="20">
        <f t="shared" si="92"/>
        <v>0</v>
      </c>
      <c r="Z126" s="16">
        <v>220</v>
      </c>
      <c r="AA126" s="20">
        <f t="shared" si="93"/>
        <v>44</v>
      </c>
      <c r="AB126" s="60"/>
      <c r="AC126" s="57" t="s">
        <v>41</v>
      </c>
      <c r="AD126" s="51"/>
      <c r="AE126" s="38"/>
      <c r="AF126" s="11"/>
      <c r="AG126" s="52"/>
      <c r="AH126" s="51"/>
      <c r="AI126" s="34"/>
      <c r="AJ126" s="42">
        <f t="shared" si="94"/>
        <v>0</v>
      </c>
    </row>
    <row r="127" spans="1:36" s="112" customFormat="1" ht="12" customHeight="1" x14ac:dyDescent="0.3">
      <c r="A127" s="118">
        <v>121</v>
      </c>
      <c r="B127" s="15" t="s">
        <v>58</v>
      </c>
      <c r="C127" s="14" t="s">
        <v>727</v>
      </c>
      <c r="D127" s="14">
        <v>43035</v>
      </c>
      <c r="E127" s="15"/>
      <c r="F127" s="15" t="s">
        <v>85</v>
      </c>
      <c r="G127" s="15" t="s">
        <v>47</v>
      </c>
      <c r="H127" s="15" t="s">
        <v>871</v>
      </c>
      <c r="I127" s="15" t="s">
        <v>872</v>
      </c>
      <c r="J127" s="15" t="s">
        <v>36</v>
      </c>
      <c r="K127" s="15" t="s">
        <v>37</v>
      </c>
      <c r="L127" s="16">
        <v>120</v>
      </c>
      <c r="M127" s="17">
        <v>0.4</v>
      </c>
      <c r="N127" s="18">
        <v>50</v>
      </c>
      <c r="O127" s="19"/>
      <c r="P127" s="16"/>
      <c r="Q127" s="20">
        <f t="shared" si="89"/>
        <v>0</v>
      </c>
      <c r="R127" s="16"/>
      <c r="S127" s="20">
        <f t="shared" si="90"/>
        <v>0</v>
      </c>
      <c r="T127" s="16"/>
      <c r="U127" s="20">
        <f t="shared" si="103"/>
        <v>0</v>
      </c>
      <c r="V127" s="16"/>
      <c r="W127" s="20">
        <f t="shared" si="91"/>
        <v>0</v>
      </c>
      <c r="X127" s="16"/>
      <c r="Y127" s="20">
        <f t="shared" si="92"/>
        <v>0</v>
      </c>
      <c r="Z127" s="16">
        <v>130</v>
      </c>
      <c r="AA127" s="20">
        <f t="shared" si="93"/>
        <v>26</v>
      </c>
      <c r="AB127" s="60" t="s">
        <v>334</v>
      </c>
      <c r="AC127" s="57" t="s">
        <v>41</v>
      </c>
      <c r="AD127" s="51"/>
      <c r="AE127" s="38"/>
      <c r="AF127" s="11"/>
      <c r="AG127" s="52"/>
      <c r="AH127" s="51"/>
      <c r="AI127" s="34"/>
      <c r="AJ127" s="42">
        <f t="shared" si="94"/>
        <v>0</v>
      </c>
    </row>
    <row r="128" spans="1:36" s="112" customFormat="1" ht="12" customHeight="1" x14ac:dyDescent="0.3">
      <c r="A128" s="118">
        <v>122</v>
      </c>
      <c r="B128" s="15" t="s">
        <v>58</v>
      </c>
      <c r="C128" s="14" t="s">
        <v>16</v>
      </c>
      <c r="D128" s="14">
        <v>43035</v>
      </c>
      <c r="E128" s="15"/>
      <c r="F128" s="15" t="s">
        <v>652</v>
      </c>
      <c r="G128" s="15" t="s">
        <v>47</v>
      </c>
      <c r="H128" s="15" t="s">
        <v>36</v>
      </c>
      <c r="I128" s="22" t="s">
        <v>37</v>
      </c>
      <c r="J128" s="15" t="s">
        <v>1377</v>
      </c>
      <c r="K128" s="22" t="s">
        <v>1378</v>
      </c>
      <c r="L128" s="16">
        <v>360</v>
      </c>
      <c r="M128" s="17">
        <v>0.72</v>
      </c>
      <c r="N128" s="18">
        <v>260</v>
      </c>
      <c r="O128" s="19"/>
      <c r="P128" s="16"/>
      <c r="Q128" s="20">
        <f t="shared" si="89"/>
        <v>0</v>
      </c>
      <c r="R128" s="16">
        <v>370</v>
      </c>
      <c r="S128" s="20">
        <f t="shared" si="90"/>
        <v>74</v>
      </c>
      <c r="T128" s="16"/>
      <c r="U128" s="20">
        <f t="shared" si="103"/>
        <v>0</v>
      </c>
      <c r="V128" s="16"/>
      <c r="W128" s="20">
        <f t="shared" si="91"/>
        <v>0</v>
      </c>
      <c r="X128" s="16"/>
      <c r="Y128" s="20">
        <f t="shared" si="92"/>
        <v>0</v>
      </c>
      <c r="Z128" s="16"/>
      <c r="AA128" s="20">
        <f t="shared" si="93"/>
        <v>0</v>
      </c>
      <c r="AB128" s="60"/>
      <c r="AC128" s="57" t="s">
        <v>41</v>
      </c>
      <c r="AD128" s="51"/>
      <c r="AE128" s="38"/>
      <c r="AF128" s="11"/>
      <c r="AG128" s="52"/>
      <c r="AH128" s="51"/>
      <c r="AI128" s="34"/>
      <c r="AJ128" s="42">
        <f t="shared" si="94"/>
        <v>0</v>
      </c>
    </row>
    <row r="129" spans="1:36" s="112" customFormat="1" ht="12" customHeight="1" x14ac:dyDescent="0.3">
      <c r="A129" s="118">
        <v>123</v>
      </c>
      <c r="B129" s="15" t="s">
        <v>58</v>
      </c>
      <c r="C129" s="14" t="s">
        <v>727</v>
      </c>
      <c r="D129" s="14">
        <v>43036</v>
      </c>
      <c r="E129" s="15"/>
      <c r="F129" s="15" t="s">
        <v>620</v>
      </c>
      <c r="G129" s="15" t="s">
        <v>35</v>
      </c>
      <c r="H129" s="15" t="s">
        <v>36</v>
      </c>
      <c r="I129" s="22" t="s">
        <v>37</v>
      </c>
      <c r="J129" s="15" t="s">
        <v>1113</v>
      </c>
      <c r="K129" s="22" t="s">
        <v>1114</v>
      </c>
      <c r="L129" s="16">
        <v>340</v>
      </c>
      <c r="M129" s="17">
        <v>0.72</v>
      </c>
      <c r="N129" s="18">
        <v>245</v>
      </c>
      <c r="O129" s="19"/>
      <c r="P129" s="16"/>
      <c r="Q129" s="20">
        <f t="shared" si="89"/>
        <v>0</v>
      </c>
      <c r="R129" s="16"/>
      <c r="S129" s="20">
        <f t="shared" si="90"/>
        <v>0</v>
      </c>
      <c r="T129" s="16"/>
      <c r="U129" s="20">
        <f t="shared" si="103"/>
        <v>0</v>
      </c>
      <c r="V129" s="16">
        <v>350</v>
      </c>
      <c r="W129" s="20">
        <f t="shared" si="91"/>
        <v>70</v>
      </c>
      <c r="X129" s="16"/>
      <c r="Y129" s="20">
        <f t="shared" si="92"/>
        <v>0</v>
      </c>
      <c r="Z129" s="16"/>
      <c r="AA129" s="20">
        <f t="shared" si="93"/>
        <v>0</v>
      </c>
      <c r="AB129" s="60"/>
      <c r="AC129" s="57" t="s">
        <v>41</v>
      </c>
      <c r="AD129" s="51"/>
      <c r="AE129" s="38"/>
      <c r="AF129" s="11"/>
      <c r="AG129" s="52"/>
      <c r="AH129" s="51"/>
      <c r="AI129" s="34"/>
      <c r="AJ129" s="42">
        <f t="shared" si="94"/>
        <v>0</v>
      </c>
    </row>
    <row r="130" spans="1:36" s="112" customFormat="1" ht="12" customHeight="1" x14ac:dyDescent="0.3">
      <c r="A130" s="118">
        <v>124</v>
      </c>
      <c r="B130" s="15" t="s">
        <v>58</v>
      </c>
      <c r="C130" s="14" t="s">
        <v>727</v>
      </c>
      <c r="D130" s="14">
        <v>43038</v>
      </c>
      <c r="E130" s="15"/>
      <c r="F130" s="15" t="s">
        <v>85</v>
      </c>
      <c r="G130" s="15" t="s">
        <v>47</v>
      </c>
      <c r="H130" s="15" t="s">
        <v>36</v>
      </c>
      <c r="I130" s="22" t="s">
        <v>37</v>
      </c>
      <c r="J130" s="15" t="s">
        <v>648</v>
      </c>
      <c r="K130" s="15" t="s">
        <v>649</v>
      </c>
      <c r="L130" s="16">
        <v>140</v>
      </c>
      <c r="M130" s="17">
        <v>0.72</v>
      </c>
      <c r="N130" s="18">
        <v>100</v>
      </c>
      <c r="O130" s="19">
        <v>40</v>
      </c>
      <c r="P130" s="16"/>
      <c r="Q130" s="20">
        <f t="shared" si="89"/>
        <v>0</v>
      </c>
      <c r="R130" s="16"/>
      <c r="S130" s="20">
        <f t="shared" si="90"/>
        <v>0</v>
      </c>
      <c r="T130" s="16"/>
      <c r="U130" s="20">
        <f t="shared" si="103"/>
        <v>0</v>
      </c>
      <c r="V130" s="16"/>
      <c r="W130" s="20">
        <f t="shared" si="91"/>
        <v>0</v>
      </c>
      <c r="X130" s="16"/>
      <c r="Y130" s="20">
        <f t="shared" si="92"/>
        <v>0</v>
      </c>
      <c r="Z130" s="16">
        <v>150</v>
      </c>
      <c r="AA130" s="20">
        <f t="shared" si="93"/>
        <v>30</v>
      </c>
      <c r="AB130" s="60" t="s">
        <v>1383</v>
      </c>
      <c r="AC130" s="57" t="s">
        <v>41</v>
      </c>
      <c r="AD130" s="51"/>
      <c r="AE130" s="38"/>
      <c r="AF130" s="11"/>
      <c r="AG130" s="52"/>
      <c r="AH130" s="51"/>
      <c r="AI130" s="34"/>
      <c r="AJ130" s="42">
        <f t="shared" si="94"/>
        <v>0</v>
      </c>
    </row>
    <row r="131" spans="1:36" s="112" customFormat="1" ht="12" customHeight="1" x14ac:dyDescent="0.3">
      <c r="A131" s="129">
        <v>125</v>
      </c>
      <c r="B131" s="15" t="s">
        <v>58</v>
      </c>
      <c r="C131" s="14" t="s">
        <v>727</v>
      </c>
      <c r="D131" s="14">
        <v>43038</v>
      </c>
      <c r="E131" s="15"/>
      <c r="F131" s="15" t="s">
        <v>620</v>
      </c>
      <c r="G131" s="15" t="s">
        <v>47</v>
      </c>
      <c r="H131" s="15" t="s">
        <v>806</v>
      </c>
      <c r="I131" s="15" t="s">
        <v>807</v>
      </c>
      <c r="J131" s="15" t="s">
        <v>36</v>
      </c>
      <c r="K131" s="15" t="s">
        <v>37</v>
      </c>
      <c r="L131" s="16">
        <v>280</v>
      </c>
      <c r="M131" s="17">
        <v>0.72</v>
      </c>
      <c r="N131" s="18">
        <v>200</v>
      </c>
      <c r="O131" s="19">
        <v>40</v>
      </c>
      <c r="P131" s="16"/>
      <c r="Q131" s="20">
        <f t="shared" si="89"/>
        <v>0</v>
      </c>
      <c r="R131" s="16"/>
      <c r="S131" s="20">
        <f t="shared" si="90"/>
        <v>0</v>
      </c>
      <c r="T131" s="16"/>
      <c r="U131" s="20">
        <f t="shared" si="103"/>
        <v>0</v>
      </c>
      <c r="V131" s="16">
        <v>300</v>
      </c>
      <c r="W131" s="20">
        <f t="shared" si="91"/>
        <v>60</v>
      </c>
      <c r="X131" s="16"/>
      <c r="Y131" s="20">
        <f t="shared" si="92"/>
        <v>0</v>
      </c>
      <c r="Z131" s="16"/>
      <c r="AA131" s="20">
        <f t="shared" si="93"/>
        <v>0</v>
      </c>
      <c r="AB131" s="60" t="s">
        <v>1419</v>
      </c>
      <c r="AC131" s="57" t="s">
        <v>41</v>
      </c>
      <c r="AD131" s="51"/>
      <c r="AE131" s="38"/>
      <c r="AF131" s="11"/>
      <c r="AG131" s="52"/>
      <c r="AH131" s="51"/>
      <c r="AI131" s="34"/>
      <c r="AJ131" s="42">
        <f t="shared" si="94"/>
        <v>0</v>
      </c>
    </row>
    <row r="132" spans="1:36" s="112" customFormat="1" ht="12" customHeight="1" x14ac:dyDescent="0.3">
      <c r="A132" s="118">
        <v>126</v>
      </c>
      <c r="B132" s="15" t="s">
        <v>58</v>
      </c>
      <c r="C132" s="14" t="s">
        <v>15</v>
      </c>
      <c r="D132" s="14">
        <v>43038</v>
      </c>
      <c r="E132" s="15"/>
      <c r="F132" s="15" t="s">
        <v>53</v>
      </c>
      <c r="G132" s="15" t="s">
        <v>47</v>
      </c>
      <c r="H132" s="15" t="s">
        <v>36</v>
      </c>
      <c r="I132" s="15" t="s">
        <v>37</v>
      </c>
      <c r="J132" s="15" t="s">
        <v>500</v>
      </c>
      <c r="K132" s="15" t="s">
        <v>501</v>
      </c>
      <c r="L132" s="16">
        <v>240</v>
      </c>
      <c r="M132" s="17">
        <v>0.73</v>
      </c>
      <c r="N132" s="18">
        <v>175</v>
      </c>
      <c r="O132" s="19"/>
      <c r="P132" s="16">
        <v>250</v>
      </c>
      <c r="Q132" s="20">
        <f t="shared" si="1"/>
        <v>55</v>
      </c>
      <c r="R132" s="16"/>
      <c r="S132" s="20">
        <f t="shared" si="2"/>
        <v>0</v>
      </c>
      <c r="T132" s="16"/>
      <c r="U132" s="20">
        <f t="shared" si="3"/>
        <v>0</v>
      </c>
      <c r="V132" s="16"/>
      <c r="W132" s="20">
        <f t="shared" si="4"/>
        <v>0</v>
      </c>
      <c r="X132" s="16"/>
      <c r="Y132" s="20">
        <f t="shared" si="5"/>
        <v>0</v>
      </c>
      <c r="Z132" s="16"/>
      <c r="AA132" s="20">
        <f t="shared" si="6"/>
        <v>0</v>
      </c>
      <c r="AB132" s="60"/>
      <c r="AC132" s="57" t="s">
        <v>41</v>
      </c>
      <c r="AD132" s="51"/>
      <c r="AE132" s="38"/>
      <c r="AF132" s="11"/>
      <c r="AG132" s="52"/>
      <c r="AH132" s="51"/>
      <c r="AI132" s="34"/>
      <c r="AJ132" s="42">
        <f t="shared" si="7"/>
        <v>0</v>
      </c>
    </row>
    <row r="133" spans="1:36" s="112" customFormat="1" ht="12" customHeight="1" x14ac:dyDescent="0.3">
      <c r="A133" s="118">
        <v>127</v>
      </c>
      <c r="B133" s="15" t="s">
        <v>58</v>
      </c>
      <c r="C133" s="14" t="s">
        <v>727</v>
      </c>
      <c r="D133" s="14">
        <v>43038</v>
      </c>
      <c r="E133" s="15"/>
      <c r="F133" s="15" t="s">
        <v>85</v>
      </c>
      <c r="G133" s="15" t="s">
        <v>47</v>
      </c>
      <c r="H133" s="15" t="s">
        <v>36</v>
      </c>
      <c r="I133" s="22" t="s">
        <v>37</v>
      </c>
      <c r="J133" s="15" t="s">
        <v>128</v>
      </c>
      <c r="K133" s="15" t="s">
        <v>129</v>
      </c>
      <c r="L133" s="16">
        <v>140</v>
      </c>
      <c r="M133" s="17">
        <v>0.72</v>
      </c>
      <c r="N133" s="18">
        <v>100</v>
      </c>
      <c r="O133" s="19"/>
      <c r="P133" s="16"/>
      <c r="Q133" s="20">
        <f t="shared" si="1"/>
        <v>0</v>
      </c>
      <c r="R133" s="16"/>
      <c r="S133" s="20">
        <f t="shared" si="2"/>
        <v>0</v>
      </c>
      <c r="T133" s="16"/>
      <c r="U133" s="20">
        <f t="shared" si="3"/>
        <v>0</v>
      </c>
      <c r="V133" s="16"/>
      <c r="W133" s="20">
        <f t="shared" si="4"/>
        <v>0</v>
      </c>
      <c r="X133" s="16"/>
      <c r="Y133" s="20">
        <f t="shared" si="5"/>
        <v>0</v>
      </c>
      <c r="Z133" s="16">
        <v>150</v>
      </c>
      <c r="AA133" s="20">
        <f t="shared" si="6"/>
        <v>30</v>
      </c>
      <c r="AB133" s="60"/>
      <c r="AC133" s="57" t="s">
        <v>41</v>
      </c>
      <c r="AD133" s="51"/>
      <c r="AE133" s="38"/>
      <c r="AF133" s="11"/>
      <c r="AG133" s="52"/>
      <c r="AH133" s="51"/>
      <c r="AI133" s="34"/>
      <c r="AJ133" s="42">
        <f t="shared" si="7"/>
        <v>0</v>
      </c>
    </row>
    <row r="134" spans="1:36" s="112" customFormat="1" ht="12" customHeight="1" x14ac:dyDescent="0.3">
      <c r="A134" s="118">
        <v>128</v>
      </c>
      <c r="B134" s="15" t="s">
        <v>32</v>
      </c>
      <c r="C134" s="14" t="s">
        <v>727</v>
      </c>
      <c r="D134" s="14">
        <v>43038</v>
      </c>
      <c r="E134" s="15" t="s">
        <v>1391</v>
      </c>
      <c r="F134" s="15" t="s">
        <v>71</v>
      </c>
      <c r="G134" s="15" t="s">
        <v>35</v>
      </c>
      <c r="H134" s="15" t="s">
        <v>36</v>
      </c>
      <c r="I134" s="22" t="s">
        <v>37</v>
      </c>
      <c r="J134" s="15" t="s">
        <v>1384</v>
      </c>
      <c r="K134" s="15" t="s">
        <v>1385</v>
      </c>
      <c r="L134" s="16">
        <v>190</v>
      </c>
      <c r="M134" s="17">
        <v>0.8</v>
      </c>
      <c r="N134" s="18">
        <f t="shared" si="88"/>
        <v>152</v>
      </c>
      <c r="O134" s="19"/>
      <c r="P134" s="16"/>
      <c r="Q134" s="20">
        <f t="shared" si="1"/>
        <v>0</v>
      </c>
      <c r="R134" s="16"/>
      <c r="S134" s="20">
        <f t="shared" si="2"/>
        <v>0</v>
      </c>
      <c r="T134" s="16"/>
      <c r="U134" s="20">
        <f t="shared" si="3"/>
        <v>0</v>
      </c>
      <c r="V134" s="16"/>
      <c r="W134" s="20">
        <f t="shared" si="4"/>
        <v>0</v>
      </c>
      <c r="X134" s="16"/>
      <c r="Y134" s="20">
        <f t="shared" si="5"/>
        <v>0</v>
      </c>
      <c r="Z134" s="16"/>
      <c r="AA134" s="20">
        <f t="shared" si="6"/>
        <v>0</v>
      </c>
      <c r="AB134" s="60" t="s">
        <v>1392</v>
      </c>
      <c r="AC134" s="57"/>
      <c r="AD134" s="51"/>
      <c r="AE134" s="38"/>
      <c r="AF134" s="11"/>
      <c r="AG134" s="52"/>
      <c r="AH134" s="51"/>
      <c r="AI134" s="34"/>
      <c r="AJ134" s="42">
        <f t="shared" si="7"/>
        <v>0</v>
      </c>
    </row>
    <row r="135" spans="1:36" s="112" customFormat="1" ht="12" customHeight="1" x14ac:dyDescent="0.3">
      <c r="A135" s="118">
        <v>129</v>
      </c>
      <c r="B135" s="15" t="s">
        <v>62</v>
      </c>
      <c r="C135" s="14" t="s">
        <v>17</v>
      </c>
      <c r="D135" s="14">
        <v>43038</v>
      </c>
      <c r="E135" s="15" t="s">
        <v>315</v>
      </c>
      <c r="F135" s="15" t="s">
        <v>990</v>
      </c>
      <c r="G135" s="15" t="s">
        <v>59</v>
      </c>
      <c r="H135" s="15" t="s">
        <v>391</v>
      </c>
      <c r="I135" s="22" t="s">
        <v>140</v>
      </c>
      <c r="J135" s="15" t="s">
        <v>146</v>
      </c>
      <c r="K135" s="22" t="s">
        <v>65</v>
      </c>
      <c r="L135" s="16">
        <v>110</v>
      </c>
      <c r="M135" s="17">
        <v>0</v>
      </c>
      <c r="N135" s="18">
        <f t="shared" si="88"/>
        <v>0</v>
      </c>
      <c r="O135" s="19">
        <v>13</v>
      </c>
      <c r="P135" s="16"/>
      <c r="Q135" s="20">
        <f t="shared" ref="Q135" si="104">P135*0.22</f>
        <v>0</v>
      </c>
      <c r="R135" s="16"/>
      <c r="S135" s="20">
        <f t="shared" ref="S135" si="105">R135*0.2</f>
        <v>0</v>
      </c>
      <c r="T135" s="16">
        <v>150</v>
      </c>
      <c r="U135" s="20">
        <f t="shared" ref="U135" si="106">T135*0.2</f>
        <v>30</v>
      </c>
      <c r="V135" s="16"/>
      <c r="W135" s="20">
        <f t="shared" ref="W135" si="107">V135*0.2</f>
        <v>0</v>
      </c>
      <c r="X135" s="16"/>
      <c r="Y135" s="20">
        <f t="shared" ref="Y135" si="108">X135*0.2</f>
        <v>0</v>
      </c>
      <c r="Z135" s="16"/>
      <c r="AA135" s="20">
        <f t="shared" ref="AA135" si="109">Z135*0.2</f>
        <v>0</v>
      </c>
      <c r="AB135" s="60" t="s">
        <v>766</v>
      </c>
      <c r="AC135" s="57" t="s">
        <v>41</v>
      </c>
      <c r="AD135" s="51"/>
      <c r="AE135" s="38"/>
      <c r="AF135" s="11"/>
      <c r="AG135" s="52"/>
      <c r="AH135" s="51"/>
      <c r="AI135" s="34"/>
      <c r="AJ135" s="42">
        <f t="shared" ref="AJ135" si="110">AH135*AI135</f>
        <v>0</v>
      </c>
    </row>
    <row r="136" spans="1:36" s="112" customFormat="1" ht="12" customHeight="1" x14ac:dyDescent="0.3">
      <c r="A136" s="118">
        <v>130</v>
      </c>
      <c r="B136" s="15" t="s">
        <v>32</v>
      </c>
      <c r="C136" s="14" t="s">
        <v>999</v>
      </c>
      <c r="D136" s="14">
        <v>43039</v>
      </c>
      <c r="E136" s="15" t="s">
        <v>1394</v>
      </c>
      <c r="F136" s="15" t="s">
        <v>580</v>
      </c>
      <c r="G136" s="15" t="s">
        <v>59</v>
      </c>
      <c r="H136" s="15" t="s">
        <v>470</v>
      </c>
      <c r="I136" s="22" t="s">
        <v>471</v>
      </c>
      <c r="J136" s="15" t="s">
        <v>1000</v>
      </c>
      <c r="K136" s="22" t="s">
        <v>65</v>
      </c>
      <c r="L136" s="16">
        <v>220</v>
      </c>
      <c r="M136" s="17">
        <v>0.8</v>
      </c>
      <c r="N136" s="18">
        <f t="shared" si="88"/>
        <v>176</v>
      </c>
      <c r="O136" s="19"/>
      <c r="P136" s="16"/>
      <c r="Q136" s="20">
        <f t="shared" si="1"/>
        <v>0</v>
      </c>
      <c r="R136" s="16"/>
      <c r="S136" s="20">
        <f t="shared" si="2"/>
        <v>0</v>
      </c>
      <c r="T136" s="16"/>
      <c r="U136" s="20">
        <f t="shared" si="3"/>
        <v>0</v>
      </c>
      <c r="V136" s="16"/>
      <c r="W136" s="20">
        <f t="shared" si="4"/>
        <v>0</v>
      </c>
      <c r="X136" s="16">
        <v>250</v>
      </c>
      <c r="Y136" s="20">
        <f t="shared" si="5"/>
        <v>50</v>
      </c>
      <c r="Z136" s="16"/>
      <c r="AA136" s="20">
        <f t="shared" si="6"/>
        <v>0</v>
      </c>
      <c r="AB136" s="60" t="s">
        <v>1393</v>
      </c>
      <c r="AC136" s="57"/>
      <c r="AD136" s="51"/>
      <c r="AE136" s="38"/>
      <c r="AF136" s="11"/>
      <c r="AG136" s="52"/>
      <c r="AH136" s="51"/>
      <c r="AI136" s="34"/>
      <c r="AJ136" s="42">
        <f t="shared" si="7"/>
        <v>0</v>
      </c>
    </row>
    <row r="137" spans="1:36" s="112" customFormat="1" ht="12" customHeight="1" x14ac:dyDescent="0.3">
      <c r="A137" s="11"/>
      <c r="B137" s="15"/>
      <c r="C137" s="14"/>
      <c r="D137" s="14"/>
      <c r="E137" s="15"/>
      <c r="F137" s="15"/>
      <c r="G137" s="15"/>
      <c r="H137" s="15"/>
      <c r="I137" s="22"/>
      <c r="J137" s="15"/>
      <c r="K137" s="22"/>
      <c r="L137" s="16"/>
      <c r="M137" s="17"/>
      <c r="N137" s="18">
        <f t="shared" si="0"/>
        <v>0</v>
      </c>
      <c r="O137" s="19"/>
      <c r="P137" s="16"/>
      <c r="Q137" s="20">
        <f t="shared" si="1"/>
        <v>0</v>
      </c>
      <c r="R137" s="16"/>
      <c r="S137" s="20">
        <f t="shared" si="2"/>
        <v>0</v>
      </c>
      <c r="T137" s="16"/>
      <c r="U137" s="20">
        <f t="shared" si="3"/>
        <v>0</v>
      </c>
      <c r="V137" s="16"/>
      <c r="W137" s="20">
        <f t="shared" si="4"/>
        <v>0</v>
      </c>
      <c r="X137" s="16"/>
      <c r="Y137" s="20">
        <f t="shared" si="5"/>
        <v>0</v>
      </c>
      <c r="Z137" s="16"/>
      <c r="AA137" s="20">
        <f t="shared" si="6"/>
        <v>0</v>
      </c>
      <c r="AB137" s="60"/>
      <c r="AC137" s="57"/>
      <c r="AD137" s="51"/>
      <c r="AE137" s="38"/>
      <c r="AF137" s="11"/>
      <c r="AG137" s="52"/>
      <c r="AH137" s="51"/>
      <c r="AI137" s="34"/>
      <c r="AJ137" s="42">
        <f t="shared" si="7"/>
        <v>0</v>
      </c>
    </row>
    <row r="138" spans="1:36" s="112" customFormat="1" ht="12" customHeight="1" x14ac:dyDescent="0.3">
      <c r="A138" s="11"/>
      <c r="B138" s="15"/>
      <c r="C138" s="14"/>
      <c r="D138" s="14"/>
      <c r="E138" s="15"/>
      <c r="F138" s="15"/>
      <c r="G138" s="15"/>
      <c r="H138" s="15"/>
      <c r="I138" s="22"/>
      <c r="J138" s="15"/>
      <c r="K138" s="15"/>
      <c r="L138" s="16"/>
      <c r="M138" s="17"/>
      <c r="N138" s="18">
        <f t="shared" si="0"/>
        <v>0</v>
      </c>
      <c r="O138" s="19"/>
      <c r="P138" s="16"/>
      <c r="Q138" s="20">
        <f t="shared" si="1"/>
        <v>0</v>
      </c>
      <c r="R138" s="16"/>
      <c r="S138" s="20">
        <f t="shared" si="2"/>
        <v>0</v>
      </c>
      <c r="T138" s="16"/>
      <c r="U138" s="20">
        <f t="shared" si="3"/>
        <v>0</v>
      </c>
      <c r="V138" s="16"/>
      <c r="W138" s="20">
        <f t="shared" si="4"/>
        <v>0</v>
      </c>
      <c r="X138" s="16"/>
      <c r="Y138" s="20">
        <f t="shared" si="5"/>
        <v>0</v>
      </c>
      <c r="Z138" s="16"/>
      <c r="AA138" s="20">
        <f t="shared" si="6"/>
        <v>0</v>
      </c>
      <c r="AB138" s="60"/>
      <c r="AC138" s="57"/>
      <c r="AD138" s="51"/>
      <c r="AE138" s="38"/>
      <c r="AF138" s="11"/>
      <c r="AG138" s="52"/>
      <c r="AH138" s="51"/>
      <c r="AI138" s="34"/>
      <c r="AJ138" s="42">
        <f t="shared" si="7"/>
        <v>0</v>
      </c>
    </row>
    <row r="139" spans="1:36" s="112" customFormat="1" ht="12" customHeight="1" x14ac:dyDescent="0.3">
      <c r="A139" s="11"/>
      <c r="B139" s="15"/>
      <c r="C139" s="14"/>
      <c r="D139" s="14"/>
      <c r="E139" s="15"/>
      <c r="F139" s="15"/>
      <c r="G139" s="15"/>
      <c r="H139" s="15"/>
      <c r="I139" s="15"/>
      <c r="J139" s="15"/>
      <c r="K139" s="15"/>
      <c r="L139" s="16"/>
      <c r="M139" s="17"/>
      <c r="N139" s="18">
        <f t="shared" si="0"/>
        <v>0</v>
      </c>
      <c r="O139" s="19"/>
      <c r="P139" s="16"/>
      <c r="Q139" s="20">
        <f t="shared" si="1"/>
        <v>0</v>
      </c>
      <c r="R139" s="16"/>
      <c r="S139" s="20">
        <f t="shared" si="2"/>
        <v>0</v>
      </c>
      <c r="T139" s="16"/>
      <c r="U139" s="20">
        <f t="shared" si="3"/>
        <v>0</v>
      </c>
      <c r="V139" s="16"/>
      <c r="W139" s="20">
        <f t="shared" si="4"/>
        <v>0</v>
      </c>
      <c r="X139" s="16"/>
      <c r="Y139" s="20">
        <f t="shared" si="5"/>
        <v>0</v>
      </c>
      <c r="Z139" s="16"/>
      <c r="AA139" s="20">
        <f t="shared" si="6"/>
        <v>0</v>
      </c>
      <c r="AB139" s="60"/>
      <c r="AC139" s="57"/>
      <c r="AD139" s="51"/>
      <c r="AE139" s="38"/>
      <c r="AF139" s="11"/>
      <c r="AG139" s="52"/>
      <c r="AH139" s="51"/>
      <c r="AI139" s="34"/>
      <c r="AJ139" s="42">
        <f t="shared" si="7"/>
        <v>0</v>
      </c>
    </row>
    <row r="140" spans="1:36" s="112" customFormat="1" ht="12" customHeight="1" x14ac:dyDescent="0.3">
      <c r="A140" s="11"/>
      <c r="B140" s="15"/>
      <c r="C140" s="14"/>
      <c r="D140" s="14"/>
      <c r="E140" s="15"/>
      <c r="F140" s="15"/>
      <c r="G140" s="15"/>
      <c r="H140" s="15"/>
      <c r="I140" s="15"/>
      <c r="J140" s="15"/>
      <c r="K140" s="15"/>
      <c r="L140" s="16"/>
      <c r="M140" s="17"/>
      <c r="N140" s="18">
        <f t="shared" si="0"/>
        <v>0</v>
      </c>
      <c r="O140" s="19"/>
      <c r="P140" s="16"/>
      <c r="Q140" s="20">
        <f t="shared" si="1"/>
        <v>0</v>
      </c>
      <c r="R140" s="16"/>
      <c r="S140" s="20">
        <f t="shared" si="2"/>
        <v>0</v>
      </c>
      <c r="T140" s="16"/>
      <c r="U140" s="20">
        <f t="shared" si="3"/>
        <v>0</v>
      </c>
      <c r="V140" s="16"/>
      <c r="W140" s="20">
        <f t="shared" si="4"/>
        <v>0</v>
      </c>
      <c r="X140" s="16"/>
      <c r="Y140" s="20">
        <f t="shared" si="5"/>
        <v>0</v>
      </c>
      <c r="Z140" s="16"/>
      <c r="AA140" s="20">
        <f t="shared" si="6"/>
        <v>0</v>
      </c>
      <c r="AB140" s="60"/>
      <c r="AC140" s="57"/>
      <c r="AD140" s="51"/>
      <c r="AE140" s="38"/>
      <c r="AF140" s="11"/>
      <c r="AG140" s="52"/>
      <c r="AH140" s="51"/>
      <c r="AI140" s="34"/>
      <c r="AJ140" s="42">
        <f t="shared" si="7"/>
        <v>0</v>
      </c>
    </row>
    <row r="141" spans="1:36" s="112" customFormat="1" ht="12" x14ac:dyDescent="0.3">
      <c r="A141" s="21"/>
      <c r="B141" s="21"/>
      <c r="C141" s="24"/>
      <c r="D141" s="14"/>
      <c r="E141" s="21"/>
      <c r="F141" s="24"/>
      <c r="G141" s="24"/>
      <c r="H141" s="21"/>
      <c r="I141" s="21"/>
      <c r="J141" s="21"/>
      <c r="K141" s="21"/>
      <c r="L141" s="21"/>
      <c r="M141" s="21"/>
      <c r="N141" s="25"/>
      <c r="O141" s="25"/>
      <c r="P141" s="26"/>
      <c r="Q141" s="25"/>
      <c r="R141" s="26"/>
      <c r="S141" s="25"/>
      <c r="T141" s="26"/>
      <c r="U141" s="25"/>
      <c r="V141" s="26"/>
      <c r="W141" s="25"/>
      <c r="X141" s="26"/>
      <c r="Y141" s="25"/>
      <c r="Z141" s="26"/>
      <c r="AA141" s="25"/>
      <c r="AB141" s="27"/>
      <c r="AC141" s="21"/>
      <c r="AD141" s="21"/>
      <c r="AE141" s="37"/>
      <c r="AF141" s="21"/>
      <c r="AG141" s="37"/>
      <c r="AH141" s="21"/>
      <c r="AI141" s="21"/>
      <c r="AJ141" s="21"/>
    </row>
    <row r="142" spans="1:36" s="112" customFormat="1" ht="12" x14ac:dyDescent="0.3">
      <c r="A142" s="21"/>
      <c r="B142" s="21"/>
      <c r="C142" s="24"/>
      <c r="D142" s="14"/>
      <c r="E142" s="21"/>
      <c r="F142" s="24"/>
      <c r="G142" s="24"/>
      <c r="H142" s="21"/>
      <c r="I142" s="21"/>
      <c r="J142" s="21"/>
      <c r="K142" s="28" t="s">
        <v>258</v>
      </c>
      <c r="L142" s="29">
        <f>SUM(L2:L140)</f>
        <v>36172</v>
      </c>
      <c r="M142" s="29"/>
      <c r="N142" s="64">
        <f t="shared" ref="N142:AA142" si="111">SUM(N2:N140)</f>
        <v>26501.68</v>
      </c>
      <c r="O142" s="64">
        <f t="shared" si="111"/>
        <v>2062.41</v>
      </c>
      <c r="P142" s="26">
        <f t="shared" si="111"/>
        <v>6290</v>
      </c>
      <c r="Q142" s="64">
        <f t="shared" si="111"/>
        <v>1383.8</v>
      </c>
      <c r="R142" s="26">
        <f t="shared" si="111"/>
        <v>5329</v>
      </c>
      <c r="S142" s="64">
        <f t="shared" si="111"/>
        <v>1105</v>
      </c>
      <c r="T142" s="26">
        <f t="shared" si="111"/>
        <v>5556</v>
      </c>
      <c r="U142" s="64">
        <f t="shared" si="111"/>
        <v>1170</v>
      </c>
      <c r="V142" s="26">
        <f t="shared" si="111"/>
        <v>6840</v>
      </c>
      <c r="W142" s="64">
        <f t="shared" si="111"/>
        <v>1368</v>
      </c>
      <c r="X142" s="26">
        <f t="shared" si="111"/>
        <v>3440</v>
      </c>
      <c r="Y142" s="64">
        <f t="shared" si="111"/>
        <v>688</v>
      </c>
      <c r="Z142" s="26">
        <f t="shared" si="111"/>
        <v>4805</v>
      </c>
      <c r="AA142" s="64">
        <f t="shared" si="111"/>
        <v>961</v>
      </c>
      <c r="AB142" s="46" t="s">
        <v>259</v>
      </c>
      <c r="AC142" s="30"/>
      <c r="AD142" s="27"/>
      <c r="AE142" s="64">
        <f>SUM(AE7:AE140)</f>
        <v>210</v>
      </c>
      <c r="AF142" s="27"/>
      <c r="AG142" s="64">
        <f>SUM(AG7:AG140)</f>
        <v>0</v>
      </c>
      <c r="AH142" s="55">
        <f>SUM(AH7:AH140)</f>
        <v>890</v>
      </c>
      <c r="AI142" s="30"/>
      <c r="AJ142" s="64">
        <f>SUM(AJ7:AJ140)</f>
        <v>700</v>
      </c>
    </row>
    <row r="143" spans="1:36" x14ac:dyDescent="0.3">
      <c r="A143" s="95"/>
      <c r="B143" s="95"/>
      <c r="C143" s="117"/>
      <c r="D143" s="14"/>
      <c r="E143" s="95"/>
      <c r="F143" s="117"/>
      <c r="G143" s="117"/>
      <c r="H143" s="95"/>
      <c r="I143" s="95"/>
      <c r="J143" s="95"/>
      <c r="K143" s="97"/>
      <c r="L143" s="101"/>
      <c r="M143" s="101"/>
      <c r="N143" s="64"/>
      <c r="O143" s="64"/>
      <c r="P143" s="97"/>
      <c r="Q143" s="64">
        <v>-35.17</v>
      </c>
      <c r="R143" s="97"/>
      <c r="S143" s="64"/>
      <c r="T143" s="97"/>
      <c r="U143" s="64"/>
      <c r="V143" s="97"/>
      <c r="W143" s="64"/>
      <c r="X143" s="97"/>
      <c r="Y143" s="64"/>
      <c r="Z143" s="97"/>
      <c r="AA143" s="64"/>
      <c r="AB143" s="66" t="s">
        <v>1338</v>
      </c>
      <c r="AC143" s="95"/>
      <c r="AD143" s="3"/>
      <c r="AE143" s="64"/>
      <c r="AF143" s="95"/>
      <c r="AG143" s="95"/>
      <c r="AH143" s="95"/>
      <c r="AI143" s="95"/>
      <c r="AJ143" s="64"/>
    </row>
    <row r="144" spans="1:36" x14ac:dyDescent="0.3">
      <c r="A144" s="95"/>
      <c r="B144" s="95"/>
      <c r="C144" s="117"/>
      <c r="D144" s="14"/>
      <c r="E144" s="95"/>
      <c r="F144" s="117"/>
      <c r="G144" s="117"/>
      <c r="H144" s="95"/>
      <c r="I144" s="95"/>
      <c r="J144" s="95"/>
      <c r="K144" s="97"/>
      <c r="L144" s="101"/>
      <c r="M144" s="101"/>
      <c r="N144" s="64"/>
      <c r="O144" s="64"/>
      <c r="P144" s="97"/>
      <c r="Q144" s="64"/>
      <c r="R144" s="97"/>
      <c r="S144" s="64">
        <v>-250</v>
      </c>
      <c r="T144" s="97"/>
      <c r="U144" s="64"/>
      <c r="V144" s="97"/>
      <c r="W144" s="64"/>
      <c r="X144" s="97"/>
      <c r="Y144" s="64"/>
      <c r="Z144" s="97"/>
      <c r="AA144" s="64"/>
      <c r="AB144" s="46" t="s">
        <v>1339</v>
      </c>
      <c r="AC144" s="95"/>
      <c r="AD144" s="3"/>
      <c r="AE144" s="64"/>
      <c r="AF144" s="95"/>
      <c r="AG144" s="95"/>
      <c r="AH144" s="95"/>
      <c r="AI144" s="95"/>
      <c r="AJ144" s="64"/>
    </row>
    <row r="145" spans="1:36" x14ac:dyDescent="0.3">
      <c r="A145" s="95"/>
      <c r="B145" s="95"/>
      <c r="C145" s="117"/>
      <c r="D145" s="21"/>
      <c r="E145" s="95"/>
      <c r="F145" s="117"/>
      <c r="G145" s="117"/>
      <c r="H145" s="95"/>
      <c r="I145" s="95"/>
      <c r="J145" s="95"/>
      <c r="K145" s="95"/>
      <c r="L145" s="101"/>
      <c r="M145" s="101"/>
      <c r="N145" s="64"/>
      <c r="O145" s="64"/>
      <c r="P145" s="97"/>
      <c r="Q145" s="64"/>
      <c r="R145" s="97"/>
      <c r="S145" s="64">
        <v>35</v>
      </c>
      <c r="T145" s="97"/>
      <c r="U145" s="64"/>
      <c r="V145" s="97"/>
      <c r="W145" s="64"/>
      <c r="X145" s="97"/>
      <c r="Y145" s="64"/>
      <c r="Z145" s="97"/>
      <c r="AA145" s="64"/>
      <c r="AB145" s="46" t="s">
        <v>1340</v>
      </c>
      <c r="AC145" s="95"/>
      <c r="AD145" s="3"/>
      <c r="AE145" s="64"/>
      <c r="AF145" s="95"/>
      <c r="AG145" s="95"/>
      <c r="AH145" s="95"/>
      <c r="AI145" s="95"/>
      <c r="AJ145" s="64"/>
    </row>
    <row r="146" spans="1:36" x14ac:dyDescent="0.3">
      <c r="A146" s="95"/>
      <c r="B146" s="95"/>
      <c r="C146" s="117"/>
      <c r="D146" s="21"/>
      <c r="E146" s="95"/>
      <c r="F146" s="117"/>
      <c r="G146" s="117"/>
      <c r="H146" s="95"/>
      <c r="I146" s="95"/>
      <c r="J146" s="95"/>
      <c r="K146" s="95"/>
      <c r="L146" s="95"/>
      <c r="M146" s="95"/>
      <c r="N146" s="64"/>
      <c r="O146" s="64"/>
      <c r="P146" s="97"/>
      <c r="Q146" s="64"/>
      <c r="R146" s="97"/>
      <c r="S146" s="64">
        <v>129</v>
      </c>
      <c r="T146" s="97"/>
      <c r="U146" s="64"/>
      <c r="V146" s="97"/>
      <c r="W146" s="64"/>
      <c r="X146" s="97"/>
      <c r="Y146" s="64"/>
      <c r="Z146" s="97"/>
      <c r="AA146" s="64"/>
      <c r="AB146" s="46" t="s">
        <v>1341</v>
      </c>
      <c r="AC146" s="95"/>
      <c r="AD146" s="95"/>
      <c r="AE146" s="64"/>
      <c r="AF146" s="95"/>
      <c r="AG146" s="95"/>
      <c r="AH146" s="95"/>
      <c r="AI146" s="95"/>
      <c r="AJ146" s="64"/>
    </row>
    <row r="147" spans="1:36" x14ac:dyDescent="0.3">
      <c r="N147" s="64"/>
      <c r="O147" s="64"/>
      <c r="P147" s="97"/>
      <c r="Q147" s="64">
        <v>25</v>
      </c>
      <c r="R147" s="97"/>
      <c r="S147" s="64"/>
      <c r="T147" s="97"/>
      <c r="U147" s="64"/>
      <c r="V147" s="97"/>
      <c r="W147" s="64"/>
      <c r="X147" s="97"/>
      <c r="Y147" s="64"/>
      <c r="Z147" s="97"/>
      <c r="AA147" s="64"/>
      <c r="AB147" s="46" t="s">
        <v>1342</v>
      </c>
      <c r="AC147" s="95"/>
      <c r="AD147" s="95"/>
      <c r="AE147" s="64"/>
      <c r="AF147" s="95"/>
      <c r="AG147" s="95"/>
      <c r="AH147" s="95"/>
      <c r="AI147" s="95"/>
      <c r="AJ147" s="64"/>
    </row>
    <row r="148" spans="1:36" x14ac:dyDescent="0.3">
      <c r="N148" s="64"/>
      <c r="O148" s="64"/>
      <c r="P148" s="97"/>
      <c r="Q148" s="64">
        <v>-95.34</v>
      </c>
      <c r="R148" s="97"/>
      <c r="S148" s="64"/>
      <c r="T148" s="97"/>
      <c r="U148" s="64"/>
      <c r="V148" s="97"/>
      <c r="W148" s="64"/>
      <c r="X148" s="97"/>
      <c r="Y148" s="64"/>
      <c r="Z148" s="97"/>
      <c r="AA148" s="64"/>
      <c r="AB148" s="46" t="s">
        <v>1343</v>
      </c>
      <c r="AC148" s="95"/>
      <c r="AD148" s="95"/>
      <c r="AE148" s="64"/>
      <c r="AF148" s="95"/>
      <c r="AG148" s="95"/>
      <c r="AH148" s="95"/>
      <c r="AI148" s="95"/>
      <c r="AJ148" s="64"/>
    </row>
    <row r="149" spans="1:36" x14ac:dyDescent="0.3">
      <c r="N149" s="64"/>
      <c r="O149" s="64"/>
      <c r="P149" s="97"/>
      <c r="Q149" s="64">
        <v>80</v>
      </c>
      <c r="R149" s="97"/>
      <c r="S149" s="64"/>
      <c r="T149" s="97"/>
      <c r="U149" s="64"/>
      <c r="V149" s="97"/>
      <c r="W149" s="64"/>
      <c r="X149" s="97"/>
      <c r="Y149" s="64"/>
      <c r="Z149" s="97"/>
      <c r="AA149" s="64"/>
      <c r="AB149" s="46" t="s">
        <v>1344</v>
      </c>
      <c r="AC149" s="95"/>
      <c r="AD149" s="95"/>
      <c r="AE149" s="64"/>
      <c r="AF149" s="95"/>
      <c r="AG149" s="95"/>
      <c r="AH149" s="95"/>
      <c r="AI149" s="95"/>
      <c r="AJ149" s="64"/>
    </row>
    <row r="150" spans="1:36" x14ac:dyDescent="0.3">
      <c r="N150" s="64"/>
      <c r="O150" s="64"/>
      <c r="P150" s="97"/>
      <c r="Q150" s="64"/>
      <c r="R150" s="97"/>
      <c r="S150" s="64"/>
      <c r="T150" s="97"/>
      <c r="U150" s="64">
        <v>-54.81</v>
      </c>
      <c r="V150" s="97"/>
      <c r="W150" s="64"/>
      <c r="X150" s="97"/>
      <c r="Y150" s="64"/>
      <c r="Z150" s="97"/>
      <c r="AA150" s="64"/>
      <c r="AB150" s="66" t="s">
        <v>1414</v>
      </c>
      <c r="AC150" s="95"/>
      <c r="AD150" s="95"/>
      <c r="AE150" s="64"/>
      <c r="AF150" s="95"/>
      <c r="AG150" s="95"/>
      <c r="AH150" s="95"/>
      <c r="AI150" s="95"/>
      <c r="AJ150" s="64"/>
    </row>
    <row r="151" spans="1:36" x14ac:dyDescent="0.3">
      <c r="N151" s="64"/>
      <c r="O151" s="64"/>
      <c r="P151" s="97"/>
      <c r="Q151" s="64"/>
      <c r="R151" s="97"/>
      <c r="S151" s="64"/>
      <c r="T151" s="97"/>
      <c r="U151" s="64"/>
      <c r="V151" s="97"/>
      <c r="W151" s="64"/>
      <c r="X151" s="97"/>
      <c r="Y151" s="64"/>
      <c r="Z151" s="97"/>
      <c r="AA151" s="64"/>
      <c r="AB151" s="46"/>
      <c r="AC151" s="95"/>
      <c r="AD151" s="95"/>
      <c r="AE151" s="64"/>
      <c r="AF151" s="95"/>
      <c r="AG151" s="95"/>
      <c r="AH151" s="95"/>
      <c r="AI151" s="95"/>
      <c r="AJ151" s="64"/>
    </row>
    <row r="152" spans="1:36" x14ac:dyDescent="0.3">
      <c r="N152" s="64"/>
      <c r="O152" s="64"/>
      <c r="P152" s="97"/>
      <c r="Q152" s="64"/>
      <c r="R152" s="97"/>
      <c r="S152" s="64"/>
      <c r="T152" s="97"/>
      <c r="U152" s="64"/>
      <c r="V152" s="97"/>
      <c r="W152" s="64"/>
      <c r="X152" s="97"/>
      <c r="Y152" s="64"/>
      <c r="Z152" s="97"/>
      <c r="AA152" s="64"/>
      <c r="AB152" s="46"/>
      <c r="AC152" s="95"/>
      <c r="AD152" s="95"/>
      <c r="AE152" s="64"/>
      <c r="AF152" s="95"/>
      <c r="AG152" s="95"/>
      <c r="AH152" s="95"/>
      <c r="AI152" s="95"/>
      <c r="AJ152" s="64"/>
    </row>
    <row r="153" spans="1:36" x14ac:dyDescent="0.3">
      <c r="N153" s="64"/>
      <c r="O153" s="64"/>
      <c r="P153" s="97"/>
      <c r="Q153" s="64"/>
      <c r="R153" s="97"/>
      <c r="S153" s="64"/>
      <c r="T153" s="97"/>
      <c r="U153" s="64"/>
      <c r="V153" s="97"/>
      <c r="W153" s="64"/>
      <c r="X153" s="97"/>
      <c r="Y153" s="64"/>
      <c r="Z153" s="97"/>
      <c r="AA153" s="64"/>
      <c r="AB153" s="46"/>
      <c r="AC153" s="95"/>
      <c r="AD153" s="95"/>
      <c r="AE153" s="64"/>
      <c r="AF153" s="95"/>
      <c r="AG153" s="95"/>
      <c r="AH153" s="95"/>
      <c r="AI153" s="95"/>
      <c r="AJ153" s="64"/>
    </row>
    <row r="154" spans="1:36" x14ac:dyDescent="0.3">
      <c r="N154" s="64"/>
      <c r="O154" s="64"/>
      <c r="P154" s="97"/>
      <c r="Q154" s="64"/>
      <c r="R154" s="97"/>
      <c r="S154" s="64"/>
      <c r="T154" s="97"/>
      <c r="U154" s="64"/>
      <c r="V154" s="97"/>
      <c r="W154" s="64"/>
      <c r="X154" s="97"/>
      <c r="Y154" s="64"/>
      <c r="Z154" s="97"/>
      <c r="AA154" s="64"/>
      <c r="AB154" s="46"/>
      <c r="AC154" s="95"/>
      <c r="AD154" s="95"/>
      <c r="AE154" s="64"/>
      <c r="AF154" s="95"/>
      <c r="AG154" s="95"/>
      <c r="AH154" s="95"/>
      <c r="AI154" s="95"/>
      <c r="AJ154" s="64"/>
    </row>
    <row r="155" spans="1:36" x14ac:dyDescent="0.3">
      <c r="N155" s="64"/>
      <c r="O155" s="64"/>
      <c r="P155" s="97"/>
      <c r="Q155" s="64"/>
      <c r="R155" s="97"/>
      <c r="S155" s="64"/>
      <c r="T155" s="97"/>
      <c r="U155" s="64"/>
      <c r="V155" s="97"/>
      <c r="W155" s="64"/>
      <c r="X155" s="97"/>
      <c r="Y155" s="64"/>
      <c r="Z155" s="97"/>
      <c r="AA155" s="64"/>
      <c r="AB155" s="46"/>
      <c r="AC155" s="95"/>
      <c r="AD155" s="95"/>
      <c r="AE155" s="64"/>
      <c r="AF155" s="95"/>
      <c r="AG155" s="95"/>
      <c r="AH155" s="95"/>
      <c r="AI155" s="95"/>
      <c r="AJ155" s="64"/>
    </row>
    <row r="156" spans="1:36" x14ac:dyDescent="0.3">
      <c r="N156" s="64"/>
      <c r="O156" s="64"/>
      <c r="P156" s="97"/>
      <c r="Q156" s="64"/>
      <c r="R156" s="97"/>
      <c r="S156" s="64"/>
      <c r="T156" s="97"/>
      <c r="U156" s="64"/>
      <c r="V156" s="97"/>
      <c r="W156" s="64"/>
      <c r="X156" s="97"/>
      <c r="Y156" s="64"/>
      <c r="Z156" s="97"/>
      <c r="AA156" s="64"/>
      <c r="AB156" s="46"/>
      <c r="AC156" s="95"/>
      <c r="AD156" s="95"/>
      <c r="AE156" s="64"/>
      <c r="AF156" s="95"/>
      <c r="AG156" s="95"/>
      <c r="AH156" s="95"/>
      <c r="AI156" s="95"/>
      <c r="AJ156" s="64"/>
    </row>
    <row r="157" spans="1:36" x14ac:dyDescent="0.3">
      <c r="N157" s="64"/>
      <c r="O157" s="64"/>
      <c r="P157" s="97"/>
      <c r="Q157" s="64"/>
      <c r="R157" s="97"/>
      <c r="S157" s="64"/>
      <c r="T157" s="97"/>
      <c r="U157" s="64"/>
      <c r="V157" s="97"/>
      <c r="W157" s="64"/>
      <c r="X157" s="97"/>
      <c r="Y157" s="64"/>
      <c r="Z157" s="97"/>
      <c r="AA157" s="64"/>
      <c r="AB157" s="46"/>
      <c r="AC157" s="95"/>
      <c r="AD157" s="95"/>
      <c r="AE157" s="64"/>
      <c r="AF157" s="95"/>
      <c r="AG157" s="95"/>
      <c r="AH157" s="95"/>
      <c r="AI157" s="95"/>
      <c r="AJ157" s="64"/>
    </row>
    <row r="158" spans="1:36" x14ac:dyDescent="0.3">
      <c r="N158" s="64"/>
      <c r="O158" s="64"/>
      <c r="P158" s="97"/>
      <c r="Q158" s="64"/>
      <c r="R158" s="97"/>
      <c r="S158" s="64"/>
      <c r="T158" s="97"/>
      <c r="U158" s="64"/>
      <c r="V158" s="97"/>
      <c r="W158" s="64"/>
      <c r="X158" s="97"/>
      <c r="Y158" s="64"/>
      <c r="Z158" s="97"/>
      <c r="AA158" s="64"/>
      <c r="AB158" s="46"/>
      <c r="AC158" s="95"/>
      <c r="AD158" s="95"/>
      <c r="AE158" s="64"/>
      <c r="AF158" s="95"/>
      <c r="AG158" s="95"/>
      <c r="AH158" s="95"/>
      <c r="AI158" s="95"/>
      <c r="AJ158" s="64"/>
    </row>
    <row r="159" spans="1:36" x14ac:dyDescent="0.3">
      <c r="N159" s="64"/>
      <c r="O159" s="64"/>
      <c r="P159" s="97"/>
      <c r="Q159" s="64"/>
      <c r="R159" s="97"/>
      <c r="S159" s="64"/>
      <c r="T159" s="97"/>
      <c r="U159" s="64"/>
      <c r="V159" s="97"/>
      <c r="W159" s="64"/>
      <c r="X159" s="97"/>
      <c r="Y159" s="64"/>
      <c r="Z159" s="97"/>
      <c r="AA159" s="64"/>
      <c r="AB159" s="46"/>
      <c r="AC159" s="95"/>
      <c r="AD159" s="95"/>
      <c r="AE159" s="64"/>
      <c r="AF159" s="95"/>
      <c r="AG159" s="95"/>
      <c r="AH159" s="95"/>
      <c r="AI159" s="95"/>
      <c r="AJ159" s="64"/>
    </row>
    <row r="160" spans="1:36" x14ac:dyDescent="0.3">
      <c r="N160" s="64"/>
      <c r="O160" s="64"/>
      <c r="P160" s="97"/>
      <c r="Q160" s="64"/>
      <c r="R160" s="97"/>
      <c r="S160" s="64"/>
      <c r="T160" s="97"/>
      <c r="U160" s="64"/>
      <c r="V160" s="97"/>
      <c r="W160" s="64"/>
      <c r="X160" s="97"/>
      <c r="Y160" s="64"/>
      <c r="Z160" s="97"/>
      <c r="AA160" s="64"/>
      <c r="AB160" s="46"/>
      <c r="AC160" s="95"/>
      <c r="AD160" s="95"/>
      <c r="AE160" s="64"/>
      <c r="AF160" s="95"/>
      <c r="AG160" s="95"/>
      <c r="AH160" s="95"/>
      <c r="AI160" s="95"/>
      <c r="AJ160" s="64"/>
    </row>
    <row r="161" spans="14:36" x14ac:dyDescent="0.3">
      <c r="N161" s="64"/>
      <c r="O161" s="64"/>
      <c r="P161" s="97"/>
      <c r="Q161" s="64"/>
      <c r="R161" s="97"/>
      <c r="S161" s="64"/>
      <c r="T161" s="97"/>
      <c r="U161" s="64"/>
      <c r="V161" s="97"/>
      <c r="W161" s="64"/>
      <c r="X161" s="97"/>
      <c r="Y161" s="64"/>
      <c r="Z161" s="97"/>
      <c r="AA161" s="64"/>
      <c r="AB161" s="46"/>
      <c r="AC161" s="95"/>
      <c r="AD161" s="95"/>
      <c r="AE161" s="64"/>
      <c r="AF161" s="95"/>
      <c r="AG161" s="95"/>
      <c r="AH161" s="95"/>
      <c r="AI161" s="95"/>
      <c r="AJ161" s="64"/>
    </row>
    <row r="162" spans="14:36" x14ac:dyDescent="0.3">
      <c r="N162" s="64"/>
      <c r="O162" s="64"/>
      <c r="P162" s="97"/>
      <c r="Q162" s="64"/>
      <c r="R162" s="97"/>
      <c r="S162" s="64"/>
      <c r="T162" s="97"/>
      <c r="U162" s="64"/>
      <c r="V162" s="97"/>
      <c r="W162" s="64"/>
      <c r="X162" s="97"/>
      <c r="Y162" s="64"/>
      <c r="Z162" s="97"/>
      <c r="AA162" s="64"/>
      <c r="AB162" s="46"/>
      <c r="AC162" s="95"/>
      <c r="AD162" s="95"/>
      <c r="AE162" s="64"/>
      <c r="AF162" s="95"/>
      <c r="AG162" s="95"/>
      <c r="AH162" s="95"/>
      <c r="AI162" s="95"/>
      <c r="AJ162" s="64"/>
    </row>
    <row r="163" spans="14:36" x14ac:dyDescent="0.3">
      <c r="N163" s="64"/>
      <c r="O163" s="64"/>
      <c r="P163" s="97"/>
      <c r="Q163" s="64"/>
      <c r="R163" s="97"/>
      <c r="S163" s="64"/>
      <c r="T163" s="97"/>
      <c r="U163" s="64"/>
      <c r="V163" s="97"/>
      <c r="W163" s="64"/>
      <c r="X163" s="97"/>
      <c r="Y163" s="64"/>
      <c r="Z163" s="97"/>
      <c r="AA163" s="64"/>
      <c r="AB163" s="46"/>
      <c r="AC163" s="95"/>
      <c r="AD163" s="95"/>
      <c r="AE163" s="64"/>
      <c r="AF163" s="95"/>
      <c r="AG163" s="95"/>
      <c r="AH163" s="95"/>
      <c r="AI163" s="95"/>
      <c r="AJ163" s="64"/>
    </row>
    <row r="164" spans="14:36" x14ac:dyDescent="0.3">
      <c r="N164" s="64"/>
      <c r="O164" s="64"/>
      <c r="P164" s="97"/>
      <c r="Q164" s="64"/>
      <c r="R164" s="97"/>
      <c r="S164" s="64"/>
      <c r="T164" s="97"/>
      <c r="U164" s="64"/>
      <c r="V164" s="97"/>
      <c r="W164" s="64"/>
      <c r="X164" s="97"/>
      <c r="Y164" s="64"/>
      <c r="Z164" s="97"/>
      <c r="AA164" s="64"/>
      <c r="AB164" s="46"/>
      <c r="AC164" s="95"/>
      <c r="AD164" s="95"/>
      <c r="AE164" s="64"/>
      <c r="AF164" s="95"/>
      <c r="AG164" s="95"/>
      <c r="AH164" s="95"/>
      <c r="AI164" s="95"/>
      <c r="AJ164" s="64"/>
    </row>
    <row r="165" spans="14:36" x14ac:dyDescent="0.3">
      <c r="N165" s="64"/>
      <c r="O165" s="64"/>
      <c r="P165" s="97"/>
      <c r="Q165" s="64"/>
      <c r="R165" s="97"/>
      <c r="S165" s="64"/>
      <c r="T165" s="97"/>
      <c r="U165" s="64"/>
      <c r="V165" s="97"/>
      <c r="W165" s="64"/>
      <c r="X165" s="97"/>
      <c r="Y165" s="64"/>
      <c r="Z165" s="97"/>
      <c r="AA165" s="64"/>
      <c r="AB165" s="46"/>
      <c r="AC165" s="95"/>
      <c r="AD165" s="95"/>
      <c r="AE165" s="64"/>
      <c r="AF165" s="95"/>
      <c r="AG165" s="95"/>
      <c r="AH165" s="95"/>
      <c r="AI165" s="95"/>
      <c r="AJ165" s="64"/>
    </row>
    <row r="166" spans="14:36" x14ac:dyDescent="0.3">
      <c r="N166" s="64"/>
      <c r="O166" s="64"/>
      <c r="P166" s="97"/>
      <c r="Q166" s="64"/>
      <c r="R166" s="97"/>
      <c r="S166" s="64"/>
      <c r="T166" s="97"/>
      <c r="U166" s="64"/>
      <c r="V166" s="97"/>
      <c r="W166" s="64"/>
      <c r="X166" s="97"/>
      <c r="Y166" s="64"/>
      <c r="Z166" s="97"/>
      <c r="AA166" s="64"/>
      <c r="AB166" s="46"/>
      <c r="AC166" s="95"/>
      <c r="AD166" s="95"/>
      <c r="AE166" s="64"/>
      <c r="AF166" s="95"/>
      <c r="AG166" s="95"/>
      <c r="AH166" s="95"/>
      <c r="AI166" s="95"/>
      <c r="AJ166" s="64"/>
    </row>
    <row r="167" spans="14:36" x14ac:dyDescent="0.3">
      <c r="N167" s="64"/>
      <c r="O167" s="64"/>
      <c r="P167" s="97"/>
      <c r="Q167" s="64"/>
      <c r="R167" s="97"/>
      <c r="S167" s="64"/>
      <c r="T167" s="97"/>
      <c r="U167" s="64"/>
      <c r="V167" s="97"/>
      <c r="W167" s="64"/>
      <c r="X167" s="97"/>
      <c r="Y167" s="64"/>
      <c r="Z167" s="97"/>
      <c r="AA167" s="64"/>
      <c r="AB167" s="46"/>
      <c r="AC167" s="95"/>
      <c r="AD167" s="95"/>
      <c r="AE167" s="64"/>
      <c r="AF167" s="95"/>
      <c r="AG167" s="95"/>
      <c r="AH167" s="95"/>
      <c r="AI167" s="95"/>
      <c r="AJ167" s="64"/>
    </row>
    <row r="168" spans="14:36" x14ac:dyDescent="0.3">
      <c r="N168" s="64"/>
      <c r="O168" s="64"/>
      <c r="P168" s="97"/>
      <c r="Q168" s="64"/>
      <c r="R168" s="97"/>
      <c r="S168" s="64"/>
      <c r="T168" s="97"/>
      <c r="U168" s="64"/>
      <c r="V168" s="97"/>
      <c r="W168" s="64"/>
      <c r="X168" s="97"/>
      <c r="Y168" s="64"/>
      <c r="Z168" s="97"/>
      <c r="AA168" s="64"/>
      <c r="AB168" s="46"/>
      <c r="AC168" s="95"/>
      <c r="AD168" s="95"/>
      <c r="AE168" s="64"/>
      <c r="AF168" s="95"/>
      <c r="AG168" s="95"/>
      <c r="AH168" s="95"/>
      <c r="AI168" s="95"/>
      <c r="AJ168" s="64"/>
    </row>
    <row r="169" spans="14:36" x14ac:dyDescent="0.3">
      <c r="N169" s="64"/>
      <c r="O169" s="64"/>
      <c r="P169" s="97"/>
      <c r="Q169" s="64"/>
      <c r="R169" s="97"/>
      <c r="S169" s="64"/>
      <c r="T169" s="97"/>
      <c r="U169" s="64"/>
      <c r="V169" s="97"/>
      <c r="W169" s="64"/>
      <c r="X169" s="97"/>
      <c r="Y169" s="64"/>
      <c r="Z169" s="97"/>
      <c r="AA169" s="64"/>
      <c r="AB169" s="46"/>
      <c r="AC169" s="95"/>
      <c r="AD169" s="95"/>
      <c r="AE169" s="64"/>
      <c r="AF169" s="95"/>
      <c r="AG169" s="95"/>
      <c r="AH169" s="95"/>
      <c r="AI169" s="95"/>
      <c r="AJ169" s="64"/>
    </row>
    <row r="170" spans="14:36" x14ac:dyDescent="0.3">
      <c r="N170" s="64"/>
      <c r="O170" s="64"/>
      <c r="P170" s="97"/>
      <c r="Q170" s="64"/>
      <c r="R170" s="97"/>
      <c r="S170" s="64"/>
      <c r="T170" s="97"/>
      <c r="U170" s="64"/>
      <c r="V170" s="97"/>
      <c r="W170" s="64"/>
      <c r="X170" s="97"/>
      <c r="Y170" s="64"/>
      <c r="Z170" s="97"/>
      <c r="AA170" s="64"/>
      <c r="AB170" s="46"/>
      <c r="AC170" s="95"/>
      <c r="AD170" s="95"/>
      <c r="AE170" s="64"/>
      <c r="AF170" s="95"/>
      <c r="AG170" s="95"/>
      <c r="AH170" s="95"/>
      <c r="AI170" s="95"/>
      <c r="AJ170" s="64"/>
    </row>
    <row r="171" spans="14:36" x14ac:dyDescent="0.3">
      <c r="N171" s="64"/>
      <c r="O171" s="64"/>
      <c r="P171" s="97"/>
      <c r="Q171" s="64"/>
      <c r="R171" s="97"/>
      <c r="S171" s="64"/>
      <c r="T171" s="97"/>
      <c r="U171" s="64"/>
      <c r="V171" s="97"/>
      <c r="W171" s="64"/>
      <c r="X171" s="97"/>
      <c r="Y171" s="64"/>
      <c r="Z171" s="97"/>
      <c r="AA171" s="64"/>
      <c r="AB171" s="46"/>
      <c r="AC171" s="95"/>
      <c r="AD171" s="95"/>
      <c r="AE171" s="64"/>
      <c r="AF171" s="95"/>
      <c r="AG171" s="95"/>
      <c r="AH171" s="95"/>
      <c r="AI171" s="95"/>
      <c r="AJ171" s="64"/>
    </row>
    <row r="172" spans="14:36" x14ac:dyDescent="0.3">
      <c r="N172" s="64"/>
      <c r="O172" s="64"/>
      <c r="P172" s="97"/>
      <c r="Q172" s="64"/>
      <c r="R172" s="97"/>
      <c r="S172" s="64"/>
      <c r="T172" s="97"/>
      <c r="U172" s="64"/>
      <c r="V172" s="97"/>
      <c r="W172" s="64"/>
      <c r="X172" s="97"/>
      <c r="Y172" s="64"/>
      <c r="Z172" s="97"/>
      <c r="AA172" s="64"/>
      <c r="AB172" s="46"/>
      <c r="AC172" s="95"/>
      <c r="AD172" s="95"/>
      <c r="AE172" s="64"/>
      <c r="AF172" s="95"/>
      <c r="AG172" s="95"/>
      <c r="AH172" s="95"/>
      <c r="AI172" s="95"/>
      <c r="AJ172" s="64"/>
    </row>
    <row r="173" spans="14:36" x14ac:dyDescent="0.3">
      <c r="N173" s="95"/>
      <c r="O173" s="64"/>
      <c r="P173" s="97"/>
      <c r="Q173" s="64"/>
      <c r="R173" s="97"/>
      <c r="S173" s="64"/>
      <c r="T173" s="97"/>
      <c r="U173" s="64"/>
      <c r="V173" s="97"/>
      <c r="W173" s="64"/>
      <c r="X173" s="97"/>
      <c r="Y173" s="64"/>
      <c r="Z173" s="97"/>
      <c r="AA173" s="64"/>
      <c r="AB173" s="46"/>
      <c r="AC173" s="95"/>
      <c r="AD173" s="95"/>
      <c r="AE173" s="64"/>
      <c r="AF173" s="95"/>
      <c r="AG173" s="95"/>
      <c r="AH173" s="95"/>
      <c r="AI173" s="95"/>
      <c r="AJ173" s="64"/>
    </row>
    <row r="174" spans="14:36" x14ac:dyDescent="0.3">
      <c r="N174" s="95"/>
      <c r="O174" s="64"/>
      <c r="P174" s="97"/>
      <c r="Q174" s="64"/>
      <c r="R174" s="97"/>
      <c r="S174" s="64"/>
      <c r="T174" s="97"/>
      <c r="U174" s="64"/>
      <c r="V174" s="97"/>
      <c r="W174" s="64"/>
      <c r="X174" s="97"/>
      <c r="Y174" s="64"/>
      <c r="Z174" s="97"/>
      <c r="AA174" s="64"/>
      <c r="AB174" s="46"/>
      <c r="AC174" s="95"/>
      <c r="AD174" s="95"/>
      <c r="AE174" s="64"/>
      <c r="AF174" s="95"/>
      <c r="AG174" s="95"/>
      <c r="AH174" s="95"/>
      <c r="AI174" s="95"/>
      <c r="AJ174" s="64"/>
    </row>
    <row r="175" spans="14:36" x14ac:dyDescent="0.3">
      <c r="N175" s="95"/>
      <c r="O175" s="95"/>
      <c r="P175" s="97"/>
      <c r="Q175" s="95"/>
      <c r="R175" s="97"/>
      <c r="S175" s="95"/>
      <c r="T175" s="97"/>
      <c r="U175" s="95"/>
      <c r="V175" s="97"/>
      <c r="W175" s="95"/>
      <c r="X175" s="97"/>
      <c r="Y175" s="95"/>
      <c r="Z175" s="97"/>
      <c r="AA175" s="95"/>
      <c r="AB175" s="46"/>
      <c r="AC175" s="95"/>
      <c r="AD175" s="95"/>
      <c r="AE175" s="95"/>
      <c r="AF175" s="95"/>
      <c r="AG175" s="95"/>
      <c r="AH175" s="95"/>
      <c r="AI175" s="95"/>
      <c r="AJ175" s="95"/>
    </row>
    <row r="176" spans="14:36" x14ac:dyDescent="0.3">
      <c r="N176" s="95"/>
      <c r="O176" s="95"/>
      <c r="P176" s="97"/>
      <c r="Q176" s="95"/>
      <c r="R176" s="97"/>
      <c r="S176" s="95"/>
      <c r="T176" s="97"/>
      <c r="U176" s="95"/>
      <c r="V176" s="97"/>
      <c r="W176" s="95"/>
      <c r="X176" s="97"/>
      <c r="Y176" s="95"/>
      <c r="Z176" s="97"/>
      <c r="AA176" s="95"/>
      <c r="AB176" s="46"/>
      <c r="AC176" s="95"/>
      <c r="AD176" s="95"/>
      <c r="AE176" s="95"/>
      <c r="AF176" s="95"/>
      <c r="AG176" s="95"/>
      <c r="AH176" s="95"/>
      <c r="AI176" s="95"/>
      <c r="AJ176" s="95"/>
    </row>
    <row r="177" spans="14:36" x14ac:dyDescent="0.3">
      <c r="N177" s="95"/>
      <c r="O177" s="95"/>
      <c r="P177" s="97"/>
      <c r="Q177" s="95"/>
      <c r="R177" s="97"/>
      <c r="S177" s="95"/>
      <c r="T177" s="97"/>
      <c r="U177" s="95"/>
      <c r="V177" s="97"/>
      <c r="W177" s="95"/>
      <c r="X177" s="97"/>
      <c r="Y177" s="95"/>
      <c r="Z177" s="97"/>
      <c r="AA177" s="95"/>
      <c r="AB177" s="46"/>
      <c r="AC177" s="95"/>
      <c r="AD177" s="95"/>
      <c r="AE177" s="95"/>
      <c r="AF177" s="95"/>
      <c r="AG177" s="95"/>
      <c r="AH177" s="95"/>
      <c r="AI177" s="95"/>
      <c r="AJ177" s="95"/>
    </row>
    <row r="178" spans="14:36" x14ac:dyDescent="0.3">
      <c r="N178" s="95"/>
      <c r="O178" s="95"/>
      <c r="P178" s="97"/>
      <c r="Q178" s="95"/>
      <c r="R178" s="97"/>
      <c r="S178" s="95"/>
      <c r="T178" s="97"/>
      <c r="U178" s="95"/>
      <c r="V178" s="97"/>
      <c r="W178" s="95"/>
      <c r="X178" s="97"/>
      <c r="Y178" s="95"/>
      <c r="Z178" s="97"/>
      <c r="AA178" s="95"/>
      <c r="AB178" s="46"/>
      <c r="AC178" s="95"/>
      <c r="AD178" s="95"/>
      <c r="AE178" s="95"/>
      <c r="AF178" s="95"/>
      <c r="AG178" s="95"/>
      <c r="AH178" s="95"/>
      <c r="AI178" s="95"/>
      <c r="AJ178" s="95"/>
    </row>
    <row r="179" spans="14:36" x14ac:dyDescent="0.3">
      <c r="AB179" s="46"/>
    </row>
    <row r="180" spans="14:36" x14ac:dyDescent="0.3">
      <c r="AB180" s="46"/>
    </row>
    <row r="181" spans="14:36" x14ac:dyDescent="0.3">
      <c r="AB181" s="46"/>
    </row>
    <row r="182" spans="14:36" x14ac:dyDescent="0.3">
      <c r="AB182" s="46"/>
    </row>
    <row r="183" spans="14:36" x14ac:dyDescent="0.3">
      <c r="AB183" s="46"/>
    </row>
    <row r="184" spans="14:36" x14ac:dyDescent="0.3">
      <c r="AB184" s="46"/>
    </row>
    <row r="185" spans="14:36" x14ac:dyDescent="0.3">
      <c r="AB185" s="46"/>
    </row>
    <row r="186" spans="14:36" x14ac:dyDescent="0.3">
      <c r="AB186" s="46"/>
    </row>
    <row r="187" spans="14:36" x14ac:dyDescent="0.3">
      <c r="AB187" s="46"/>
    </row>
    <row r="188" spans="14:36" x14ac:dyDescent="0.3">
      <c r="AB188" s="46"/>
    </row>
    <row r="189" spans="14:36" x14ac:dyDescent="0.3">
      <c r="AB189" s="46"/>
    </row>
    <row r="190" spans="14:36" x14ac:dyDescent="0.3">
      <c r="AB190" s="46"/>
    </row>
    <row r="191" spans="14:36" x14ac:dyDescent="0.3">
      <c r="AB191" s="46"/>
    </row>
    <row r="192" spans="14:36" x14ac:dyDescent="0.3">
      <c r="AB192" s="46"/>
    </row>
    <row r="193" spans="28:28" x14ac:dyDescent="0.3">
      <c r="AB193" s="46"/>
    </row>
    <row r="194" spans="28:28" x14ac:dyDescent="0.3">
      <c r="AB194" s="46"/>
    </row>
    <row r="195" spans="28:28" x14ac:dyDescent="0.3">
      <c r="AB195" s="46"/>
    </row>
    <row r="196" spans="28:28" x14ac:dyDescent="0.3">
      <c r="AB196" s="46"/>
    </row>
    <row r="197" spans="28:28" x14ac:dyDescent="0.3">
      <c r="AB197" s="46"/>
    </row>
    <row r="198" spans="28:28" x14ac:dyDescent="0.3">
      <c r="AB198" s="46"/>
    </row>
    <row r="199" spans="28:28" x14ac:dyDescent="0.3">
      <c r="AB199" s="46"/>
    </row>
    <row r="200" spans="28:28" x14ac:dyDescent="0.3">
      <c r="AB200" s="46"/>
    </row>
    <row r="201" spans="28:28" x14ac:dyDescent="0.3">
      <c r="AB201" s="46"/>
    </row>
    <row r="202" spans="28:28" x14ac:dyDescent="0.3">
      <c r="AB202" s="46"/>
    </row>
    <row r="203" spans="28:28" x14ac:dyDescent="0.3">
      <c r="AB203" s="46"/>
    </row>
    <row r="204" spans="28:28" x14ac:dyDescent="0.3">
      <c r="AB204" s="46"/>
    </row>
    <row r="205" spans="28:28" x14ac:dyDescent="0.3">
      <c r="AB205" s="46"/>
    </row>
    <row r="206" spans="28:28" x14ac:dyDescent="0.3">
      <c r="AB206" s="46"/>
    </row>
    <row r="207" spans="28:28" x14ac:dyDescent="0.3">
      <c r="AB207" s="46"/>
    </row>
    <row r="208" spans="28:28" x14ac:dyDescent="0.3">
      <c r="AB208" s="46"/>
    </row>
    <row r="209" spans="28:28" x14ac:dyDescent="0.3">
      <c r="AB209" s="46"/>
    </row>
    <row r="210" spans="28:28" x14ac:dyDescent="0.3">
      <c r="AB210" s="46"/>
    </row>
    <row r="211" spans="28:28" x14ac:dyDescent="0.3">
      <c r="AB211" s="46"/>
    </row>
    <row r="212" spans="28:28" x14ac:dyDescent="0.3">
      <c r="AB212" s="46"/>
    </row>
    <row r="213" spans="28:28" x14ac:dyDescent="0.3">
      <c r="AB213" s="46"/>
    </row>
    <row r="214" spans="28:28" x14ac:dyDescent="0.3">
      <c r="AB214" s="46"/>
    </row>
    <row r="215" spans="28:28" x14ac:dyDescent="0.3">
      <c r="AB215" s="46"/>
    </row>
    <row r="216" spans="28:28" x14ac:dyDescent="0.3">
      <c r="AB216" s="46"/>
    </row>
    <row r="217" spans="28:28" x14ac:dyDescent="0.3">
      <c r="AB217" s="46"/>
    </row>
    <row r="218" spans="28:28" x14ac:dyDescent="0.3">
      <c r="AB218" s="46"/>
    </row>
    <row r="219" spans="28:28" x14ac:dyDescent="0.3">
      <c r="AB219" s="46"/>
    </row>
    <row r="220" spans="28:28" x14ac:dyDescent="0.3">
      <c r="AB220" s="46"/>
    </row>
    <row r="221" spans="28:28" x14ac:dyDescent="0.3">
      <c r="AB221" s="46"/>
    </row>
    <row r="222" spans="28:28" x14ac:dyDescent="0.3">
      <c r="AB222" s="46"/>
    </row>
    <row r="223" spans="28:28" x14ac:dyDescent="0.3">
      <c r="AB223" s="46"/>
    </row>
    <row r="224" spans="28:28" x14ac:dyDescent="0.3">
      <c r="AB224" s="46"/>
    </row>
    <row r="225" spans="28:28" x14ac:dyDescent="0.3">
      <c r="AB225" s="46"/>
    </row>
  </sheetData>
  <autoFilter ref="A6:AJ140" xr:uid="{00000000-0009-0000-0000-000009000000}"/>
  <mergeCells count="30"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  <mergeCell ref="L5:L6"/>
    <mergeCell ref="M5:M6"/>
    <mergeCell ref="N5:N6"/>
    <mergeCell ref="O5:O6"/>
    <mergeCell ref="P5:Q5"/>
    <mergeCell ref="AC5:AC6"/>
    <mergeCell ref="AD5:AE5"/>
    <mergeCell ref="AF5:AG5"/>
    <mergeCell ref="AH5:AJ5"/>
    <mergeCell ref="R5:S5"/>
    <mergeCell ref="T5:U5"/>
    <mergeCell ref="V5:W5"/>
    <mergeCell ref="X5:Y5"/>
    <mergeCell ref="AB5:AB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75C0-5124-41FD-BB3A-735135AA8219}">
  <dimension ref="A1:AJ195"/>
  <sheetViews>
    <sheetView topLeftCell="A76" zoomScale="85" zoomScaleNormal="85" workbookViewId="0">
      <selection activeCell="G63" sqref="G63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122" customWidth="1"/>
    <col min="4" max="4" width="11.33203125" style="1" customWidth="1"/>
    <col min="5" max="5" width="12.44140625" style="1" customWidth="1"/>
    <col min="6" max="6" width="11.44140625" style="122"/>
    <col min="7" max="7" width="8.6640625" style="122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109375" style="63" customWidth="1"/>
    <col min="17" max="17" width="10.109375" style="1" customWidth="1"/>
    <col min="18" max="18" width="10.109375" style="63" customWidth="1"/>
    <col min="19" max="19" width="10.109375" style="1" customWidth="1"/>
    <col min="20" max="20" width="10.109375" style="63" customWidth="1"/>
    <col min="21" max="21" width="10.109375" style="1" customWidth="1"/>
    <col min="22" max="22" width="10.109375" style="63" customWidth="1"/>
    <col min="23" max="23" width="10.109375" style="1" customWidth="1"/>
    <col min="24" max="24" width="10.109375" style="63" customWidth="1"/>
    <col min="25" max="25" width="10.109375" style="1" customWidth="1"/>
    <col min="26" max="26" width="10.109375" style="63" customWidth="1"/>
    <col min="27" max="27" width="10.10937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11.6640625" style="1" customWidth="1"/>
    <col min="33" max="33" width="9" style="1" customWidth="1"/>
    <col min="34" max="34" width="8.6640625" style="1" customWidth="1"/>
    <col min="35" max="35" width="8.44140625" style="1" customWidth="1"/>
    <col min="36" max="16384" width="11.44140625" style="1"/>
  </cols>
  <sheetData>
    <row r="1" spans="1:36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</row>
    <row r="3" spans="1:36" ht="15.6" x14ac:dyDescent="0.3">
      <c r="B3" s="4" t="s">
        <v>0</v>
      </c>
      <c r="C3" s="123" t="s">
        <v>1386</v>
      </c>
      <c r="D3" s="123">
        <v>2017</v>
      </c>
      <c r="E3" s="4"/>
      <c r="F3" s="5" t="s">
        <v>1387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</row>
    <row r="4" spans="1:36" ht="15" thickBot="1" x14ac:dyDescent="0.35"/>
    <row r="5" spans="1:36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8" customFormat="1" ht="17.25" customHeight="1" thickBot="1" x14ac:dyDescent="0.35">
      <c r="A6" s="165"/>
      <c r="B6" s="167"/>
      <c r="C6" s="167"/>
      <c r="D6" s="167"/>
      <c r="E6" s="167"/>
      <c r="F6" s="124" t="s">
        <v>24</v>
      </c>
      <c r="G6" s="124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21" t="s">
        <v>29</v>
      </c>
      <c r="Q6" s="10" t="s">
        <v>13</v>
      </c>
      <c r="R6" s="121" t="s">
        <v>29</v>
      </c>
      <c r="S6" s="10" t="s">
        <v>13</v>
      </c>
      <c r="T6" s="121" t="s">
        <v>29</v>
      </c>
      <c r="U6" s="10" t="s">
        <v>13</v>
      </c>
      <c r="V6" s="121" t="s">
        <v>29</v>
      </c>
      <c r="W6" s="10" t="s">
        <v>13</v>
      </c>
      <c r="X6" s="121" t="s">
        <v>29</v>
      </c>
      <c r="Y6" s="10" t="s">
        <v>13</v>
      </c>
      <c r="Z6" s="121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x14ac:dyDescent="0.3">
      <c r="A7" s="118">
        <v>1</v>
      </c>
      <c r="B7" s="12" t="s">
        <v>32</v>
      </c>
      <c r="C7" s="14" t="s">
        <v>16</v>
      </c>
      <c r="D7" s="13">
        <v>43040</v>
      </c>
      <c r="E7" s="12" t="s">
        <v>1388</v>
      </c>
      <c r="F7" s="15" t="s">
        <v>580</v>
      </c>
      <c r="G7" s="15" t="s">
        <v>35</v>
      </c>
      <c r="H7" s="15" t="s">
        <v>36</v>
      </c>
      <c r="I7" s="15" t="s">
        <v>37</v>
      </c>
      <c r="J7" s="15" t="s">
        <v>918</v>
      </c>
      <c r="K7" s="15" t="s">
        <v>919</v>
      </c>
      <c r="L7" s="16">
        <v>550</v>
      </c>
      <c r="M7" s="17">
        <v>0.8</v>
      </c>
      <c r="N7" s="18">
        <f>L7*M7</f>
        <v>440</v>
      </c>
      <c r="O7" s="19"/>
      <c r="P7" s="16"/>
      <c r="Q7" s="20">
        <f>P7*0.22</f>
        <v>0</v>
      </c>
      <c r="R7" s="16">
        <v>550</v>
      </c>
      <c r="S7" s="20">
        <f>R7*0.2</f>
        <v>110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 t="s">
        <v>1402</v>
      </c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x14ac:dyDescent="0.3">
      <c r="A8" s="118">
        <v>2</v>
      </c>
      <c r="B8" s="12" t="s">
        <v>62</v>
      </c>
      <c r="C8" s="14" t="s">
        <v>16</v>
      </c>
      <c r="D8" s="13">
        <v>43040</v>
      </c>
      <c r="E8" s="12"/>
      <c r="F8" s="15" t="s">
        <v>580</v>
      </c>
      <c r="G8" s="15" t="s">
        <v>59</v>
      </c>
      <c r="H8" s="15" t="s">
        <v>36</v>
      </c>
      <c r="I8" s="22" t="s">
        <v>37</v>
      </c>
      <c r="J8" s="23" t="s">
        <v>36</v>
      </c>
      <c r="K8" s="23" t="s">
        <v>37</v>
      </c>
      <c r="L8" s="16">
        <v>100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>
        <v>4</v>
      </c>
      <c r="S8" s="20">
        <v>40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60" t="s">
        <v>1389</v>
      </c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x14ac:dyDescent="0.3">
      <c r="A9" s="118">
        <v>3</v>
      </c>
      <c r="B9" s="12" t="s">
        <v>58</v>
      </c>
      <c r="C9" s="14" t="s">
        <v>727</v>
      </c>
      <c r="D9" s="13">
        <v>43040</v>
      </c>
      <c r="E9" s="12"/>
      <c r="F9" s="15" t="s">
        <v>620</v>
      </c>
      <c r="G9" s="15" t="s">
        <v>47</v>
      </c>
      <c r="H9" s="15" t="s">
        <v>36</v>
      </c>
      <c r="I9" s="22" t="s">
        <v>37</v>
      </c>
      <c r="J9" s="15" t="s">
        <v>394</v>
      </c>
      <c r="K9" s="22" t="s">
        <v>1390</v>
      </c>
      <c r="L9" s="16">
        <v>206</v>
      </c>
      <c r="M9" s="17">
        <v>0.72</v>
      </c>
      <c r="N9" s="18">
        <v>150</v>
      </c>
      <c r="O9" s="19"/>
      <c r="P9" s="16"/>
      <c r="Q9" s="20">
        <f t="shared" ref="Q9:Q43" si="0">P9*0.22</f>
        <v>0</v>
      </c>
      <c r="R9" s="16"/>
      <c r="S9" s="20">
        <f t="shared" ref="S9:S43" si="1">R9*0.2</f>
        <v>0</v>
      </c>
      <c r="T9" s="16"/>
      <c r="U9" s="20">
        <f t="shared" ref="U9:U43" si="2">T9*0.2</f>
        <v>0</v>
      </c>
      <c r="V9" s="16">
        <v>220</v>
      </c>
      <c r="W9" s="20">
        <f t="shared" ref="W9:W43" si="3">V9*0.2</f>
        <v>44</v>
      </c>
      <c r="X9" s="16"/>
      <c r="Y9" s="20">
        <f t="shared" ref="Y9:Y43" si="4">X9*0.2</f>
        <v>0</v>
      </c>
      <c r="Z9" s="16"/>
      <c r="AA9" s="20">
        <f t="shared" ref="AA9:AA43" si="5">Z9*0.2</f>
        <v>0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43" si="6">AH9*AI9</f>
        <v>0</v>
      </c>
    </row>
    <row r="10" spans="1:36" s="21" customFormat="1" ht="12" x14ac:dyDescent="0.3">
      <c r="A10" s="118">
        <v>4</v>
      </c>
      <c r="B10" s="12" t="s">
        <v>58</v>
      </c>
      <c r="C10" s="14" t="s">
        <v>17</v>
      </c>
      <c r="D10" s="13">
        <v>43040</v>
      </c>
      <c r="E10" s="12"/>
      <c r="F10" s="15" t="s">
        <v>1043</v>
      </c>
      <c r="G10" s="15" t="s">
        <v>47</v>
      </c>
      <c r="H10" s="15" t="s">
        <v>36</v>
      </c>
      <c r="I10" s="15" t="s">
        <v>37</v>
      </c>
      <c r="J10" s="15" t="s">
        <v>226</v>
      </c>
      <c r="K10" s="15" t="s">
        <v>227</v>
      </c>
      <c r="L10" s="16">
        <v>210</v>
      </c>
      <c r="M10" s="17">
        <v>0.72</v>
      </c>
      <c r="N10" s="18">
        <v>155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>
        <v>220</v>
      </c>
      <c r="U10" s="20">
        <f t="shared" si="2"/>
        <v>44</v>
      </c>
      <c r="V10" s="16"/>
      <c r="W10" s="20">
        <f t="shared" si="3"/>
        <v>0</v>
      </c>
      <c r="X10" s="16"/>
      <c r="Y10" s="20">
        <f t="shared" si="4"/>
        <v>0</v>
      </c>
      <c r="Z10" s="16"/>
      <c r="AA10" s="20">
        <f t="shared" si="5"/>
        <v>0</v>
      </c>
      <c r="AB10" s="60"/>
      <c r="AC10" s="57" t="s">
        <v>41</v>
      </c>
      <c r="AD10" s="51"/>
      <c r="AE10" s="38"/>
      <c r="AF10" s="11"/>
      <c r="AG10" s="52"/>
      <c r="AH10" s="51"/>
      <c r="AI10" s="34"/>
      <c r="AJ10" s="42">
        <f t="shared" si="6"/>
        <v>0</v>
      </c>
    </row>
    <row r="11" spans="1:36" s="21" customFormat="1" ht="12" x14ac:dyDescent="0.3">
      <c r="A11" s="118">
        <v>5</v>
      </c>
      <c r="B11" s="12" t="s">
        <v>32</v>
      </c>
      <c r="C11" s="14" t="s">
        <v>18</v>
      </c>
      <c r="D11" s="13">
        <v>43041</v>
      </c>
      <c r="E11" s="12" t="s">
        <v>1397</v>
      </c>
      <c r="F11" s="15" t="s">
        <v>85</v>
      </c>
      <c r="G11" s="15" t="s">
        <v>59</v>
      </c>
      <c r="H11" s="15" t="s">
        <v>36</v>
      </c>
      <c r="I11" s="15" t="s">
        <v>37</v>
      </c>
      <c r="J11" s="15" t="s">
        <v>802</v>
      </c>
      <c r="K11" s="15" t="s">
        <v>803</v>
      </c>
      <c r="L11" s="16">
        <v>200</v>
      </c>
      <c r="M11" s="17">
        <v>0.9</v>
      </c>
      <c r="N11" s="18">
        <f>L11*M11</f>
        <v>180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>
        <v>250</v>
      </c>
      <c r="AA11" s="20">
        <f t="shared" si="5"/>
        <v>50</v>
      </c>
      <c r="AB11" s="60" t="s">
        <v>1392</v>
      </c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21" customFormat="1" ht="12" x14ac:dyDescent="0.3">
      <c r="A12" s="118">
        <v>6</v>
      </c>
      <c r="B12" s="12" t="s">
        <v>58</v>
      </c>
      <c r="C12" s="14" t="s">
        <v>18</v>
      </c>
      <c r="D12" s="13">
        <v>43041</v>
      </c>
      <c r="E12" s="12"/>
      <c r="F12" s="15" t="s">
        <v>85</v>
      </c>
      <c r="G12" s="15" t="s">
        <v>59</v>
      </c>
      <c r="H12" s="15" t="s">
        <v>36</v>
      </c>
      <c r="I12" s="15" t="s">
        <v>37</v>
      </c>
      <c r="J12" s="15" t="s">
        <v>1395</v>
      </c>
      <c r="K12" s="15" t="s">
        <v>1396</v>
      </c>
      <c r="L12" s="16">
        <v>320</v>
      </c>
      <c r="M12" s="17">
        <v>0.67</v>
      </c>
      <c r="N12" s="18">
        <v>215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16">
        <v>350</v>
      </c>
      <c r="AA12" s="20">
        <f t="shared" si="5"/>
        <v>70</v>
      </c>
      <c r="AB12" s="60"/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21" customFormat="1" ht="12" x14ac:dyDescent="0.3">
      <c r="A13" s="118">
        <v>7</v>
      </c>
      <c r="B13" s="12" t="s">
        <v>32</v>
      </c>
      <c r="C13" s="14" t="s">
        <v>17</v>
      </c>
      <c r="D13" s="13">
        <v>43041</v>
      </c>
      <c r="E13" s="12" t="s">
        <v>1399</v>
      </c>
      <c r="F13" s="15" t="s">
        <v>1043</v>
      </c>
      <c r="G13" s="15" t="s">
        <v>35</v>
      </c>
      <c r="H13" s="15" t="s">
        <v>36</v>
      </c>
      <c r="I13" s="15" t="s">
        <v>37</v>
      </c>
      <c r="J13" s="22" t="s">
        <v>918</v>
      </c>
      <c r="K13" s="22" t="s">
        <v>919</v>
      </c>
      <c r="L13" s="16">
        <v>550</v>
      </c>
      <c r="M13" s="17">
        <v>0.8</v>
      </c>
      <c r="N13" s="18">
        <f t="shared" ref="N13:N43" si="7">L13*M13</f>
        <v>440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>
        <v>550</v>
      </c>
      <c r="U13" s="20">
        <f t="shared" si="2"/>
        <v>110</v>
      </c>
      <c r="V13" s="16"/>
      <c r="W13" s="20">
        <f t="shared" si="3"/>
        <v>0</v>
      </c>
      <c r="X13" s="16"/>
      <c r="Y13" s="20">
        <f t="shared" si="4"/>
        <v>0</v>
      </c>
      <c r="Z13" s="16"/>
      <c r="AA13" s="20">
        <f t="shared" si="5"/>
        <v>0</v>
      </c>
      <c r="AB13" s="60" t="s">
        <v>1392</v>
      </c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21" customFormat="1" ht="24" x14ac:dyDescent="0.3">
      <c r="A14" s="118">
        <v>8</v>
      </c>
      <c r="B14" s="128" t="s">
        <v>32</v>
      </c>
      <c r="C14" s="126" t="s">
        <v>1157</v>
      </c>
      <c r="D14" s="13">
        <v>43041</v>
      </c>
      <c r="E14" s="15" t="s">
        <v>1398</v>
      </c>
      <c r="F14" s="127" t="s">
        <v>1167</v>
      </c>
      <c r="G14" s="127" t="s">
        <v>59</v>
      </c>
      <c r="H14" s="127" t="s">
        <v>36</v>
      </c>
      <c r="I14" s="127" t="s">
        <v>37</v>
      </c>
      <c r="J14" s="127" t="s">
        <v>979</v>
      </c>
      <c r="K14" s="127" t="s">
        <v>713</v>
      </c>
      <c r="L14" s="125">
        <v>150</v>
      </c>
      <c r="M14" s="17">
        <v>0.8</v>
      </c>
      <c r="N14" s="18">
        <f>L14*M14</f>
        <v>120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/>
      <c r="U14" s="20">
        <f t="shared" si="2"/>
        <v>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 t="s">
        <v>1408</v>
      </c>
      <c r="AC14" s="57" t="s">
        <v>41</v>
      </c>
      <c r="AD14" s="51"/>
      <c r="AE14" s="38"/>
      <c r="AF14" s="11"/>
      <c r="AG14" s="52"/>
      <c r="AH14" s="53">
        <v>150</v>
      </c>
      <c r="AI14" s="67">
        <v>0.6</v>
      </c>
      <c r="AJ14" s="68">
        <f t="shared" si="6"/>
        <v>90</v>
      </c>
    </row>
    <row r="15" spans="1:36" s="142" customFormat="1" ht="12" x14ac:dyDescent="0.3">
      <c r="A15" s="118">
        <v>9</v>
      </c>
      <c r="B15" s="15" t="s">
        <v>51</v>
      </c>
      <c r="C15" s="14" t="s">
        <v>1157</v>
      </c>
      <c r="D15" s="13">
        <v>43041</v>
      </c>
      <c r="E15" s="12"/>
      <c r="F15" s="15" t="s">
        <v>1167</v>
      </c>
      <c r="G15" s="15" t="s">
        <v>59</v>
      </c>
      <c r="H15" s="15" t="s">
        <v>72</v>
      </c>
      <c r="I15" s="15" t="s">
        <v>73</v>
      </c>
      <c r="J15" s="15" t="s">
        <v>74</v>
      </c>
      <c r="K15" s="15" t="s">
        <v>75</v>
      </c>
      <c r="L15" s="16">
        <v>140</v>
      </c>
      <c r="M15" s="17">
        <v>0.68</v>
      </c>
      <c r="N15" s="18">
        <f t="shared" si="7"/>
        <v>95.2</v>
      </c>
      <c r="O15" s="19"/>
      <c r="P15" s="16"/>
      <c r="Q15" s="137">
        <f t="shared" si="0"/>
        <v>0</v>
      </c>
      <c r="R15" s="16"/>
      <c r="S15" s="137">
        <f t="shared" si="1"/>
        <v>0</v>
      </c>
      <c r="T15" s="16"/>
      <c r="U15" s="137">
        <f t="shared" si="2"/>
        <v>0</v>
      </c>
      <c r="V15" s="16"/>
      <c r="W15" s="137">
        <f t="shared" si="3"/>
        <v>0</v>
      </c>
      <c r="X15" s="16"/>
      <c r="Y15" s="137">
        <f t="shared" si="4"/>
        <v>0</v>
      </c>
      <c r="Z15" s="16"/>
      <c r="AA15" s="137">
        <f t="shared" si="5"/>
        <v>0</v>
      </c>
      <c r="AB15" s="138"/>
      <c r="AC15" s="58" t="s">
        <v>41</v>
      </c>
      <c r="AD15" s="139"/>
      <c r="AE15" s="140"/>
      <c r="AF15" s="120"/>
      <c r="AG15" s="141"/>
      <c r="AH15" s="151">
        <v>125</v>
      </c>
      <c r="AI15" s="152">
        <v>0.6</v>
      </c>
      <c r="AJ15" s="153">
        <f t="shared" si="6"/>
        <v>75</v>
      </c>
    </row>
    <row r="16" spans="1:36" s="21" customFormat="1" ht="12" x14ac:dyDescent="0.3">
      <c r="A16" s="118">
        <v>10</v>
      </c>
      <c r="B16" s="15" t="s">
        <v>67</v>
      </c>
      <c r="C16" s="14" t="s">
        <v>727</v>
      </c>
      <c r="D16" s="13">
        <v>43041</v>
      </c>
      <c r="E16" s="15"/>
      <c r="F16" s="15" t="s">
        <v>620</v>
      </c>
      <c r="G16" s="15" t="s">
        <v>47</v>
      </c>
      <c r="H16" s="15" t="s">
        <v>36</v>
      </c>
      <c r="I16" s="15" t="s">
        <v>37</v>
      </c>
      <c r="J16" s="15" t="s">
        <v>206</v>
      </c>
      <c r="K16" s="15" t="s">
        <v>1421</v>
      </c>
      <c r="L16" s="16">
        <v>1000</v>
      </c>
      <c r="M16" s="17">
        <v>0.7</v>
      </c>
      <c r="N16" s="18">
        <f t="shared" si="7"/>
        <v>700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1000</v>
      </c>
      <c r="W16" s="20">
        <f t="shared" si="3"/>
        <v>200</v>
      </c>
      <c r="X16" s="16"/>
      <c r="Y16" s="20">
        <f t="shared" si="4"/>
        <v>0</v>
      </c>
      <c r="Z16" s="16"/>
      <c r="AA16" s="20">
        <f t="shared" si="5"/>
        <v>0</v>
      </c>
      <c r="AB16" s="60" t="s">
        <v>1422</v>
      </c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21" customFormat="1" ht="12" x14ac:dyDescent="0.3">
      <c r="A17" s="118">
        <v>11</v>
      </c>
      <c r="B17" s="15" t="s">
        <v>44</v>
      </c>
      <c r="C17" s="14" t="s">
        <v>16</v>
      </c>
      <c r="D17" s="13">
        <v>43041</v>
      </c>
      <c r="E17" s="15" t="s">
        <v>1407</v>
      </c>
      <c r="F17" s="15" t="s">
        <v>652</v>
      </c>
      <c r="G17" s="15" t="s">
        <v>47</v>
      </c>
      <c r="H17" s="15" t="s">
        <v>36</v>
      </c>
      <c r="I17" s="15" t="s">
        <v>37</v>
      </c>
      <c r="J17" s="15" t="s">
        <v>446</v>
      </c>
      <c r="K17" s="15" t="s">
        <v>447</v>
      </c>
      <c r="L17" s="16">
        <v>380</v>
      </c>
      <c r="M17" s="17">
        <v>0.75</v>
      </c>
      <c r="N17" s="18">
        <f t="shared" si="7"/>
        <v>285</v>
      </c>
      <c r="O17" s="19">
        <v>200</v>
      </c>
      <c r="P17" s="16"/>
      <c r="Q17" s="20">
        <f t="shared" si="0"/>
        <v>0</v>
      </c>
      <c r="R17" s="16">
        <v>200</v>
      </c>
      <c r="S17" s="20">
        <f t="shared" si="1"/>
        <v>40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16"/>
      <c r="AA17" s="20">
        <f t="shared" si="5"/>
        <v>0</v>
      </c>
      <c r="AB17" s="60" t="s">
        <v>1420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21" customFormat="1" ht="12" x14ac:dyDescent="0.3">
      <c r="A18" s="118">
        <v>12</v>
      </c>
      <c r="B18" s="15" t="s">
        <v>58</v>
      </c>
      <c r="C18" s="14" t="s">
        <v>15</v>
      </c>
      <c r="D18" s="13">
        <v>43041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190</v>
      </c>
      <c r="K18" s="15" t="s">
        <v>191</v>
      </c>
      <c r="L18" s="16">
        <v>270</v>
      </c>
      <c r="M18" s="17">
        <v>0.72</v>
      </c>
      <c r="N18" s="18">
        <v>190</v>
      </c>
      <c r="O18" s="19"/>
      <c r="P18" s="16">
        <v>280</v>
      </c>
      <c r="Q18" s="20">
        <f t="shared" si="0"/>
        <v>61.6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16"/>
      <c r="Y18" s="20">
        <f t="shared" si="4"/>
        <v>0</v>
      </c>
      <c r="Z18" s="16"/>
      <c r="AA18" s="20">
        <f t="shared" si="5"/>
        <v>0</v>
      </c>
      <c r="AB18" s="60"/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21" customFormat="1" ht="12" x14ac:dyDescent="0.3">
      <c r="A19" s="118">
        <v>13</v>
      </c>
      <c r="B19" s="15" t="s">
        <v>62</v>
      </c>
      <c r="C19" s="14" t="s">
        <v>15</v>
      </c>
      <c r="D19" s="13">
        <v>43041</v>
      </c>
      <c r="E19" s="15" t="s">
        <v>315</v>
      </c>
      <c r="F19" s="15" t="s">
        <v>53</v>
      </c>
      <c r="G19" s="15" t="s">
        <v>59</v>
      </c>
      <c r="H19" s="15" t="s">
        <v>391</v>
      </c>
      <c r="I19" s="15" t="s">
        <v>140</v>
      </c>
      <c r="J19" s="15" t="s">
        <v>246</v>
      </c>
      <c r="K19" s="15" t="s">
        <v>65</v>
      </c>
      <c r="L19" s="16">
        <v>125</v>
      </c>
      <c r="M19" s="17">
        <v>0</v>
      </c>
      <c r="N19" s="18">
        <f t="shared" si="7"/>
        <v>0</v>
      </c>
      <c r="O19" s="19"/>
      <c r="P19" s="16">
        <v>125</v>
      </c>
      <c r="Q19" s="20">
        <f t="shared" si="0"/>
        <v>27.5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/>
      <c r="Y19" s="20">
        <f t="shared" si="4"/>
        <v>0</v>
      </c>
      <c r="Z19" s="16"/>
      <c r="AA19" s="20">
        <f t="shared" si="5"/>
        <v>0</v>
      </c>
      <c r="AB19" s="60"/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21" customFormat="1" ht="12" x14ac:dyDescent="0.3">
      <c r="A20" s="118">
        <v>14</v>
      </c>
      <c r="B20" s="15" t="s">
        <v>32</v>
      </c>
      <c r="C20" s="14" t="s">
        <v>42</v>
      </c>
      <c r="D20" s="13">
        <v>43042</v>
      </c>
      <c r="E20" s="15" t="s">
        <v>1400</v>
      </c>
      <c r="F20" s="15" t="s">
        <v>71</v>
      </c>
      <c r="G20" s="15" t="s">
        <v>59</v>
      </c>
      <c r="H20" s="15" t="s">
        <v>1403</v>
      </c>
      <c r="I20" s="22" t="s">
        <v>1404</v>
      </c>
      <c r="J20" s="23" t="s">
        <v>36</v>
      </c>
      <c r="K20" s="23" t="s">
        <v>37</v>
      </c>
      <c r="L20" s="16">
        <v>250</v>
      </c>
      <c r="M20" s="17">
        <v>0.8</v>
      </c>
      <c r="N20" s="18">
        <f t="shared" si="7"/>
        <v>200</v>
      </c>
      <c r="O20" s="19">
        <v>50</v>
      </c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16"/>
      <c r="AA20" s="20">
        <f t="shared" si="5"/>
        <v>0</v>
      </c>
      <c r="AB20" s="60" t="s">
        <v>1406</v>
      </c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21" customFormat="1" ht="12" x14ac:dyDescent="0.3">
      <c r="A21" s="118">
        <v>15</v>
      </c>
      <c r="B21" s="15" t="s">
        <v>58</v>
      </c>
      <c r="C21" s="14" t="s">
        <v>15</v>
      </c>
      <c r="D21" s="13">
        <v>43042</v>
      </c>
      <c r="E21" s="15"/>
      <c r="F21" s="15" t="s">
        <v>53</v>
      </c>
      <c r="G21" s="15" t="s">
        <v>59</v>
      </c>
      <c r="H21" s="15" t="s">
        <v>36</v>
      </c>
      <c r="I21" s="22" t="s">
        <v>37</v>
      </c>
      <c r="J21" s="15" t="s">
        <v>1412</v>
      </c>
      <c r="K21" s="15" t="s">
        <v>1413</v>
      </c>
      <c r="L21" s="16">
        <v>100</v>
      </c>
      <c r="M21" s="17">
        <v>0.4</v>
      </c>
      <c r="N21" s="18">
        <f t="shared" si="7"/>
        <v>40</v>
      </c>
      <c r="O21" s="19"/>
      <c r="P21" s="16">
        <v>100</v>
      </c>
      <c r="Q21" s="20">
        <f t="shared" si="0"/>
        <v>22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/>
      <c r="Y21" s="20">
        <f t="shared" si="4"/>
        <v>0</v>
      </c>
      <c r="Z21" s="16"/>
      <c r="AA21" s="20">
        <f t="shared" si="5"/>
        <v>0</v>
      </c>
      <c r="AB21" s="60"/>
      <c r="AC21" s="57" t="s">
        <v>41</v>
      </c>
      <c r="AD21" s="51"/>
      <c r="AE21" s="38"/>
      <c r="AF21" s="11"/>
      <c r="AG21" s="52"/>
      <c r="AH21" s="51"/>
      <c r="AI21" s="34"/>
      <c r="AJ21" s="42">
        <f t="shared" si="6"/>
        <v>0</v>
      </c>
    </row>
    <row r="22" spans="1:36" s="21" customFormat="1" ht="12" x14ac:dyDescent="0.3">
      <c r="A22" s="118">
        <v>16</v>
      </c>
      <c r="B22" s="15" t="s">
        <v>58</v>
      </c>
      <c r="C22" s="14" t="s">
        <v>15</v>
      </c>
      <c r="D22" s="13">
        <v>43042</v>
      </c>
      <c r="E22" s="15"/>
      <c r="F22" s="15" t="s">
        <v>53</v>
      </c>
      <c r="G22" s="15" t="s">
        <v>47</v>
      </c>
      <c r="H22" s="22" t="s">
        <v>36</v>
      </c>
      <c r="I22" s="22" t="s">
        <v>37</v>
      </c>
      <c r="J22" s="15" t="s">
        <v>500</v>
      </c>
      <c r="K22" s="15" t="s">
        <v>501</v>
      </c>
      <c r="L22" s="16">
        <v>240</v>
      </c>
      <c r="M22" s="17">
        <v>0.72</v>
      </c>
      <c r="N22" s="18">
        <v>175</v>
      </c>
      <c r="O22" s="19"/>
      <c r="P22" s="16">
        <v>250</v>
      </c>
      <c r="Q22" s="20">
        <f t="shared" si="0"/>
        <v>55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1"/>
      <c r="AC22" s="57" t="s">
        <v>41</v>
      </c>
      <c r="AD22" s="51"/>
      <c r="AE22" s="38"/>
      <c r="AF22" s="11"/>
      <c r="AG22" s="52"/>
      <c r="AH22" s="51"/>
      <c r="AI22" s="34"/>
      <c r="AJ22" s="42">
        <f t="shared" si="6"/>
        <v>0</v>
      </c>
    </row>
    <row r="23" spans="1:36" s="21" customFormat="1" ht="12" x14ac:dyDescent="0.3">
      <c r="A23" s="118">
        <v>17</v>
      </c>
      <c r="B23" s="15" t="s">
        <v>161</v>
      </c>
      <c r="C23" s="14" t="s">
        <v>16</v>
      </c>
      <c r="D23" s="13">
        <v>43042</v>
      </c>
      <c r="E23" s="15" t="s">
        <v>1430</v>
      </c>
      <c r="F23" s="15" t="s">
        <v>652</v>
      </c>
      <c r="G23" s="15" t="s">
        <v>59</v>
      </c>
      <c r="H23" s="15" t="s">
        <v>163</v>
      </c>
      <c r="I23" s="15" t="s">
        <v>164</v>
      </c>
      <c r="J23" s="15" t="s">
        <v>126</v>
      </c>
      <c r="K23" s="15" t="s">
        <v>127</v>
      </c>
      <c r="L23" s="16">
        <v>100</v>
      </c>
      <c r="M23" s="17">
        <v>0.7</v>
      </c>
      <c r="N23" s="18">
        <f t="shared" si="7"/>
        <v>70</v>
      </c>
      <c r="O23" s="19"/>
      <c r="P23" s="16"/>
      <c r="Q23" s="20">
        <f t="shared" si="0"/>
        <v>0</v>
      </c>
      <c r="R23" s="16">
        <v>100</v>
      </c>
      <c r="S23" s="20">
        <f t="shared" si="1"/>
        <v>20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0"/>
      <c r="AC23" s="57" t="s">
        <v>41</v>
      </c>
      <c r="AD23" s="53"/>
      <c r="AE23" s="45"/>
      <c r="AF23" s="11"/>
      <c r="AG23" s="52"/>
      <c r="AH23" s="51"/>
      <c r="AI23" s="34"/>
      <c r="AJ23" s="42">
        <f t="shared" si="6"/>
        <v>0</v>
      </c>
    </row>
    <row r="24" spans="1:36" s="21" customFormat="1" ht="12" x14ac:dyDescent="0.3">
      <c r="A24" s="118">
        <v>18</v>
      </c>
      <c r="B24" s="15" t="s">
        <v>58</v>
      </c>
      <c r="C24" s="14" t="s">
        <v>16</v>
      </c>
      <c r="D24" s="13">
        <v>43042</v>
      </c>
      <c r="E24" s="15"/>
      <c r="F24" s="15" t="s">
        <v>652</v>
      </c>
      <c r="G24" s="15" t="s">
        <v>47</v>
      </c>
      <c r="H24" s="15" t="s">
        <v>806</v>
      </c>
      <c r="I24" s="22" t="s">
        <v>807</v>
      </c>
      <c r="J24" s="15" t="s">
        <v>36</v>
      </c>
      <c r="K24" s="15" t="s">
        <v>37</v>
      </c>
      <c r="L24" s="16">
        <v>280</v>
      </c>
      <c r="M24" s="17">
        <v>0.72</v>
      </c>
      <c r="N24" s="18">
        <v>200</v>
      </c>
      <c r="O24" s="19">
        <v>25</v>
      </c>
      <c r="P24" s="16"/>
      <c r="Q24" s="20">
        <f t="shared" si="0"/>
        <v>0</v>
      </c>
      <c r="R24" s="16">
        <v>300</v>
      </c>
      <c r="S24" s="20">
        <f t="shared" si="1"/>
        <v>60</v>
      </c>
      <c r="T24" s="16"/>
      <c r="U24" s="20">
        <f t="shared" si="2"/>
        <v>0</v>
      </c>
      <c r="V24" s="16"/>
      <c r="W24" s="20">
        <f t="shared" si="3"/>
        <v>0</v>
      </c>
      <c r="X24" s="16"/>
      <c r="Y24" s="20">
        <f t="shared" si="4"/>
        <v>0</v>
      </c>
      <c r="Z24" s="16"/>
      <c r="AA24" s="20">
        <f t="shared" si="5"/>
        <v>0</v>
      </c>
      <c r="AB24" s="60" t="s">
        <v>334</v>
      </c>
      <c r="AC24" s="57" t="s">
        <v>41</v>
      </c>
      <c r="AD24" s="51"/>
      <c r="AE24" s="38"/>
      <c r="AF24" s="11"/>
      <c r="AG24" s="52"/>
      <c r="AH24" s="51"/>
      <c r="AI24" s="34"/>
      <c r="AJ24" s="42">
        <f t="shared" si="6"/>
        <v>0</v>
      </c>
    </row>
    <row r="25" spans="1:36" s="21" customFormat="1" ht="24" x14ac:dyDescent="0.3">
      <c r="A25" s="118">
        <v>19</v>
      </c>
      <c r="B25" s="15" t="s">
        <v>62</v>
      </c>
      <c r="C25" s="14" t="s">
        <v>17</v>
      </c>
      <c r="D25" s="14">
        <v>43042</v>
      </c>
      <c r="E25" s="15" t="s">
        <v>315</v>
      </c>
      <c r="F25" s="15" t="s">
        <v>990</v>
      </c>
      <c r="G25" s="15" t="s">
        <v>59</v>
      </c>
      <c r="H25" s="15" t="s">
        <v>391</v>
      </c>
      <c r="I25" s="15" t="s">
        <v>140</v>
      </c>
      <c r="J25" s="15" t="s">
        <v>246</v>
      </c>
      <c r="K25" s="15" t="s">
        <v>65</v>
      </c>
      <c r="L25" s="16">
        <v>125</v>
      </c>
      <c r="M25" s="17">
        <v>0</v>
      </c>
      <c r="N25" s="18">
        <f t="shared" si="7"/>
        <v>0</v>
      </c>
      <c r="O25" s="19">
        <v>13</v>
      </c>
      <c r="P25" s="16"/>
      <c r="Q25" s="20">
        <f t="shared" si="0"/>
        <v>0</v>
      </c>
      <c r="R25" s="16"/>
      <c r="S25" s="20">
        <f t="shared" si="1"/>
        <v>0</v>
      </c>
      <c r="T25" s="16">
        <v>125</v>
      </c>
      <c r="U25" s="20">
        <f t="shared" si="2"/>
        <v>25</v>
      </c>
      <c r="V25" s="16"/>
      <c r="W25" s="20">
        <f t="shared" si="3"/>
        <v>0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1405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21" customFormat="1" ht="12" x14ac:dyDescent="0.3">
      <c r="A26" s="118">
        <v>20</v>
      </c>
      <c r="B26" s="15" t="s">
        <v>32</v>
      </c>
      <c r="C26" s="14" t="s">
        <v>1157</v>
      </c>
      <c r="D26" s="13">
        <v>43042</v>
      </c>
      <c r="E26" s="15" t="s">
        <v>1409</v>
      </c>
      <c r="F26" s="15" t="s">
        <v>1167</v>
      </c>
      <c r="G26" s="15" t="s">
        <v>59</v>
      </c>
      <c r="H26" s="15" t="s">
        <v>1410</v>
      </c>
      <c r="I26" s="15" t="s">
        <v>1411</v>
      </c>
      <c r="J26" s="15" t="s">
        <v>36</v>
      </c>
      <c r="K26" s="15" t="s">
        <v>37</v>
      </c>
      <c r="L26" s="16">
        <v>240</v>
      </c>
      <c r="M26" s="17">
        <v>0.8</v>
      </c>
      <c r="N26" s="18">
        <f t="shared" si="7"/>
        <v>192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/>
      <c r="AA26" s="20">
        <f t="shared" si="5"/>
        <v>0</v>
      </c>
      <c r="AB26" s="60" t="s">
        <v>1401</v>
      </c>
      <c r="AC26" s="57" t="s">
        <v>41</v>
      </c>
      <c r="AD26" s="51"/>
      <c r="AE26" s="38"/>
      <c r="AF26" s="11"/>
      <c r="AG26" s="52"/>
      <c r="AH26" s="53">
        <v>240</v>
      </c>
      <c r="AI26" s="67">
        <v>0.6</v>
      </c>
      <c r="AJ26" s="68">
        <f t="shared" si="6"/>
        <v>144</v>
      </c>
    </row>
    <row r="27" spans="1:36" s="21" customFormat="1" ht="12" x14ac:dyDescent="0.3">
      <c r="A27" s="118">
        <v>21</v>
      </c>
      <c r="B27" s="15" t="s">
        <v>58</v>
      </c>
      <c r="C27" s="14" t="s">
        <v>17</v>
      </c>
      <c r="D27" s="14">
        <v>43045</v>
      </c>
      <c r="E27" s="15"/>
      <c r="F27" s="15" t="s">
        <v>1043</v>
      </c>
      <c r="G27" s="15" t="s">
        <v>59</v>
      </c>
      <c r="H27" s="15" t="s">
        <v>36</v>
      </c>
      <c r="I27" s="22" t="s">
        <v>37</v>
      </c>
      <c r="J27" s="15" t="s">
        <v>1423</v>
      </c>
      <c r="K27" s="15" t="s">
        <v>1424</v>
      </c>
      <c r="L27" s="16">
        <v>530</v>
      </c>
      <c r="M27" s="17">
        <v>0.65</v>
      </c>
      <c r="N27" s="18">
        <v>345</v>
      </c>
      <c r="O27" s="19"/>
      <c r="P27" s="16"/>
      <c r="Q27" s="20">
        <f t="shared" si="0"/>
        <v>0</v>
      </c>
      <c r="R27" s="16"/>
      <c r="S27" s="20">
        <f t="shared" si="1"/>
        <v>0</v>
      </c>
      <c r="T27" s="16">
        <v>550</v>
      </c>
      <c r="U27" s="20">
        <f t="shared" si="2"/>
        <v>110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21" customFormat="1" ht="12" x14ac:dyDescent="0.3">
      <c r="A28" s="118">
        <v>22</v>
      </c>
      <c r="B28" s="15" t="s">
        <v>58</v>
      </c>
      <c r="C28" s="14" t="s">
        <v>727</v>
      </c>
      <c r="D28" s="14">
        <v>43046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1425</v>
      </c>
      <c r="K28" s="22" t="s">
        <v>1426</v>
      </c>
      <c r="L28" s="16">
        <v>137</v>
      </c>
      <c r="M28" s="17">
        <v>0.72</v>
      </c>
      <c r="N28" s="18">
        <v>100</v>
      </c>
      <c r="O28" s="19"/>
      <c r="P28" s="16"/>
      <c r="Q28" s="20">
        <f t="shared" si="0"/>
        <v>0</v>
      </c>
      <c r="R28" s="16"/>
      <c r="S28" s="20">
        <f t="shared" si="1"/>
        <v>0</v>
      </c>
      <c r="T28" s="16"/>
      <c r="U28" s="20">
        <f t="shared" si="2"/>
        <v>0</v>
      </c>
      <c r="V28" s="16">
        <v>150</v>
      </c>
      <c r="W28" s="20">
        <f t="shared" si="3"/>
        <v>30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21" customFormat="1" ht="12" x14ac:dyDescent="0.3">
      <c r="A29" s="118">
        <v>23</v>
      </c>
      <c r="B29" s="15" t="s">
        <v>58</v>
      </c>
      <c r="C29" s="14" t="s">
        <v>727</v>
      </c>
      <c r="D29" s="14">
        <v>43046</v>
      </c>
      <c r="E29" s="15"/>
      <c r="F29" s="15" t="s">
        <v>620</v>
      </c>
      <c r="G29" s="15" t="s">
        <v>47</v>
      </c>
      <c r="H29" s="15" t="s">
        <v>806</v>
      </c>
      <c r="I29" s="22" t="s">
        <v>807</v>
      </c>
      <c r="J29" s="15" t="s">
        <v>36</v>
      </c>
      <c r="K29" s="15" t="s">
        <v>37</v>
      </c>
      <c r="L29" s="16">
        <v>280</v>
      </c>
      <c r="M29" s="17">
        <v>0.72</v>
      </c>
      <c r="N29" s="18">
        <v>200</v>
      </c>
      <c r="O29" s="19">
        <v>25</v>
      </c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300</v>
      </c>
      <c r="W29" s="20">
        <f t="shared" si="3"/>
        <v>60</v>
      </c>
      <c r="X29" s="16"/>
      <c r="Y29" s="20">
        <f t="shared" si="4"/>
        <v>0</v>
      </c>
      <c r="Z29" s="16"/>
      <c r="AA29" s="20">
        <f t="shared" si="5"/>
        <v>0</v>
      </c>
      <c r="AB29" s="61"/>
      <c r="AC29" s="57" t="s">
        <v>41</v>
      </c>
      <c r="AD29" s="51"/>
      <c r="AE29" s="38"/>
      <c r="AF29" s="11"/>
      <c r="AG29" s="52"/>
      <c r="AH29" s="51"/>
      <c r="AI29" s="34"/>
      <c r="AJ29" s="42">
        <f t="shared" si="6"/>
        <v>0</v>
      </c>
    </row>
    <row r="30" spans="1:36" s="21" customFormat="1" ht="12" x14ac:dyDescent="0.3">
      <c r="A30" s="118">
        <v>24</v>
      </c>
      <c r="B30" s="15" t="s">
        <v>58</v>
      </c>
      <c r="C30" s="14" t="s">
        <v>15</v>
      </c>
      <c r="D30" s="14">
        <v>43046</v>
      </c>
      <c r="E30" s="15"/>
      <c r="F30" s="15" t="s">
        <v>53</v>
      </c>
      <c r="G30" s="15" t="s">
        <v>47</v>
      </c>
      <c r="H30" s="15" t="s">
        <v>36</v>
      </c>
      <c r="I30" s="15" t="s">
        <v>37</v>
      </c>
      <c r="J30" s="15" t="s">
        <v>500</v>
      </c>
      <c r="K30" s="15" t="s">
        <v>501</v>
      </c>
      <c r="L30" s="16">
        <v>240</v>
      </c>
      <c r="M30" s="17">
        <v>0.72</v>
      </c>
      <c r="N30" s="18">
        <v>170</v>
      </c>
      <c r="O30" s="19"/>
      <c r="P30" s="16">
        <v>250</v>
      </c>
      <c r="Q30" s="20">
        <f t="shared" si="0"/>
        <v>55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16"/>
      <c r="Y30" s="20">
        <f t="shared" si="4"/>
        <v>0</v>
      </c>
      <c r="Z30" s="16"/>
      <c r="AA30" s="20">
        <f t="shared" si="5"/>
        <v>0</v>
      </c>
      <c r="AB30" s="61" t="s">
        <v>82</v>
      </c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21" customFormat="1" ht="12" x14ac:dyDescent="0.3">
      <c r="A31" s="118">
        <v>25</v>
      </c>
      <c r="B31" s="15" t="s">
        <v>58</v>
      </c>
      <c r="C31" s="14" t="s">
        <v>18</v>
      </c>
      <c r="D31" s="14">
        <v>43046</v>
      </c>
      <c r="E31" s="15"/>
      <c r="F31" s="15" t="s">
        <v>85</v>
      </c>
      <c r="G31" s="15" t="s">
        <v>47</v>
      </c>
      <c r="H31" s="15" t="s">
        <v>36</v>
      </c>
      <c r="I31" s="15" t="s">
        <v>37</v>
      </c>
      <c r="J31" s="15" t="s">
        <v>1058</v>
      </c>
      <c r="K31" s="15" t="s">
        <v>1059</v>
      </c>
      <c r="L31" s="16">
        <v>167</v>
      </c>
      <c r="M31" s="17">
        <v>0.72</v>
      </c>
      <c r="N31" s="18">
        <v>120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16"/>
      <c r="Y31" s="20">
        <f t="shared" si="4"/>
        <v>0</v>
      </c>
      <c r="Z31" s="16">
        <v>180</v>
      </c>
      <c r="AA31" s="20">
        <f t="shared" si="5"/>
        <v>36</v>
      </c>
      <c r="AB31" s="61" t="s">
        <v>1428</v>
      </c>
      <c r="AC31" s="57" t="s">
        <v>41</v>
      </c>
      <c r="AD31" s="51"/>
      <c r="AE31" s="38"/>
      <c r="AF31" s="11"/>
      <c r="AG31" s="52"/>
      <c r="AH31" s="51"/>
      <c r="AI31" s="34"/>
      <c r="AJ31" s="42">
        <f t="shared" si="6"/>
        <v>0</v>
      </c>
    </row>
    <row r="32" spans="1:36" s="21" customFormat="1" ht="12" x14ac:dyDescent="0.3">
      <c r="A32" s="118">
        <v>26</v>
      </c>
      <c r="B32" s="15" t="s">
        <v>58</v>
      </c>
      <c r="C32" s="14" t="s">
        <v>16</v>
      </c>
      <c r="D32" s="14">
        <v>43046</v>
      </c>
      <c r="E32" s="15"/>
      <c r="F32" s="15" t="s">
        <v>652</v>
      </c>
      <c r="G32" s="15" t="s">
        <v>47</v>
      </c>
      <c r="H32" s="15" t="s">
        <v>36</v>
      </c>
      <c r="I32" s="22" t="s">
        <v>37</v>
      </c>
      <c r="J32" s="15" t="s">
        <v>716</v>
      </c>
      <c r="K32" s="22" t="s">
        <v>717</v>
      </c>
      <c r="L32" s="16">
        <v>60</v>
      </c>
      <c r="M32" s="17">
        <v>0.75</v>
      </c>
      <c r="N32" s="18">
        <f t="shared" si="7"/>
        <v>45</v>
      </c>
      <c r="O32" s="19"/>
      <c r="P32" s="16"/>
      <c r="Q32" s="20">
        <f t="shared" si="0"/>
        <v>0</v>
      </c>
      <c r="R32" s="16">
        <v>100</v>
      </c>
      <c r="S32" s="20">
        <f t="shared" si="1"/>
        <v>20</v>
      </c>
      <c r="T32" s="16"/>
      <c r="U32" s="20">
        <f t="shared" si="2"/>
        <v>0</v>
      </c>
      <c r="V32" s="16"/>
      <c r="W32" s="20">
        <f t="shared" si="3"/>
        <v>0</v>
      </c>
      <c r="X32" s="16"/>
      <c r="Y32" s="20">
        <f t="shared" si="4"/>
        <v>0</v>
      </c>
      <c r="Z32" s="16"/>
      <c r="AA32" s="20">
        <f t="shared" si="5"/>
        <v>0</v>
      </c>
      <c r="AB32" s="60" t="s">
        <v>229</v>
      </c>
      <c r="AC32" s="57" t="s">
        <v>41</v>
      </c>
      <c r="AD32" s="53"/>
      <c r="AE32" s="45"/>
      <c r="AF32" s="32"/>
      <c r="AG32" s="54"/>
      <c r="AH32" s="51"/>
      <c r="AI32" s="34"/>
      <c r="AJ32" s="42">
        <f t="shared" si="6"/>
        <v>0</v>
      </c>
    </row>
    <row r="33" spans="1:36" s="21" customFormat="1" ht="12" x14ac:dyDescent="0.3">
      <c r="A33" s="118">
        <v>27</v>
      </c>
      <c r="B33" s="15" t="s">
        <v>58</v>
      </c>
      <c r="C33" s="14" t="s">
        <v>16</v>
      </c>
      <c r="D33" s="14">
        <v>43046</v>
      </c>
      <c r="E33" s="15"/>
      <c r="F33" s="15" t="s">
        <v>652</v>
      </c>
      <c r="G33" s="15" t="s">
        <v>59</v>
      </c>
      <c r="H33" s="15" t="s">
        <v>36</v>
      </c>
      <c r="I33" s="22" t="s">
        <v>37</v>
      </c>
      <c r="J33" s="15" t="s">
        <v>1442</v>
      </c>
      <c r="K33" s="15" t="s">
        <v>1429</v>
      </c>
      <c r="L33" s="16">
        <v>160</v>
      </c>
      <c r="M33" s="17">
        <v>0.62</v>
      </c>
      <c r="N33" s="18">
        <v>100</v>
      </c>
      <c r="O33" s="19"/>
      <c r="P33" s="16"/>
      <c r="Q33" s="20">
        <f t="shared" si="0"/>
        <v>0</v>
      </c>
      <c r="R33" s="16">
        <v>180</v>
      </c>
      <c r="S33" s="20">
        <f t="shared" si="1"/>
        <v>36</v>
      </c>
      <c r="T33" s="16"/>
      <c r="U33" s="20">
        <f t="shared" si="2"/>
        <v>0</v>
      </c>
      <c r="V33" s="16"/>
      <c r="W33" s="20">
        <f t="shared" si="3"/>
        <v>0</v>
      </c>
      <c r="X33" s="16"/>
      <c r="Y33" s="20">
        <f t="shared" si="4"/>
        <v>0</v>
      </c>
      <c r="Z33" s="16"/>
      <c r="AA33" s="20">
        <f t="shared" si="5"/>
        <v>0</v>
      </c>
      <c r="AB33" s="60"/>
      <c r="AC33" s="57" t="s">
        <v>41</v>
      </c>
      <c r="AD33" s="51"/>
      <c r="AE33" s="38"/>
      <c r="AF33" s="11"/>
      <c r="AG33" s="52"/>
      <c r="AH33" s="51"/>
      <c r="AI33" s="34"/>
      <c r="AJ33" s="42">
        <f t="shared" si="6"/>
        <v>0</v>
      </c>
    </row>
    <row r="34" spans="1:36" s="21" customFormat="1" ht="12" x14ac:dyDescent="0.3">
      <c r="A34" s="118">
        <v>28</v>
      </c>
      <c r="B34" s="15" t="s">
        <v>62</v>
      </c>
      <c r="C34" s="14" t="s">
        <v>16</v>
      </c>
      <c r="D34" s="14">
        <v>43046</v>
      </c>
      <c r="E34" s="15" t="s">
        <v>315</v>
      </c>
      <c r="F34" s="15" t="s">
        <v>652</v>
      </c>
      <c r="G34" s="15" t="s">
        <v>59</v>
      </c>
      <c r="H34" s="15" t="s">
        <v>391</v>
      </c>
      <c r="I34" s="15" t="s">
        <v>140</v>
      </c>
      <c r="J34" s="15" t="s">
        <v>246</v>
      </c>
      <c r="K34" s="15" t="s">
        <v>65</v>
      </c>
      <c r="L34" s="16">
        <v>125</v>
      </c>
      <c r="M34" s="17">
        <v>0</v>
      </c>
      <c r="N34" s="18">
        <f t="shared" ref="N34" si="8">L34*M34</f>
        <v>0</v>
      </c>
      <c r="O34" s="19">
        <v>13</v>
      </c>
      <c r="P34" s="16"/>
      <c r="Q34" s="20">
        <f t="shared" ref="Q34" si="9">P34*0.22</f>
        <v>0</v>
      </c>
      <c r="R34" s="16">
        <v>125</v>
      </c>
      <c r="S34" s="20">
        <f t="shared" ref="S34" si="10">R34*0.2</f>
        <v>25</v>
      </c>
      <c r="T34" s="16"/>
      <c r="U34" s="20">
        <f t="shared" ref="U34" si="11">T34*0.2</f>
        <v>0</v>
      </c>
      <c r="V34" s="16"/>
      <c r="W34" s="20">
        <f t="shared" ref="W34" si="12">V34*0.2</f>
        <v>0</v>
      </c>
      <c r="X34" s="16"/>
      <c r="Y34" s="20">
        <f t="shared" ref="Y34" si="13">X34*0.2</f>
        <v>0</v>
      </c>
      <c r="Z34" s="16"/>
      <c r="AA34" s="20">
        <f t="shared" ref="AA34" si="14">Z34*0.2</f>
        <v>0</v>
      </c>
      <c r="AB34" s="60" t="s">
        <v>1443</v>
      </c>
      <c r="AC34" s="57" t="s">
        <v>41</v>
      </c>
      <c r="AD34" s="51"/>
      <c r="AE34" s="38"/>
      <c r="AF34" s="11"/>
      <c r="AG34" s="52"/>
      <c r="AH34" s="51"/>
      <c r="AI34" s="34"/>
      <c r="AJ34" s="42">
        <f t="shared" ref="AJ34" si="15">AH34*AI34</f>
        <v>0</v>
      </c>
    </row>
    <row r="35" spans="1:36" s="21" customFormat="1" ht="12" x14ac:dyDescent="0.3">
      <c r="A35" s="118">
        <v>29</v>
      </c>
      <c r="B35" s="15" t="s">
        <v>44</v>
      </c>
      <c r="C35" s="14" t="s">
        <v>16</v>
      </c>
      <c r="D35" s="14">
        <v>43047</v>
      </c>
      <c r="E35" s="15" t="s">
        <v>1455</v>
      </c>
      <c r="F35" s="15" t="s">
        <v>652</v>
      </c>
      <c r="G35" s="15" t="s">
        <v>47</v>
      </c>
      <c r="H35" s="15" t="s">
        <v>36</v>
      </c>
      <c r="I35" s="15" t="s">
        <v>37</v>
      </c>
      <c r="J35" s="15" t="s">
        <v>1456</v>
      </c>
      <c r="K35" s="15" t="s">
        <v>1457</v>
      </c>
      <c r="L35" s="16">
        <v>330</v>
      </c>
      <c r="M35" s="17">
        <v>0.75</v>
      </c>
      <c r="N35" s="18">
        <f t="shared" si="7"/>
        <v>247.5</v>
      </c>
      <c r="O35" s="19"/>
      <c r="P35" s="16"/>
      <c r="Q35" s="20">
        <f t="shared" si="0"/>
        <v>0</v>
      </c>
      <c r="R35" s="16">
        <v>350</v>
      </c>
      <c r="S35" s="20">
        <f t="shared" si="1"/>
        <v>70</v>
      </c>
      <c r="T35" s="16"/>
      <c r="U35" s="20">
        <f t="shared" si="2"/>
        <v>0</v>
      </c>
      <c r="V35" s="16"/>
      <c r="W35" s="20">
        <f t="shared" si="3"/>
        <v>0</v>
      </c>
      <c r="X35" s="16"/>
      <c r="Y35" s="20">
        <f t="shared" si="4"/>
        <v>0</v>
      </c>
      <c r="Z35" s="16"/>
      <c r="AA35" s="20">
        <f t="shared" si="5"/>
        <v>0</v>
      </c>
      <c r="AB35" s="60" t="s">
        <v>1443</v>
      </c>
      <c r="AC35" s="57" t="s">
        <v>41</v>
      </c>
      <c r="AD35" s="51"/>
      <c r="AE35" s="38"/>
      <c r="AF35" s="11"/>
      <c r="AG35" s="52"/>
      <c r="AH35" s="51"/>
      <c r="AI35" s="34"/>
      <c r="AJ35" s="42">
        <f t="shared" si="6"/>
        <v>0</v>
      </c>
    </row>
    <row r="36" spans="1:36" s="21" customFormat="1" ht="12" x14ac:dyDescent="0.3">
      <c r="A36" s="118">
        <v>30</v>
      </c>
      <c r="B36" s="15" t="s">
        <v>58</v>
      </c>
      <c r="C36" s="14" t="s">
        <v>18</v>
      </c>
      <c r="D36" s="14">
        <v>43047</v>
      </c>
      <c r="E36" s="15"/>
      <c r="F36" s="15" t="s">
        <v>85</v>
      </c>
      <c r="G36" s="15" t="s">
        <v>47</v>
      </c>
      <c r="H36" s="15" t="s">
        <v>36</v>
      </c>
      <c r="I36" s="127" t="s">
        <v>37</v>
      </c>
      <c r="J36" s="15" t="s">
        <v>1058</v>
      </c>
      <c r="K36" s="127" t="s">
        <v>1059</v>
      </c>
      <c r="L36" s="16">
        <v>167</v>
      </c>
      <c r="M36" s="17">
        <v>0.72</v>
      </c>
      <c r="N36" s="18">
        <v>120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16"/>
      <c r="Y36" s="20">
        <f t="shared" si="4"/>
        <v>0</v>
      </c>
      <c r="Z36" s="16">
        <v>180</v>
      </c>
      <c r="AA36" s="20">
        <f t="shared" si="5"/>
        <v>36</v>
      </c>
      <c r="AB36" s="60"/>
      <c r="AC36" s="57" t="s">
        <v>41</v>
      </c>
      <c r="AD36" s="53"/>
      <c r="AE36" s="45"/>
      <c r="AF36" s="32"/>
      <c r="AG36" s="54"/>
      <c r="AH36" s="51"/>
      <c r="AI36" s="34"/>
      <c r="AJ36" s="42">
        <f t="shared" si="6"/>
        <v>0</v>
      </c>
    </row>
    <row r="37" spans="1:36" s="21" customFormat="1" ht="12" x14ac:dyDescent="0.3">
      <c r="A37" s="118">
        <v>31</v>
      </c>
      <c r="B37" s="15" t="s">
        <v>62</v>
      </c>
      <c r="C37" s="14" t="s">
        <v>16</v>
      </c>
      <c r="D37" s="14">
        <v>43047</v>
      </c>
      <c r="E37" s="15"/>
      <c r="F37" s="15" t="s">
        <v>652</v>
      </c>
      <c r="G37" s="15" t="s">
        <v>47</v>
      </c>
      <c r="H37" s="15" t="s">
        <v>403</v>
      </c>
      <c r="I37" s="22" t="s">
        <v>254</v>
      </c>
      <c r="J37" s="15" t="s">
        <v>182</v>
      </c>
      <c r="K37" s="15" t="s">
        <v>183</v>
      </c>
      <c r="L37" s="16">
        <v>100</v>
      </c>
      <c r="M37" s="17">
        <v>0</v>
      </c>
      <c r="N37" s="18">
        <f t="shared" si="7"/>
        <v>0</v>
      </c>
      <c r="O37" s="19"/>
      <c r="P37" s="16"/>
      <c r="Q37" s="20">
        <f t="shared" si="0"/>
        <v>0</v>
      </c>
      <c r="R37" s="16">
        <v>100</v>
      </c>
      <c r="S37" s="20">
        <f t="shared" si="1"/>
        <v>20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 t="s">
        <v>1431</v>
      </c>
      <c r="AC37" s="58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21" customFormat="1" ht="12" x14ac:dyDescent="0.3">
      <c r="A38" s="118">
        <v>32</v>
      </c>
      <c r="B38" s="15" t="s">
        <v>62</v>
      </c>
      <c r="C38" s="14" t="s">
        <v>727</v>
      </c>
      <c r="D38" s="14">
        <v>43047</v>
      </c>
      <c r="E38" s="15"/>
      <c r="F38" s="15" t="s">
        <v>652</v>
      </c>
      <c r="G38" s="15" t="s">
        <v>47</v>
      </c>
      <c r="H38" s="15" t="s">
        <v>403</v>
      </c>
      <c r="I38" s="22" t="s">
        <v>254</v>
      </c>
      <c r="J38" s="15" t="s">
        <v>182</v>
      </c>
      <c r="K38" s="15" t="s">
        <v>183</v>
      </c>
      <c r="L38" s="16">
        <v>0</v>
      </c>
      <c r="M38" s="17">
        <v>0</v>
      </c>
      <c r="N38" s="18">
        <f t="shared" si="7"/>
        <v>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100</v>
      </c>
      <c r="W38" s="20">
        <f t="shared" si="3"/>
        <v>20</v>
      </c>
      <c r="X38" s="16"/>
      <c r="Y38" s="20">
        <f t="shared" si="4"/>
        <v>0</v>
      </c>
      <c r="Z38" s="16"/>
      <c r="AA38" s="20">
        <f t="shared" si="5"/>
        <v>0</v>
      </c>
      <c r="AB38" s="60" t="s">
        <v>1431</v>
      </c>
      <c r="AC38" s="58" t="s">
        <v>41</v>
      </c>
      <c r="AD38" s="51"/>
      <c r="AE38" s="38"/>
      <c r="AF38" s="11"/>
      <c r="AG38" s="52"/>
      <c r="AH38" s="51"/>
      <c r="AI38" s="34"/>
      <c r="AJ38" s="42">
        <f t="shared" si="6"/>
        <v>0</v>
      </c>
    </row>
    <row r="39" spans="1:36" s="21" customFormat="1" ht="12" x14ac:dyDescent="0.3">
      <c r="A39" s="118">
        <v>33</v>
      </c>
      <c r="B39" s="15" t="s">
        <v>32</v>
      </c>
      <c r="C39" s="14" t="s">
        <v>17</v>
      </c>
      <c r="D39" s="14">
        <v>43047</v>
      </c>
      <c r="E39" s="15" t="s">
        <v>1433</v>
      </c>
      <c r="F39" s="15" t="s">
        <v>1043</v>
      </c>
      <c r="G39" s="15" t="s">
        <v>59</v>
      </c>
      <c r="H39" s="15" t="s">
        <v>36</v>
      </c>
      <c r="I39" s="15" t="s">
        <v>37</v>
      </c>
      <c r="J39" s="15" t="s">
        <v>1283</v>
      </c>
      <c r="K39" s="15" t="s">
        <v>1284</v>
      </c>
      <c r="L39" s="16">
        <v>300</v>
      </c>
      <c r="M39" s="17">
        <v>0.8</v>
      </c>
      <c r="N39" s="18">
        <f t="shared" si="7"/>
        <v>240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>
        <v>300</v>
      </c>
      <c r="U39" s="20">
        <f t="shared" si="2"/>
        <v>60</v>
      </c>
      <c r="V39" s="16"/>
      <c r="W39" s="20">
        <f t="shared" si="3"/>
        <v>0</v>
      </c>
      <c r="X39" s="16"/>
      <c r="Y39" s="20">
        <f t="shared" si="4"/>
        <v>0</v>
      </c>
      <c r="Z39" s="16"/>
      <c r="AA39" s="20">
        <f t="shared" si="5"/>
        <v>0</v>
      </c>
      <c r="AB39" s="60" t="s">
        <v>1392</v>
      </c>
      <c r="AC39" s="58" t="s">
        <v>41</v>
      </c>
      <c r="AD39" s="51"/>
      <c r="AE39" s="38"/>
      <c r="AF39" s="11"/>
      <c r="AG39" s="52"/>
      <c r="AH39" s="53"/>
      <c r="AI39" s="34"/>
      <c r="AJ39" s="42">
        <f t="shared" si="6"/>
        <v>0</v>
      </c>
    </row>
    <row r="40" spans="1:36" s="21" customFormat="1" ht="12" x14ac:dyDescent="0.3">
      <c r="A40" s="118">
        <v>34</v>
      </c>
      <c r="B40" s="15" t="s">
        <v>32</v>
      </c>
      <c r="C40" s="14" t="s">
        <v>17</v>
      </c>
      <c r="D40" s="14">
        <v>43048</v>
      </c>
      <c r="E40" s="15" t="s">
        <v>1432</v>
      </c>
      <c r="F40" s="15" t="s">
        <v>1043</v>
      </c>
      <c r="G40" s="15" t="s">
        <v>59</v>
      </c>
      <c r="H40" s="15" t="s">
        <v>36</v>
      </c>
      <c r="I40" s="22" t="s">
        <v>37</v>
      </c>
      <c r="J40" s="15" t="s">
        <v>1283</v>
      </c>
      <c r="K40" s="15" t="s">
        <v>1284</v>
      </c>
      <c r="L40" s="16">
        <v>300</v>
      </c>
      <c r="M40" s="17">
        <v>0.8</v>
      </c>
      <c r="N40" s="18">
        <f t="shared" si="7"/>
        <v>240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300</v>
      </c>
      <c r="U40" s="20">
        <f t="shared" si="2"/>
        <v>60</v>
      </c>
      <c r="V40" s="16"/>
      <c r="W40" s="20">
        <f t="shared" si="3"/>
        <v>0</v>
      </c>
      <c r="X40" s="16"/>
      <c r="Y40" s="20">
        <f t="shared" si="4"/>
        <v>0</v>
      </c>
      <c r="Z40" s="16"/>
      <c r="AA40" s="20">
        <f t="shared" si="5"/>
        <v>0</v>
      </c>
      <c r="AB40" s="60" t="s">
        <v>1392</v>
      </c>
      <c r="AC40" s="58" t="s">
        <v>41</v>
      </c>
      <c r="AD40" s="51"/>
      <c r="AE40" s="38"/>
      <c r="AF40" s="11"/>
      <c r="AG40" s="52"/>
      <c r="AH40" s="51"/>
      <c r="AI40" s="34"/>
      <c r="AJ40" s="42">
        <f t="shared" si="6"/>
        <v>0</v>
      </c>
    </row>
    <row r="41" spans="1:36" s="21" customFormat="1" ht="12" x14ac:dyDescent="0.3">
      <c r="A41" s="118">
        <v>35</v>
      </c>
      <c r="B41" s="15" t="s">
        <v>32</v>
      </c>
      <c r="C41" s="14" t="s">
        <v>17</v>
      </c>
      <c r="D41" s="14">
        <v>43048</v>
      </c>
      <c r="E41" s="15" t="s">
        <v>1482</v>
      </c>
      <c r="F41" s="15" t="s">
        <v>1043</v>
      </c>
      <c r="G41" s="15" t="s">
        <v>59</v>
      </c>
      <c r="H41" s="15" t="s">
        <v>1434</v>
      </c>
      <c r="I41" s="22" t="s">
        <v>1435</v>
      </c>
      <c r="J41" s="15" t="s">
        <v>36</v>
      </c>
      <c r="K41" s="15" t="s">
        <v>37</v>
      </c>
      <c r="L41" s="16">
        <v>220</v>
      </c>
      <c r="M41" s="17">
        <v>0.8</v>
      </c>
      <c r="N41" s="18">
        <f t="shared" si="7"/>
        <v>176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>
        <v>250</v>
      </c>
      <c r="U41" s="20">
        <f t="shared" si="2"/>
        <v>50</v>
      </c>
      <c r="V41" s="16"/>
      <c r="W41" s="20">
        <f t="shared" si="3"/>
        <v>0</v>
      </c>
      <c r="X41" s="16"/>
      <c r="Y41" s="20">
        <f t="shared" si="4"/>
        <v>0</v>
      </c>
      <c r="Z41" s="16"/>
      <c r="AA41" s="20">
        <f t="shared" si="5"/>
        <v>0</v>
      </c>
      <c r="AB41" s="60" t="s">
        <v>1401</v>
      </c>
      <c r="AC41" s="58" t="s">
        <v>41</v>
      </c>
      <c r="AD41" s="51"/>
      <c r="AE41" s="38"/>
      <c r="AF41" s="11"/>
      <c r="AG41" s="52"/>
      <c r="AH41" s="51"/>
      <c r="AI41" s="34"/>
      <c r="AJ41" s="42">
        <f t="shared" si="6"/>
        <v>0</v>
      </c>
    </row>
    <row r="42" spans="1:36" s="21" customFormat="1" ht="12" x14ac:dyDescent="0.3">
      <c r="A42" s="118">
        <v>36</v>
      </c>
      <c r="B42" s="15" t="s">
        <v>32</v>
      </c>
      <c r="C42" s="14" t="s">
        <v>16</v>
      </c>
      <c r="D42" s="14">
        <v>43048</v>
      </c>
      <c r="E42" s="15" t="s">
        <v>1436</v>
      </c>
      <c r="F42" s="15" t="s">
        <v>652</v>
      </c>
      <c r="G42" s="15" t="s">
        <v>35</v>
      </c>
      <c r="H42" s="15" t="s">
        <v>36</v>
      </c>
      <c r="I42" s="22" t="s">
        <v>37</v>
      </c>
      <c r="J42" s="15" t="s">
        <v>871</v>
      </c>
      <c r="K42" s="15" t="s">
        <v>872</v>
      </c>
      <c r="L42" s="16">
        <v>120</v>
      </c>
      <c r="M42" s="17">
        <v>0.8</v>
      </c>
      <c r="N42" s="18">
        <f t="shared" si="7"/>
        <v>96</v>
      </c>
      <c r="O42" s="19"/>
      <c r="P42" s="16"/>
      <c r="Q42" s="20">
        <f t="shared" si="0"/>
        <v>0</v>
      </c>
      <c r="R42" s="16">
        <v>150</v>
      </c>
      <c r="S42" s="20">
        <f t="shared" si="1"/>
        <v>30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1437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6"/>
        <v>0</v>
      </c>
    </row>
    <row r="43" spans="1:36" s="21" customFormat="1" ht="12" x14ac:dyDescent="0.3">
      <c r="A43" s="118">
        <v>37</v>
      </c>
      <c r="B43" s="15" t="s">
        <v>58</v>
      </c>
      <c r="C43" s="14" t="s">
        <v>18</v>
      </c>
      <c r="D43" s="14">
        <v>43048</v>
      </c>
      <c r="E43" s="15"/>
      <c r="F43" s="15" t="s">
        <v>85</v>
      </c>
      <c r="G43" s="15" t="s">
        <v>47</v>
      </c>
      <c r="H43" s="15" t="s">
        <v>36</v>
      </c>
      <c r="I43" s="22" t="s">
        <v>37</v>
      </c>
      <c r="J43" s="15" t="s">
        <v>249</v>
      </c>
      <c r="K43" s="15" t="s">
        <v>250</v>
      </c>
      <c r="L43" s="16">
        <v>100</v>
      </c>
      <c r="M43" s="17">
        <v>0.7</v>
      </c>
      <c r="N43" s="18">
        <f t="shared" si="7"/>
        <v>70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/>
      <c r="U43" s="20">
        <f t="shared" si="2"/>
        <v>0</v>
      </c>
      <c r="V43" s="16"/>
      <c r="W43" s="20">
        <f t="shared" si="3"/>
        <v>0</v>
      </c>
      <c r="X43" s="16"/>
      <c r="Y43" s="20">
        <f t="shared" si="4"/>
        <v>0</v>
      </c>
      <c r="Z43" s="16">
        <v>100</v>
      </c>
      <c r="AA43" s="20">
        <f t="shared" si="5"/>
        <v>20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6"/>
        <v>0</v>
      </c>
    </row>
    <row r="44" spans="1:36" s="21" customFormat="1" ht="12" x14ac:dyDescent="0.3">
      <c r="A44" s="118">
        <v>38</v>
      </c>
      <c r="B44" s="15" t="s">
        <v>58</v>
      </c>
      <c r="C44" s="14" t="s">
        <v>18</v>
      </c>
      <c r="D44" s="14">
        <v>43048</v>
      </c>
      <c r="E44" s="15"/>
      <c r="F44" s="15" t="s">
        <v>85</v>
      </c>
      <c r="G44" s="15" t="s">
        <v>47</v>
      </c>
      <c r="H44" s="15" t="s">
        <v>806</v>
      </c>
      <c r="I44" s="22" t="s">
        <v>807</v>
      </c>
      <c r="J44" s="15" t="s">
        <v>36</v>
      </c>
      <c r="K44" s="15" t="s">
        <v>37</v>
      </c>
      <c r="L44" s="16">
        <v>280</v>
      </c>
      <c r="M44" s="17">
        <v>0.72</v>
      </c>
      <c r="N44" s="18">
        <v>200</v>
      </c>
      <c r="O44" s="19">
        <v>25</v>
      </c>
      <c r="P44" s="16"/>
      <c r="Q44" s="20">
        <f t="shared" ref="Q44:Q60" si="16">P44*0.22</f>
        <v>0</v>
      </c>
      <c r="R44" s="16"/>
      <c r="S44" s="20">
        <f t="shared" ref="S44:S60" si="17">R44*0.2</f>
        <v>0</v>
      </c>
      <c r="T44" s="16"/>
      <c r="U44" s="20">
        <f t="shared" ref="U44:U60" si="18">T44*0.2</f>
        <v>0</v>
      </c>
      <c r="V44" s="16"/>
      <c r="W44" s="20">
        <f t="shared" ref="W44:W60" si="19">V44*0.2</f>
        <v>0</v>
      </c>
      <c r="X44" s="16"/>
      <c r="Y44" s="20">
        <f t="shared" ref="Y44:Y60" si="20">X44*0.2</f>
        <v>0</v>
      </c>
      <c r="Z44" s="16">
        <v>300</v>
      </c>
      <c r="AA44" s="20">
        <f t="shared" ref="AA44:AA60" si="21">Z44*0.2</f>
        <v>60</v>
      </c>
      <c r="AB44" s="60" t="s">
        <v>334</v>
      </c>
      <c r="AC44" s="57" t="s">
        <v>41</v>
      </c>
      <c r="AD44" s="51"/>
      <c r="AE44" s="38"/>
      <c r="AF44" s="11"/>
      <c r="AG44" s="52"/>
      <c r="AH44" s="53"/>
      <c r="AI44" s="34"/>
      <c r="AJ44" s="42">
        <f t="shared" ref="AJ44:AJ60" si="22">AH44*AI44</f>
        <v>0</v>
      </c>
    </row>
    <row r="45" spans="1:36" s="21" customFormat="1" ht="12" x14ac:dyDescent="0.3">
      <c r="A45" s="118">
        <v>39</v>
      </c>
      <c r="B45" s="15" t="s">
        <v>58</v>
      </c>
      <c r="C45" s="14" t="s">
        <v>727</v>
      </c>
      <c r="D45" s="14">
        <v>43048</v>
      </c>
      <c r="E45" s="15"/>
      <c r="F45" s="15" t="s">
        <v>620</v>
      </c>
      <c r="G45" s="15" t="s">
        <v>47</v>
      </c>
      <c r="H45" s="15" t="s">
        <v>36</v>
      </c>
      <c r="I45" s="22" t="s">
        <v>37</v>
      </c>
      <c r="J45" s="15" t="s">
        <v>821</v>
      </c>
      <c r="K45" s="15" t="s">
        <v>822</v>
      </c>
      <c r="L45" s="16">
        <v>280</v>
      </c>
      <c r="M45" s="17">
        <v>0.72</v>
      </c>
      <c r="N45" s="18">
        <v>205</v>
      </c>
      <c r="O45" s="19"/>
      <c r="P45" s="16"/>
      <c r="Q45" s="20">
        <f t="shared" si="16"/>
        <v>0</v>
      </c>
      <c r="R45" s="16"/>
      <c r="S45" s="20">
        <f t="shared" si="17"/>
        <v>0</v>
      </c>
      <c r="T45" s="16"/>
      <c r="U45" s="20">
        <f t="shared" si="18"/>
        <v>0</v>
      </c>
      <c r="V45" s="16">
        <v>300</v>
      </c>
      <c r="W45" s="20">
        <f t="shared" si="19"/>
        <v>60</v>
      </c>
      <c r="X45" s="16"/>
      <c r="Y45" s="20">
        <f t="shared" si="20"/>
        <v>0</v>
      </c>
      <c r="Z45" s="16"/>
      <c r="AA45" s="20">
        <f t="shared" si="21"/>
        <v>0</v>
      </c>
      <c r="AB45" s="60"/>
      <c r="AC45" s="57" t="s">
        <v>41</v>
      </c>
      <c r="AD45" s="51"/>
      <c r="AE45" s="38"/>
      <c r="AF45" s="11"/>
      <c r="AG45" s="52"/>
      <c r="AH45" s="51"/>
      <c r="AI45" s="34"/>
      <c r="AJ45" s="42">
        <f t="shared" si="22"/>
        <v>0</v>
      </c>
    </row>
    <row r="46" spans="1:36" s="21" customFormat="1" ht="12" x14ac:dyDescent="0.3">
      <c r="A46" s="118">
        <v>40</v>
      </c>
      <c r="B46" s="15" t="s">
        <v>58</v>
      </c>
      <c r="C46" s="14" t="s">
        <v>727</v>
      </c>
      <c r="D46" s="14">
        <v>43049</v>
      </c>
      <c r="E46" s="15"/>
      <c r="F46" s="15" t="s">
        <v>620</v>
      </c>
      <c r="G46" s="15" t="s">
        <v>47</v>
      </c>
      <c r="H46" s="15" t="s">
        <v>36</v>
      </c>
      <c r="I46" s="22" t="s">
        <v>37</v>
      </c>
      <c r="J46" s="15" t="s">
        <v>1058</v>
      </c>
      <c r="K46" s="15" t="s">
        <v>1059</v>
      </c>
      <c r="L46" s="16">
        <v>167</v>
      </c>
      <c r="M46" s="17">
        <v>0.72</v>
      </c>
      <c r="N46" s="18">
        <v>120</v>
      </c>
      <c r="O46" s="19"/>
      <c r="P46" s="16"/>
      <c r="Q46" s="20">
        <f t="shared" si="16"/>
        <v>0</v>
      </c>
      <c r="R46" s="16"/>
      <c r="S46" s="20">
        <f t="shared" si="17"/>
        <v>0</v>
      </c>
      <c r="T46" s="16"/>
      <c r="U46" s="20">
        <f t="shared" si="18"/>
        <v>0</v>
      </c>
      <c r="V46" s="16">
        <v>180</v>
      </c>
      <c r="W46" s="20">
        <f t="shared" si="19"/>
        <v>36</v>
      </c>
      <c r="X46" s="16"/>
      <c r="Y46" s="20">
        <f t="shared" si="20"/>
        <v>0</v>
      </c>
      <c r="Z46" s="16"/>
      <c r="AA46" s="20">
        <f t="shared" si="21"/>
        <v>0</v>
      </c>
      <c r="AB46" s="60"/>
      <c r="AC46" s="58" t="s">
        <v>41</v>
      </c>
      <c r="AD46" s="51"/>
      <c r="AE46" s="38"/>
      <c r="AF46" s="11"/>
      <c r="AG46" s="52"/>
      <c r="AH46" s="51"/>
      <c r="AI46" s="34"/>
      <c r="AJ46" s="42">
        <f t="shared" si="22"/>
        <v>0</v>
      </c>
    </row>
    <row r="47" spans="1:36" s="21" customFormat="1" ht="12" x14ac:dyDescent="0.3">
      <c r="A47" s="118">
        <v>41</v>
      </c>
      <c r="B47" s="15" t="s">
        <v>161</v>
      </c>
      <c r="C47" s="14" t="s">
        <v>16</v>
      </c>
      <c r="D47" s="14">
        <v>43049</v>
      </c>
      <c r="E47" s="15"/>
      <c r="F47" s="15" t="s">
        <v>652</v>
      </c>
      <c r="G47" s="15" t="s">
        <v>59</v>
      </c>
      <c r="H47" s="15" t="s">
        <v>163</v>
      </c>
      <c r="I47" s="22" t="s">
        <v>164</v>
      </c>
      <c r="J47" s="15" t="s">
        <v>126</v>
      </c>
      <c r="K47" s="15" t="s">
        <v>127</v>
      </c>
      <c r="L47" s="16">
        <v>100</v>
      </c>
      <c r="M47" s="17">
        <v>0.7</v>
      </c>
      <c r="N47" s="18">
        <f t="shared" ref="N47" si="23">L47*M47</f>
        <v>70</v>
      </c>
      <c r="O47" s="19"/>
      <c r="P47" s="16"/>
      <c r="Q47" s="20">
        <f t="shared" ref="Q47" si="24">P47*0.22</f>
        <v>0</v>
      </c>
      <c r="R47" s="16">
        <v>100</v>
      </c>
      <c r="S47" s="20">
        <f t="shared" ref="S47" si="25">R47*0.2</f>
        <v>20</v>
      </c>
      <c r="T47" s="16"/>
      <c r="U47" s="20">
        <f t="shared" ref="U47" si="26">T47*0.2</f>
        <v>0</v>
      </c>
      <c r="V47" s="16"/>
      <c r="W47" s="20">
        <f t="shared" ref="W47" si="27">V47*0.2</f>
        <v>0</v>
      </c>
      <c r="X47" s="16"/>
      <c r="Y47" s="20">
        <f t="shared" ref="Y47" si="28">X47*0.2</f>
        <v>0</v>
      </c>
      <c r="Z47" s="16"/>
      <c r="AA47" s="20">
        <f t="shared" ref="AA47" si="29">Z47*0.2</f>
        <v>0</v>
      </c>
      <c r="AB47" s="60"/>
      <c r="AC47" s="58" t="s">
        <v>41</v>
      </c>
      <c r="AD47" s="51"/>
      <c r="AE47" s="38"/>
      <c r="AF47" s="11"/>
      <c r="AG47" s="52"/>
      <c r="AH47" s="51"/>
      <c r="AI47" s="34"/>
      <c r="AJ47" s="42">
        <f t="shared" ref="AJ47" si="30">AH47*AI47</f>
        <v>0</v>
      </c>
    </row>
    <row r="48" spans="1:36" s="21" customFormat="1" ht="12" x14ac:dyDescent="0.3">
      <c r="A48" s="118">
        <v>42</v>
      </c>
      <c r="B48" s="15" t="s">
        <v>58</v>
      </c>
      <c r="C48" s="14" t="s">
        <v>16</v>
      </c>
      <c r="D48" s="14">
        <v>43049</v>
      </c>
      <c r="E48" s="15"/>
      <c r="F48" s="15" t="s">
        <v>652</v>
      </c>
      <c r="G48" s="15" t="s">
        <v>59</v>
      </c>
      <c r="H48" s="15" t="s">
        <v>36</v>
      </c>
      <c r="I48" s="127" t="s">
        <v>37</v>
      </c>
      <c r="J48" s="15" t="s">
        <v>1159</v>
      </c>
      <c r="K48" s="15" t="s">
        <v>492</v>
      </c>
      <c r="L48" s="16">
        <v>110</v>
      </c>
      <c r="M48" s="17">
        <v>0.75</v>
      </c>
      <c r="N48" s="18">
        <v>85</v>
      </c>
      <c r="O48" s="19"/>
      <c r="P48" s="16"/>
      <c r="Q48" s="20">
        <f t="shared" si="16"/>
        <v>0</v>
      </c>
      <c r="R48" s="16">
        <v>110</v>
      </c>
      <c r="S48" s="20">
        <f t="shared" si="17"/>
        <v>22</v>
      </c>
      <c r="T48" s="16"/>
      <c r="U48" s="20">
        <f t="shared" si="18"/>
        <v>0</v>
      </c>
      <c r="V48" s="16"/>
      <c r="W48" s="20">
        <f t="shared" si="19"/>
        <v>0</v>
      </c>
      <c r="X48" s="16"/>
      <c r="Y48" s="20">
        <f t="shared" si="20"/>
        <v>0</v>
      </c>
      <c r="Z48" s="16"/>
      <c r="AA48" s="20">
        <f t="shared" si="21"/>
        <v>0</v>
      </c>
      <c r="AB48" s="60"/>
      <c r="AC48" s="58" t="s">
        <v>41</v>
      </c>
      <c r="AD48" s="51"/>
      <c r="AE48" s="38"/>
      <c r="AF48" s="11"/>
      <c r="AG48" s="52"/>
      <c r="AH48" s="51"/>
      <c r="AI48" s="34"/>
      <c r="AJ48" s="42">
        <f t="shared" si="22"/>
        <v>0</v>
      </c>
    </row>
    <row r="49" spans="1:36" s="21" customFormat="1" ht="12" x14ac:dyDescent="0.3">
      <c r="A49" s="118">
        <v>43</v>
      </c>
      <c r="B49" s="15" t="s">
        <v>58</v>
      </c>
      <c r="C49" s="14" t="s">
        <v>15</v>
      </c>
      <c r="D49" s="14">
        <v>43049</v>
      </c>
      <c r="E49" s="15"/>
      <c r="F49" s="15" t="s">
        <v>53</v>
      </c>
      <c r="G49" s="15" t="s">
        <v>47</v>
      </c>
      <c r="H49" s="15" t="s">
        <v>36</v>
      </c>
      <c r="I49" s="15" t="s">
        <v>37</v>
      </c>
      <c r="J49" s="15" t="s">
        <v>1441</v>
      </c>
      <c r="K49" s="15" t="s">
        <v>1438</v>
      </c>
      <c r="L49" s="16">
        <v>230</v>
      </c>
      <c r="M49" s="17">
        <v>0.72</v>
      </c>
      <c r="N49" s="18">
        <v>165</v>
      </c>
      <c r="O49" s="19"/>
      <c r="P49" s="16">
        <v>230</v>
      </c>
      <c r="Q49" s="20">
        <f t="shared" si="16"/>
        <v>50.6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/>
      <c r="AA49" s="20">
        <f t="shared" si="21"/>
        <v>0</v>
      </c>
      <c r="AB49" s="60"/>
      <c r="AC49" s="58" t="s">
        <v>41</v>
      </c>
      <c r="AD49" s="51"/>
      <c r="AE49" s="38"/>
      <c r="AF49" s="11"/>
      <c r="AG49" s="52"/>
      <c r="AH49" s="53"/>
      <c r="AI49" s="34"/>
      <c r="AJ49" s="42">
        <f t="shared" si="22"/>
        <v>0</v>
      </c>
    </row>
    <row r="50" spans="1:36" s="21" customFormat="1" ht="12" x14ac:dyDescent="0.3">
      <c r="A50" s="118">
        <v>44</v>
      </c>
      <c r="B50" s="15" t="s">
        <v>44</v>
      </c>
      <c r="C50" s="14" t="s">
        <v>15</v>
      </c>
      <c r="D50" s="14">
        <v>43049</v>
      </c>
      <c r="E50" s="15"/>
      <c r="F50" s="15" t="s">
        <v>53</v>
      </c>
      <c r="G50" s="15" t="s">
        <v>59</v>
      </c>
      <c r="H50" s="15" t="s">
        <v>1439</v>
      </c>
      <c r="I50" s="15" t="s">
        <v>1440</v>
      </c>
      <c r="J50" s="15" t="s">
        <v>36</v>
      </c>
      <c r="K50" s="15" t="s">
        <v>37</v>
      </c>
      <c r="L50" s="16">
        <v>290</v>
      </c>
      <c r="M50" s="17">
        <v>0.65</v>
      </c>
      <c r="N50" s="18">
        <f t="shared" ref="N50:N60" si="31">L50*M50</f>
        <v>188.5</v>
      </c>
      <c r="O50" s="19"/>
      <c r="P50" s="16">
        <v>300</v>
      </c>
      <c r="Q50" s="20">
        <f t="shared" si="16"/>
        <v>66</v>
      </c>
      <c r="R50" s="16"/>
      <c r="S50" s="20">
        <f t="shared" si="17"/>
        <v>0</v>
      </c>
      <c r="T50" s="16"/>
      <c r="U50" s="20">
        <f t="shared" si="18"/>
        <v>0</v>
      </c>
      <c r="V50" s="16"/>
      <c r="W50" s="20">
        <f t="shared" si="19"/>
        <v>0</v>
      </c>
      <c r="X50" s="16"/>
      <c r="Y50" s="20">
        <f t="shared" si="20"/>
        <v>0</v>
      </c>
      <c r="Z50" s="16"/>
      <c r="AA50" s="20">
        <f t="shared" si="21"/>
        <v>0</v>
      </c>
      <c r="AB50" s="60"/>
      <c r="AC50" s="58" t="s">
        <v>41</v>
      </c>
      <c r="AD50" s="51"/>
      <c r="AE50" s="38"/>
      <c r="AF50" s="11"/>
      <c r="AG50" s="52"/>
      <c r="AH50" s="51"/>
      <c r="AI50" s="34"/>
      <c r="AJ50" s="42">
        <f t="shared" si="22"/>
        <v>0</v>
      </c>
    </row>
    <row r="51" spans="1:36" s="21" customFormat="1" ht="12" x14ac:dyDescent="0.3">
      <c r="A51" s="118">
        <v>45</v>
      </c>
      <c r="B51" s="15" t="s">
        <v>62</v>
      </c>
      <c r="C51" s="14" t="s">
        <v>15</v>
      </c>
      <c r="D51" s="14">
        <v>43049</v>
      </c>
      <c r="E51" s="15"/>
      <c r="F51" s="15" t="s">
        <v>53</v>
      </c>
      <c r="G51" s="15" t="s">
        <v>35</v>
      </c>
      <c r="H51" s="15" t="s">
        <v>209</v>
      </c>
      <c r="I51" s="22" t="s">
        <v>210</v>
      </c>
      <c r="J51" s="15" t="s">
        <v>36</v>
      </c>
      <c r="K51" s="15" t="s">
        <v>37</v>
      </c>
      <c r="L51" s="16">
        <v>120</v>
      </c>
      <c r="M51" s="17">
        <v>0</v>
      </c>
      <c r="N51" s="18">
        <f t="shared" si="31"/>
        <v>0</v>
      </c>
      <c r="O51" s="19"/>
      <c r="P51" s="16">
        <v>120</v>
      </c>
      <c r="Q51" s="20">
        <f t="shared" si="16"/>
        <v>26.4</v>
      </c>
      <c r="R51" s="16"/>
      <c r="S51" s="20">
        <f t="shared" si="17"/>
        <v>0</v>
      </c>
      <c r="T51" s="16"/>
      <c r="U51" s="20">
        <f t="shared" si="18"/>
        <v>0</v>
      </c>
      <c r="V51" s="16"/>
      <c r="W51" s="20">
        <f t="shared" si="19"/>
        <v>0</v>
      </c>
      <c r="X51" s="16"/>
      <c r="Y51" s="20">
        <f t="shared" si="20"/>
        <v>0</v>
      </c>
      <c r="Z51" s="16"/>
      <c r="AA51" s="20">
        <f t="shared" si="21"/>
        <v>0</v>
      </c>
      <c r="AB51" s="60" t="s">
        <v>1471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22"/>
        <v>0</v>
      </c>
    </row>
    <row r="52" spans="1:36" s="21" customFormat="1" ht="12" x14ac:dyDescent="0.3">
      <c r="A52" s="118">
        <v>46</v>
      </c>
      <c r="B52" s="15" t="s">
        <v>58</v>
      </c>
      <c r="C52" s="14" t="s">
        <v>727</v>
      </c>
      <c r="D52" s="14">
        <v>43050</v>
      </c>
      <c r="E52" s="15"/>
      <c r="F52" s="15" t="s">
        <v>620</v>
      </c>
      <c r="G52" s="15" t="s">
        <v>35</v>
      </c>
      <c r="H52" s="15" t="s">
        <v>36</v>
      </c>
      <c r="I52" s="22" t="s">
        <v>37</v>
      </c>
      <c r="J52" s="15" t="s">
        <v>404</v>
      </c>
      <c r="K52" s="15" t="s">
        <v>299</v>
      </c>
      <c r="L52" s="16">
        <v>235</v>
      </c>
      <c r="M52" s="17">
        <v>0.66</v>
      </c>
      <c r="N52" s="18">
        <v>155</v>
      </c>
      <c r="O52" s="19"/>
      <c r="P52" s="16"/>
      <c r="Q52" s="20">
        <f t="shared" si="16"/>
        <v>0</v>
      </c>
      <c r="R52" s="16"/>
      <c r="S52" s="20">
        <f t="shared" si="17"/>
        <v>0</v>
      </c>
      <c r="T52" s="16"/>
      <c r="U52" s="20">
        <f t="shared" si="18"/>
        <v>0</v>
      </c>
      <c r="V52" s="16">
        <v>250</v>
      </c>
      <c r="W52" s="20">
        <f t="shared" si="19"/>
        <v>50</v>
      </c>
      <c r="X52" s="16"/>
      <c r="Y52" s="20">
        <f t="shared" si="20"/>
        <v>0</v>
      </c>
      <c r="Z52" s="16"/>
      <c r="AA52" s="20">
        <f t="shared" si="21"/>
        <v>0</v>
      </c>
      <c r="AB52" s="60"/>
      <c r="AC52" s="58" t="s">
        <v>41</v>
      </c>
      <c r="AD52" s="51"/>
      <c r="AE52" s="38"/>
      <c r="AF52" s="11"/>
      <c r="AG52" s="52"/>
      <c r="AH52" s="51"/>
      <c r="AI52" s="34"/>
      <c r="AJ52" s="42">
        <f t="shared" si="22"/>
        <v>0</v>
      </c>
    </row>
    <row r="53" spans="1:36" s="21" customFormat="1" ht="12" x14ac:dyDescent="0.3">
      <c r="A53" s="118">
        <v>47</v>
      </c>
      <c r="B53" s="15" t="s">
        <v>32</v>
      </c>
      <c r="C53" s="14" t="s">
        <v>17</v>
      </c>
      <c r="D53" s="14">
        <v>43051</v>
      </c>
      <c r="E53" s="15" t="s">
        <v>1447</v>
      </c>
      <c r="F53" s="15" t="s">
        <v>1043</v>
      </c>
      <c r="G53" s="15" t="s">
        <v>59</v>
      </c>
      <c r="H53" s="15" t="s">
        <v>36</v>
      </c>
      <c r="I53" s="15" t="s">
        <v>37</v>
      </c>
      <c r="J53" s="15" t="s">
        <v>1448</v>
      </c>
      <c r="K53" s="15" t="s">
        <v>1449</v>
      </c>
      <c r="L53" s="16">
        <v>480</v>
      </c>
      <c r="M53" s="17">
        <v>0.8</v>
      </c>
      <c r="N53" s="18">
        <f t="shared" si="31"/>
        <v>384</v>
      </c>
      <c r="O53" s="19"/>
      <c r="P53" s="16"/>
      <c r="Q53" s="20">
        <f t="shared" si="16"/>
        <v>0</v>
      </c>
      <c r="R53" s="16"/>
      <c r="S53" s="20">
        <f t="shared" si="17"/>
        <v>0</v>
      </c>
      <c r="T53" s="16">
        <v>500</v>
      </c>
      <c r="U53" s="20">
        <f t="shared" si="18"/>
        <v>100</v>
      </c>
      <c r="V53" s="16"/>
      <c r="W53" s="20">
        <f t="shared" si="19"/>
        <v>0</v>
      </c>
      <c r="X53" s="16"/>
      <c r="Y53" s="20">
        <f t="shared" si="20"/>
        <v>0</v>
      </c>
      <c r="Z53" s="16"/>
      <c r="AA53" s="20">
        <f t="shared" si="21"/>
        <v>0</v>
      </c>
      <c r="AB53" s="60" t="s">
        <v>1392</v>
      </c>
      <c r="AC53" s="57" t="s">
        <v>41</v>
      </c>
      <c r="AD53" s="51"/>
      <c r="AE53" s="38"/>
      <c r="AF53" s="11"/>
      <c r="AG53" s="52"/>
      <c r="AH53" s="53"/>
      <c r="AI53" s="34"/>
      <c r="AJ53" s="42">
        <f t="shared" si="22"/>
        <v>0</v>
      </c>
    </row>
    <row r="54" spans="1:36" s="21" customFormat="1" ht="12" x14ac:dyDescent="0.3">
      <c r="A54" s="118">
        <v>48</v>
      </c>
      <c r="B54" s="15" t="s">
        <v>58</v>
      </c>
      <c r="C54" s="14" t="s">
        <v>727</v>
      </c>
      <c r="D54" s="14">
        <v>43052</v>
      </c>
      <c r="E54" s="15"/>
      <c r="F54" s="15" t="s">
        <v>620</v>
      </c>
      <c r="G54" s="15" t="s">
        <v>47</v>
      </c>
      <c r="H54" s="15" t="s">
        <v>36</v>
      </c>
      <c r="I54" s="15" t="s">
        <v>37</v>
      </c>
      <c r="J54" s="15" t="s">
        <v>226</v>
      </c>
      <c r="K54" s="15" t="s">
        <v>227</v>
      </c>
      <c r="L54" s="16">
        <v>210</v>
      </c>
      <c r="M54" s="17">
        <v>0.72</v>
      </c>
      <c r="N54" s="18">
        <v>150</v>
      </c>
      <c r="O54" s="19"/>
      <c r="P54" s="16"/>
      <c r="Q54" s="20">
        <f t="shared" si="16"/>
        <v>0</v>
      </c>
      <c r="R54" s="16"/>
      <c r="S54" s="20">
        <f t="shared" si="17"/>
        <v>0</v>
      </c>
      <c r="T54" s="16"/>
      <c r="U54" s="20">
        <f t="shared" si="18"/>
        <v>0</v>
      </c>
      <c r="V54" s="16">
        <v>220</v>
      </c>
      <c r="W54" s="20">
        <f t="shared" si="19"/>
        <v>44</v>
      </c>
      <c r="X54" s="16"/>
      <c r="Y54" s="20">
        <f t="shared" si="20"/>
        <v>0</v>
      </c>
      <c r="Z54" s="16"/>
      <c r="AA54" s="20">
        <f t="shared" si="21"/>
        <v>0</v>
      </c>
      <c r="AB54" s="60"/>
      <c r="AC54" s="57" t="s">
        <v>41</v>
      </c>
      <c r="AD54" s="51"/>
      <c r="AE54" s="38"/>
      <c r="AF54" s="11"/>
      <c r="AG54" s="52"/>
      <c r="AH54" s="51"/>
      <c r="AI54" s="34"/>
      <c r="AJ54" s="42">
        <f t="shared" si="22"/>
        <v>0</v>
      </c>
    </row>
    <row r="55" spans="1:36" s="21" customFormat="1" ht="12" x14ac:dyDescent="0.3">
      <c r="A55" s="118">
        <v>49</v>
      </c>
      <c r="B55" s="15" t="s">
        <v>32</v>
      </c>
      <c r="C55" s="14" t="s">
        <v>727</v>
      </c>
      <c r="D55" s="14">
        <v>43052</v>
      </c>
      <c r="E55" s="15" t="s">
        <v>1451</v>
      </c>
      <c r="F55" s="15" t="s">
        <v>620</v>
      </c>
      <c r="G55" s="15" t="s">
        <v>59</v>
      </c>
      <c r="H55" s="15" t="s">
        <v>1231</v>
      </c>
      <c r="I55" s="15" t="s">
        <v>1232</v>
      </c>
      <c r="J55" s="15" t="s">
        <v>36</v>
      </c>
      <c r="K55" s="15" t="s">
        <v>37</v>
      </c>
      <c r="L55" s="16">
        <v>220</v>
      </c>
      <c r="M55" s="17">
        <v>0.8</v>
      </c>
      <c r="N55" s="18">
        <f t="shared" si="31"/>
        <v>176</v>
      </c>
      <c r="O55" s="19"/>
      <c r="P55" s="16"/>
      <c r="Q55" s="20">
        <f t="shared" si="16"/>
        <v>0</v>
      </c>
      <c r="R55" s="16"/>
      <c r="S55" s="20">
        <f t="shared" si="17"/>
        <v>0</v>
      </c>
      <c r="T55" s="16"/>
      <c r="U55" s="20">
        <f t="shared" si="18"/>
        <v>0</v>
      </c>
      <c r="V55" s="16">
        <v>250</v>
      </c>
      <c r="W55" s="20">
        <f t="shared" si="19"/>
        <v>50</v>
      </c>
      <c r="X55" s="16"/>
      <c r="Y55" s="20">
        <f t="shared" si="20"/>
        <v>0</v>
      </c>
      <c r="Z55" s="16"/>
      <c r="AA55" s="20">
        <f t="shared" si="21"/>
        <v>0</v>
      </c>
      <c r="AB55" s="60" t="s">
        <v>1401</v>
      </c>
      <c r="AC55" s="57" t="s">
        <v>41</v>
      </c>
      <c r="AD55" s="51"/>
      <c r="AE55" s="38"/>
      <c r="AF55" s="11"/>
      <c r="AG55" s="52"/>
      <c r="AH55" s="51"/>
      <c r="AI55" s="34"/>
      <c r="AJ55" s="42">
        <f t="shared" si="22"/>
        <v>0</v>
      </c>
    </row>
    <row r="56" spans="1:36" s="21" customFormat="1" ht="12" x14ac:dyDescent="0.3">
      <c r="A56" s="118">
        <v>50</v>
      </c>
      <c r="B56" s="15" t="s">
        <v>32</v>
      </c>
      <c r="C56" s="14" t="s">
        <v>999</v>
      </c>
      <c r="D56" s="14">
        <v>43052</v>
      </c>
      <c r="E56" s="15" t="s">
        <v>1452</v>
      </c>
      <c r="F56" s="15" t="s">
        <v>85</v>
      </c>
      <c r="G56" s="15" t="s">
        <v>59</v>
      </c>
      <c r="H56" s="15" t="s">
        <v>36</v>
      </c>
      <c r="I56" s="22" t="s">
        <v>37</v>
      </c>
      <c r="J56" s="15" t="s">
        <v>1283</v>
      </c>
      <c r="K56" s="22" t="s">
        <v>1284</v>
      </c>
      <c r="L56" s="16">
        <v>300</v>
      </c>
      <c r="M56" s="17">
        <v>0.8</v>
      </c>
      <c r="N56" s="18">
        <f t="shared" ref="N56" si="32">L56*M56</f>
        <v>240</v>
      </c>
      <c r="O56" s="19"/>
      <c r="P56" s="16"/>
      <c r="Q56" s="20">
        <f t="shared" ref="Q56" si="33">P56*0.22</f>
        <v>0</v>
      </c>
      <c r="R56" s="16"/>
      <c r="S56" s="20">
        <f t="shared" ref="S56" si="34">R56*0.2</f>
        <v>0</v>
      </c>
      <c r="T56" s="16"/>
      <c r="U56" s="20">
        <f t="shared" ref="U56" si="35">T56*0.2</f>
        <v>0</v>
      </c>
      <c r="V56" s="16"/>
      <c r="W56" s="20">
        <f t="shared" ref="W56" si="36">V56*0.2</f>
        <v>0</v>
      </c>
      <c r="X56" s="16">
        <v>300</v>
      </c>
      <c r="Y56" s="20">
        <f t="shared" ref="Y56" si="37">X56*0.2</f>
        <v>60</v>
      </c>
      <c r="Z56" s="16"/>
      <c r="AA56" s="20">
        <f t="shared" ref="AA56" si="38">Z56*0.2</f>
        <v>0</v>
      </c>
      <c r="AB56" s="60" t="s">
        <v>1450</v>
      </c>
      <c r="AC56" s="57" t="s">
        <v>41</v>
      </c>
      <c r="AD56" s="51"/>
      <c r="AE56" s="38"/>
      <c r="AF56" s="11"/>
      <c r="AG56" s="52"/>
      <c r="AH56" s="51"/>
      <c r="AI56" s="34"/>
      <c r="AJ56" s="42">
        <f t="shared" ref="AJ56" si="39">AH56*AI56</f>
        <v>0</v>
      </c>
    </row>
    <row r="57" spans="1:36" s="21" customFormat="1" ht="24" x14ac:dyDescent="0.3">
      <c r="A57" s="118">
        <v>51</v>
      </c>
      <c r="B57" s="15" t="s">
        <v>58</v>
      </c>
      <c r="C57" s="14" t="s">
        <v>16</v>
      </c>
      <c r="D57" s="14">
        <v>43052</v>
      </c>
      <c r="E57" s="15"/>
      <c r="F57" s="15" t="s">
        <v>71</v>
      </c>
      <c r="G57" s="15" t="s">
        <v>47</v>
      </c>
      <c r="H57" s="15" t="s">
        <v>209</v>
      </c>
      <c r="I57" s="15" t="s">
        <v>210</v>
      </c>
      <c r="J57" s="15" t="s">
        <v>1453</v>
      </c>
      <c r="K57" s="15" t="s">
        <v>1454</v>
      </c>
      <c r="L57" s="16">
        <v>1100</v>
      </c>
      <c r="M57" s="17">
        <v>0.73</v>
      </c>
      <c r="N57" s="18">
        <v>800</v>
      </c>
      <c r="O57" s="19">
        <v>60</v>
      </c>
      <c r="P57" s="16"/>
      <c r="Q57" s="20">
        <f t="shared" si="16"/>
        <v>0</v>
      </c>
      <c r="R57" s="16">
        <v>970</v>
      </c>
      <c r="S57" s="20">
        <f t="shared" si="17"/>
        <v>194</v>
      </c>
      <c r="T57" s="16"/>
      <c r="U57" s="20">
        <f t="shared" si="18"/>
        <v>0</v>
      </c>
      <c r="V57" s="16"/>
      <c r="W57" s="20">
        <f t="shared" si="19"/>
        <v>0</v>
      </c>
      <c r="X57" s="16"/>
      <c r="Y57" s="20">
        <f t="shared" si="20"/>
        <v>0</v>
      </c>
      <c r="Z57" s="16"/>
      <c r="AA57" s="20">
        <f t="shared" si="21"/>
        <v>0</v>
      </c>
      <c r="AB57" s="60" t="s">
        <v>1481</v>
      </c>
      <c r="AC57" s="57" t="s">
        <v>41</v>
      </c>
      <c r="AD57" s="51"/>
      <c r="AE57" s="38"/>
      <c r="AF57" s="11"/>
      <c r="AG57" s="52"/>
      <c r="AH57" s="51"/>
      <c r="AI57" s="34"/>
      <c r="AJ57" s="42">
        <f t="shared" si="22"/>
        <v>0</v>
      </c>
    </row>
    <row r="58" spans="1:36" s="21" customFormat="1" ht="12" x14ac:dyDescent="0.3">
      <c r="A58" s="118">
        <v>52</v>
      </c>
      <c r="B58" s="15" t="s">
        <v>44</v>
      </c>
      <c r="C58" s="14" t="s">
        <v>42</v>
      </c>
      <c r="D58" s="14">
        <v>43052</v>
      </c>
      <c r="E58" s="15" t="s">
        <v>1472</v>
      </c>
      <c r="F58" s="15" t="s">
        <v>1043</v>
      </c>
      <c r="G58" s="15" t="s">
        <v>59</v>
      </c>
      <c r="H58" s="15" t="s">
        <v>1317</v>
      </c>
      <c r="I58" s="15" t="s">
        <v>1318</v>
      </c>
      <c r="J58" s="15" t="s">
        <v>1445</v>
      </c>
      <c r="K58" s="15" t="s">
        <v>1446</v>
      </c>
      <c r="L58" s="16">
        <v>290</v>
      </c>
      <c r="M58" s="17">
        <v>0.65</v>
      </c>
      <c r="N58" s="18">
        <f t="shared" si="31"/>
        <v>188.5</v>
      </c>
      <c r="O58" s="19">
        <v>15</v>
      </c>
      <c r="P58" s="16"/>
      <c r="Q58" s="20">
        <f t="shared" si="16"/>
        <v>0</v>
      </c>
      <c r="R58" s="16"/>
      <c r="S58" s="20">
        <f t="shared" si="17"/>
        <v>0</v>
      </c>
      <c r="T58" s="16"/>
      <c r="U58" s="20">
        <f t="shared" si="18"/>
        <v>0</v>
      </c>
      <c r="V58" s="16"/>
      <c r="W58" s="20">
        <f t="shared" si="19"/>
        <v>0</v>
      </c>
      <c r="X58" s="16"/>
      <c r="Y58" s="20">
        <f t="shared" si="20"/>
        <v>0</v>
      </c>
      <c r="Z58" s="16"/>
      <c r="AA58" s="20">
        <f t="shared" si="21"/>
        <v>0</v>
      </c>
      <c r="AB58" s="60" t="s">
        <v>1444</v>
      </c>
      <c r="AC58" s="57" t="s">
        <v>41</v>
      </c>
      <c r="AD58" s="51"/>
      <c r="AE58" s="38"/>
      <c r="AF58" s="11"/>
      <c r="AG58" s="52"/>
      <c r="AH58" s="51"/>
      <c r="AI58" s="34"/>
      <c r="AJ58" s="42">
        <f t="shared" si="22"/>
        <v>0</v>
      </c>
    </row>
    <row r="59" spans="1:36" s="21" customFormat="1" ht="12" x14ac:dyDescent="0.3">
      <c r="A59" s="118">
        <v>53</v>
      </c>
      <c r="B59" s="15" t="s">
        <v>58</v>
      </c>
      <c r="C59" s="14" t="s">
        <v>17</v>
      </c>
      <c r="D59" s="14">
        <v>43052</v>
      </c>
      <c r="E59" s="15"/>
      <c r="F59" s="15" t="s">
        <v>1043</v>
      </c>
      <c r="G59" s="15" t="s">
        <v>35</v>
      </c>
      <c r="H59" s="15" t="s">
        <v>36</v>
      </c>
      <c r="I59" s="15" t="s">
        <v>37</v>
      </c>
      <c r="J59" s="15" t="s">
        <v>128</v>
      </c>
      <c r="K59" s="15" t="s">
        <v>129</v>
      </c>
      <c r="L59" s="16">
        <v>140</v>
      </c>
      <c r="M59" s="17">
        <v>0.67</v>
      </c>
      <c r="N59" s="18">
        <v>95</v>
      </c>
      <c r="O59" s="19"/>
      <c r="P59" s="16"/>
      <c r="Q59" s="20">
        <f t="shared" si="16"/>
        <v>0</v>
      </c>
      <c r="R59" s="16"/>
      <c r="S59" s="20">
        <f t="shared" si="17"/>
        <v>0</v>
      </c>
      <c r="T59" s="16">
        <v>150</v>
      </c>
      <c r="U59" s="20">
        <f t="shared" si="18"/>
        <v>30</v>
      </c>
      <c r="V59" s="16"/>
      <c r="W59" s="20">
        <f t="shared" si="19"/>
        <v>0</v>
      </c>
      <c r="X59" s="16"/>
      <c r="Y59" s="20">
        <f t="shared" si="20"/>
        <v>0</v>
      </c>
      <c r="Z59" s="16"/>
      <c r="AA59" s="20">
        <f t="shared" si="21"/>
        <v>0</v>
      </c>
      <c r="AB59" s="60"/>
      <c r="AC59" s="57" t="s">
        <v>41</v>
      </c>
      <c r="AD59" s="51"/>
      <c r="AE59" s="38"/>
      <c r="AF59" s="11"/>
      <c r="AG59" s="52"/>
      <c r="AH59" s="51"/>
      <c r="AI59" s="34"/>
      <c r="AJ59" s="42">
        <f t="shared" si="22"/>
        <v>0</v>
      </c>
    </row>
    <row r="60" spans="1:36" s="21" customFormat="1" ht="12" x14ac:dyDescent="0.3">
      <c r="A60" s="118">
        <v>54</v>
      </c>
      <c r="B60" s="15" t="s">
        <v>62</v>
      </c>
      <c r="C60" s="14" t="s">
        <v>727</v>
      </c>
      <c r="D60" s="14">
        <v>43052</v>
      </c>
      <c r="E60" s="15" t="s">
        <v>315</v>
      </c>
      <c r="F60" s="15" t="s">
        <v>620</v>
      </c>
      <c r="G60" s="15" t="s">
        <v>59</v>
      </c>
      <c r="H60" s="15" t="s">
        <v>391</v>
      </c>
      <c r="I60" s="22" t="s">
        <v>140</v>
      </c>
      <c r="J60" s="15" t="s">
        <v>246</v>
      </c>
      <c r="K60" s="22" t="s">
        <v>65</v>
      </c>
      <c r="L60" s="16">
        <v>125</v>
      </c>
      <c r="M60" s="17">
        <v>0</v>
      </c>
      <c r="N60" s="18">
        <f t="shared" si="31"/>
        <v>0</v>
      </c>
      <c r="O60" s="19">
        <v>13</v>
      </c>
      <c r="P60" s="16"/>
      <c r="Q60" s="20">
        <f t="shared" si="16"/>
        <v>0</v>
      </c>
      <c r="R60" s="16"/>
      <c r="S60" s="20">
        <f t="shared" si="17"/>
        <v>0</v>
      </c>
      <c r="T60" s="16"/>
      <c r="U60" s="20">
        <f t="shared" si="18"/>
        <v>0</v>
      </c>
      <c r="V60" s="16">
        <v>150</v>
      </c>
      <c r="W60" s="20">
        <f t="shared" si="19"/>
        <v>30</v>
      </c>
      <c r="X60" s="16"/>
      <c r="Y60" s="20">
        <f t="shared" si="20"/>
        <v>0</v>
      </c>
      <c r="Z60" s="16"/>
      <c r="AA60" s="20">
        <f t="shared" si="21"/>
        <v>0</v>
      </c>
      <c r="AB60" s="60" t="s">
        <v>1460</v>
      </c>
      <c r="AC60" s="57" t="s">
        <v>41</v>
      </c>
      <c r="AD60" s="51"/>
      <c r="AE60" s="38"/>
      <c r="AF60" s="11"/>
      <c r="AG60" s="52"/>
      <c r="AH60" s="51"/>
      <c r="AI60" s="34"/>
      <c r="AJ60" s="42">
        <f t="shared" si="22"/>
        <v>0</v>
      </c>
    </row>
    <row r="61" spans="1:36" s="21" customFormat="1" ht="12" x14ac:dyDescent="0.3">
      <c r="A61" s="118">
        <v>55</v>
      </c>
      <c r="B61" s="15" t="s">
        <v>32</v>
      </c>
      <c r="C61" s="14" t="s">
        <v>42</v>
      </c>
      <c r="D61" s="14">
        <v>43052</v>
      </c>
      <c r="E61" s="15" t="s">
        <v>1459</v>
      </c>
      <c r="F61" s="15" t="s">
        <v>1458</v>
      </c>
      <c r="G61" s="15" t="s">
        <v>59</v>
      </c>
      <c r="H61" s="15" t="s">
        <v>36</v>
      </c>
      <c r="I61" s="22" t="s">
        <v>37</v>
      </c>
      <c r="J61" s="15" t="s">
        <v>1461</v>
      </c>
      <c r="K61" s="22" t="s">
        <v>1462</v>
      </c>
      <c r="L61" s="16">
        <v>190</v>
      </c>
      <c r="M61" s="17">
        <v>0.8</v>
      </c>
      <c r="N61" s="18">
        <f t="shared" ref="N61:N81" si="40">L61*M61</f>
        <v>152</v>
      </c>
      <c r="O61" s="19"/>
      <c r="P61" s="16"/>
      <c r="Q61" s="20">
        <f t="shared" ref="Q61:Q85" si="41">P61*0.22</f>
        <v>0</v>
      </c>
      <c r="R61" s="16"/>
      <c r="S61" s="20">
        <f t="shared" ref="S61:S85" si="42">R61*0.2</f>
        <v>0</v>
      </c>
      <c r="T61" s="16"/>
      <c r="U61" s="20">
        <f t="shared" ref="U61:U85" si="43">T61*0.2</f>
        <v>0</v>
      </c>
      <c r="V61" s="16"/>
      <c r="W61" s="20">
        <f t="shared" ref="W61:W85" si="44">V61*0.2</f>
        <v>0</v>
      </c>
      <c r="X61" s="16"/>
      <c r="Y61" s="20">
        <f t="shared" ref="Y61:Y85" si="45">X61*0.2</f>
        <v>0</v>
      </c>
      <c r="Z61" s="16"/>
      <c r="AA61" s="20">
        <f t="shared" ref="AA61:AA85" si="46">Z61*0.2</f>
        <v>0</v>
      </c>
      <c r="AB61" s="60" t="s">
        <v>1392</v>
      </c>
      <c r="AC61" s="57" t="s">
        <v>41</v>
      </c>
      <c r="AD61" s="51"/>
      <c r="AE61" s="38"/>
      <c r="AF61" s="11"/>
      <c r="AG61" s="52"/>
      <c r="AH61" s="51"/>
      <c r="AI61" s="34"/>
      <c r="AJ61" s="42">
        <f t="shared" ref="AJ61:AJ85" si="47">AH61*AI61</f>
        <v>0</v>
      </c>
    </row>
    <row r="62" spans="1:36" s="21" customFormat="1" ht="12" x14ac:dyDescent="0.3">
      <c r="A62" s="118">
        <v>56</v>
      </c>
      <c r="B62" s="15" t="s">
        <v>105</v>
      </c>
      <c r="C62" s="14" t="s">
        <v>727</v>
      </c>
      <c r="D62" s="14">
        <v>43053</v>
      </c>
      <c r="E62" s="15" t="s">
        <v>1465</v>
      </c>
      <c r="F62" s="15" t="s">
        <v>620</v>
      </c>
      <c r="G62" s="15" t="s">
        <v>59</v>
      </c>
      <c r="H62" s="15" t="s">
        <v>1464</v>
      </c>
      <c r="I62" s="15" t="s">
        <v>65</v>
      </c>
      <c r="J62" s="15" t="s">
        <v>1463</v>
      </c>
      <c r="K62" s="15" t="s">
        <v>116</v>
      </c>
      <c r="L62" s="16">
        <v>420</v>
      </c>
      <c r="M62" s="17">
        <v>0.7</v>
      </c>
      <c r="N62" s="18">
        <f t="shared" si="40"/>
        <v>294</v>
      </c>
      <c r="O62" s="19"/>
      <c r="P62" s="16"/>
      <c r="Q62" s="20">
        <f t="shared" si="41"/>
        <v>0</v>
      </c>
      <c r="R62" s="16"/>
      <c r="S62" s="20">
        <f t="shared" si="42"/>
        <v>0</v>
      </c>
      <c r="T62" s="16"/>
      <c r="U62" s="20">
        <f t="shared" si="43"/>
        <v>0</v>
      </c>
      <c r="V62" s="16">
        <v>420</v>
      </c>
      <c r="W62" s="20">
        <f t="shared" si="44"/>
        <v>84</v>
      </c>
      <c r="X62" s="16"/>
      <c r="Y62" s="20">
        <f t="shared" si="45"/>
        <v>0</v>
      </c>
      <c r="Z62" s="16"/>
      <c r="AA62" s="20">
        <f t="shared" si="46"/>
        <v>0</v>
      </c>
      <c r="AB62" s="60"/>
      <c r="AC62" s="57" t="s">
        <v>41</v>
      </c>
      <c r="AD62" s="51"/>
      <c r="AE62" s="38"/>
      <c r="AF62" s="11"/>
      <c r="AG62" s="52"/>
      <c r="AH62" s="53"/>
      <c r="AI62" s="34"/>
      <c r="AJ62" s="42">
        <f t="shared" si="47"/>
        <v>0</v>
      </c>
    </row>
    <row r="63" spans="1:36" s="21" customFormat="1" ht="24" x14ac:dyDescent="0.3">
      <c r="A63" s="118">
        <v>57</v>
      </c>
      <c r="B63" s="15" t="s">
        <v>32</v>
      </c>
      <c r="C63" s="14" t="s">
        <v>999</v>
      </c>
      <c r="D63" s="14">
        <v>43053</v>
      </c>
      <c r="E63" s="15" t="s">
        <v>1473</v>
      </c>
      <c r="F63" s="15" t="s">
        <v>85</v>
      </c>
      <c r="G63" s="15" t="s">
        <v>59</v>
      </c>
      <c r="H63" s="15" t="s">
        <v>1474</v>
      </c>
      <c r="I63" s="22" t="s">
        <v>397</v>
      </c>
      <c r="J63" s="15" t="s">
        <v>36</v>
      </c>
      <c r="K63" s="15" t="s">
        <v>37</v>
      </c>
      <c r="L63" s="16">
        <v>170</v>
      </c>
      <c r="M63" s="17">
        <v>0.8</v>
      </c>
      <c r="N63" s="18">
        <f t="shared" ref="N63" si="48">L63*M63</f>
        <v>136</v>
      </c>
      <c r="O63" s="19"/>
      <c r="P63" s="16"/>
      <c r="Q63" s="20">
        <f t="shared" ref="Q63" si="49">P63*0.22</f>
        <v>0</v>
      </c>
      <c r="R63" s="16"/>
      <c r="S63" s="20">
        <f t="shared" ref="S63" si="50">R63*0.2</f>
        <v>0</v>
      </c>
      <c r="T63" s="16"/>
      <c r="U63" s="20">
        <f t="shared" ref="U63" si="51">T63*0.2</f>
        <v>0</v>
      </c>
      <c r="V63" s="16"/>
      <c r="W63" s="20">
        <f t="shared" ref="W63" si="52">V63*0.2</f>
        <v>0</v>
      </c>
      <c r="X63" s="16">
        <v>200</v>
      </c>
      <c r="Y63" s="20">
        <f t="shared" ref="Y63" si="53">X63*0.2</f>
        <v>40</v>
      </c>
      <c r="Z63" s="16"/>
      <c r="AA63" s="20">
        <f t="shared" ref="AA63" si="54">Z63*0.2</f>
        <v>0</v>
      </c>
      <c r="AB63" s="60" t="s">
        <v>1475</v>
      </c>
      <c r="AC63" s="58" t="s">
        <v>41</v>
      </c>
      <c r="AD63" s="51"/>
      <c r="AE63" s="38"/>
      <c r="AF63" s="11"/>
      <c r="AG63" s="52"/>
      <c r="AH63" s="51"/>
      <c r="AI63" s="34"/>
      <c r="AJ63" s="42">
        <f t="shared" ref="AJ63" si="55">AH63*AI63</f>
        <v>0</v>
      </c>
    </row>
    <row r="64" spans="1:36" s="21" customFormat="1" ht="12" x14ac:dyDescent="0.3">
      <c r="A64" s="118">
        <v>58</v>
      </c>
      <c r="B64" s="15" t="s">
        <v>58</v>
      </c>
      <c r="C64" s="14" t="s">
        <v>17</v>
      </c>
      <c r="D64" s="14">
        <v>43053</v>
      </c>
      <c r="E64" s="15"/>
      <c r="F64" s="15" t="s">
        <v>1043</v>
      </c>
      <c r="G64" s="15" t="s">
        <v>59</v>
      </c>
      <c r="H64" s="15" t="s">
        <v>36</v>
      </c>
      <c r="I64" s="15" t="s">
        <v>37</v>
      </c>
      <c r="J64" s="15" t="s">
        <v>1064</v>
      </c>
      <c r="K64" s="15" t="s">
        <v>1065</v>
      </c>
      <c r="L64" s="16">
        <v>300</v>
      </c>
      <c r="M64" s="17">
        <v>0.65</v>
      </c>
      <c r="N64" s="18">
        <f t="shared" si="40"/>
        <v>195</v>
      </c>
      <c r="O64" s="19"/>
      <c r="P64" s="16"/>
      <c r="Q64" s="20">
        <f t="shared" si="41"/>
        <v>0</v>
      </c>
      <c r="R64" s="16"/>
      <c r="S64" s="20">
        <f t="shared" si="42"/>
        <v>0</v>
      </c>
      <c r="T64" s="16">
        <v>300</v>
      </c>
      <c r="U64" s="20">
        <f t="shared" si="43"/>
        <v>60</v>
      </c>
      <c r="V64" s="16"/>
      <c r="W64" s="20">
        <f t="shared" si="44"/>
        <v>0</v>
      </c>
      <c r="X64" s="16"/>
      <c r="Y64" s="20">
        <f t="shared" si="45"/>
        <v>0</v>
      </c>
      <c r="Z64" s="16"/>
      <c r="AA64" s="20">
        <f t="shared" si="46"/>
        <v>0</v>
      </c>
      <c r="AB64" s="60"/>
      <c r="AC64" s="57" t="s">
        <v>41</v>
      </c>
      <c r="AD64" s="51"/>
      <c r="AE64" s="38"/>
      <c r="AF64" s="11"/>
      <c r="AG64" s="52"/>
      <c r="AH64" s="51"/>
      <c r="AI64" s="34"/>
      <c r="AJ64" s="42">
        <f t="shared" si="47"/>
        <v>0</v>
      </c>
    </row>
    <row r="65" spans="1:36" s="21" customFormat="1" ht="12" x14ac:dyDescent="0.3">
      <c r="A65" s="118">
        <v>59</v>
      </c>
      <c r="B65" s="15" t="s">
        <v>32</v>
      </c>
      <c r="C65" s="14" t="s">
        <v>17</v>
      </c>
      <c r="D65" s="14">
        <v>43053</v>
      </c>
      <c r="E65" s="15" t="s">
        <v>1469</v>
      </c>
      <c r="F65" s="15" t="s">
        <v>1043</v>
      </c>
      <c r="G65" s="15" t="s">
        <v>59</v>
      </c>
      <c r="H65" s="15" t="s">
        <v>1276</v>
      </c>
      <c r="I65" s="22" t="s">
        <v>1277</v>
      </c>
      <c r="J65" s="15" t="s">
        <v>36</v>
      </c>
      <c r="K65" s="15" t="s">
        <v>37</v>
      </c>
      <c r="L65" s="16">
        <v>150</v>
      </c>
      <c r="M65" s="17">
        <v>0.8</v>
      </c>
      <c r="N65" s="18">
        <f t="shared" si="40"/>
        <v>120</v>
      </c>
      <c r="O65" s="19"/>
      <c r="P65" s="16"/>
      <c r="Q65" s="20">
        <f t="shared" si="41"/>
        <v>0</v>
      </c>
      <c r="R65" s="16"/>
      <c r="S65" s="20">
        <f t="shared" si="42"/>
        <v>0</v>
      </c>
      <c r="T65" s="16">
        <v>200</v>
      </c>
      <c r="U65" s="20">
        <f t="shared" si="43"/>
        <v>40</v>
      </c>
      <c r="V65" s="16"/>
      <c r="W65" s="20">
        <f t="shared" si="44"/>
        <v>0</v>
      </c>
      <c r="X65" s="16"/>
      <c r="Y65" s="20">
        <f t="shared" si="45"/>
        <v>0</v>
      </c>
      <c r="Z65" s="16"/>
      <c r="AA65" s="20">
        <f t="shared" si="46"/>
        <v>0</v>
      </c>
      <c r="AB65" s="60" t="s">
        <v>1401</v>
      </c>
      <c r="AC65" s="58" t="s">
        <v>41</v>
      </c>
      <c r="AD65" s="51"/>
      <c r="AE65" s="38"/>
      <c r="AF65" s="11"/>
      <c r="AG65" s="52"/>
      <c r="AH65" s="51"/>
      <c r="AI65" s="34"/>
      <c r="AJ65" s="42">
        <f t="shared" si="47"/>
        <v>0</v>
      </c>
    </row>
    <row r="66" spans="1:36" s="21" customFormat="1" ht="12" x14ac:dyDescent="0.3">
      <c r="A66" s="118">
        <v>60</v>
      </c>
      <c r="B66" s="15" t="s">
        <v>58</v>
      </c>
      <c r="C66" s="14" t="s">
        <v>16</v>
      </c>
      <c r="D66" s="14">
        <v>43053</v>
      </c>
      <c r="E66" s="15"/>
      <c r="F66" s="15" t="s">
        <v>71</v>
      </c>
      <c r="G66" s="15" t="s">
        <v>47</v>
      </c>
      <c r="H66" s="15" t="s">
        <v>1453</v>
      </c>
      <c r="I66" s="15" t="s">
        <v>1454</v>
      </c>
      <c r="J66" s="15" t="s">
        <v>36</v>
      </c>
      <c r="K66" s="15" t="s">
        <v>37</v>
      </c>
      <c r="L66" s="16">
        <v>1000</v>
      </c>
      <c r="M66" s="17">
        <v>0.72</v>
      </c>
      <c r="N66" s="18">
        <f t="shared" si="40"/>
        <v>720</v>
      </c>
      <c r="O66" s="19">
        <v>60</v>
      </c>
      <c r="P66" s="16"/>
      <c r="Q66" s="20">
        <f t="shared" si="41"/>
        <v>0</v>
      </c>
      <c r="R66" s="16">
        <v>970</v>
      </c>
      <c r="S66" s="20">
        <f t="shared" si="42"/>
        <v>194</v>
      </c>
      <c r="T66" s="16"/>
      <c r="U66" s="20">
        <f t="shared" si="43"/>
        <v>0</v>
      </c>
      <c r="V66" s="16"/>
      <c r="W66" s="20">
        <f t="shared" si="44"/>
        <v>0</v>
      </c>
      <c r="X66" s="16"/>
      <c r="Y66" s="20">
        <f t="shared" si="45"/>
        <v>0</v>
      </c>
      <c r="Z66" s="16"/>
      <c r="AA66" s="20">
        <f t="shared" si="46"/>
        <v>0</v>
      </c>
      <c r="AB66" s="60" t="s">
        <v>600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47"/>
        <v>0</v>
      </c>
    </row>
    <row r="67" spans="1:36" s="21" customFormat="1" ht="12" x14ac:dyDescent="0.3">
      <c r="A67" s="118">
        <v>61</v>
      </c>
      <c r="B67" s="15" t="s">
        <v>62</v>
      </c>
      <c r="C67" s="14" t="s">
        <v>17</v>
      </c>
      <c r="D67" s="14">
        <v>43054</v>
      </c>
      <c r="E67" s="15" t="s">
        <v>315</v>
      </c>
      <c r="F67" s="15" t="s">
        <v>1043</v>
      </c>
      <c r="G67" s="15" t="s">
        <v>59</v>
      </c>
      <c r="H67" s="15" t="s">
        <v>391</v>
      </c>
      <c r="I67" s="22" t="s">
        <v>140</v>
      </c>
      <c r="J67" s="15" t="s">
        <v>246</v>
      </c>
      <c r="K67" s="22" t="s">
        <v>65</v>
      </c>
      <c r="L67" s="16">
        <v>125</v>
      </c>
      <c r="M67" s="17">
        <v>0</v>
      </c>
      <c r="N67" s="18">
        <f t="shared" ref="N67" si="56">L67*M67</f>
        <v>0</v>
      </c>
      <c r="O67" s="19"/>
      <c r="P67" s="16"/>
      <c r="Q67" s="20">
        <f t="shared" ref="Q67" si="57">P67*0.22</f>
        <v>0</v>
      </c>
      <c r="R67" s="16"/>
      <c r="S67" s="20">
        <f t="shared" ref="S67" si="58">R67*0.2</f>
        <v>0</v>
      </c>
      <c r="T67" s="16">
        <v>125</v>
      </c>
      <c r="U67" s="20">
        <f t="shared" ref="U67" si="59">T67*0.2</f>
        <v>25</v>
      </c>
      <c r="V67" s="16"/>
      <c r="W67" s="20">
        <f t="shared" ref="W67" si="60">V67*0.2</f>
        <v>0</v>
      </c>
      <c r="X67" s="16"/>
      <c r="Y67" s="20">
        <f t="shared" ref="Y67" si="61">X67*0.2</f>
        <v>0</v>
      </c>
      <c r="Z67" s="16"/>
      <c r="AA67" s="20">
        <f t="shared" ref="AA67" si="62">Z67*0.2</f>
        <v>0</v>
      </c>
      <c r="AB67" s="60"/>
      <c r="AC67" s="58" t="s">
        <v>41</v>
      </c>
      <c r="AD67" s="51"/>
      <c r="AE67" s="38"/>
      <c r="AF67" s="11"/>
      <c r="AG67" s="52"/>
      <c r="AH67" s="51"/>
      <c r="AI67" s="34"/>
      <c r="AJ67" s="42">
        <f t="shared" ref="AJ67" si="63">AH67*AI67</f>
        <v>0</v>
      </c>
    </row>
    <row r="68" spans="1:36" s="21" customFormat="1" ht="12" x14ac:dyDescent="0.3">
      <c r="A68" s="118">
        <v>62</v>
      </c>
      <c r="B68" s="15" t="s">
        <v>58</v>
      </c>
      <c r="C68" s="14" t="s">
        <v>15</v>
      </c>
      <c r="D68" s="14">
        <v>43054</v>
      </c>
      <c r="E68" s="15"/>
      <c r="F68" s="15" t="s">
        <v>53</v>
      </c>
      <c r="G68" s="15" t="s">
        <v>47</v>
      </c>
      <c r="H68" s="15" t="s">
        <v>36</v>
      </c>
      <c r="I68" s="15" t="s">
        <v>37</v>
      </c>
      <c r="J68" s="15" t="s">
        <v>1466</v>
      </c>
      <c r="K68" s="15" t="s">
        <v>1467</v>
      </c>
      <c r="L68" s="16">
        <v>325</v>
      </c>
      <c r="M68" s="17">
        <v>0.72</v>
      </c>
      <c r="N68" s="18">
        <v>235</v>
      </c>
      <c r="O68" s="19"/>
      <c r="P68" s="16">
        <v>340</v>
      </c>
      <c r="Q68" s="20">
        <f t="shared" si="41"/>
        <v>74.8</v>
      </c>
      <c r="R68" s="16"/>
      <c r="S68" s="20">
        <f t="shared" si="42"/>
        <v>0</v>
      </c>
      <c r="T68" s="16"/>
      <c r="U68" s="20">
        <f t="shared" si="43"/>
        <v>0</v>
      </c>
      <c r="V68" s="16"/>
      <c r="W68" s="20">
        <f t="shared" si="44"/>
        <v>0</v>
      </c>
      <c r="X68" s="16"/>
      <c r="Y68" s="20">
        <f t="shared" si="45"/>
        <v>0</v>
      </c>
      <c r="Z68" s="16"/>
      <c r="AA68" s="20">
        <f t="shared" si="46"/>
        <v>0</v>
      </c>
      <c r="AB68" s="60"/>
      <c r="AC68" s="58" t="s">
        <v>41</v>
      </c>
      <c r="AD68" s="51"/>
      <c r="AE68" s="38"/>
      <c r="AF68" s="11"/>
      <c r="AG68" s="52"/>
      <c r="AH68" s="51"/>
      <c r="AI68" s="34"/>
      <c r="AJ68" s="42">
        <f t="shared" si="47"/>
        <v>0</v>
      </c>
    </row>
    <row r="69" spans="1:36" s="21" customFormat="1" ht="12" x14ac:dyDescent="0.3">
      <c r="A69" s="118">
        <v>63</v>
      </c>
      <c r="B69" s="15" t="s">
        <v>62</v>
      </c>
      <c r="C69" s="14" t="s">
        <v>16</v>
      </c>
      <c r="D69" s="14">
        <v>43054</v>
      </c>
      <c r="E69" s="15"/>
      <c r="F69" s="15" t="s">
        <v>71</v>
      </c>
      <c r="G69" s="15" t="s">
        <v>59</v>
      </c>
      <c r="H69" s="15" t="s">
        <v>36</v>
      </c>
      <c r="I69" s="22" t="s">
        <v>37</v>
      </c>
      <c r="J69" s="15" t="s">
        <v>36</v>
      </c>
      <c r="K69" s="15" t="s">
        <v>37</v>
      </c>
      <c r="L69" s="16">
        <v>3</v>
      </c>
      <c r="M69" s="17">
        <v>0</v>
      </c>
      <c r="N69" s="18">
        <f t="shared" si="40"/>
        <v>0</v>
      </c>
      <c r="O69" s="19"/>
      <c r="P69" s="16"/>
      <c r="Q69" s="20">
        <f t="shared" si="41"/>
        <v>0</v>
      </c>
      <c r="R69" s="16">
        <v>3</v>
      </c>
      <c r="S69" s="20">
        <v>30</v>
      </c>
      <c r="T69" s="16"/>
      <c r="U69" s="20">
        <f t="shared" si="43"/>
        <v>0</v>
      </c>
      <c r="V69" s="16"/>
      <c r="W69" s="20">
        <f t="shared" si="44"/>
        <v>0</v>
      </c>
      <c r="X69" s="16"/>
      <c r="Y69" s="20">
        <f t="shared" si="45"/>
        <v>0</v>
      </c>
      <c r="Z69" s="16"/>
      <c r="AA69" s="20">
        <f t="shared" si="46"/>
        <v>0</v>
      </c>
      <c r="AB69" s="60" t="s">
        <v>1476</v>
      </c>
      <c r="AC69" s="57" t="s">
        <v>41</v>
      </c>
      <c r="AD69" s="51"/>
      <c r="AE69" s="38"/>
      <c r="AF69" s="11"/>
      <c r="AG69" s="52"/>
      <c r="AH69" s="53"/>
      <c r="AI69" s="34"/>
      <c r="AJ69" s="42">
        <f t="shared" si="47"/>
        <v>0</v>
      </c>
    </row>
    <row r="70" spans="1:36" s="21" customFormat="1" ht="12" x14ac:dyDescent="0.3">
      <c r="A70" s="118">
        <v>64</v>
      </c>
      <c r="B70" s="15" t="s">
        <v>62</v>
      </c>
      <c r="C70" s="14" t="s">
        <v>16</v>
      </c>
      <c r="D70" s="14">
        <v>43055</v>
      </c>
      <c r="E70" s="15"/>
      <c r="F70" s="15" t="s">
        <v>71</v>
      </c>
      <c r="G70" s="15" t="s">
        <v>59</v>
      </c>
      <c r="H70" s="15" t="s">
        <v>36</v>
      </c>
      <c r="I70" s="22" t="s">
        <v>37</v>
      </c>
      <c r="J70" s="15" t="s">
        <v>36</v>
      </c>
      <c r="K70" s="15" t="s">
        <v>37</v>
      </c>
      <c r="L70" s="16">
        <v>6</v>
      </c>
      <c r="M70" s="17">
        <v>0</v>
      </c>
      <c r="N70" s="18">
        <f t="shared" ref="N70" si="64">L70*M70</f>
        <v>0</v>
      </c>
      <c r="O70" s="19"/>
      <c r="P70" s="16"/>
      <c r="Q70" s="20">
        <f t="shared" ref="Q70" si="65">P70*0.22</f>
        <v>0</v>
      </c>
      <c r="R70" s="16">
        <v>6</v>
      </c>
      <c r="S70" s="20">
        <v>60</v>
      </c>
      <c r="T70" s="16"/>
      <c r="U70" s="20">
        <f t="shared" ref="U70" si="66">T70*0.2</f>
        <v>0</v>
      </c>
      <c r="V70" s="16"/>
      <c r="W70" s="20">
        <f t="shared" ref="W70" si="67">V70*0.2</f>
        <v>0</v>
      </c>
      <c r="X70" s="16"/>
      <c r="Y70" s="20">
        <f t="shared" ref="Y70" si="68">X70*0.2</f>
        <v>0</v>
      </c>
      <c r="Z70" s="16"/>
      <c r="AA70" s="20">
        <f t="shared" ref="AA70" si="69">Z70*0.2</f>
        <v>0</v>
      </c>
      <c r="AB70" s="60" t="s">
        <v>1477</v>
      </c>
      <c r="AC70" s="57" t="s">
        <v>41</v>
      </c>
      <c r="AD70" s="51"/>
      <c r="AE70" s="38"/>
      <c r="AF70" s="11"/>
      <c r="AG70" s="52"/>
      <c r="AH70" s="53"/>
      <c r="AI70" s="34"/>
      <c r="AJ70" s="42">
        <f t="shared" ref="AJ70" si="70">AH70*AI70</f>
        <v>0</v>
      </c>
    </row>
    <row r="71" spans="1:36" s="21" customFormat="1" ht="12" x14ac:dyDescent="0.3">
      <c r="A71" s="118">
        <v>65</v>
      </c>
      <c r="B71" s="15" t="s">
        <v>58</v>
      </c>
      <c r="C71" s="14" t="s">
        <v>727</v>
      </c>
      <c r="D71" s="14">
        <v>43055</v>
      </c>
      <c r="E71" s="15"/>
      <c r="F71" s="15" t="s">
        <v>620</v>
      </c>
      <c r="G71" s="15" t="s">
        <v>47</v>
      </c>
      <c r="H71" s="15" t="s">
        <v>86</v>
      </c>
      <c r="I71" s="15" t="s">
        <v>1468</v>
      </c>
      <c r="J71" s="15" t="s">
        <v>36</v>
      </c>
      <c r="K71" s="15" t="s">
        <v>37</v>
      </c>
      <c r="L71" s="16">
        <v>100</v>
      </c>
      <c r="M71" s="17">
        <v>0.75</v>
      </c>
      <c r="N71" s="18">
        <f t="shared" si="40"/>
        <v>75</v>
      </c>
      <c r="O71" s="19">
        <v>25</v>
      </c>
      <c r="P71" s="16"/>
      <c r="Q71" s="20">
        <f t="shared" si="41"/>
        <v>0</v>
      </c>
      <c r="R71" s="16"/>
      <c r="S71" s="20">
        <f t="shared" si="42"/>
        <v>0</v>
      </c>
      <c r="T71" s="16"/>
      <c r="U71" s="20">
        <f t="shared" si="43"/>
        <v>0</v>
      </c>
      <c r="V71" s="16">
        <v>100</v>
      </c>
      <c r="W71" s="20">
        <f t="shared" si="44"/>
        <v>20</v>
      </c>
      <c r="X71" s="16"/>
      <c r="Y71" s="20">
        <f t="shared" si="45"/>
        <v>0</v>
      </c>
      <c r="Z71" s="16"/>
      <c r="AA71" s="20">
        <f t="shared" si="46"/>
        <v>0</v>
      </c>
      <c r="AB71" s="60" t="s">
        <v>334</v>
      </c>
      <c r="AC71" s="58" t="s">
        <v>41</v>
      </c>
      <c r="AD71" s="51"/>
      <c r="AE71" s="38"/>
      <c r="AF71" s="11"/>
      <c r="AG71" s="52"/>
      <c r="AH71" s="51"/>
      <c r="AI71" s="34"/>
      <c r="AJ71" s="42">
        <f t="shared" si="47"/>
        <v>0</v>
      </c>
    </row>
    <row r="72" spans="1:36" s="21" customFormat="1" ht="12" x14ac:dyDescent="0.3">
      <c r="A72" s="118">
        <v>66</v>
      </c>
      <c r="B72" s="15" t="s">
        <v>44</v>
      </c>
      <c r="C72" s="14" t="s">
        <v>17</v>
      </c>
      <c r="D72" s="14">
        <v>43055</v>
      </c>
      <c r="E72" s="15" t="s">
        <v>457</v>
      </c>
      <c r="F72" s="15" t="s">
        <v>1043</v>
      </c>
      <c r="G72" s="15" t="s">
        <v>59</v>
      </c>
      <c r="H72" s="15" t="s">
        <v>1439</v>
      </c>
      <c r="I72" s="15" t="s">
        <v>1440</v>
      </c>
      <c r="J72" s="15" t="s">
        <v>36</v>
      </c>
      <c r="K72" s="15" t="s">
        <v>37</v>
      </c>
      <c r="L72" s="16">
        <v>290</v>
      </c>
      <c r="M72" s="17">
        <v>0.65</v>
      </c>
      <c r="N72" s="18">
        <f t="shared" si="40"/>
        <v>188.5</v>
      </c>
      <c r="O72" s="19"/>
      <c r="P72" s="16"/>
      <c r="Q72" s="20">
        <f t="shared" si="41"/>
        <v>0</v>
      </c>
      <c r="R72" s="16"/>
      <c r="S72" s="20">
        <f t="shared" si="42"/>
        <v>0</v>
      </c>
      <c r="T72" s="16">
        <v>300</v>
      </c>
      <c r="U72" s="20">
        <f t="shared" si="43"/>
        <v>60</v>
      </c>
      <c r="V72" s="16"/>
      <c r="W72" s="20">
        <f t="shared" si="44"/>
        <v>0</v>
      </c>
      <c r="X72" s="16"/>
      <c r="Y72" s="20">
        <f t="shared" si="45"/>
        <v>0</v>
      </c>
      <c r="Z72" s="16"/>
      <c r="AA72" s="20">
        <f t="shared" si="46"/>
        <v>0</v>
      </c>
      <c r="AB72" s="60"/>
      <c r="AC72" s="58" t="s">
        <v>41</v>
      </c>
      <c r="AD72" s="51"/>
      <c r="AE72" s="38"/>
      <c r="AF72" s="11"/>
      <c r="AG72" s="52"/>
      <c r="AH72" s="51"/>
      <c r="AI72" s="34"/>
      <c r="AJ72" s="42">
        <f t="shared" si="47"/>
        <v>0</v>
      </c>
    </row>
    <row r="73" spans="1:36" s="21" customFormat="1" ht="12" x14ac:dyDescent="0.3">
      <c r="A73" s="118">
        <v>67</v>
      </c>
      <c r="B73" s="15" t="s">
        <v>62</v>
      </c>
      <c r="C73" s="14" t="s">
        <v>17</v>
      </c>
      <c r="D73" s="14">
        <v>43055</v>
      </c>
      <c r="E73" s="15" t="s">
        <v>315</v>
      </c>
      <c r="F73" s="15" t="s">
        <v>1043</v>
      </c>
      <c r="G73" s="15" t="s">
        <v>59</v>
      </c>
      <c r="H73" s="15" t="s">
        <v>391</v>
      </c>
      <c r="I73" s="22" t="s">
        <v>140</v>
      </c>
      <c r="J73" s="15" t="s">
        <v>246</v>
      </c>
      <c r="K73" s="15" t="s">
        <v>65</v>
      </c>
      <c r="L73" s="16">
        <v>125</v>
      </c>
      <c r="M73" s="17">
        <v>0</v>
      </c>
      <c r="N73" s="18">
        <f t="shared" si="40"/>
        <v>0</v>
      </c>
      <c r="O73" s="19"/>
      <c r="P73" s="16"/>
      <c r="Q73" s="20">
        <f t="shared" si="41"/>
        <v>0</v>
      </c>
      <c r="R73" s="16"/>
      <c r="S73" s="20">
        <f t="shared" si="42"/>
        <v>0</v>
      </c>
      <c r="T73" s="16">
        <v>125</v>
      </c>
      <c r="U73" s="20">
        <f t="shared" si="43"/>
        <v>25</v>
      </c>
      <c r="V73" s="16"/>
      <c r="W73" s="20">
        <f t="shared" si="44"/>
        <v>0</v>
      </c>
      <c r="X73" s="16"/>
      <c r="Y73" s="20">
        <f t="shared" si="45"/>
        <v>0</v>
      </c>
      <c r="Z73" s="16"/>
      <c r="AA73" s="20">
        <f t="shared" si="46"/>
        <v>0</v>
      </c>
      <c r="AB73" s="60"/>
      <c r="AC73" s="58" t="s">
        <v>41</v>
      </c>
      <c r="AD73" s="51"/>
      <c r="AE73" s="38"/>
      <c r="AF73" s="11"/>
      <c r="AG73" s="52"/>
      <c r="AH73" s="51"/>
      <c r="AI73" s="34"/>
      <c r="AJ73" s="42">
        <f t="shared" si="47"/>
        <v>0</v>
      </c>
    </row>
    <row r="74" spans="1:36" s="21" customFormat="1" ht="24" x14ac:dyDescent="0.3">
      <c r="A74" s="118">
        <v>68</v>
      </c>
      <c r="B74" s="15" t="s">
        <v>58</v>
      </c>
      <c r="C74" s="14" t="s">
        <v>16</v>
      </c>
      <c r="D74" s="14">
        <v>43055</v>
      </c>
      <c r="E74" s="15"/>
      <c r="F74" s="15" t="s">
        <v>85</v>
      </c>
      <c r="G74" s="15" t="s">
        <v>47</v>
      </c>
      <c r="H74" s="15" t="s">
        <v>36</v>
      </c>
      <c r="I74" s="15" t="s">
        <v>37</v>
      </c>
      <c r="J74" s="15" t="s">
        <v>648</v>
      </c>
      <c r="K74" s="15" t="s">
        <v>649</v>
      </c>
      <c r="L74" s="16">
        <v>130</v>
      </c>
      <c r="M74" s="17">
        <v>0.75</v>
      </c>
      <c r="N74" s="18">
        <v>100</v>
      </c>
      <c r="O74" s="19">
        <v>40</v>
      </c>
      <c r="P74" s="16"/>
      <c r="Q74" s="20">
        <f t="shared" si="41"/>
        <v>0</v>
      </c>
      <c r="R74" s="16">
        <v>140</v>
      </c>
      <c r="S74" s="20">
        <f t="shared" si="42"/>
        <v>28</v>
      </c>
      <c r="T74" s="16"/>
      <c r="U74" s="20">
        <f t="shared" si="43"/>
        <v>0</v>
      </c>
      <c r="V74" s="16"/>
      <c r="W74" s="20">
        <f t="shared" si="44"/>
        <v>0</v>
      </c>
      <c r="X74" s="16"/>
      <c r="Y74" s="20">
        <f t="shared" si="45"/>
        <v>0</v>
      </c>
      <c r="Z74" s="16"/>
      <c r="AA74" s="20">
        <f t="shared" si="46"/>
        <v>0</v>
      </c>
      <c r="AB74" s="60" t="s">
        <v>1470</v>
      </c>
      <c r="AC74" s="57" t="s">
        <v>41</v>
      </c>
      <c r="AD74" s="51"/>
      <c r="AE74" s="38"/>
      <c r="AF74" s="11"/>
      <c r="AG74" s="52"/>
      <c r="AH74" s="53"/>
      <c r="AI74" s="34"/>
      <c r="AJ74" s="42">
        <f t="shared" si="47"/>
        <v>0</v>
      </c>
    </row>
    <row r="75" spans="1:36" s="21" customFormat="1" ht="12" x14ac:dyDescent="0.3">
      <c r="A75" s="118">
        <v>69</v>
      </c>
      <c r="B75" s="15" t="s">
        <v>800</v>
      </c>
      <c r="C75" s="14" t="s">
        <v>15</v>
      </c>
      <c r="D75" s="14">
        <v>43056</v>
      </c>
      <c r="E75" s="15" t="s">
        <v>1520</v>
      </c>
      <c r="F75" s="15" t="s">
        <v>53</v>
      </c>
      <c r="G75" s="15" t="s">
        <v>47</v>
      </c>
      <c r="H75" s="15" t="s">
        <v>36</v>
      </c>
      <c r="I75" s="15" t="s">
        <v>37</v>
      </c>
      <c r="J75" s="15" t="s">
        <v>93</v>
      </c>
      <c r="K75" s="15" t="s">
        <v>94</v>
      </c>
      <c r="L75" s="16">
        <v>720</v>
      </c>
      <c r="M75" s="17">
        <v>0.75</v>
      </c>
      <c r="N75" s="18">
        <v>535</v>
      </c>
      <c r="O75" s="19">
        <v>32.200000000000003</v>
      </c>
      <c r="P75" s="16">
        <v>720</v>
      </c>
      <c r="Q75" s="20">
        <f t="shared" si="41"/>
        <v>158.4</v>
      </c>
      <c r="R75" s="16"/>
      <c r="S75" s="20">
        <f t="shared" si="42"/>
        <v>0</v>
      </c>
      <c r="T75" s="16"/>
      <c r="U75" s="20">
        <f t="shared" si="43"/>
        <v>0</v>
      </c>
      <c r="V75" s="16"/>
      <c r="W75" s="20">
        <f t="shared" si="44"/>
        <v>0</v>
      </c>
      <c r="X75" s="16"/>
      <c r="Y75" s="20">
        <f t="shared" si="45"/>
        <v>0</v>
      </c>
      <c r="Z75" s="16"/>
      <c r="AA75" s="20">
        <f t="shared" si="46"/>
        <v>0</v>
      </c>
      <c r="AB75" s="60" t="s">
        <v>1478</v>
      </c>
      <c r="AC75" s="58" t="s">
        <v>41</v>
      </c>
      <c r="AD75" s="51"/>
      <c r="AE75" s="38"/>
      <c r="AF75" s="11"/>
      <c r="AG75" s="52"/>
      <c r="AH75" s="53"/>
      <c r="AI75" s="34"/>
      <c r="AJ75" s="42">
        <f t="shared" si="47"/>
        <v>0</v>
      </c>
    </row>
    <row r="76" spans="1:36" s="21" customFormat="1" ht="12" x14ac:dyDescent="0.3">
      <c r="A76" s="118">
        <v>70</v>
      </c>
      <c r="B76" s="15" t="s">
        <v>161</v>
      </c>
      <c r="C76" s="14" t="s">
        <v>16</v>
      </c>
      <c r="D76" s="14">
        <v>43056</v>
      </c>
      <c r="E76" s="15" t="s">
        <v>1479</v>
      </c>
      <c r="F76" s="15" t="s">
        <v>71</v>
      </c>
      <c r="G76" s="15" t="s">
        <v>59</v>
      </c>
      <c r="H76" s="15" t="s">
        <v>163</v>
      </c>
      <c r="I76" s="22" t="s">
        <v>164</v>
      </c>
      <c r="J76" s="15" t="s">
        <v>126</v>
      </c>
      <c r="K76" s="15" t="s">
        <v>127</v>
      </c>
      <c r="L76" s="16">
        <v>100</v>
      </c>
      <c r="M76" s="17">
        <v>0.8</v>
      </c>
      <c r="N76" s="18">
        <f t="shared" ref="N76" si="71">L76*M76</f>
        <v>80</v>
      </c>
      <c r="O76" s="19"/>
      <c r="P76" s="16"/>
      <c r="Q76" s="20">
        <f t="shared" ref="Q76" si="72">P76*0.22</f>
        <v>0</v>
      </c>
      <c r="R76" s="16">
        <v>100</v>
      </c>
      <c r="S76" s="20">
        <f t="shared" ref="S76" si="73">R76*0.2</f>
        <v>20</v>
      </c>
      <c r="T76" s="16"/>
      <c r="U76" s="20">
        <f t="shared" ref="U76" si="74">T76*0.2</f>
        <v>0</v>
      </c>
      <c r="V76" s="16"/>
      <c r="W76" s="20">
        <f t="shared" ref="W76" si="75">V76*0.2</f>
        <v>0</v>
      </c>
      <c r="X76" s="16"/>
      <c r="Y76" s="20">
        <f t="shared" ref="Y76" si="76">X76*0.2</f>
        <v>0</v>
      </c>
      <c r="Z76" s="16"/>
      <c r="AA76" s="20">
        <f t="shared" ref="AA76" si="77">Z76*0.2</f>
        <v>0</v>
      </c>
      <c r="AB76" s="60"/>
      <c r="AC76" s="57" t="s">
        <v>41</v>
      </c>
      <c r="AD76" s="51"/>
      <c r="AE76" s="38"/>
      <c r="AF76" s="11"/>
      <c r="AG76" s="52"/>
      <c r="AH76" s="53"/>
      <c r="AI76" s="34"/>
      <c r="AJ76" s="42">
        <f t="shared" ref="AJ76" si="78">AH76*AI76</f>
        <v>0</v>
      </c>
    </row>
    <row r="77" spans="1:36" s="21" customFormat="1" ht="12" x14ac:dyDescent="0.3">
      <c r="A77" s="118">
        <v>71</v>
      </c>
      <c r="B77" s="15" t="s">
        <v>62</v>
      </c>
      <c r="C77" s="14" t="s">
        <v>17</v>
      </c>
      <c r="D77" s="14">
        <v>43057</v>
      </c>
      <c r="E77" s="15" t="s">
        <v>315</v>
      </c>
      <c r="F77" s="15" t="s">
        <v>1043</v>
      </c>
      <c r="G77" s="15" t="s">
        <v>59</v>
      </c>
      <c r="H77" s="15" t="s">
        <v>391</v>
      </c>
      <c r="I77" s="22" t="s">
        <v>140</v>
      </c>
      <c r="J77" s="15" t="s">
        <v>246</v>
      </c>
      <c r="K77" s="15" t="s">
        <v>65</v>
      </c>
      <c r="L77" s="16">
        <v>125</v>
      </c>
      <c r="M77" s="17">
        <v>0</v>
      </c>
      <c r="N77" s="18">
        <f t="shared" ref="N77:N78" si="79">L77*M77</f>
        <v>0</v>
      </c>
      <c r="O77" s="19">
        <v>13</v>
      </c>
      <c r="P77" s="16"/>
      <c r="Q77" s="20">
        <f t="shared" ref="Q77:Q79" si="80">P77*0.22</f>
        <v>0</v>
      </c>
      <c r="R77" s="16"/>
      <c r="S77" s="20">
        <f t="shared" ref="S77" si="81">R77*0.2</f>
        <v>0</v>
      </c>
      <c r="T77" s="16">
        <v>125</v>
      </c>
      <c r="U77" s="20">
        <f t="shared" ref="U77:U79" si="82">T77*0.2</f>
        <v>25</v>
      </c>
      <c r="V77" s="16"/>
      <c r="W77" s="20">
        <f t="shared" ref="W77:W79" si="83">V77*0.2</f>
        <v>0</v>
      </c>
      <c r="X77" s="16"/>
      <c r="Y77" s="20">
        <f t="shared" ref="Y77:Y79" si="84">X77*0.2</f>
        <v>0</v>
      </c>
      <c r="Z77" s="16"/>
      <c r="AA77" s="20">
        <f t="shared" ref="AA77:AA79" si="85">Z77*0.2</f>
        <v>0</v>
      </c>
      <c r="AB77" s="60" t="s">
        <v>393</v>
      </c>
      <c r="AC77" s="58" t="s">
        <v>41</v>
      </c>
      <c r="AD77" s="51"/>
      <c r="AE77" s="38"/>
      <c r="AF77" s="11"/>
      <c r="AG77" s="52"/>
      <c r="AH77" s="51"/>
      <c r="AI77" s="34"/>
      <c r="AJ77" s="42">
        <f t="shared" ref="AJ77:AJ79" si="86">AH77*AI77</f>
        <v>0</v>
      </c>
    </row>
    <row r="78" spans="1:36" s="21" customFormat="1" ht="12" x14ac:dyDescent="0.3">
      <c r="A78" s="118">
        <v>72</v>
      </c>
      <c r="B78" s="15" t="s">
        <v>62</v>
      </c>
      <c r="C78" s="14" t="s">
        <v>16</v>
      </c>
      <c r="D78" s="14">
        <v>43058</v>
      </c>
      <c r="E78" s="15"/>
      <c r="F78" s="15" t="s">
        <v>1480</v>
      </c>
      <c r="G78" s="15" t="s">
        <v>59</v>
      </c>
      <c r="H78" s="15" t="s">
        <v>36</v>
      </c>
      <c r="I78" s="22" t="s">
        <v>37</v>
      </c>
      <c r="J78" s="15" t="s">
        <v>36</v>
      </c>
      <c r="K78" s="15" t="s">
        <v>37</v>
      </c>
      <c r="L78" s="16">
        <v>1</v>
      </c>
      <c r="M78" s="17">
        <v>0</v>
      </c>
      <c r="N78" s="18">
        <f t="shared" si="79"/>
        <v>0</v>
      </c>
      <c r="O78" s="19"/>
      <c r="P78" s="16"/>
      <c r="Q78" s="20">
        <f t="shared" si="80"/>
        <v>0</v>
      </c>
      <c r="R78" s="16">
        <v>1</v>
      </c>
      <c r="S78" s="20">
        <v>15</v>
      </c>
      <c r="T78" s="16"/>
      <c r="U78" s="20">
        <f t="shared" si="82"/>
        <v>0</v>
      </c>
      <c r="V78" s="16"/>
      <c r="W78" s="20">
        <f t="shared" si="83"/>
        <v>0</v>
      </c>
      <c r="X78" s="16"/>
      <c r="Y78" s="20">
        <f t="shared" si="84"/>
        <v>0</v>
      </c>
      <c r="Z78" s="16"/>
      <c r="AA78" s="20">
        <f t="shared" si="85"/>
        <v>0</v>
      </c>
      <c r="AB78" s="60" t="s">
        <v>1476</v>
      </c>
      <c r="AC78" s="57" t="s">
        <v>41</v>
      </c>
      <c r="AD78" s="51"/>
      <c r="AE78" s="38"/>
      <c r="AF78" s="11"/>
      <c r="AG78" s="52"/>
      <c r="AH78" s="53"/>
      <c r="AI78" s="34"/>
      <c r="AJ78" s="42">
        <f t="shared" si="86"/>
        <v>0</v>
      </c>
    </row>
    <row r="79" spans="1:36" s="21" customFormat="1" ht="12" x14ac:dyDescent="0.3">
      <c r="A79" s="118">
        <v>73</v>
      </c>
      <c r="B79" s="15" t="s">
        <v>800</v>
      </c>
      <c r="C79" s="14" t="s">
        <v>727</v>
      </c>
      <c r="D79" s="14">
        <v>43058</v>
      </c>
      <c r="E79" s="15" t="s">
        <v>1500</v>
      </c>
      <c r="F79" s="15" t="s">
        <v>620</v>
      </c>
      <c r="G79" s="15" t="s">
        <v>47</v>
      </c>
      <c r="H79" s="15" t="s">
        <v>36</v>
      </c>
      <c r="I79" s="22" t="s">
        <v>37</v>
      </c>
      <c r="J79" s="15" t="s">
        <v>93</v>
      </c>
      <c r="K79" s="15" t="s">
        <v>94</v>
      </c>
      <c r="L79" s="16">
        <v>720</v>
      </c>
      <c r="M79" s="17">
        <v>0.75</v>
      </c>
      <c r="N79" s="18">
        <v>535</v>
      </c>
      <c r="O79" s="19">
        <v>32.200000000000003</v>
      </c>
      <c r="P79" s="16"/>
      <c r="Q79" s="20">
        <f t="shared" si="80"/>
        <v>0</v>
      </c>
      <c r="R79" s="16"/>
      <c r="S79" s="20">
        <f t="shared" ref="S79" si="87">R79*0.2</f>
        <v>0</v>
      </c>
      <c r="T79" s="16"/>
      <c r="U79" s="20">
        <f t="shared" si="82"/>
        <v>0</v>
      </c>
      <c r="V79" s="16">
        <v>720</v>
      </c>
      <c r="W79" s="20">
        <f t="shared" si="83"/>
        <v>144</v>
      </c>
      <c r="X79" s="16"/>
      <c r="Y79" s="20">
        <f t="shared" si="84"/>
        <v>0</v>
      </c>
      <c r="Z79" s="16"/>
      <c r="AA79" s="20">
        <f t="shared" si="85"/>
        <v>0</v>
      </c>
      <c r="AB79" s="60"/>
      <c r="AC79" s="57" t="s">
        <v>41</v>
      </c>
      <c r="AD79" s="51"/>
      <c r="AE79" s="38"/>
      <c r="AF79" s="11"/>
      <c r="AG79" s="52"/>
      <c r="AH79" s="51"/>
      <c r="AI79" s="34"/>
      <c r="AJ79" s="42">
        <f t="shared" si="86"/>
        <v>0</v>
      </c>
    </row>
    <row r="80" spans="1:36" s="21" customFormat="1" ht="12" x14ac:dyDescent="0.3">
      <c r="A80" s="118">
        <v>74</v>
      </c>
      <c r="B80" s="15" t="s">
        <v>58</v>
      </c>
      <c r="C80" s="14" t="s">
        <v>17</v>
      </c>
      <c r="D80" s="14">
        <v>43059</v>
      </c>
      <c r="E80" s="15"/>
      <c r="F80" s="15" t="s">
        <v>1043</v>
      </c>
      <c r="G80" s="15" t="s">
        <v>59</v>
      </c>
      <c r="H80" s="15" t="s">
        <v>1381</v>
      </c>
      <c r="I80" s="143" t="s">
        <v>1382</v>
      </c>
      <c r="J80" s="15" t="s">
        <v>36</v>
      </c>
      <c r="K80" s="144" t="s">
        <v>37</v>
      </c>
      <c r="L80" s="16">
        <v>125</v>
      </c>
      <c r="M80" s="17">
        <v>0.8</v>
      </c>
      <c r="N80" s="18">
        <f t="shared" ref="N80" si="88">L80*M80</f>
        <v>100</v>
      </c>
      <c r="O80" s="19"/>
      <c r="P80" s="16"/>
      <c r="Q80" s="20">
        <f t="shared" ref="Q80" si="89">P80*0.22</f>
        <v>0</v>
      </c>
      <c r="R80" s="16"/>
      <c r="S80" s="20">
        <f t="shared" ref="S80" si="90">R80*0.2</f>
        <v>0</v>
      </c>
      <c r="T80" s="16">
        <v>150</v>
      </c>
      <c r="U80" s="20">
        <f t="shared" ref="U80" si="91">T80*0.2</f>
        <v>30</v>
      </c>
      <c r="V80" s="16"/>
      <c r="W80" s="20">
        <f t="shared" ref="W80" si="92">V80*0.2</f>
        <v>0</v>
      </c>
      <c r="X80" s="16"/>
      <c r="Y80" s="20">
        <f t="shared" ref="Y80" si="93">X80*0.2</f>
        <v>0</v>
      </c>
      <c r="Z80" s="16"/>
      <c r="AA80" s="20">
        <f t="shared" ref="AA80" si="94">Z80*0.2</f>
        <v>0</v>
      </c>
      <c r="AB80" s="60"/>
      <c r="AC80" s="58" t="s">
        <v>41</v>
      </c>
      <c r="AD80" s="51"/>
      <c r="AE80" s="38"/>
      <c r="AF80" s="11"/>
      <c r="AG80" s="52"/>
      <c r="AH80" s="51"/>
      <c r="AI80" s="34"/>
      <c r="AJ80" s="42">
        <f t="shared" ref="AJ80" si="95">AH80*AI80</f>
        <v>0</v>
      </c>
    </row>
    <row r="81" spans="1:36" s="21" customFormat="1" ht="12" x14ac:dyDescent="0.3">
      <c r="A81" s="118">
        <v>75</v>
      </c>
      <c r="B81" s="15" t="s">
        <v>67</v>
      </c>
      <c r="C81" s="14" t="s">
        <v>15</v>
      </c>
      <c r="D81" s="14">
        <v>43060</v>
      </c>
      <c r="E81" s="15"/>
      <c r="F81" s="15" t="s">
        <v>53</v>
      </c>
      <c r="G81" s="15" t="s">
        <v>47</v>
      </c>
      <c r="H81" s="15" t="s">
        <v>36</v>
      </c>
      <c r="I81" s="15" t="s">
        <v>37</v>
      </c>
      <c r="J81" s="15" t="s">
        <v>1484</v>
      </c>
      <c r="K81" s="15" t="s">
        <v>1485</v>
      </c>
      <c r="L81" s="16">
        <v>750</v>
      </c>
      <c r="M81" s="17">
        <v>0.7</v>
      </c>
      <c r="N81" s="18">
        <f t="shared" si="40"/>
        <v>525</v>
      </c>
      <c r="O81" s="19"/>
      <c r="P81" s="16">
        <v>750</v>
      </c>
      <c r="Q81" s="20">
        <f t="shared" si="41"/>
        <v>165</v>
      </c>
      <c r="R81" s="16"/>
      <c r="S81" s="20">
        <f t="shared" si="42"/>
        <v>0</v>
      </c>
      <c r="T81" s="16"/>
      <c r="U81" s="20">
        <f t="shared" si="43"/>
        <v>0</v>
      </c>
      <c r="V81" s="16"/>
      <c r="W81" s="20">
        <f t="shared" si="44"/>
        <v>0</v>
      </c>
      <c r="X81" s="16"/>
      <c r="Y81" s="20">
        <f t="shared" si="45"/>
        <v>0</v>
      </c>
      <c r="Z81" s="16"/>
      <c r="AA81" s="20">
        <f t="shared" si="46"/>
        <v>0</v>
      </c>
      <c r="AB81" s="60" t="s">
        <v>1499</v>
      </c>
      <c r="AC81" s="58" t="s">
        <v>41</v>
      </c>
      <c r="AD81" s="51"/>
      <c r="AE81" s="38"/>
      <c r="AF81" s="11"/>
      <c r="AG81" s="52"/>
      <c r="AH81" s="51"/>
      <c r="AI81" s="34"/>
      <c r="AJ81" s="42">
        <f t="shared" si="47"/>
        <v>0</v>
      </c>
    </row>
    <row r="82" spans="1:36" s="21" customFormat="1" ht="12" x14ac:dyDescent="0.3">
      <c r="A82" s="118">
        <v>76</v>
      </c>
      <c r="B82" s="15" t="s">
        <v>58</v>
      </c>
      <c r="C82" s="14" t="s">
        <v>727</v>
      </c>
      <c r="D82" s="14">
        <v>43060</v>
      </c>
      <c r="E82" s="15"/>
      <c r="F82" s="15" t="s">
        <v>620</v>
      </c>
      <c r="G82" s="15" t="s">
        <v>47</v>
      </c>
      <c r="H82" s="15" t="s">
        <v>36</v>
      </c>
      <c r="I82" s="22" t="s">
        <v>37</v>
      </c>
      <c r="J82" s="15" t="s">
        <v>1226</v>
      </c>
      <c r="K82" s="15" t="s">
        <v>1227</v>
      </c>
      <c r="L82" s="16">
        <v>130</v>
      </c>
      <c r="M82" s="17">
        <v>0.72</v>
      </c>
      <c r="N82" s="18">
        <v>90</v>
      </c>
      <c r="O82" s="19">
        <v>100</v>
      </c>
      <c r="P82" s="16"/>
      <c r="Q82" s="20">
        <f t="shared" si="41"/>
        <v>0</v>
      </c>
      <c r="R82" s="16"/>
      <c r="S82" s="20">
        <f t="shared" si="42"/>
        <v>0</v>
      </c>
      <c r="T82" s="16"/>
      <c r="U82" s="20">
        <f t="shared" si="43"/>
        <v>0</v>
      </c>
      <c r="V82" s="16">
        <v>150</v>
      </c>
      <c r="W82" s="20">
        <f t="shared" si="44"/>
        <v>30</v>
      </c>
      <c r="X82" s="16"/>
      <c r="Y82" s="20">
        <f t="shared" si="45"/>
        <v>0</v>
      </c>
      <c r="Z82" s="16"/>
      <c r="AA82" s="20">
        <f t="shared" si="46"/>
        <v>0</v>
      </c>
      <c r="AB82" s="60" t="s">
        <v>1483</v>
      </c>
      <c r="AC82" s="57" t="s">
        <v>41</v>
      </c>
      <c r="AD82" s="51"/>
      <c r="AE82" s="38"/>
      <c r="AF82" s="11"/>
      <c r="AG82" s="52"/>
      <c r="AH82" s="51"/>
      <c r="AI82" s="34"/>
      <c r="AJ82" s="42">
        <f t="shared" si="47"/>
        <v>0</v>
      </c>
    </row>
    <row r="83" spans="1:36" s="21" customFormat="1" ht="12" x14ac:dyDescent="0.3">
      <c r="A83" s="118">
        <v>77</v>
      </c>
      <c r="B83" s="15" t="s">
        <v>763</v>
      </c>
      <c r="C83" s="14" t="s">
        <v>16</v>
      </c>
      <c r="D83" s="14">
        <v>43060</v>
      </c>
      <c r="E83" s="15" t="s">
        <v>1577</v>
      </c>
      <c r="F83" s="15" t="s">
        <v>85</v>
      </c>
      <c r="G83" s="15" t="s">
        <v>47</v>
      </c>
      <c r="H83" s="15" t="s">
        <v>219</v>
      </c>
      <c r="I83" s="15" t="s">
        <v>220</v>
      </c>
      <c r="J83" s="15" t="s">
        <v>1172</v>
      </c>
      <c r="K83" s="15" t="s">
        <v>173</v>
      </c>
      <c r="L83" s="16">
        <v>460</v>
      </c>
      <c r="M83" s="17">
        <v>0.46</v>
      </c>
      <c r="N83" s="18">
        <v>209.84</v>
      </c>
      <c r="O83" s="19"/>
      <c r="P83" s="16"/>
      <c r="Q83" s="20">
        <f t="shared" si="41"/>
        <v>0</v>
      </c>
      <c r="R83" s="16">
        <v>250</v>
      </c>
      <c r="S83" s="20">
        <f t="shared" si="42"/>
        <v>50</v>
      </c>
      <c r="T83" s="16"/>
      <c r="U83" s="20">
        <f t="shared" si="43"/>
        <v>0</v>
      </c>
      <c r="V83" s="16"/>
      <c r="W83" s="20">
        <f t="shared" si="44"/>
        <v>0</v>
      </c>
      <c r="X83" s="16"/>
      <c r="Y83" s="20">
        <f t="shared" si="45"/>
        <v>0</v>
      </c>
      <c r="Z83" s="16"/>
      <c r="AA83" s="20">
        <f t="shared" si="46"/>
        <v>0</v>
      </c>
      <c r="AB83" s="60"/>
      <c r="AC83" s="58" t="s">
        <v>41</v>
      </c>
      <c r="AD83" s="51"/>
      <c r="AE83" s="38"/>
      <c r="AF83" s="11"/>
      <c r="AG83" s="52"/>
      <c r="AH83" s="51"/>
      <c r="AI83" s="34"/>
      <c r="AJ83" s="42">
        <f t="shared" si="47"/>
        <v>0</v>
      </c>
    </row>
    <row r="84" spans="1:36" s="21" customFormat="1" ht="12" x14ac:dyDescent="0.3">
      <c r="A84" s="118">
        <v>78</v>
      </c>
      <c r="B84" s="15" t="s">
        <v>58</v>
      </c>
      <c r="C84" s="14" t="s">
        <v>17</v>
      </c>
      <c r="D84" s="14">
        <v>43060</v>
      </c>
      <c r="E84" s="15"/>
      <c r="F84" s="15" t="s">
        <v>1043</v>
      </c>
      <c r="G84" s="15" t="s">
        <v>35</v>
      </c>
      <c r="H84" s="15" t="s">
        <v>36</v>
      </c>
      <c r="I84" s="15" t="s">
        <v>37</v>
      </c>
      <c r="J84" s="15" t="s">
        <v>128</v>
      </c>
      <c r="K84" s="15" t="s">
        <v>129</v>
      </c>
      <c r="L84" s="16">
        <v>140</v>
      </c>
      <c r="M84" s="17">
        <v>0.72</v>
      </c>
      <c r="N84" s="18">
        <v>100</v>
      </c>
      <c r="O84" s="19"/>
      <c r="P84" s="16"/>
      <c r="Q84" s="20">
        <f t="shared" si="41"/>
        <v>0</v>
      </c>
      <c r="R84" s="16"/>
      <c r="S84" s="20">
        <f t="shared" si="42"/>
        <v>0</v>
      </c>
      <c r="T84" s="16">
        <v>150</v>
      </c>
      <c r="U84" s="20">
        <f t="shared" si="43"/>
        <v>30</v>
      </c>
      <c r="V84" s="16"/>
      <c r="W84" s="20">
        <f t="shared" si="44"/>
        <v>0</v>
      </c>
      <c r="X84" s="16"/>
      <c r="Y84" s="20">
        <f t="shared" si="45"/>
        <v>0</v>
      </c>
      <c r="Z84" s="16"/>
      <c r="AA84" s="20">
        <f t="shared" si="46"/>
        <v>0</v>
      </c>
      <c r="AB84" s="60"/>
      <c r="AC84" s="57" t="s">
        <v>41</v>
      </c>
      <c r="AD84" s="51"/>
      <c r="AE84" s="38"/>
      <c r="AF84" s="11"/>
      <c r="AG84" s="52"/>
      <c r="AH84" s="51"/>
      <c r="AI84" s="34"/>
      <c r="AJ84" s="42">
        <f t="shared" si="47"/>
        <v>0</v>
      </c>
    </row>
    <row r="85" spans="1:36" s="21" customFormat="1" ht="12" x14ac:dyDescent="0.3">
      <c r="A85" s="118">
        <v>79</v>
      </c>
      <c r="B85" s="15" t="s">
        <v>58</v>
      </c>
      <c r="C85" s="14" t="s">
        <v>16</v>
      </c>
      <c r="D85" s="14">
        <v>43061</v>
      </c>
      <c r="E85" s="15"/>
      <c r="F85" s="15" t="s">
        <v>85</v>
      </c>
      <c r="G85" s="15" t="s">
        <v>47</v>
      </c>
      <c r="H85" s="15" t="s">
        <v>36</v>
      </c>
      <c r="I85" s="15" t="s">
        <v>37</v>
      </c>
      <c r="J85" s="15" t="s">
        <v>1490</v>
      </c>
      <c r="K85" s="15" t="s">
        <v>1491</v>
      </c>
      <c r="L85" s="16">
        <v>480</v>
      </c>
      <c r="M85" s="17">
        <v>0.72</v>
      </c>
      <c r="N85" s="18">
        <v>345</v>
      </c>
      <c r="O85" s="19"/>
      <c r="P85" s="16"/>
      <c r="Q85" s="20">
        <f t="shared" si="41"/>
        <v>0</v>
      </c>
      <c r="R85" s="16">
        <v>500</v>
      </c>
      <c r="S85" s="20">
        <f t="shared" si="42"/>
        <v>100</v>
      </c>
      <c r="T85" s="16"/>
      <c r="U85" s="20">
        <f t="shared" si="43"/>
        <v>0</v>
      </c>
      <c r="V85" s="16"/>
      <c r="W85" s="20">
        <f t="shared" si="44"/>
        <v>0</v>
      </c>
      <c r="X85" s="16"/>
      <c r="Y85" s="20">
        <f t="shared" si="45"/>
        <v>0</v>
      </c>
      <c r="Z85" s="16"/>
      <c r="AA85" s="20">
        <f t="shared" si="46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47"/>
        <v>0</v>
      </c>
    </row>
    <row r="86" spans="1:36" s="21" customFormat="1" ht="12" x14ac:dyDescent="0.3">
      <c r="A86" s="118">
        <v>80</v>
      </c>
      <c r="B86" s="15" t="s">
        <v>32</v>
      </c>
      <c r="C86" s="14" t="s">
        <v>17</v>
      </c>
      <c r="D86" s="14">
        <v>43061</v>
      </c>
      <c r="E86" s="15" t="s">
        <v>1492</v>
      </c>
      <c r="F86" s="15" t="s">
        <v>1043</v>
      </c>
      <c r="G86" s="15" t="s">
        <v>59</v>
      </c>
      <c r="H86" s="15" t="s">
        <v>36</v>
      </c>
      <c r="I86" s="15" t="s">
        <v>37</v>
      </c>
      <c r="J86" s="15" t="s">
        <v>904</v>
      </c>
      <c r="K86" s="15" t="s">
        <v>905</v>
      </c>
      <c r="L86" s="16">
        <v>115</v>
      </c>
      <c r="M86" s="17">
        <v>0.8</v>
      </c>
      <c r="N86" s="18">
        <f t="shared" ref="N86:N110" si="96">L86*M86</f>
        <v>92</v>
      </c>
      <c r="O86" s="19"/>
      <c r="P86" s="16"/>
      <c r="Q86" s="20">
        <f t="shared" ref="Q86:Q110" si="97">P86*0.22</f>
        <v>0</v>
      </c>
      <c r="R86" s="16"/>
      <c r="S86" s="20">
        <f t="shared" ref="S86:S110" si="98">R86*0.2</f>
        <v>0</v>
      </c>
      <c r="T86" s="16">
        <v>150</v>
      </c>
      <c r="U86" s="20">
        <f t="shared" ref="U86:U110" si="99">T86*0.2</f>
        <v>30</v>
      </c>
      <c r="V86" s="16"/>
      <c r="W86" s="20">
        <f t="shared" ref="W86:W110" si="100">V86*0.2</f>
        <v>0</v>
      </c>
      <c r="X86" s="16"/>
      <c r="Y86" s="20">
        <f t="shared" ref="Y86:Y110" si="101">X86*0.2</f>
        <v>0</v>
      </c>
      <c r="Z86" s="16"/>
      <c r="AA86" s="20">
        <f t="shared" ref="AA86:AA110" si="102">Z86*0.2</f>
        <v>0</v>
      </c>
      <c r="AB86" s="60" t="s">
        <v>1392</v>
      </c>
      <c r="AC86" s="57" t="s">
        <v>41</v>
      </c>
      <c r="AD86" s="51"/>
      <c r="AE86" s="38"/>
      <c r="AF86" s="11"/>
      <c r="AG86" s="52"/>
      <c r="AH86" s="51"/>
      <c r="AI86" s="34"/>
      <c r="AJ86" s="42">
        <f t="shared" ref="AJ86:AJ110" si="103">AH86*AI86</f>
        <v>0</v>
      </c>
    </row>
    <row r="87" spans="1:36" s="21" customFormat="1" ht="12" x14ac:dyDescent="0.3">
      <c r="A87" s="118">
        <v>81</v>
      </c>
      <c r="B87" s="15" t="s">
        <v>32</v>
      </c>
      <c r="C87" s="14" t="s">
        <v>17</v>
      </c>
      <c r="D87" s="14">
        <v>43061</v>
      </c>
      <c r="E87" s="15" t="s">
        <v>1493</v>
      </c>
      <c r="F87" s="15" t="s">
        <v>1043</v>
      </c>
      <c r="G87" s="15" t="s">
        <v>59</v>
      </c>
      <c r="H87" s="15" t="s">
        <v>36</v>
      </c>
      <c r="I87" s="15" t="s">
        <v>37</v>
      </c>
      <c r="J87" s="15" t="s">
        <v>1494</v>
      </c>
      <c r="K87" s="15" t="s">
        <v>1495</v>
      </c>
      <c r="L87" s="16">
        <v>100</v>
      </c>
      <c r="M87" s="17">
        <v>0</v>
      </c>
      <c r="N87" s="18">
        <f t="shared" si="96"/>
        <v>0</v>
      </c>
      <c r="O87" s="19"/>
      <c r="P87" s="16"/>
      <c r="Q87" s="20">
        <f t="shared" si="97"/>
        <v>0</v>
      </c>
      <c r="R87" s="16"/>
      <c r="S87" s="20">
        <f t="shared" si="98"/>
        <v>0</v>
      </c>
      <c r="T87" s="16">
        <v>100</v>
      </c>
      <c r="U87" s="20">
        <f t="shared" si="99"/>
        <v>20</v>
      </c>
      <c r="V87" s="16"/>
      <c r="W87" s="20">
        <f t="shared" si="100"/>
        <v>0</v>
      </c>
      <c r="X87" s="16"/>
      <c r="Y87" s="20">
        <f t="shared" si="101"/>
        <v>0</v>
      </c>
      <c r="Z87" s="16"/>
      <c r="AA87" s="20">
        <f t="shared" si="102"/>
        <v>0</v>
      </c>
      <c r="AB87" s="60" t="s">
        <v>656</v>
      </c>
      <c r="AC87" s="57" t="s">
        <v>41</v>
      </c>
      <c r="AD87" s="51"/>
      <c r="AE87" s="38"/>
      <c r="AF87" s="11"/>
      <c r="AG87" s="52"/>
      <c r="AH87" s="51"/>
      <c r="AI87" s="34"/>
      <c r="AJ87" s="42">
        <f t="shared" si="103"/>
        <v>0</v>
      </c>
    </row>
    <row r="88" spans="1:36" s="21" customFormat="1" ht="12" x14ac:dyDescent="0.3">
      <c r="A88" s="118">
        <v>82</v>
      </c>
      <c r="B88" s="15" t="s">
        <v>58</v>
      </c>
      <c r="C88" s="14" t="s">
        <v>15</v>
      </c>
      <c r="D88" s="14">
        <v>43061</v>
      </c>
      <c r="E88" s="15"/>
      <c r="F88" s="15" t="s">
        <v>53</v>
      </c>
      <c r="G88" s="15" t="s">
        <v>47</v>
      </c>
      <c r="H88" s="15" t="s">
        <v>36</v>
      </c>
      <c r="I88" s="15" t="s">
        <v>37</v>
      </c>
      <c r="J88" s="15" t="s">
        <v>1498</v>
      </c>
      <c r="K88" s="15" t="s">
        <v>1496</v>
      </c>
      <c r="L88" s="16">
        <v>260</v>
      </c>
      <c r="M88" s="17">
        <v>0.72</v>
      </c>
      <c r="N88" s="18">
        <v>185</v>
      </c>
      <c r="O88" s="19"/>
      <c r="P88" s="16">
        <v>270</v>
      </c>
      <c r="Q88" s="20">
        <f t="shared" si="97"/>
        <v>59.4</v>
      </c>
      <c r="R88" s="16"/>
      <c r="S88" s="20">
        <f t="shared" si="98"/>
        <v>0</v>
      </c>
      <c r="T88" s="16"/>
      <c r="U88" s="20">
        <f t="shared" si="99"/>
        <v>0</v>
      </c>
      <c r="V88" s="16"/>
      <c r="W88" s="20">
        <f t="shared" si="100"/>
        <v>0</v>
      </c>
      <c r="X88" s="16"/>
      <c r="Y88" s="20">
        <f t="shared" si="101"/>
        <v>0</v>
      </c>
      <c r="Z88" s="16"/>
      <c r="AA88" s="20">
        <f t="shared" si="102"/>
        <v>0</v>
      </c>
      <c r="AB88" s="60" t="s">
        <v>1497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103"/>
        <v>0</v>
      </c>
    </row>
    <row r="89" spans="1:36" s="21" customFormat="1" ht="12" x14ac:dyDescent="0.3">
      <c r="A89" s="118">
        <v>83</v>
      </c>
      <c r="B89" s="15" t="s">
        <v>58</v>
      </c>
      <c r="C89" s="14" t="s">
        <v>727</v>
      </c>
      <c r="D89" s="14">
        <v>43061</v>
      </c>
      <c r="E89" s="15"/>
      <c r="F89" s="15" t="s">
        <v>620</v>
      </c>
      <c r="G89" s="15" t="s">
        <v>47</v>
      </c>
      <c r="H89" s="15" t="s">
        <v>36</v>
      </c>
      <c r="I89" s="22" t="s">
        <v>37</v>
      </c>
      <c r="J89" s="15" t="s">
        <v>128</v>
      </c>
      <c r="K89" s="22" t="s">
        <v>129</v>
      </c>
      <c r="L89" s="16">
        <v>140</v>
      </c>
      <c r="M89" s="17">
        <v>0.72</v>
      </c>
      <c r="N89" s="18">
        <v>100</v>
      </c>
      <c r="O89" s="19"/>
      <c r="P89" s="16"/>
      <c r="Q89" s="20">
        <f t="shared" si="97"/>
        <v>0</v>
      </c>
      <c r="R89" s="16"/>
      <c r="S89" s="20">
        <f t="shared" si="98"/>
        <v>0</v>
      </c>
      <c r="T89" s="16"/>
      <c r="U89" s="20">
        <f t="shared" si="99"/>
        <v>0</v>
      </c>
      <c r="V89" s="16">
        <v>150</v>
      </c>
      <c r="W89" s="20">
        <f t="shared" si="100"/>
        <v>30</v>
      </c>
      <c r="X89" s="16"/>
      <c r="Y89" s="20">
        <f t="shared" si="101"/>
        <v>0</v>
      </c>
      <c r="Z89" s="16"/>
      <c r="AA89" s="20">
        <f t="shared" si="102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103"/>
        <v>0</v>
      </c>
    </row>
    <row r="90" spans="1:36" s="21" customFormat="1" ht="24" x14ac:dyDescent="0.3">
      <c r="A90" s="118">
        <v>84</v>
      </c>
      <c r="B90" s="15" t="s">
        <v>58</v>
      </c>
      <c r="C90" s="14" t="s">
        <v>16</v>
      </c>
      <c r="D90" s="14">
        <v>43062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1058</v>
      </c>
      <c r="K90" s="15" t="s">
        <v>1059</v>
      </c>
      <c r="L90" s="16">
        <v>167</v>
      </c>
      <c r="M90" s="17">
        <v>0.72</v>
      </c>
      <c r="N90" s="18">
        <v>120</v>
      </c>
      <c r="O90" s="19"/>
      <c r="P90" s="16"/>
      <c r="Q90" s="20">
        <f t="shared" si="97"/>
        <v>0</v>
      </c>
      <c r="R90" s="16">
        <v>180</v>
      </c>
      <c r="S90" s="20">
        <f t="shared" si="98"/>
        <v>36</v>
      </c>
      <c r="T90" s="16"/>
      <c r="U90" s="20">
        <f t="shared" si="99"/>
        <v>0</v>
      </c>
      <c r="V90" s="16"/>
      <c r="W90" s="20">
        <f t="shared" si="100"/>
        <v>0</v>
      </c>
      <c r="X90" s="16"/>
      <c r="Y90" s="20">
        <f t="shared" si="101"/>
        <v>0</v>
      </c>
      <c r="Z90" s="16"/>
      <c r="AA90" s="20">
        <f t="shared" si="102"/>
        <v>0</v>
      </c>
      <c r="AB90" s="60" t="s">
        <v>1501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103"/>
        <v>0</v>
      </c>
    </row>
    <row r="91" spans="1:36" s="21" customFormat="1" ht="12" x14ac:dyDescent="0.3">
      <c r="A91" s="11">
        <v>85</v>
      </c>
      <c r="B91" s="15" t="s">
        <v>58</v>
      </c>
      <c r="C91" s="14" t="s">
        <v>17</v>
      </c>
      <c r="D91" s="14">
        <v>43063</v>
      </c>
      <c r="E91" s="15"/>
      <c r="F91" s="15" t="s">
        <v>1043</v>
      </c>
      <c r="G91" s="15" t="s">
        <v>59</v>
      </c>
      <c r="H91" s="15" t="s">
        <v>1381</v>
      </c>
      <c r="I91" s="22" t="s">
        <v>1382</v>
      </c>
      <c r="J91" s="15" t="s">
        <v>36</v>
      </c>
      <c r="K91" s="22" t="s">
        <v>37</v>
      </c>
      <c r="L91" s="16">
        <v>120</v>
      </c>
      <c r="M91" s="17">
        <v>0.65</v>
      </c>
      <c r="N91" s="18">
        <v>80</v>
      </c>
      <c r="O91" s="19"/>
      <c r="P91" s="16"/>
      <c r="Q91" s="20">
        <f t="shared" si="97"/>
        <v>0</v>
      </c>
      <c r="R91" s="16"/>
      <c r="S91" s="20">
        <f t="shared" si="98"/>
        <v>0</v>
      </c>
      <c r="T91" s="16">
        <v>150</v>
      </c>
      <c r="U91" s="20">
        <f t="shared" si="99"/>
        <v>30</v>
      </c>
      <c r="V91" s="16"/>
      <c r="W91" s="20">
        <f t="shared" si="100"/>
        <v>0</v>
      </c>
      <c r="X91" s="16"/>
      <c r="Y91" s="20">
        <f t="shared" si="101"/>
        <v>0</v>
      </c>
      <c r="Z91" s="16"/>
      <c r="AA91" s="20">
        <f t="shared" si="102"/>
        <v>0</v>
      </c>
      <c r="AB91" s="60" t="s">
        <v>1502</v>
      </c>
      <c r="AC91" s="57" t="s">
        <v>41</v>
      </c>
      <c r="AD91" s="51"/>
      <c r="AE91" s="38"/>
      <c r="AF91" s="11"/>
      <c r="AG91" s="52"/>
      <c r="AH91" s="51"/>
      <c r="AI91" s="34"/>
      <c r="AJ91" s="42">
        <f t="shared" si="103"/>
        <v>0</v>
      </c>
    </row>
    <row r="92" spans="1:36" s="21" customFormat="1" ht="12" x14ac:dyDescent="0.3">
      <c r="A92" s="11">
        <v>86</v>
      </c>
      <c r="B92" s="15" t="s">
        <v>62</v>
      </c>
      <c r="C92" s="14" t="s">
        <v>17</v>
      </c>
      <c r="D92" s="14">
        <v>43063</v>
      </c>
      <c r="E92" s="15" t="s">
        <v>315</v>
      </c>
      <c r="F92" s="15" t="s">
        <v>1043</v>
      </c>
      <c r="G92" s="15" t="s">
        <v>59</v>
      </c>
      <c r="H92" s="15" t="s">
        <v>391</v>
      </c>
      <c r="I92" s="22" t="s">
        <v>140</v>
      </c>
      <c r="J92" s="15" t="s">
        <v>246</v>
      </c>
      <c r="K92" s="15" t="s">
        <v>65</v>
      </c>
      <c r="L92" s="16">
        <v>125</v>
      </c>
      <c r="M92" s="17">
        <v>0</v>
      </c>
      <c r="N92" s="18">
        <f t="shared" si="96"/>
        <v>0</v>
      </c>
      <c r="O92" s="19"/>
      <c r="P92" s="16"/>
      <c r="Q92" s="20">
        <f t="shared" si="97"/>
        <v>0</v>
      </c>
      <c r="R92" s="16"/>
      <c r="S92" s="20">
        <f t="shared" si="98"/>
        <v>0</v>
      </c>
      <c r="T92" s="16">
        <v>125</v>
      </c>
      <c r="U92" s="20">
        <f t="shared" si="99"/>
        <v>25</v>
      </c>
      <c r="V92" s="16"/>
      <c r="W92" s="20">
        <f t="shared" si="100"/>
        <v>0</v>
      </c>
      <c r="X92" s="16"/>
      <c r="Y92" s="20">
        <f t="shared" si="101"/>
        <v>0</v>
      </c>
      <c r="Z92" s="16"/>
      <c r="AA92" s="20">
        <f t="shared" si="102"/>
        <v>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103"/>
        <v>0</v>
      </c>
    </row>
    <row r="93" spans="1:36" s="21" customFormat="1" ht="12" x14ac:dyDescent="0.3">
      <c r="A93" s="11">
        <v>87</v>
      </c>
      <c r="B93" s="15" t="s">
        <v>32</v>
      </c>
      <c r="C93" s="14" t="s">
        <v>42</v>
      </c>
      <c r="D93" s="14">
        <v>43063</v>
      </c>
      <c r="E93" s="15" t="s">
        <v>1507</v>
      </c>
      <c r="F93" s="15" t="s">
        <v>71</v>
      </c>
      <c r="G93" s="15" t="s">
        <v>35</v>
      </c>
      <c r="H93" s="15" t="s">
        <v>36</v>
      </c>
      <c r="I93" s="22" t="s">
        <v>37</v>
      </c>
      <c r="J93" s="15"/>
      <c r="K93" s="22" t="s">
        <v>1503</v>
      </c>
      <c r="L93" s="16">
        <v>420</v>
      </c>
      <c r="M93" s="17">
        <v>0.8</v>
      </c>
      <c r="N93" s="18">
        <f t="shared" si="96"/>
        <v>336</v>
      </c>
      <c r="O93" s="19"/>
      <c r="P93" s="16"/>
      <c r="Q93" s="20">
        <f t="shared" si="97"/>
        <v>0</v>
      </c>
      <c r="R93" s="16"/>
      <c r="S93" s="20">
        <f t="shared" si="98"/>
        <v>0</v>
      </c>
      <c r="T93" s="16"/>
      <c r="U93" s="20">
        <f t="shared" si="99"/>
        <v>0</v>
      </c>
      <c r="V93" s="16"/>
      <c r="W93" s="20">
        <f t="shared" si="100"/>
        <v>0</v>
      </c>
      <c r="X93" s="16"/>
      <c r="Y93" s="20">
        <f t="shared" si="101"/>
        <v>0</v>
      </c>
      <c r="Z93" s="16"/>
      <c r="AA93" s="20">
        <f t="shared" si="102"/>
        <v>0</v>
      </c>
      <c r="AB93" s="60" t="s">
        <v>1401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103"/>
        <v>0</v>
      </c>
    </row>
    <row r="94" spans="1:36" s="21" customFormat="1" ht="24" x14ac:dyDescent="0.3">
      <c r="A94" s="11">
        <v>88</v>
      </c>
      <c r="B94" s="15" t="s">
        <v>32</v>
      </c>
      <c r="C94" s="14" t="s">
        <v>42</v>
      </c>
      <c r="D94" s="14">
        <v>43063</v>
      </c>
      <c r="E94" s="15" t="s">
        <v>1508</v>
      </c>
      <c r="F94" s="15" t="s">
        <v>71</v>
      </c>
      <c r="G94" s="15" t="s">
        <v>35</v>
      </c>
      <c r="H94" s="15" t="s">
        <v>1504</v>
      </c>
      <c r="I94" s="15" t="s">
        <v>1505</v>
      </c>
      <c r="J94" s="15" t="s">
        <v>36</v>
      </c>
      <c r="K94" s="15" t="s">
        <v>37</v>
      </c>
      <c r="L94" s="16">
        <v>470</v>
      </c>
      <c r="M94" s="17">
        <v>0.8</v>
      </c>
      <c r="N94" s="18">
        <f t="shared" si="96"/>
        <v>376</v>
      </c>
      <c r="O94" s="19"/>
      <c r="P94" s="16"/>
      <c r="Q94" s="20">
        <f t="shared" si="97"/>
        <v>0</v>
      </c>
      <c r="R94" s="16"/>
      <c r="S94" s="20">
        <f t="shared" si="98"/>
        <v>0</v>
      </c>
      <c r="T94" s="16"/>
      <c r="U94" s="20">
        <f t="shared" si="99"/>
        <v>0</v>
      </c>
      <c r="V94" s="16"/>
      <c r="W94" s="20">
        <f t="shared" si="100"/>
        <v>0</v>
      </c>
      <c r="X94" s="16"/>
      <c r="Y94" s="20">
        <f t="shared" si="101"/>
        <v>0</v>
      </c>
      <c r="Z94" s="16"/>
      <c r="AA94" s="20">
        <f t="shared" si="102"/>
        <v>0</v>
      </c>
      <c r="AB94" s="60" t="s">
        <v>1506</v>
      </c>
      <c r="AC94" s="57" t="s">
        <v>41</v>
      </c>
      <c r="AD94" s="51"/>
      <c r="AE94" s="38"/>
      <c r="AF94" s="11"/>
      <c r="AG94" s="52"/>
      <c r="AH94" s="53"/>
      <c r="AI94" s="34"/>
      <c r="AJ94" s="42">
        <f t="shared" si="103"/>
        <v>0</v>
      </c>
    </row>
    <row r="95" spans="1:36" s="21" customFormat="1" ht="12" x14ac:dyDescent="0.3">
      <c r="A95" s="118">
        <v>89</v>
      </c>
      <c r="B95" s="15" t="s">
        <v>58</v>
      </c>
      <c r="C95" s="14" t="s">
        <v>727</v>
      </c>
      <c r="D95" s="14">
        <v>43063</v>
      </c>
      <c r="E95" s="15"/>
      <c r="F95" s="15" t="s">
        <v>620</v>
      </c>
      <c r="G95" s="15" t="s">
        <v>47</v>
      </c>
      <c r="H95" s="15" t="s">
        <v>36</v>
      </c>
      <c r="I95" s="22" t="s">
        <v>37</v>
      </c>
      <c r="J95" s="15" t="s">
        <v>128</v>
      </c>
      <c r="K95" s="15" t="s">
        <v>129</v>
      </c>
      <c r="L95" s="16">
        <v>140</v>
      </c>
      <c r="M95" s="17">
        <v>0.72</v>
      </c>
      <c r="N95" s="18">
        <v>100</v>
      </c>
      <c r="O95" s="19">
        <v>10</v>
      </c>
      <c r="P95" s="16"/>
      <c r="Q95" s="20">
        <f t="shared" si="97"/>
        <v>0</v>
      </c>
      <c r="R95" s="16"/>
      <c r="S95" s="20">
        <f t="shared" si="98"/>
        <v>0</v>
      </c>
      <c r="T95" s="16"/>
      <c r="U95" s="20">
        <f t="shared" si="99"/>
        <v>0</v>
      </c>
      <c r="V95" s="16">
        <v>150</v>
      </c>
      <c r="W95" s="20">
        <f t="shared" si="100"/>
        <v>30</v>
      </c>
      <c r="X95" s="16"/>
      <c r="Y95" s="20">
        <f t="shared" si="101"/>
        <v>0</v>
      </c>
      <c r="Z95" s="16"/>
      <c r="AA95" s="20">
        <f t="shared" si="102"/>
        <v>0</v>
      </c>
      <c r="AB95" s="60" t="s">
        <v>1509</v>
      </c>
      <c r="AC95" s="57" t="s">
        <v>41</v>
      </c>
      <c r="AD95" s="51"/>
      <c r="AE95" s="38"/>
      <c r="AF95" s="11"/>
      <c r="AG95" s="52"/>
      <c r="AH95" s="51"/>
      <c r="AI95" s="34"/>
      <c r="AJ95" s="42">
        <f t="shared" si="103"/>
        <v>0</v>
      </c>
    </row>
    <row r="96" spans="1:36" s="21" customFormat="1" ht="12" x14ac:dyDescent="0.3">
      <c r="A96" s="149">
        <v>90</v>
      </c>
      <c r="B96" s="15" t="s">
        <v>58</v>
      </c>
      <c r="C96" s="14" t="s">
        <v>18</v>
      </c>
      <c r="D96" s="14">
        <v>43066</v>
      </c>
      <c r="E96" s="15"/>
      <c r="F96" s="15" t="s">
        <v>85</v>
      </c>
      <c r="G96" s="15" t="s">
        <v>47</v>
      </c>
      <c r="H96" s="15" t="s">
        <v>36</v>
      </c>
      <c r="I96" s="22" t="s">
        <v>37</v>
      </c>
      <c r="J96" s="15" t="s">
        <v>226</v>
      </c>
      <c r="K96" s="15" t="s">
        <v>227</v>
      </c>
      <c r="L96" s="16">
        <v>210</v>
      </c>
      <c r="M96" s="17">
        <v>0.72</v>
      </c>
      <c r="N96" s="18">
        <v>150</v>
      </c>
      <c r="O96" s="19">
        <v>25</v>
      </c>
      <c r="P96" s="16"/>
      <c r="Q96" s="20">
        <f t="shared" ref="Q96" si="104">P96*0.22</f>
        <v>0</v>
      </c>
      <c r="R96" s="16"/>
      <c r="S96" s="20">
        <f t="shared" ref="S96" si="105">R96*0.2</f>
        <v>0</v>
      </c>
      <c r="T96" s="16"/>
      <c r="U96" s="20">
        <f t="shared" ref="U96" si="106">T96*0.2</f>
        <v>0</v>
      </c>
      <c r="V96" s="16"/>
      <c r="W96" s="20">
        <f t="shared" ref="W96" si="107">V96*0.2</f>
        <v>0</v>
      </c>
      <c r="X96" s="16"/>
      <c r="Y96" s="20">
        <f t="shared" ref="Y96" si="108">X96*0.2</f>
        <v>0</v>
      </c>
      <c r="Z96" s="16"/>
      <c r="AA96" s="20">
        <f t="shared" ref="AA96" si="109">Z96*0.2</f>
        <v>0</v>
      </c>
      <c r="AB96" s="60" t="s">
        <v>1510</v>
      </c>
      <c r="AC96" s="58" t="s">
        <v>41</v>
      </c>
      <c r="AD96" s="51"/>
      <c r="AE96" s="38"/>
      <c r="AF96" s="11"/>
      <c r="AG96" s="52"/>
      <c r="AH96" s="51"/>
      <c r="AI96" s="34"/>
      <c r="AJ96" s="42">
        <f t="shared" ref="AJ96" si="110">AH96*AI96</f>
        <v>0</v>
      </c>
    </row>
    <row r="97" spans="1:36" s="21" customFormat="1" ht="12" x14ac:dyDescent="0.3">
      <c r="A97" s="149">
        <v>90</v>
      </c>
      <c r="B97" s="15" t="s">
        <v>58</v>
      </c>
      <c r="C97" s="14" t="s">
        <v>18</v>
      </c>
      <c r="D97" s="14">
        <v>43066</v>
      </c>
      <c r="E97" s="15"/>
      <c r="F97" s="15" t="s">
        <v>85</v>
      </c>
      <c r="G97" s="15" t="s">
        <v>47</v>
      </c>
      <c r="H97" s="15" t="s">
        <v>1522</v>
      </c>
      <c r="I97" s="22" t="s">
        <v>1523</v>
      </c>
      <c r="J97" s="15" t="s">
        <v>36</v>
      </c>
      <c r="K97" s="15" t="s">
        <v>37</v>
      </c>
      <c r="L97" s="16">
        <v>82</v>
      </c>
      <c r="M97" s="17">
        <v>0.65</v>
      </c>
      <c r="N97" s="18">
        <v>50</v>
      </c>
      <c r="O97" s="19"/>
      <c r="P97" s="16"/>
      <c r="Q97" s="20">
        <f t="shared" si="97"/>
        <v>0</v>
      </c>
      <c r="R97" s="16"/>
      <c r="S97" s="20">
        <f t="shared" si="98"/>
        <v>0</v>
      </c>
      <c r="T97" s="16"/>
      <c r="U97" s="20">
        <f t="shared" si="99"/>
        <v>0</v>
      </c>
      <c r="V97" s="16"/>
      <c r="W97" s="20">
        <f t="shared" si="100"/>
        <v>0</v>
      </c>
      <c r="X97" s="16"/>
      <c r="Y97" s="20">
        <f t="shared" si="101"/>
        <v>0</v>
      </c>
      <c r="Z97" s="16"/>
      <c r="AA97" s="20">
        <f t="shared" si="102"/>
        <v>0</v>
      </c>
      <c r="AB97" s="60" t="s">
        <v>1524</v>
      </c>
      <c r="AC97" s="58" t="s">
        <v>41</v>
      </c>
      <c r="AD97" s="51"/>
      <c r="AE97" s="38"/>
      <c r="AF97" s="11"/>
      <c r="AG97" s="52"/>
      <c r="AH97" s="51"/>
      <c r="AI97" s="34"/>
      <c r="AJ97" s="42">
        <f t="shared" si="103"/>
        <v>0</v>
      </c>
    </row>
    <row r="98" spans="1:36" s="21" customFormat="1" ht="12" x14ac:dyDescent="0.3">
      <c r="A98" s="118">
        <v>91</v>
      </c>
      <c r="B98" s="15" t="s">
        <v>178</v>
      </c>
      <c r="C98" s="14" t="s">
        <v>15</v>
      </c>
      <c r="D98" s="14">
        <v>43066</v>
      </c>
      <c r="E98" s="15"/>
      <c r="F98" s="15" t="s">
        <v>53</v>
      </c>
      <c r="G98" s="15" t="s">
        <v>47</v>
      </c>
      <c r="H98" s="15" t="s">
        <v>182</v>
      </c>
      <c r="I98" s="22" t="s">
        <v>183</v>
      </c>
      <c r="J98" s="15" t="s">
        <v>282</v>
      </c>
      <c r="K98" s="15" t="s">
        <v>283</v>
      </c>
      <c r="L98" s="16">
        <v>1300</v>
      </c>
      <c r="M98" s="17">
        <v>0.94</v>
      </c>
      <c r="N98" s="18">
        <f t="shared" si="96"/>
        <v>1222</v>
      </c>
      <c r="O98" s="19">
        <v>34.46</v>
      </c>
      <c r="P98" s="16">
        <v>1300</v>
      </c>
      <c r="Q98" s="20">
        <f t="shared" si="97"/>
        <v>286</v>
      </c>
      <c r="R98" s="16"/>
      <c r="S98" s="20">
        <f t="shared" si="98"/>
        <v>0</v>
      </c>
      <c r="T98" s="16"/>
      <c r="U98" s="20">
        <f t="shared" si="99"/>
        <v>0</v>
      </c>
      <c r="V98" s="16"/>
      <c r="W98" s="20">
        <f t="shared" si="100"/>
        <v>0</v>
      </c>
      <c r="X98" s="16"/>
      <c r="Y98" s="20">
        <f t="shared" si="101"/>
        <v>0</v>
      </c>
      <c r="Z98" s="16"/>
      <c r="AA98" s="20">
        <f t="shared" si="102"/>
        <v>0</v>
      </c>
      <c r="AB98" s="60"/>
      <c r="AC98" s="58" t="s">
        <v>41</v>
      </c>
      <c r="AD98" s="51"/>
      <c r="AE98" s="38"/>
      <c r="AF98" s="11"/>
      <c r="AG98" s="52"/>
      <c r="AH98" s="51"/>
      <c r="AI98" s="34"/>
      <c r="AJ98" s="42">
        <f t="shared" si="103"/>
        <v>0</v>
      </c>
    </row>
    <row r="99" spans="1:36" s="21" customFormat="1" ht="12" x14ac:dyDescent="0.3">
      <c r="A99" s="118">
        <v>93</v>
      </c>
      <c r="B99" s="15" t="s">
        <v>58</v>
      </c>
      <c r="C99" s="14" t="s">
        <v>727</v>
      </c>
      <c r="D99" s="14">
        <v>43066</v>
      </c>
      <c r="E99" s="15"/>
      <c r="F99" s="15" t="s">
        <v>620</v>
      </c>
      <c r="G99" s="15" t="s">
        <v>59</v>
      </c>
      <c r="H99" s="15" t="s">
        <v>36</v>
      </c>
      <c r="I99" s="15" t="s">
        <v>37</v>
      </c>
      <c r="J99" s="15" t="s">
        <v>1515</v>
      </c>
      <c r="K99" s="15" t="s">
        <v>1511</v>
      </c>
      <c r="L99" s="16">
        <v>130</v>
      </c>
      <c r="M99" s="17">
        <v>0.65</v>
      </c>
      <c r="N99" s="18">
        <v>85</v>
      </c>
      <c r="O99" s="19"/>
      <c r="P99" s="16"/>
      <c r="Q99" s="20">
        <f t="shared" ref="Q99:Q100" si="111">P99*0.22</f>
        <v>0</v>
      </c>
      <c r="R99" s="16"/>
      <c r="S99" s="20">
        <f t="shared" ref="S99:S100" si="112">R99*0.2</f>
        <v>0</v>
      </c>
      <c r="T99" s="16"/>
      <c r="U99" s="20">
        <f t="shared" ref="U99:U100" si="113">T99*0.2</f>
        <v>0</v>
      </c>
      <c r="V99" s="16">
        <v>150</v>
      </c>
      <c r="W99" s="20">
        <f t="shared" ref="W99:W100" si="114">V99*0.2</f>
        <v>30</v>
      </c>
      <c r="X99" s="16"/>
      <c r="Y99" s="20">
        <f t="shared" ref="Y99:Y100" si="115">X99*0.2</f>
        <v>0</v>
      </c>
      <c r="Z99" s="16"/>
      <c r="AA99" s="20">
        <f t="shared" ref="AA99:AA100" si="116">Z99*0.2</f>
        <v>0</v>
      </c>
      <c r="AB99" s="60"/>
      <c r="AC99" s="58" t="s">
        <v>41</v>
      </c>
      <c r="AD99" s="51"/>
      <c r="AE99" s="38"/>
      <c r="AF99" s="11"/>
      <c r="AG99" s="52"/>
      <c r="AH99" s="51"/>
      <c r="AI99" s="34"/>
      <c r="AJ99" s="42">
        <f t="shared" ref="AJ99:AJ100" si="117">AH99*AI99</f>
        <v>0</v>
      </c>
    </row>
    <row r="100" spans="1:36" s="21" customFormat="1" ht="12" x14ac:dyDescent="0.3">
      <c r="A100" s="118">
        <v>92</v>
      </c>
      <c r="B100" s="15" t="s">
        <v>58</v>
      </c>
      <c r="C100" s="14" t="s">
        <v>16</v>
      </c>
      <c r="D100" s="14">
        <v>43067</v>
      </c>
      <c r="E100" s="15"/>
      <c r="F100" s="15" t="s">
        <v>652</v>
      </c>
      <c r="G100" s="15" t="s">
        <v>47</v>
      </c>
      <c r="H100" s="15" t="s">
        <v>36</v>
      </c>
      <c r="I100" s="15" t="s">
        <v>37</v>
      </c>
      <c r="J100" s="15" t="s">
        <v>226</v>
      </c>
      <c r="K100" s="15" t="s">
        <v>227</v>
      </c>
      <c r="L100" s="16">
        <v>210</v>
      </c>
      <c r="M100" s="17">
        <v>0.72</v>
      </c>
      <c r="N100" s="18">
        <v>150</v>
      </c>
      <c r="O100" s="19">
        <v>40</v>
      </c>
      <c r="P100" s="16"/>
      <c r="Q100" s="20">
        <f t="shared" si="111"/>
        <v>0</v>
      </c>
      <c r="R100" s="16">
        <v>200</v>
      </c>
      <c r="S100" s="20">
        <f t="shared" si="112"/>
        <v>40</v>
      </c>
      <c r="T100" s="16"/>
      <c r="U100" s="20">
        <f t="shared" si="113"/>
        <v>0</v>
      </c>
      <c r="V100" s="16"/>
      <c r="W100" s="20">
        <f t="shared" si="114"/>
        <v>0</v>
      </c>
      <c r="X100" s="16"/>
      <c r="Y100" s="20">
        <f t="shared" si="115"/>
        <v>0</v>
      </c>
      <c r="Z100" s="16"/>
      <c r="AA100" s="20">
        <f t="shared" si="116"/>
        <v>0</v>
      </c>
      <c r="AB100" s="60" t="s">
        <v>1560</v>
      </c>
      <c r="AC100" s="58" t="s">
        <v>41</v>
      </c>
      <c r="AD100" s="51"/>
      <c r="AE100" s="38"/>
      <c r="AF100" s="11"/>
      <c r="AG100" s="52"/>
      <c r="AH100" s="53"/>
      <c r="AI100" s="34"/>
      <c r="AJ100" s="42">
        <f t="shared" si="117"/>
        <v>0</v>
      </c>
    </row>
    <row r="101" spans="1:36" s="21" customFormat="1" ht="12" x14ac:dyDescent="0.3">
      <c r="A101" s="118">
        <v>92</v>
      </c>
      <c r="B101" s="15" t="s">
        <v>58</v>
      </c>
      <c r="C101" s="14" t="s">
        <v>16</v>
      </c>
      <c r="D101" s="14">
        <v>43067</v>
      </c>
      <c r="E101" s="15"/>
      <c r="F101" s="15" t="s">
        <v>652</v>
      </c>
      <c r="G101" s="15" t="s">
        <v>47</v>
      </c>
      <c r="H101" s="15" t="s">
        <v>36</v>
      </c>
      <c r="I101" s="15" t="s">
        <v>37</v>
      </c>
      <c r="J101" s="15" t="s">
        <v>1561</v>
      </c>
      <c r="K101" s="15" t="s">
        <v>1562</v>
      </c>
      <c r="L101" s="16">
        <v>235</v>
      </c>
      <c r="M101" s="17">
        <v>0.7</v>
      </c>
      <c r="N101" s="18">
        <v>165</v>
      </c>
      <c r="O101" s="19"/>
      <c r="P101" s="16"/>
      <c r="Q101" s="20">
        <f t="shared" si="97"/>
        <v>0</v>
      </c>
      <c r="R101" s="16">
        <v>200</v>
      </c>
      <c r="S101" s="20">
        <f t="shared" si="98"/>
        <v>40</v>
      </c>
      <c r="T101" s="16"/>
      <c r="U101" s="20">
        <f t="shared" si="99"/>
        <v>0</v>
      </c>
      <c r="V101" s="16"/>
      <c r="W101" s="20">
        <f t="shared" si="100"/>
        <v>0</v>
      </c>
      <c r="X101" s="16"/>
      <c r="Y101" s="20">
        <f t="shared" si="101"/>
        <v>0</v>
      </c>
      <c r="Z101" s="16"/>
      <c r="AA101" s="20">
        <f t="shared" si="102"/>
        <v>0</v>
      </c>
      <c r="AB101" s="60"/>
      <c r="AC101" s="58" t="s">
        <v>41</v>
      </c>
      <c r="AD101" s="51"/>
      <c r="AE101" s="38"/>
      <c r="AF101" s="11"/>
      <c r="AG101" s="52"/>
      <c r="AH101" s="53"/>
      <c r="AI101" s="34"/>
      <c r="AJ101" s="42">
        <f t="shared" si="103"/>
        <v>0</v>
      </c>
    </row>
    <row r="102" spans="1:36" s="21" customFormat="1" ht="12" x14ac:dyDescent="0.3">
      <c r="A102" s="118">
        <v>93</v>
      </c>
      <c r="B102" s="15" t="s">
        <v>118</v>
      </c>
      <c r="C102" s="14" t="s">
        <v>727</v>
      </c>
      <c r="D102" s="14">
        <v>43067</v>
      </c>
      <c r="E102" s="15"/>
      <c r="F102" s="15" t="s">
        <v>620</v>
      </c>
      <c r="G102" s="15" t="s">
        <v>47</v>
      </c>
      <c r="H102" s="15" t="s">
        <v>36</v>
      </c>
      <c r="I102" s="15" t="s">
        <v>37</v>
      </c>
      <c r="J102" s="15" t="s">
        <v>1516</v>
      </c>
      <c r="K102" s="15" t="s">
        <v>234</v>
      </c>
      <c r="L102" s="16">
        <v>230</v>
      </c>
      <c r="M102" s="17">
        <v>0.7</v>
      </c>
      <c r="N102" s="18">
        <v>160</v>
      </c>
      <c r="O102" s="19"/>
      <c r="P102" s="16"/>
      <c r="Q102" s="20">
        <f t="shared" si="97"/>
        <v>0</v>
      </c>
      <c r="R102" s="16"/>
      <c r="S102" s="20">
        <f t="shared" si="98"/>
        <v>0</v>
      </c>
      <c r="T102" s="16"/>
      <c r="U102" s="20">
        <f t="shared" si="99"/>
        <v>0</v>
      </c>
      <c r="V102" s="16">
        <v>250</v>
      </c>
      <c r="W102" s="20">
        <f t="shared" si="100"/>
        <v>50</v>
      </c>
      <c r="X102" s="16"/>
      <c r="Y102" s="20">
        <f t="shared" si="101"/>
        <v>0</v>
      </c>
      <c r="Z102" s="16"/>
      <c r="AA102" s="20">
        <f t="shared" si="102"/>
        <v>0</v>
      </c>
      <c r="AB102" s="60"/>
      <c r="AC102" s="58" t="s">
        <v>41</v>
      </c>
      <c r="AD102" s="51"/>
      <c r="AE102" s="38"/>
      <c r="AF102" s="11"/>
      <c r="AG102" s="52"/>
      <c r="AH102" s="51"/>
      <c r="AI102" s="34"/>
      <c r="AJ102" s="42">
        <f t="shared" si="103"/>
        <v>0</v>
      </c>
    </row>
    <row r="103" spans="1:36" s="21" customFormat="1" ht="12" x14ac:dyDescent="0.3">
      <c r="A103" s="118">
        <v>94</v>
      </c>
      <c r="B103" s="15" t="s">
        <v>58</v>
      </c>
      <c r="C103" s="14" t="s">
        <v>727</v>
      </c>
      <c r="D103" s="14">
        <v>43067</v>
      </c>
      <c r="E103" s="15"/>
      <c r="F103" s="15" t="s">
        <v>620</v>
      </c>
      <c r="G103" s="15" t="s">
        <v>47</v>
      </c>
      <c r="H103" s="15" t="s">
        <v>36</v>
      </c>
      <c r="I103" s="22" t="s">
        <v>37</v>
      </c>
      <c r="J103" s="15" t="s">
        <v>128</v>
      </c>
      <c r="K103" s="15" t="s">
        <v>129</v>
      </c>
      <c r="L103" s="16">
        <v>140</v>
      </c>
      <c r="M103" s="17">
        <v>0.62</v>
      </c>
      <c r="N103" s="18">
        <v>85</v>
      </c>
      <c r="O103" s="19"/>
      <c r="P103" s="16"/>
      <c r="Q103" s="20">
        <f t="shared" si="97"/>
        <v>0</v>
      </c>
      <c r="R103" s="16"/>
      <c r="S103" s="20">
        <f t="shared" si="98"/>
        <v>0</v>
      </c>
      <c r="T103" s="16"/>
      <c r="U103" s="20">
        <f t="shared" si="99"/>
        <v>0</v>
      </c>
      <c r="V103" s="16">
        <v>150</v>
      </c>
      <c r="W103" s="20">
        <f t="shared" si="100"/>
        <v>30</v>
      </c>
      <c r="X103" s="16"/>
      <c r="Y103" s="20">
        <f t="shared" si="101"/>
        <v>0</v>
      </c>
      <c r="Z103" s="16"/>
      <c r="AA103" s="20">
        <f t="shared" si="102"/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si="103"/>
        <v>0</v>
      </c>
    </row>
    <row r="104" spans="1:36" s="21" customFormat="1" ht="12" x14ac:dyDescent="0.3">
      <c r="A104" s="118">
        <v>95</v>
      </c>
      <c r="B104" s="15" t="s">
        <v>800</v>
      </c>
      <c r="C104" s="14" t="s">
        <v>727</v>
      </c>
      <c r="D104" s="14">
        <v>43068</v>
      </c>
      <c r="E104" s="15" t="s">
        <v>1521</v>
      </c>
      <c r="F104" s="15" t="s">
        <v>620</v>
      </c>
      <c r="G104" s="15" t="s">
        <v>47</v>
      </c>
      <c r="H104" s="15" t="s">
        <v>36</v>
      </c>
      <c r="I104" s="15" t="s">
        <v>37</v>
      </c>
      <c r="J104" s="15" t="s">
        <v>979</v>
      </c>
      <c r="K104" s="15" t="s">
        <v>116</v>
      </c>
      <c r="L104" s="16">
        <v>390</v>
      </c>
      <c r="M104" s="17">
        <v>0.8</v>
      </c>
      <c r="N104" s="18">
        <v>300</v>
      </c>
      <c r="O104" s="19"/>
      <c r="P104" s="16"/>
      <c r="Q104" s="20">
        <f t="shared" si="97"/>
        <v>0</v>
      </c>
      <c r="R104" s="16"/>
      <c r="S104" s="20">
        <f t="shared" si="98"/>
        <v>0</v>
      </c>
      <c r="T104" s="16"/>
      <c r="U104" s="20">
        <f t="shared" si="99"/>
        <v>0</v>
      </c>
      <c r="V104" s="16">
        <v>400</v>
      </c>
      <c r="W104" s="20">
        <f t="shared" si="100"/>
        <v>80</v>
      </c>
      <c r="X104" s="16"/>
      <c r="Y104" s="20">
        <f t="shared" si="101"/>
        <v>0</v>
      </c>
      <c r="Z104" s="16"/>
      <c r="AA104" s="20">
        <f t="shared" si="102"/>
        <v>0</v>
      </c>
      <c r="AB104" s="60"/>
      <c r="AC104" s="58" t="s">
        <v>41</v>
      </c>
      <c r="AD104" s="51"/>
      <c r="AE104" s="38"/>
      <c r="AF104" s="11"/>
      <c r="AG104" s="52"/>
      <c r="AH104" s="51"/>
      <c r="AI104" s="34"/>
      <c r="AJ104" s="42">
        <f t="shared" si="103"/>
        <v>0</v>
      </c>
    </row>
    <row r="105" spans="1:36" s="21" customFormat="1" ht="12" x14ac:dyDescent="0.3">
      <c r="A105" s="118">
        <v>96</v>
      </c>
      <c r="B105" s="15" t="s">
        <v>32</v>
      </c>
      <c r="C105" s="14" t="s">
        <v>42</v>
      </c>
      <c r="D105" s="14">
        <v>43068</v>
      </c>
      <c r="E105" s="15" t="s">
        <v>1514</v>
      </c>
      <c r="F105" s="15" t="s">
        <v>71</v>
      </c>
      <c r="G105" s="15" t="s">
        <v>35</v>
      </c>
      <c r="H105" s="15" t="s">
        <v>167</v>
      </c>
      <c r="I105" s="15" t="s">
        <v>168</v>
      </c>
      <c r="J105" s="15" t="s">
        <v>36</v>
      </c>
      <c r="K105" s="15" t="s">
        <v>37</v>
      </c>
      <c r="L105" s="16">
        <v>190</v>
      </c>
      <c r="M105" s="17">
        <v>0.8</v>
      </c>
      <c r="N105" s="18">
        <f t="shared" si="96"/>
        <v>152</v>
      </c>
      <c r="O105" s="19"/>
      <c r="P105" s="16"/>
      <c r="Q105" s="20">
        <f t="shared" si="97"/>
        <v>0</v>
      </c>
      <c r="R105" s="16"/>
      <c r="S105" s="20">
        <f t="shared" si="98"/>
        <v>0</v>
      </c>
      <c r="T105" s="16"/>
      <c r="U105" s="20">
        <f t="shared" si="99"/>
        <v>0</v>
      </c>
      <c r="V105" s="16"/>
      <c r="W105" s="20">
        <f t="shared" si="100"/>
        <v>0</v>
      </c>
      <c r="X105" s="16"/>
      <c r="Y105" s="20">
        <f t="shared" si="101"/>
        <v>0</v>
      </c>
      <c r="Z105" s="16"/>
      <c r="AA105" s="20">
        <f t="shared" si="102"/>
        <v>0</v>
      </c>
      <c r="AB105" s="60" t="s">
        <v>1401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si="103"/>
        <v>0</v>
      </c>
    </row>
    <row r="106" spans="1:36" s="21" customFormat="1" ht="12" x14ac:dyDescent="0.3">
      <c r="A106" s="118">
        <v>97</v>
      </c>
      <c r="B106" s="15" t="s">
        <v>58</v>
      </c>
      <c r="C106" s="14" t="s">
        <v>16</v>
      </c>
      <c r="D106" s="14">
        <v>43068</v>
      </c>
      <c r="E106" s="15"/>
      <c r="F106" s="15" t="s">
        <v>652</v>
      </c>
      <c r="G106" s="15" t="s">
        <v>47</v>
      </c>
      <c r="H106" s="15" t="s">
        <v>806</v>
      </c>
      <c r="I106" s="15" t="s">
        <v>807</v>
      </c>
      <c r="J106" s="15" t="s">
        <v>36</v>
      </c>
      <c r="K106" s="15" t="s">
        <v>37</v>
      </c>
      <c r="L106" s="16">
        <v>280</v>
      </c>
      <c r="M106" s="17">
        <v>0.72</v>
      </c>
      <c r="N106" s="18">
        <v>200</v>
      </c>
      <c r="O106" s="19"/>
      <c r="P106" s="16"/>
      <c r="Q106" s="20">
        <f t="shared" si="97"/>
        <v>0</v>
      </c>
      <c r="R106" s="16">
        <v>300</v>
      </c>
      <c r="S106" s="20">
        <f t="shared" si="98"/>
        <v>60</v>
      </c>
      <c r="T106" s="16"/>
      <c r="U106" s="20">
        <f t="shared" si="99"/>
        <v>0</v>
      </c>
      <c r="V106" s="16"/>
      <c r="W106" s="20">
        <f t="shared" si="100"/>
        <v>0</v>
      </c>
      <c r="X106" s="16"/>
      <c r="Y106" s="20">
        <f t="shared" si="101"/>
        <v>0</v>
      </c>
      <c r="Z106" s="16"/>
      <c r="AA106" s="20">
        <f t="shared" si="102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103"/>
        <v>0</v>
      </c>
    </row>
    <row r="107" spans="1:36" s="21" customFormat="1" ht="12" x14ac:dyDescent="0.3">
      <c r="A107" s="11">
        <v>98</v>
      </c>
      <c r="B107" s="15" t="s">
        <v>67</v>
      </c>
      <c r="C107" s="14" t="s">
        <v>16</v>
      </c>
      <c r="D107" s="14">
        <v>43069</v>
      </c>
      <c r="E107" s="15"/>
      <c r="F107" s="15" t="s">
        <v>652</v>
      </c>
      <c r="G107" s="15" t="s">
        <v>47</v>
      </c>
      <c r="H107" s="15" t="s">
        <v>36</v>
      </c>
      <c r="I107" s="15" t="s">
        <v>37</v>
      </c>
      <c r="J107" s="15" t="s">
        <v>206</v>
      </c>
      <c r="K107" s="15" t="s">
        <v>1421</v>
      </c>
      <c r="L107" s="16">
        <v>1000</v>
      </c>
      <c r="M107" s="17">
        <v>0.7</v>
      </c>
      <c r="N107" s="18">
        <f t="shared" si="96"/>
        <v>700</v>
      </c>
      <c r="O107" s="19"/>
      <c r="P107" s="16"/>
      <c r="Q107" s="20">
        <f t="shared" si="97"/>
        <v>0</v>
      </c>
      <c r="R107" s="16">
        <v>1000</v>
      </c>
      <c r="S107" s="20">
        <f t="shared" si="98"/>
        <v>200</v>
      </c>
      <c r="T107" s="16"/>
      <c r="U107" s="20">
        <f t="shared" si="99"/>
        <v>0</v>
      </c>
      <c r="V107" s="16"/>
      <c r="W107" s="20">
        <f t="shared" si="100"/>
        <v>0</v>
      </c>
      <c r="X107" s="16"/>
      <c r="Y107" s="20">
        <f t="shared" si="101"/>
        <v>0</v>
      </c>
      <c r="Z107" s="16"/>
      <c r="AA107" s="20">
        <f t="shared" si="102"/>
        <v>0</v>
      </c>
      <c r="AB107" s="60"/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si="103"/>
        <v>0</v>
      </c>
    </row>
    <row r="108" spans="1:36" s="21" customFormat="1" ht="12" x14ac:dyDescent="0.3">
      <c r="A108" s="149">
        <v>99</v>
      </c>
      <c r="B108" s="15" t="s">
        <v>58</v>
      </c>
      <c r="C108" s="14" t="s">
        <v>727</v>
      </c>
      <c r="D108" s="14">
        <v>43069</v>
      </c>
      <c r="E108" s="15"/>
      <c r="F108" s="15" t="s">
        <v>620</v>
      </c>
      <c r="G108" s="15" t="s">
        <v>47</v>
      </c>
      <c r="H108" s="15" t="s">
        <v>36</v>
      </c>
      <c r="I108" s="15" t="s">
        <v>37</v>
      </c>
      <c r="J108" s="15" t="s">
        <v>1058</v>
      </c>
      <c r="K108" s="15" t="s">
        <v>1059</v>
      </c>
      <c r="L108" s="16">
        <v>167</v>
      </c>
      <c r="M108" s="17">
        <v>0.72</v>
      </c>
      <c r="N108" s="18">
        <v>120</v>
      </c>
      <c r="O108" s="19"/>
      <c r="P108" s="16"/>
      <c r="Q108" s="20">
        <f t="shared" si="97"/>
        <v>0</v>
      </c>
      <c r="R108" s="16"/>
      <c r="S108" s="20">
        <f t="shared" si="98"/>
        <v>0</v>
      </c>
      <c r="T108" s="16"/>
      <c r="U108" s="20">
        <f t="shared" si="99"/>
        <v>0</v>
      </c>
      <c r="V108" s="16">
        <v>200</v>
      </c>
      <c r="W108" s="20">
        <f t="shared" si="100"/>
        <v>40</v>
      </c>
      <c r="X108" s="16"/>
      <c r="Y108" s="20">
        <f t="shared" si="101"/>
        <v>0</v>
      </c>
      <c r="Z108" s="16"/>
      <c r="AA108" s="20">
        <f t="shared" si="102"/>
        <v>0</v>
      </c>
      <c r="AB108" s="60"/>
      <c r="AC108" s="57" t="s">
        <v>41</v>
      </c>
      <c r="AD108" s="51"/>
      <c r="AE108" s="38"/>
      <c r="AF108" s="11"/>
      <c r="AG108" s="52"/>
      <c r="AH108" s="51"/>
      <c r="AI108" s="34"/>
      <c r="AJ108" s="42">
        <f t="shared" si="103"/>
        <v>0</v>
      </c>
    </row>
    <row r="109" spans="1:36" s="21" customFormat="1" ht="12" x14ac:dyDescent="0.3">
      <c r="A109" s="118">
        <v>100</v>
      </c>
      <c r="B109" s="15" t="s">
        <v>62</v>
      </c>
      <c r="C109" s="14" t="s">
        <v>17</v>
      </c>
      <c r="D109" s="14">
        <v>43069</v>
      </c>
      <c r="E109" s="15" t="s">
        <v>315</v>
      </c>
      <c r="F109" s="15" t="s">
        <v>1043</v>
      </c>
      <c r="G109" s="15" t="s">
        <v>59</v>
      </c>
      <c r="H109" s="15" t="s">
        <v>391</v>
      </c>
      <c r="I109" s="15" t="s">
        <v>140</v>
      </c>
      <c r="J109" s="15" t="s">
        <v>246</v>
      </c>
      <c r="K109" s="15" t="s">
        <v>65</v>
      </c>
      <c r="L109" s="16">
        <v>125</v>
      </c>
      <c r="M109" s="17">
        <v>0</v>
      </c>
      <c r="N109" s="18">
        <f t="shared" si="96"/>
        <v>0</v>
      </c>
      <c r="O109" s="19"/>
      <c r="P109" s="16"/>
      <c r="Q109" s="20">
        <f t="shared" si="97"/>
        <v>0</v>
      </c>
      <c r="R109" s="16"/>
      <c r="S109" s="20">
        <f t="shared" si="98"/>
        <v>0</v>
      </c>
      <c r="T109" s="16">
        <v>125</v>
      </c>
      <c r="U109" s="20">
        <f t="shared" si="99"/>
        <v>25</v>
      </c>
      <c r="V109" s="16"/>
      <c r="W109" s="20">
        <f t="shared" si="100"/>
        <v>0</v>
      </c>
      <c r="X109" s="16"/>
      <c r="Y109" s="20">
        <f t="shared" si="101"/>
        <v>0</v>
      </c>
      <c r="Z109" s="16"/>
      <c r="AA109" s="20">
        <f t="shared" si="102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103"/>
        <v>0</v>
      </c>
    </row>
    <row r="110" spans="1:36" s="21" customFormat="1" ht="12" x14ac:dyDescent="0.3">
      <c r="A110" s="11">
        <v>101</v>
      </c>
      <c r="B110" s="15"/>
      <c r="C110" s="14"/>
      <c r="D110" s="14"/>
      <c r="E110" s="15"/>
      <c r="F110" s="15"/>
      <c r="G110" s="15"/>
      <c r="H110" s="15"/>
      <c r="I110" s="22"/>
      <c r="J110" s="15"/>
      <c r="K110" s="22"/>
      <c r="L110" s="16"/>
      <c r="M110" s="17"/>
      <c r="N110" s="18">
        <f t="shared" si="96"/>
        <v>0</v>
      </c>
      <c r="O110" s="19"/>
      <c r="P110" s="16"/>
      <c r="Q110" s="20">
        <f t="shared" si="97"/>
        <v>0</v>
      </c>
      <c r="R110" s="16"/>
      <c r="S110" s="20">
        <f t="shared" si="98"/>
        <v>0</v>
      </c>
      <c r="T110" s="16"/>
      <c r="U110" s="20">
        <f t="shared" si="99"/>
        <v>0</v>
      </c>
      <c r="V110" s="16"/>
      <c r="W110" s="20">
        <f t="shared" si="100"/>
        <v>0</v>
      </c>
      <c r="X110" s="16"/>
      <c r="Y110" s="20">
        <f t="shared" si="101"/>
        <v>0</v>
      </c>
      <c r="Z110" s="16"/>
      <c r="AA110" s="20">
        <f t="shared" si="102"/>
        <v>0</v>
      </c>
      <c r="AB110" s="60"/>
      <c r="AC110" s="57"/>
      <c r="AD110" s="51"/>
      <c r="AE110" s="38"/>
      <c r="AF110" s="11"/>
      <c r="AG110" s="52"/>
      <c r="AH110" s="51"/>
      <c r="AI110" s="34"/>
      <c r="AJ110" s="42">
        <f t="shared" si="103"/>
        <v>0</v>
      </c>
    </row>
    <row r="111" spans="1:36" s="21" customFormat="1" ht="12" x14ac:dyDescent="0.3">
      <c r="C111" s="24"/>
      <c r="F111" s="24"/>
      <c r="G111" s="24"/>
      <c r="N111" s="25"/>
      <c r="O111" s="25"/>
      <c r="P111" s="26"/>
      <c r="Q111" s="25"/>
      <c r="R111" s="26"/>
      <c r="S111" s="25"/>
      <c r="T111" s="26"/>
      <c r="U111" s="25"/>
      <c r="V111" s="26"/>
      <c r="W111" s="25"/>
      <c r="X111" s="26"/>
      <c r="Y111" s="25"/>
      <c r="Z111" s="26"/>
      <c r="AA111" s="25"/>
      <c r="AB111" s="27"/>
      <c r="AE111" s="37"/>
      <c r="AG111" s="37"/>
    </row>
    <row r="112" spans="1:36" s="21" customFormat="1" ht="12" x14ac:dyDescent="0.3">
      <c r="C112" s="24"/>
      <c r="F112" s="24"/>
      <c r="G112" s="24"/>
      <c r="K112" s="28" t="s">
        <v>258</v>
      </c>
      <c r="L112" s="29">
        <f>SUM(L2:L110)</f>
        <v>27380</v>
      </c>
      <c r="M112" s="29"/>
      <c r="N112" s="64">
        <f t="shared" ref="N112:AA112" si="118">SUM(N2:N110)</f>
        <v>19002.04</v>
      </c>
      <c r="O112" s="64">
        <f t="shared" si="118"/>
        <v>850.86000000000013</v>
      </c>
      <c r="P112" s="26">
        <f t="shared" si="118"/>
        <v>5035</v>
      </c>
      <c r="Q112" s="64">
        <f t="shared" si="118"/>
        <v>1107.6999999999998</v>
      </c>
      <c r="R112" s="26">
        <f t="shared" si="118"/>
        <v>7189</v>
      </c>
      <c r="S112" s="64">
        <f t="shared" si="118"/>
        <v>1580</v>
      </c>
      <c r="T112" s="26">
        <f t="shared" si="118"/>
        <v>5070</v>
      </c>
      <c r="U112" s="64">
        <f t="shared" si="118"/>
        <v>1014</v>
      </c>
      <c r="V112" s="26">
        <f t="shared" si="118"/>
        <v>5960</v>
      </c>
      <c r="W112" s="64">
        <f t="shared" si="118"/>
        <v>1192</v>
      </c>
      <c r="X112" s="26">
        <f t="shared" si="118"/>
        <v>500</v>
      </c>
      <c r="Y112" s="64">
        <f t="shared" si="118"/>
        <v>100</v>
      </c>
      <c r="Z112" s="26">
        <f t="shared" si="118"/>
        <v>1360</v>
      </c>
      <c r="AA112" s="64">
        <f t="shared" si="118"/>
        <v>272</v>
      </c>
      <c r="AB112" s="46" t="s">
        <v>259</v>
      </c>
      <c r="AC112" s="30"/>
      <c r="AD112" s="27"/>
      <c r="AE112" s="64">
        <f>SUM(AE7:AE110)</f>
        <v>0</v>
      </c>
      <c r="AF112" s="27"/>
      <c r="AG112" s="64">
        <f>SUM(AG7:AG110)</f>
        <v>0</v>
      </c>
      <c r="AH112" s="55">
        <f>SUM(AH7:AH110)</f>
        <v>515</v>
      </c>
      <c r="AI112" s="30"/>
      <c r="AJ112" s="64">
        <f>SUM(AJ7:AJ110)</f>
        <v>309</v>
      </c>
    </row>
    <row r="113" spans="11:36" x14ac:dyDescent="0.3">
      <c r="K113" s="63"/>
      <c r="L113" s="31"/>
      <c r="M113" s="31"/>
      <c r="N113" s="64"/>
      <c r="O113" s="64"/>
      <c r="Q113" s="64">
        <v>-37.270000000000003</v>
      </c>
      <c r="S113" s="64"/>
      <c r="U113" s="64"/>
      <c r="W113" s="64"/>
      <c r="Y113" s="64"/>
      <c r="AA113" s="64"/>
      <c r="AB113" s="66" t="s">
        <v>1427</v>
      </c>
      <c r="AD113" s="3"/>
      <c r="AE113" s="64"/>
      <c r="AJ113" s="64"/>
    </row>
    <row r="114" spans="11:36" x14ac:dyDescent="0.3">
      <c r="K114" s="63"/>
      <c r="L114" s="31"/>
      <c r="M114" s="31"/>
      <c r="N114" s="64"/>
      <c r="O114" s="64"/>
      <c r="Q114" s="64"/>
      <c r="S114" s="64"/>
      <c r="U114" s="64"/>
      <c r="W114" s="64"/>
      <c r="Y114" s="64"/>
      <c r="AA114" s="64">
        <v>300</v>
      </c>
      <c r="AB114" s="46" t="s">
        <v>1486</v>
      </c>
      <c r="AD114" s="3"/>
      <c r="AE114" s="64"/>
      <c r="AJ114" s="64"/>
    </row>
    <row r="115" spans="11:36" x14ac:dyDescent="0.3">
      <c r="L115" s="31"/>
      <c r="M115" s="31"/>
      <c r="N115" s="64">
        <f>SUM(Q112,S112,U112,W112,Y112,AA112)</f>
        <v>5265.7</v>
      </c>
      <c r="O115" s="64"/>
      <c r="Q115" s="64"/>
      <c r="S115" s="64"/>
      <c r="U115" s="64"/>
      <c r="W115" s="64"/>
      <c r="Y115" s="64"/>
      <c r="AA115" s="64">
        <v>300</v>
      </c>
      <c r="AB115" s="46" t="s">
        <v>1487</v>
      </c>
      <c r="AD115" s="3"/>
      <c r="AE115" s="64"/>
      <c r="AJ115" s="64"/>
    </row>
    <row r="116" spans="11:36" x14ac:dyDescent="0.3">
      <c r="N116" s="64"/>
      <c r="O116" s="64"/>
      <c r="Q116" s="64"/>
      <c r="S116" s="64"/>
      <c r="U116" s="64"/>
      <c r="W116" s="64"/>
      <c r="Y116" s="64"/>
      <c r="AA116" s="64">
        <v>10</v>
      </c>
      <c r="AB116" s="46" t="s">
        <v>1488</v>
      </c>
      <c r="AE116" s="64"/>
      <c r="AJ116" s="64"/>
    </row>
    <row r="117" spans="11:36" x14ac:dyDescent="0.3">
      <c r="N117" s="64"/>
      <c r="O117" s="64"/>
      <c r="Q117" s="64"/>
      <c r="S117" s="64"/>
      <c r="U117" s="64"/>
      <c r="W117" s="64"/>
      <c r="Y117" s="64"/>
      <c r="AA117" s="64">
        <v>200</v>
      </c>
      <c r="AB117" s="46" t="s">
        <v>1489</v>
      </c>
      <c r="AE117" s="64"/>
      <c r="AJ117" s="64"/>
    </row>
    <row r="118" spans="11:36" x14ac:dyDescent="0.3">
      <c r="N118" s="64"/>
      <c r="O118" s="64"/>
      <c r="Q118" s="64"/>
      <c r="S118" s="64"/>
      <c r="U118" s="64"/>
      <c r="W118" s="64"/>
      <c r="Y118" s="64"/>
      <c r="AA118" s="64">
        <v>15</v>
      </c>
      <c r="AB118" s="46" t="s">
        <v>1488</v>
      </c>
      <c r="AE118" s="64"/>
      <c r="AJ118" s="64"/>
    </row>
    <row r="119" spans="11:36" x14ac:dyDescent="0.3">
      <c r="N119" s="64"/>
      <c r="O119" s="64"/>
      <c r="Q119" s="64">
        <v>63</v>
      </c>
      <c r="S119" s="64"/>
      <c r="U119" s="64"/>
      <c r="W119" s="64"/>
      <c r="Y119" s="64"/>
      <c r="AA119" s="64"/>
      <c r="AB119" s="46" t="s">
        <v>1512</v>
      </c>
      <c r="AE119" s="64"/>
      <c r="AJ119" s="64"/>
    </row>
    <row r="120" spans="11:36" x14ac:dyDescent="0.3">
      <c r="N120" s="64"/>
      <c r="O120" s="64"/>
      <c r="Q120" s="64">
        <v>120</v>
      </c>
      <c r="S120" s="64"/>
      <c r="U120" s="64"/>
      <c r="W120" s="64"/>
      <c r="Y120" s="64"/>
      <c r="AA120" s="64"/>
      <c r="AB120" s="46" t="s">
        <v>1513</v>
      </c>
      <c r="AE120" s="64"/>
      <c r="AJ120" s="64"/>
    </row>
    <row r="121" spans="11:36" x14ac:dyDescent="0.3">
      <c r="N121" s="64"/>
      <c r="O121" s="64"/>
      <c r="Q121" s="64"/>
      <c r="S121" s="64"/>
      <c r="U121" s="64"/>
      <c r="W121" s="64"/>
      <c r="Y121" s="64"/>
      <c r="AA121" s="64"/>
      <c r="AB121" s="46"/>
      <c r="AE121" s="64"/>
      <c r="AJ121" s="64"/>
    </row>
    <row r="122" spans="11:36" x14ac:dyDescent="0.3">
      <c r="N122" s="64"/>
      <c r="O122" s="64"/>
      <c r="Q122" s="64"/>
      <c r="S122" s="64"/>
      <c r="U122" s="64"/>
      <c r="W122" s="64"/>
      <c r="Y122" s="64"/>
      <c r="AA122" s="64"/>
      <c r="AB122" s="46"/>
      <c r="AE122" s="64"/>
      <c r="AJ122" s="64"/>
    </row>
    <row r="123" spans="11:36" x14ac:dyDescent="0.3">
      <c r="N123" s="64"/>
      <c r="O123" s="64"/>
      <c r="Q123" s="64"/>
      <c r="S123" s="64"/>
      <c r="U123" s="64"/>
      <c r="W123" s="64"/>
      <c r="Y123" s="64"/>
      <c r="AA123" s="64"/>
      <c r="AB123" s="46"/>
      <c r="AE123" s="64"/>
      <c r="AJ123" s="64"/>
    </row>
    <row r="124" spans="11:36" x14ac:dyDescent="0.3">
      <c r="N124" s="64"/>
      <c r="O124" s="64"/>
      <c r="Q124" s="64"/>
      <c r="S124" s="64"/>
      <c r="U124" s="64"/>
      <c r="W124" s="64"/>
      <c r="Y124" s="64" t="s">
        <v>1519</v>
      </c>
      <c r="AA124" s="64"/>
      <c r="AB124" s="46"/>
      <c r="AE124" s="64"/>
      <c r="AJ124" s="64"/>
    </row>
    <row r="125" spans="11:36" x14ac:dyDescent="0.3">
      <c r="N125" s="64"/>
      <c r="O125" s="64"/>
      <c r="Q125" s="64"/>
      <c r="S125" s="64"/>
      <c r="U125" s="64"/>
      <c r="W125" s="64"/>
      <c r="Y125" s="64"/>
      <c r="AA125" s="64"/>
      <c r="AB125" s="46"/>
      <c r="AE125" s="64"/>
      <c r="AJ125" s="64"/>
    </row>
    <row r="126" spans="11:36" x14ac:dyDescent="0.3">
      <c r="N126" s="64"/>
      <c r="O126" s="64"/>
      <c r="Q126" s="64"/>
      <c r="S126" s="64"/>
      <c r="U126" s="64"/>
      <c r="W126" s="64"/>
      <c r="Y126" s="64"/>
      <c r="AA126" s="64"/>
      <c r="AB126" s="46"/>
      <c r="AE126" s="64"/>
      <c r="AJ126" s="64"/>
    </row>
    <row r="127" spans="11:36" x14ac:dyDescent="0.3">
      <c r="N127" s="64"/>
      <c r="O127" s="64"/>
      <c r="Q127" s="64"/>
      <c r="S127" s="64"/>
      <c r="U127" s="64"/>
      <c r="W127" s="64"/>
      <c r="Y127" s="64"/>
      <c r="AA127" s="64"/>
      <c r="AB127" s="46"/>
      <c r="AE127" s="64"/>
      <c r="AJ127" s="64"/>
    </row>
    <row r="128" spans="11:36" x14ac:dyDescent="0.3">
      <c r="N128" s="64"/>
      <c r="O128" s="64"/>
      <c r="Q128" s="64"/>
      <c r="S128" s="64"/>
      <c r="U128" s="64"/>
      <c r="W128" s="64"/>
      <c r="Y128" s="64"/>
      <c r="AA128" s="64"/>
      <c r="AB128" s="46"/>
      <c r="AE128" s="64"/>
      <c r="AJ128" s="64"/>
    </row>
    <row r="129" spans="14:36" x14ac:dyDescent="0.3">
      <c r="N129" s="64"/>
      <c r="O129" s="64"/>
      <c r="Q129" s="64"/>
      <c r="S129" s="64"/>
      <c r="U129" s="64"/>
      <c r="W129" s="64"/>
      <c r="Y129" s="64"/>
      <c r="AA129" s="64"/>
      <c r="AB129" s="46"/>
      <c r="AE129" s="64"/>
      <c r="AJ129" s="64"/>
    </row>
    <row r="130" spans="14:36" x14ac:dyDescent="0.3">
      <c r="N130" s="64"/>
      <c r="O130" s="64"/>
      <c r="Q130" s="64"/>
      <c r="S130" s="64"/>
      <c r="U130" s="64"/>
      <c r="W130" s="64"/>
      <c r="Y130" s="64"/>
      <c r="AA130" s="64"/>
      <c r="AB130" s="46"/>
      <c r="AE130" s="64"/>
      <c r="AJ130" s="64"/>
    </row>
    <row r="131" spans="14:36" x14ac:dyDescent="0.3">
      <c r="N131" s="64"/>
      <c r="O131" s="64"/>
      <c r="Q131" s="64"/>
      <c r="S131" s="64"/>
      <c r="U131" s="64"/>
      <c r="W131" s="64"/>
      <c r="Y131" s="64"/>
      <c r="AA131" s="64"/>
      <c r="AB131" s="46"/>
      <c r="AE131" s="64"/>
      <c r="AJ131" s="64"/>
    </row>
    <row r="132" spans="14:36" x14ac:dyDescent="0.3">
      <c r="N132" s="64"/>
      <c r="O132" s="64"/>
      <c r="Q132" s="64"/>
      <c r="S132" s="64"/>
      <c r="U132" s="64"/>
      <c r="W132" s="64"/>
      <c r="Y132" s="64"/>
      <c r="AA132" s="64"/>
      <c r="AB132" s="46"/>
      <c r="AE132" s="64"/>
      <c r="AJ132" s="64"/>
    </row>
    <row r="133" spans="14:36" x14ac:dyDescent="0.3">
      <c r="N133" s="64"/>
      <c r="O133" s="64"/>
      <c r="Q133" s="64"/>
      <c r="S133" s="64"/>
      <c r="U133" s="64"/>
      <c r="W133" s="64"/>
      <c r="Y133" s="64"/>
      <c r="AA133" s="64"/>
      <c r="AB133" s="46"/>
      <c r="AE133" s="64"/>
      <c r="AJ133" s="64"/>
    </row>
    <row r="134" spans="14:36" x14ac:dyDescent="0.3">
      <c r="N134" s="64"/>
      <c r="O134" s="64"/>
      <c r="Q134" s="64"/>
      <c r="S134" s="64"/>
      <c r="U134" s="64"/>
      <c r="W134" s="64"/>
      <c r="Y134" s="64"/>
      <c r="AA134" s="64"/>
      <c r="AB134" s="46"/>
      <c r="AE134" s="64"/>
      <c r="AJ134" s="64"/>
    </row>
    <row r="135" spans="14:36" x14ac:dyDescent="0.3">
      <c r="N135" s="64"/>
      <c r="O135" s="64"/>
      <c r="Q135" s="64"/>
      <c r="S135" s="64"/>
      <c r="U135" s="64"/>
      <c r="W135" s="64"/>
      <c r="Y135" s="64"/>
      <c r="AA135" s="64"/>
      <c r="AB135" s="46"/>
      <c r="AE135" s="64"/>
      <c r="AJ135" s="64"/>
    </row>
    <row r="136" spans="14:36" x14ac:dyDescent="0.3">
      <c r="N136" s="64"/>
      <c r="O136" s="64"/>
      <c r="Q136" s="64"/>
      <c r="S136" s="64"/>
      <c r="U136" s="64"/>
      <c r="W136" s="64"/>
      <c r="Y136" s="64"/>
      <c r="AA136" s="64"/>
      <c r="AB136" s="46"/>
      <c r="AE136" s="64"/>
      <c r="AJ136" s="64"/>
    </row>
    <row r="137" spans="14:36" x14ac:dyDescent="0.3">
      <c r="N137" s="64"/>
      <c r="O137" s="64"/>
      <c r="Q137" s="64"/>
      <c r="S137" s="64"/>
      <c r="U137" s="64"/>
      <c r="W137" s="64"/>
      <c r="Y137" s="64"/>
      <c r="AA137" s="64"/>
      <c r="AB137" s="46"/>
      <c r="AE137" s="64"/>
      <c r="AJ137" s="64"/>
    </row>
    <row r="138" spans="14:36" x14ac:dyDescent="0.3">
      <c r="N138" s="64"/>
      <c r="O138" s="64"/>
      <c r="Q138" s="64"/>
      <c r="S138" s="64"/>
      <c r="U138" s="64"/>
      <c r="W138" s="64"/>
      <c r="Y138" s="64"/>
      <c r="AA138" s="64"/>
      <c r="AB138" s="46"/>
      <c r="AE138" s="64"/>
      <c r="AJ138" s="64"/>
    </row>
    <row r="139" spans="14:36" x14ac:dyDescent="0.3">
      <c r="N139" s="64"/>
      <c r="O139" s="64"/>
      <c r="Q139" s="64"/>
      <c r="S139" s="64"/>
      <c r="U139" s="64"/>
      <c r="W139" s="64"/>
      <c r="Y139" s="64"/>
      <c r="AA139" s="64"/>
      <c r="AB139" s="46"/>
      <c r="AE139" s="64"/>
      <c r="AJ139" s="64"/>
    </row>
    <row r="140" spans="14:36" x14ac:dyDescent="0.3">
      <c r="N140" s="64"/>
      <c r="O140" s="64"/>
      <c r="Q140" s="64"/>
      <c r="S140" s="64"/>
      <c r="U140" s="64"/>
      <c r="W140" s="64"/>
      <c r="Y140" s="64"/>
      <c r="AA140" s="64"/>
      <c r="AB140" s="46"/>
      <c r="AE140" s="64"/>
      <c r="AJ140" s="64"/>
    </row>
    <row r="141" spans="14:36" x14ac:dyDescent="0.3">
      <c r="N141" s="64"/>
      <c r="O141" s="64"/>
      <c r="Q141" s="64"/>
      <c r="S141" s="64"/>
      <c r="U141" s="64"/>
      <c r="W141" s="64"/>
      <c r="Y141" s="64"/>
      <c r="AA141" s="64"/>
      <c r="AB141" s="46"/>
      <c r="AE141" s="64"/>
      <c r="AJ141" s="64"/>
    </row>
    <row r="142" spans="14:36" x14ac:dyDescent="0.3">
      <c r="N142" s="64"/>
      <c r="O142" s="64"/>
      <c r="Q142" s="64"/>
      <c r="S142" s="64"/>
      <c r="U142" s="64"/>
      <c r="W142" s="64"/>
      <c r="Y142" s="64"/>
      <c r="AA142" s="64"/>
      <c r="AB142" s="46"/>
      <c r="AE142" s="64"/>
      <c r="AJ142" s="64"/>
    </row>
    <row r="143" spans="14:36" x14ac:dyDescent="0.3">
      <c r="O143" s="64"/>
      <c r="Q143" s="64"/>
      <c r="S143" s="64"/>
      <c r="U143" s="64"/>
      <c r="W143" s="64"/>
      <c r="Y143" s="64"/>
      <c r="AA143" s="64"/>
      <c r="AB143" s="46"/>
      <c r="AE143" s="64"/>
      <c r="AJ143" s="64"/>
    </row>
    <row r="144" spans="14:36" x14ac:dyDescent="0.3">
      <c r="O144" s="64"/>
      <c r="Q144" s="64"/>
      <c r="S144" s="64"/>
      <c r="U144" s="64"/>
      <c r="W144" s="64"/>
      <c r="Y144" s="64"/>
      <c r="AA144" s="64"/>
      <c r="AB144" s="46"/>
      <c r="AE144" s="64"/>
      <c r="AJ144" s="64"/>
    </row>
    <row r="145" spans="28:28" x14ac:dyDescent="0.3">
      <c r="AB145" s="46"/>
    </row>
    <row r="146" spans="28:28" x14ac:dyDescent="0.3">
      <c r="AB146" s="46"/>
    </row>
    <row r="147" spans="28:28" x14ac:dyDescent="0.3">
      <c r="AB147" s="46"/>
    </row>
    <row r="148" spans="28:28" x14ac:dyDescent="0.3">
      <c r="AB148" s="46"/>
    </row>
    <row r="149" spans="28:28" x14ac:dyDescent="0.3">
      <c r="AB149" s="46"/>
    </row>
    <row r="150" spans="28:28" x14ac:dyDescent="0.3">
      <c r="AB150" s="46"/>
    </row>
    <row r="151" spans="28:28" x14ac:dyDescent="0.3">
      <c r="AB151" s="46"/>
    </row>
    <row r="152" spans="28:28" x14ac:dyDescent="0.3">
      <c r="AB152" s="46"/>
    </row>
    <row r="153" spans="28:28" x14ac:dyDescent="0.3">
      <c r="AB153" s="46"/>
    </row>
    <row r="154" spans="28:28" x14ac:dyDescent="0.3">
      <c r="AB154" s="46"/>
    </row>
    <row r="155" spans="28:28" x14ac:dyDescent="0.3">
      <c r="AB155" s="46"/>
    </row>
    <row r="156" spans="28:28" x14ac:dyDescent="0.3">
      <c r="AB156" s="46"/>
    </row>
    <row r="157" spans="28:28" x14ac:dyDescent="0.3">
      <c r="AB157" s="46"/>
    </row>
    <row r="158" spans="28:28" x14ac:dyDescent="0.3">
      <c r="AB158" s="46"/>
    </row>
    <row r="159" spans="28:28" x14ac:dyDescent="0.3">
      <c r="AB159" s="46"/>
    </row>
    <row r="160" spans="28:28" x14ac:dyDescent="0.3">
      <c r="AB160" s="46"/>
    </row>
    <row r="161" spans="28:28" x14ac:dyDescent="0.3">
      <c r="AB161" s="46"/>
    </row>
    <row r="162" spans="28:28" x14ac:dyDescent="0.3">
      <c r="AB162" s="46"/>
    </row>
    <row r="163" spans="28:28" x14ac:dyDescent="0.3">
      <c r="AB163" s="46"/>
    </row>
    <row r="164" spans="28:28" x14ac:dyDescent="0.3">
      <c r="AB164" s="46"/>
    </row>
    <row r="165" spans="28:28" x14ac:dyDescent="0.3">
      <c r="AB165" s="46"/>
    </row>
    <row r="166" spans="28:28" x14ac:dyDescent="0.3">
      <c r="AB166" s="46"/>
    </row>
    <row r="167" spans="28:28" x14ac:dyDescent="0.3">
      <c r="AB167" s="46"/>
    </row>
    <row r="168" spans="28:28" x14ac:dyDescent="0.3">
      <c r="AB168" s="46"/>
    </row>
    <row r="169" spans="28:28" x14ac:dyDescent="0.3">
      <c r="AB169" s="46"/>
    </row>
    <row r="170" spans="28:28" x14ac:dyDescent="0.3">
      <c r="AB170" s="46"/>
    </row>
    <row r="171" spans="28:28" x14ac:dyDescent="0.3">
      <c r="AB171" s="46"/>
    </row>
    <row r="172" spans="28:28" x14ac:dyDescent="0.3">
      <c r="AB172" s="46"/>
    </row>
    <row r="173" spans="28:28" x14ac:dyDescent="0.3">
      <c r="AB173" s="46"/>
    </row>
    <row r="174" spans="28:28" x14ac:dyDescent="0.3">
      <c r="AB174" s="46"/>
    </row>
    <row r="175" spans="28:28" x14ac:dyDescent="0.3">
      <c r="AB175" s="46"/>
    </row>
    <row r="176" spans="28:28" x14ac:dyDescent="0.3">
      <c r="AB176" s="46"/>
    </row>
    <row r="177" spans="28:28" x14ac:dyDescent="0.3">
      <c r="AB177" s="46"/>
    </row>
    <row r="178" spans="28:28" x14ac:dyDescent="0.3">
      <c r="AB178" s="46"/>
    </row>
    <row r="179" spans="28:28" x14ac:dyDescent="0.3">
      <c r="AB179" s="46"/>
    </row>
    <row r="180" spans="28:28" x14ac:dyDescent="0.3">
      <c r="AB180" s="46"/>
    </row>
    <row r="181" spans="28:28" x14ac:dyDescent="0.3">
      <c r="AB181" s="46"/>
    </row>
    <row r="182" spans="28:28" x14ac:dyDescent="0.3">
      <c r="AB182" s="46"/>
    </row>
    <row r="183" spans="28:28" x14ac:dyDescent="0.3">
      <c r="AB183" s="46"/>
    </row>
    <row r="184" spans="28:28" x14ac:dyDescent="0.3">
      <c r="AB184" s="46"/>
    </row>
    <row r="185" spans="28:28" x14ac:dyDescent="0.3">
      <c r="AB185" s="46"/>
    </row>
    <row r="186" spans="28:28" x14ac:dyDescent="0.3">
      <c r="AB186" s="46"/>
    </row>
    <row r="187" spans="28:28" x14ac:dyDescent="0.3">
      <c r="AB187" s="46"/>
    </row>
    <row r="188" spans="28:28" x14ac:dyDescent="0.3">
      <c r="AB188" s="46"/>
    </row>
    <row r="189" spans="28:28" x14ac:dyDescent="0.3">
      <c r="AB189" s="46"/>
    </row>
    <row r="190" spans="28:28" x14ac:dyDescent="0.3">
      <c r="AB190" s="46"/>
    </row>
    <row r="191" spans="28:28" x14ac:dyDescent="0.3">
      <c r="AB191" s="46"/>
    </row>
    <row r="192" spans="28:28" x14ac:dyDescent="0.3">
      <c r="AB192" s="46"/>
    </row>
    <row r="193" spans="28:28" x14ac:dyDescent="0.3">
      <c r="AB193" s="46"/>
    </row>
    <row r="194" spans="28:28" x14ac:dyDescent="0.3">
      <c r="AB194" s="46"/>
    </row>
    <row r="195" spans="28:28" x14ac:dyDescent="0.3">
      <c r="AB195" s="46"/>
    </row>
  </sheetData>
  <autoFilter ref="A6:AJ110" xr:uid="{3FA6D16E-220C-4DCA-A958-412B69142268}"/>
  <mergeCells count="30"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  <mergeCell ref="L5:L6"/>
    <mergeCell ref="M5:M6"/>
    <mergeCell ref="N5:N6"/>
    <mergeCell ref="O5:O6"/>
    <mergeCell ref="P5:Q5"/>
    <mergeCell ref="AC5:AC6"/>
    <mergeCell ref="AD5:AE5"/>
    <mergeCell ref="AF5:AG5"/>
    <mergeCell ref="AH5:AJ5"/>
    <mergeCell ref="R5:S5"/>
    <mergeCell ref="T5:U5"/>
    <mergeCell ref="V5:W5"/>
    <mergeCell ref="X5:Y5"/>
    <mergeCell ref="AB5:AB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F1CA-251F-4F9C-9E6C-460EDA1185FA}">
  <dimension ref="A1:AJ182"/>
  <sheetViews>
    <sheetView tabSelected="1" topLeftCell="A55" zoomScale="85" zoomScaleNormal="85" workbookViewId="0">
      <selection activeCell="P19" sqref="P19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146" customWidth="1"/>
    <col min="4" max="4" width="11.33203125" style="1" customWidth="1"/>
    <col min="5" max="5" width="12.44140625" style="1" customWidth="1"/>
    <col min="6" max="6" width="11.44140625" style="146"/>
    <col min="7" max="7" width="8.6640625" style="146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4.6640625" style="63" customWidth="1"/>
    <col min="17" max="17" width="14.6640625" style="1" customWidth="1"/>
    <col min="18" max="18" width="14.6640625" style="63" customWidth="1"/>
    <col min="19" max="19" width="14.6640625" style="1" customWidth="1"/>
    <col min="20" max="20" width="14.6640625" style="63" customWidth="1"/>
    <col min="21" max="21" width="14.6640625" style="1" customWidth="1"/>
    <col min="22" max="22" width="14.6640625" style="63" customWidth="1"/>
    <col min="23" max="23" width="14.6640625" style="1" customWidth="1"/>
    <col min="24" max="24" width="14.6640625" style="63" customWidth="1"/>
    <col min="25" max="25" width="14.6640625" style="1" customWidth="1"/>
    <col min="26" max="26" width="14.6640625" style="63" customWidth="1"/>
    <col min="27" max="27" width="14.66406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11.6640625" style="1" customWidth="1"/>
    <col min="33" max="33" width="9" style="1" customWidth="1"/>
    <col min="34" max="34" width="8.6640625" style="1" customWidth="1"/>
    <col min="35" max="35" width="8.44140625" style="1" customWidth="1"/>
    <col min="36" max="16384" width="11.44140625" style="1"/>
  </cols>
  <sheetData>
    <row r="1" spans="1:36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</row>
    <row r="3" spans="1:36" ht="15.6" x14ac:dyDescent="0.3">
      <c r="B3" s="4" t="s">
        <v>0</v>
      </c>
      <c r="C3" s="147" t="s">
        <v>1639</v>
      </c>
      <c r="D3" s="147">
        <v>2017</v>
      </c>
      <c r="E3" s="4"/>
      <c r="F3" s="5" t="s">
        <v>1640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</row>
    <row r="4" spans="1:36" ht="15" thickBot="1" x14ac:dyDescent="0.35"/>
    <row r="5" spans="1:36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8" customFormat="1" ht="17.25" customHeight="1" thickBot="1" x14ac:dyDescent="0.35">
      <c r="A6" s="165"/>
      <c r="B6" s="167"/>
      <c r="C6" s="167"/>
      <c r="D6" s="167"/>
      <c r="E6" s="167"/>
      <c r="F6" s="148" t="s">
        <v>24</v>
      </c>
      <c r="G6" s="148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45" t="s">
        <v>29</v>
      </c>
      <c r="Q6" s="10" t="s">
        <v>13</v>
      </c>
      <c r="R6" s="145" t="s">
        <v>29</v>
      </c>
      <c r="S6" s="10" t="s">
        <v>13</v>
      </c>
      <c r="T6" s="145" t="s">
        <v>29</v>
      </c>
      <c r="U6" s="10" t="s">
        <v>13</v>
      </c>
      <c r="V6" s="145" t="s">
        <v>29</v>
      </c>
      <c r="W6" s="10" t="s">
        <v>13</v>
      </c>
      <c r="X6" s="145" t="s">
        <v>29</v>
      </c>
      <c r="Y6" s="10" t="s">
        <v>13</v>
      </c>
      <c r="Z6" s="145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x14ac:dyDescent="0.3">
      <c r="A7" s="118">
        <v>1</v>
      </c>
      <c r="B7" s="12" t="s">
        <v>763</v>
      </c>
      <c r="C7" s="14" t="s">
        <v>15</v>
      </c>
      <c r="D7" s="13">
        <v>43070</v>
      </c>
      <c r="E7" s="12" t="s">
        <v>1576</v>
      </c>
      <c r="F7" s="15" t="s">
        <v>53</v>
      </c>
      <c r="G7" s="15" t="s">
        <v>47</v>
      </c>
      <c r="H7" s="15" t="s">
        <v>219</v>
      </c>
      <c r="I7" s="15" t="s">
        <v>220</v>
      </c>
      <c r="J7" s="15" t="s">
        <v>1172</v>
      </c>
      <c r="K7" s="15" t="s">
        <v>173</v>
      </c>
      <c r="L7" s="16">
        <v>460</v>
      </c>
      <c r="M7" s="17">
        <v>0.46</v>
      </c>
      <c r="N7" s="18">
        <v>209.84</v>
      </c>
      <c r="O7" s="19"/>
      <c r="P7" s="16">
        <v>250</v>
      </c>
      <c r="Q7" s="20">
        <f>P7*0.22</f>
        <v>55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/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x14ac:dyDescent="0.3">
      <c r="A8" s="118">
        <v>2</v>
      </c>
      <c r="B8" s="12" t="s">
        <v>763</v>
      </c>
      <c r="C8" s="14" t="s">
        <v>727</v>
      </c>
      <c r="D8" s="13">
        <v>43070</v>
      </c>
      <c r="E8" s="12" t="s">
        <v>1578</v>
      </c>
      <c r="F8" s="15" t="s">
        <v>620</v>
      </c>
      <c r="G8" s="15" t="s">
        <v>47</v>
      </c>
      <c r="H8" s="15" t="s">
        <v>219</v>
      </c>
      <c r="I8" s="22" t="s">
        <v>220</v>
      </c>
      <c r="J8" s="23" t="s">
        <v>1172</v>
      </c>
      <c r="K8" s="23" t="s">
        <v>173</v>
      </c>
      <c r="L8" s="16">
        <v>460</v>
      </c>
      <c r="M8" s="17">
        <v>0.46</v>
      </c>
      <c r="N8" s="18">
        <v>209.84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250</v>
      </c>
      <c r="W8" s="20">
        <f>V8*0.2</f>
        <v>50</v>
      </c>
      <c r="X8" s="16"/>
      <c r="Y8" s="20">
        <f>X8*0.2</f>
        <v>0</v>
      </c>
      <c r="Z8" s="16"/>
      <c r="AA8" s="20">
        <f>Z8*0.2</f>
        <v>0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x14ac:dyDescent="0.3">
      <c r="A9" s="118">
        <v>3</v>
      </c>
      <c r="B9" s="12" t="s">
        <v>32</v>
      </c>
      <c r="C9" s="14" t="s">
        <v>17</v>
      </c>
      <c r="D9" s="13">
        <v>43070</v>
      </c>
      <c r="E9" s="12" t="s">
        <v>1517</v>
      </c>
      <c r="F9" s="15" t="s">
        <v>1043</v>
      </c>
      <c r="G9" s="15" t="s">
        <v>35</v>
      </c>
      <c r="H9" s="15" t="s">
        <v>167</v>
      </c>
      <c r="I9" s="22" t="s">
        <v>168</v>
      </c>
      <c r="J9" s="15" t="s">
        <v>36</v>
      </c>
      <c r="K9" s="22" t="s">
        <v>37</v>
      </c>
      <c r="L9" s="16">
        <v>190</v>
      </c>
      <c r="M9" s="17">
        <v>0.8</v>
      </c>
      <c r="N9" s="18">
        <f t="shared" ref="N9:N97" si="0">L9*M9</f>
        <v>152</v>
      </c>
      <c r="O9" s="19"/>
      <c r="P9" s="16"/>
      <c r="Q9" s="20">
        <f t="shared" ref="Q9:Q97" si="1">P9*0.22</f>
        <v>0</v>
      </c>
      <c r="R9" s="16"/>
      <c r="S9" s="20">
        <f t="shared" ref="S9:S97" si="2">R9*0.2</f>
        <v>0</v>
      </c>
      <c r="T9" s="16">
        <v>200</v>
      </c>
      <c r="U9" s="20">
        <f t="shared" ref="U9:U97" si="3">T9*0.2</f>
        <v>40</v>
      </c>
      <c r="V9" s="16"/>
      <c r="W9" s="20">
        <f t="shared" ref="W9:W97" si="4">V9*0.2</f>
        <v>0</v>
      </c>
      <c r="X9" s="16"/>
      <c r="Y9" s="20">
        <f t="shared" ref="Y9:Y97" si="5">X9*0.2</f>
        <v>0</v>
      </c>
      <c r="Z9" s="16"/>
      <c r="AA9" s="20">
        <f t="shared" ref="AA9:AA97" si="6">Z9*0.2</f>
        <v>0</v>
      </c>
      <c r="AB9" s="60" t="s">
        <v>1152</v>
      </c>
      <c r="AC9" s="57" t="s">
        <v>41</v>
      </c>
      <c r="AD9" s="53"/>
      <c r="AE9" s="45"/>
      <c r="AF9" s="32"/>
      <c r="AG9" s="54"/>
      <c r="AH9" s="51"/>
      <c r="AI9" s="34"/>
      <c r="AJ9" s="42">
        <f t="shared" ref="AJ9:AJ97" si="7">AH9*AI9</f>
        <v>0</v>
      </c>
    </row>
    <row r="10" spans="1:36" s="21" customFormat="1" ht="12" x14ac:dyDescent="0.3">
      <c r="A10" s="118">
        <v>4</v>
      </c>
      <c r="B10" s="12" t="s">
        <v>51</v>
      </c>
      <c r="C10" s="14" t="s">
        <v>17</v>
      </c>
      <c r="D10" s="13">
        <v>43070</v>
      </c>
      <c r="E10" s="12" t="s">
        <v>1518</v>
      </c>
      <c r="F10" s="15" t="s">
        <v>1043</v>
      </c>
      <c r="G10" s="15" t="s">
        <v>35</v>
      </c>
      <c r="H10" s="15" t="s">
        <v>72</v>
      </c>
      <c r="I10" s="15" t="s">
        <v>73</v>
      </c>
      <c r="J10" s="15" t="s">
        <v>932</v>
      </c>
      <c r="K10" s="15" t="s">
        <v>933</v>
      </c>
      <c r="L10" s="16">
        <v>230</v>
      </c>
      <c r="M10" s="17">
        <v>0.74</v>
      </c>
      <c r="N10" s="18">
        <f t="shared" si="0"/>
        <v>170.2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>
        <v>250</v>
      </c>
      <c r="U10" s="20">
        <f t="shared" si="3"/>
        <v>50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60"/>
      <c r="AC10" s="57" t="s">
        <v>41</v>
      </c>
      <c r="AD10" s="51"/>
      <c r="AE10" s="38"/>
      <c r="AF10" s="11"/>
      <c r="AG10" s="52"/>
      <c r="AH10" s="51"/>
      <c r="AI10" s="34"/>
      <c r="AJ10" s="42">
        <f t="shared" si="7"/>
        <v>0</v>
      </c>
    </row>
    <row r="11" spans="1:36" s="21" customFormat="1" ht="12" x14ac:dyDescent="0.3">
      <c r="A11" s="118">
        <v>5</v>
      </c>
      <c r="B11" s="12" t="s">
        <v>58</v>
      </c>
      <c r="C11" s="14" t="s">
        <v>16</v>
      </c>
      <c r="D11" s="13">
        <v>43071</v>
      </c>
      <c r="E11" s="12"/>
      <c r="F11" s="15" t="s">
        <v>652</v>
      </c>
      <c r="G11" s="15" t="s">
        <v>47</v>
      </c>
      <c r="H11" s="15" t="s">
        <v>36</v>
      </c>
      <c r="I11" s="15" t="s">
        <v>37</v>
      </c>
      <c r="J11" s="15" t="s">
        <v>167</v>
      </c>
      <c r="K11" s="15" t="s">
        <v>168</v>
      </c>
      <c r="L11" s="16">
        <v>190</v>
      </c>
      <c r="M11" s="17">
        <v>0.72</v>
      </c>
      <c r="N11" s="18">
        <v>130</v>
      </c>
      <c r="O11" s="19"/>
      <c r="P11" s="16"/>
      <c r="Q11" s="20">
        <f t="shared" si="1"/>
        <v>0</v>
      </c>
      <c r="R11" s="16">
        <v>200</v>
      </c>
      <c r="S11" s="20">
        <f t="shared" si="2"/>
        <v>40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7"/>
        <v>0</v>
      </c>
    </row>
    <row r="12" spans="1:36" s="21" customFormat="1" ht="12" x14ac:dyDescent="0.3">
      <c r="A12" s="118">
        <v>6</v>
      </c>
      <c r="B12" s="12" t="s">
        <v>58</v>
      </c>
      <c r="C12" s="14" t="s">
        <v>17</v>
      </c>
      <c r="D12" s="13">
        <v>43073</v>
      </c>
      <c r="E12" s="12"/>
      <c r="F12" s="15" t="s">
        <v>1043</v>
      </c>
      <c r="G12" s="15" t="s">
        <v>35</v>
      </c>
      <c r="H12" s="15" t="s">
        <v>36</v>
      </c>
      <c r="I12" s="15" t="s">
        <v>37</v>
      </c>
      <c r="J12" s="15" t="s">
        <v>172</v>
      </c>
      <c r="K12" s="15" t="s">
        <v>299</v>
      </c>
      <c r="L12" s="16">
        <v>230</v>
      </c>
      <c r="M12" s="17">
        <v>0.65</v>
      </c>
      <c r="N12" s="18">
        <v>150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240</v>
      </c>
      <c r="U12" s="20">
        <f t="shared" si="3"/>
        <v>48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60"/>
      <c r="AC12" s="57" t="s">
        <v>41</v>
      </c>
      <c r="AD12" s="51"/>
      <c r="AE12" s="38"/>
      <c r="AF12" s="11"/>
      <c r="AG12" s="52"/>
      <c r="AH12" s="51"/>
      <c r="AI12" s="34"/>
      <c r="AJ12" s="42">
        <f t="shared" si="7"/>
        <v>0</v>
      </c>
    </row>
    <row r="13" spans="1:36" s="21" customFormat="1" ht="12" x14ac:dyDescent="0.3">
      <c r="A13" s="118">
        <v>7</v>
      </c>
      <c r="B13" s="12" t="s">
        <v>111</v>
      </c>
      <c r="C13" s="14" t="s">
        <v>17</v>
      </c>
      <c r="D13" s="13">
        <v>43073</v>
      </c>
      <c r="E13" s="12" t="s">
        <v>315</v>
      </c>
      <c r="F13" s="15" t="s">
        <v>1043</v>
      </c>
      <c r="G13" s="15" t="s">
        <v>59</v>
      </c>
      <c r="H13" s="15" t="s">
        <v>391</v>
      </c>
      <c r="I13" s="15" t="s">
        <v>140</v>
      </c>
      <c r="J13" s="22" t="s">
        <v>246</v>
      </c>
      <c r="K13" s="22" t="s">
        <v>65</v>
      </c>
      <c r="L13" s="16">
        <v>125</v>
      </c>
      <c r="M13" s="17">
        <v>0</v>
      </c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>
        <v>125</v>
      </c>
      <c r="U13" s="20">
        <f t="shared" si="3"/>
        <v>25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7"/>
        <v>0</v>
      </c>
    </row>
    <row r="14" spans="1:36" s="21" customFormat="1" ht="12" x14ac:dyDescent="0.3">
      <c r="A14" s="118">
        <v>8</v>
      </c>
      <c r="B14" s="15" t="s">
        <v>763</v>
      </c>
      <c r="C14" s="14" t="s">
        <v>16</v>
      </c>
      <c r="D14" s="13">
        <v>43074</v>
      </c>
      <c r="E14" s="15" t="s">
        <v>1579</v>
      </c>
      <c r="F14" s="15" t="s">
        <v>652</v>
      </c>
      <c r="G14" s="15" t="s">
        <v>47</v>
      </c>
      <c r="H14" s="15" t="s">
        <v>219</v>
      </c>
      <c r="I14" s="15" t="s">
        <v>220</v>
      </c>
      <c r="J14" s="15" t="s">
        <v>1172</v>
      </c>
      <c r="K14" s="15" t="s">
        <v>173</v>
      </c>
      <c r="L14" s="16">
        <v>460</v>
      </c>
      <c r="M14" s="17">
        <v>0.46</v>
      </c>
      <c r="N14" s="18">
        <v>209.84</v>
      </c>
      <c r="O14" s="19"/>
      <c r="P14" s="16"/>
      <c r="Q14" s="20">
        <f t="shared" si="1"/>
        <v>0</v>
      </c>
      <c r="R14" s="16">
        <v>250</v>
      </c>
      <c r="S14" s="20">
        <f t="shared" si="2"/>
        <v>50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7"/>
        <v>0</v>
      </c>
    </row>
    <row r="15" spans="1:36" s="21" customFormat="1" ht="12" x14ac:dyDescent="0.3">
      <c r="A15" s="118">
        <v>9</v>
      </c>
      <c r="B15" s="15" t="s">
        <v>178</v>
      </c>
      <c r="C15" s="14" t="s">
        <v>15</v>
      </c>
      <c r="D15" s="13">
        <v>43074</v>
      </c>
      <c r="E15" s="12"/>
      <c r="F15" s="15" t="s">
        <v>53</v>
      </c>
      <c r="G15" s="15" t="s">
        <v>47</v>
      </c>
      <c r="H15" s="15" t="s">
        <v>1250</v>
      </c>
      <c r="I15" s="15" t="s">
        <v>1251</v>
      </c>
      <c r="J15" s="15" t="s">
        <v>1525</v>
      </c>
      <c r="K15" s="15" t="s">
        <v>1526</v>
      </c>
      <c r="L15" s="16">
        <v>345</v>
      </c>
      <c r="M15" s="17">
        <v>0.72</v>
      </c>
      <c r="N15" s="18">
        <f t="shared" si="0"/>
        <v>248.39999999999998</v>
      </c>
      <c r="O15" s="19"/>
      <c r="P15" s="16">
        <v>350</v>
      </c>
      <c r="Q15" s="20">
        <f t="shared" si="1"/>
        <v>77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60"/>
      <c r="AC15" s="57" t="s">
        <v>41</v>
      </c>
      <c r="AD15" s="51"/>
      <c r="AE15" s="38"/>
      <c r="AF15" s="11"/>
      <c r="AG15" s="52"/>
      <c r="AH15" s="51"/>
      <c r="AI15" s="34"/>
      <c r="AJ15" s="42">
        <f t="shared" si="7"/>
        <v>0</v>
      </c>
    </row>
    <row r="16" spans="1:36" s="21" customFormat="1" ht="12" x14ac:dyDescent="0.3">
      <c r="A16" s="118">
        <v>10</v>
      </c>
      <c r="B16" s="15" t="s">
        <v>58</v>
      </c>
      <c r="C16" s="14" t="s">
        <v>18</v>
      </c>
      <c r="D16" s="14">
        <v>43075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1058</v>
      </c>
      <c r="K16" s="15" t="s">
        <v>1059</v>
      </c>
      <c r="L16" s="16">
        <v>167</v>
      </c>
      <c r="M16" s="17">
        <v>0.72</v>
      </c>
      <c r="N16" s="18">
        <v>120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>
        <v>175</v>
      </c>
      <c r="AA16" s="20">
        <f t="shared" si="6"/>
        <v>35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7"/>
        <v>0</v>
      </c>
    </row>
    <row r="17" spans="1:36" s="21" customFormat="1" ht="12" x14ac:dyDescent="0.3">
      <c r="A17" s="118">
        <v>11</v>
      </c>
      <c r="B17" s="15" t="s">
        <v>763</v>
      </c>
      <c r="C17" s="14" t="s">
        <v>15</v>
      </c>
      <c r="D17" s="14">
        <v>43075</v>
      </c>
      <c r="E17" s="15" t="s">
        <v>1580</v>
      </c>
      <c r="F17" s="15" t="s">
        <v>53</v>
      </c>
      <c r="G17" s="15" t="s">
        <v>47</v>
      </c>
      <c r="H17" s="15" t="s">
        <v>219</v>
      </c>
      <c r="I17" s="22" t="s">
        <v>220</v>
      </c>
      <c r="J17" s="15" t="s">
        <v>1172</v>
      </c>
      <c r="K17" s="15" t="s">
        <v>173</v>
      </c>
      <c r="L17" s="16">
        <v>460</v>
      </c>
      <c r="M17" s="17">
        <v>0.46</v>
      </c>
      <c r="N17" s="18">
        <v>209.84</v>
      </c>
      <c r="O17" s="19"/>
      <c r="P17" s="16">
        <v>250</v>
      </c>
      <c r="Q17" s="20">
        <f t="shared" si="1"/>
        <v>55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60"/>
      <c r="AC17" s="57" t="s">
        <v>41</v>
      </c>
      <c r="AD17" s="51"/>
      <c r="AE17" s="38"/>
      <c r="AF17" s="11"/>
      <c r="AG17" s="52"/>
      <c r="AH17" s="51"/>
      <c r="AI17" s="34"/>
      <c r="AJ17" s="42">
        <f t="shared" si="7"/>
        <v>0</v>
      </c>
    </row>
    <row r="18" spans="1:36" s="21" customFormat="1" ht="12" x14ac:dyDescent="0.3">
      <c r="A18" s="118">
        <v>12</v>
      </c>
      <c r="B18" s="15" t="s">
        <v>51</v>
      </c>
      <c r="C18" s="14" t="s">
        <v>17</v>
      </c>
      <c r="D18" s="14">
        <v>43075</v>
      </c>
      <c r="E18" s="15" t="s">
        <v>1532</v>
      </c>
      <c r="F18" s="15" t="s">
        <v>1043</v>
      </c>
      <c r="G18" s="15" t="s">
        <v>35</v>
      </c>
      <c r="H18" s="15" t="s">
        <v>72</v>
      </c>
      <c r="I18" s="15" t="s">
        <v>1529</v>
      </c>
      <c r="J18" s="15" t="s">
        <v>1530</v>
      </c>
      <c r="K18" s="15" t="s">
        <v>1531</v>
      </c>
      <c r="L18" s="16">
        <v>350</v>
      </c>
      <c r="M18" s="17">
        <v>0.74</v>
      </c>
      <c r="N18" s="18">
        <f t="shared" si="0"/>
        <v>259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>
        <v>350</v>
      </c>
      <c r="U18" s="20">
        <f t="shared" si="3"/>
        <v>70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60"/>
      <c r="AC18" s="57" t="s">
        <v>41</v>
      </c>
      <c r="AD18" s="51"/>
      <c r="AE18" s="38"/>
      <c r="AF18" s="11"/>
      <c r="AG18" s="52"/>
      <c r="AH18" s="51"/>
      <c r="AI18" s="34"/>
      <c r="AJ18" s="42">
        <f t="shared" si="7"/>
        <v>0</v>
      </c>
    </row>
    <row r="19" spans="1:36" s="21" customFormat="1" ht="12" x14ac:dyDescent="0.3">
      <c r="A19" s="118">
        <v>13</v>
      </c>
      <c r="B19" s="15" t="s">
        <v>51</v>
      </c>
      <c r="C19" s="14" t="s">
        <v>16</v>
      </c>
      <c r="D19" s="14">
        <v>43075</v>
      </c>
      <c r="E19" s="15" t="s">
        <v>1533</v>
      </c>
      <c r="F19" s="15" t="s">
        <v>652</v>
      </c>
      <c r="G19" s="15" t="s">
        <v>35</v>
      </c>
      <c r="H19" s="15" t="s">
        <v>54</v>
      </c>
      <c r="I19" s="15" t="s">
        <v>55</v>
      </c>
      <c r="J19" s="15" t="s">
        <v>1534</v>
      </c>
      <c r="K19" s="15" t="s">
        <v>1535</v>
      </c>
      <c r="L19" s="16">
        <v>150</v>
      </c>
      <c r="M19" s="17">
        <v>0.75</v>
      </c>
      <c r="N19" s="18">
        <f t="shared" si="0"/>
        <v>112.5</v>
      </c>
      <c r="O19" s="19"/>
      <c r="P19" s="16"/>
      <c r="Q19" s="20">
        <f t="shared" si="1"/>
        <v>0</v>
      </c>
      <c r="R19" s="16">
        <v>175</v>
      </c>
      <c r="S19" s="20">
        <f t="shared" si="2"/>
        <v>35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60"/>
      <c r="AC19" s="57" t="s">
        <v>41</v>
      </c>
      <c r="AD19" s="51"/>
      <c r="AE19" s="38"/>
      <c r="AF19" s="11"/>
      <c r="AG19" s="52"/>
      <c r="AH19" s="51"/>
      <c r="AI19" s="34"/>
      <c r="AJ19" s="42">
        <f t="shared" si="7"/>
        <v>0</v>
      </c>
    </row>
    <row r="20" spans="1:36" s="21" customFormat="1" ht="12" x14ac:dyDescent="0.3">
      <c r="A20" s="118">
        <v>14</v>
      </c>
      <c r="B20" s="15" t="s">
        <v>58</v>
      </c>
      <c r="C20" s="14" t="s">
        <v>727</v>
      </c>
      <c r="D20" s="14">
        <v>43075</v>
      </c>
      <c r="E20" s="15"/>
      <c r="F20" s="15" t="s">
        <v>620</v>
      </c>
      <c r="G20" s="15" t="s">
        <v>47</v>
      </c>
      <c r="H20" s="15" t="s">
        <v>36</v>
      </c>
      <c r="I20" s="15" t="s">
        <v>37</v>
      </c>
      <c r="J20" s="15" t="s">
        <v>128</v>
      </c>
      <c r="K20" s="15" t="s">
        <v>129</v>
      </c>
      <c r="L20" s="16">
        <v>140</v>
      </c>
      <c r="M20" s="17">
        <v>0.72</v>
      </c>
      <c r="N20" s="18">
        <v>100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>
        <v>150</v>
      </c>
      <c r="W20" s="20">
        <f t="shared" si="4"/>
        <v>30</v>
      </c>
      <c r="X20" s="16"/>
      <c r="Y20" s="20">
        <f t="shared" si="5"/>
        <v>0</v>
      </c>
      <c r="Z20" s="16"/>
      <c r="AA20" s="20">
        <f t="shared" si="6"/>
        <v>0</v>
      </c>
      <c r="AB20" s="60"/>
      <c r="AC20" s="57" t="s">
        <v>41</v>
      </c>
      <c r="AD20" s="51"/>
      <c r="AE20" s="38"/>
      <c r="AF20" s="11"/>
      <c r="AG20" s="52"/>
      <c r="AH20" s="51"/>
      <c r="AI20" s="34"/>
      <c r="AJ20" s="42">
        <f t="shared" si="7"/>
        <v>0</v>
      </c>
    </row>
    <row r="21" spans="1:36" s="21" customFormat="1" ht="12" x14ac:dyDescent="0.3">
      <c r="A21" s="118">
        <v>15</v>
      </c>
      <c r="B21" s="15" t="s">
        <v>58</v>
      </c>
      <c r="C21" s="14" t="s">
        <v>16</v>
      </c>
      <c r="D21" s="14">
        <v>43076</v>
      </c>
      <c r="E21" s="15"/>
      <c r="F21" s="15" t="s">
        <v>652</v>
      </c>
      <c r="G21" s="15" t="s">
        <v>47</v>
      </c>
      <c r="H21" s="15" t="s">
        <v>36</v>
      </c>
      <c r="I21" s="22" t="s">
        <v>37</v>
      </c>
      <c r="J21" s="23" t="s">
        <v>1423</v>
      </c>
      <c r="K21" s="23" t="s">
        <v>1424</v>
      </c>
      <c r="L21" s="16">
        <v>529</v>
      </c>
      <c r="M21" s="17">
        <v>0.65</v>
      </c>
      <c r="N21" s="18">
        <v>345</v>
      </c>
      <c r="O21" s="19"/>
      <c r="P21" s="16"/>
      <c r="Q21" s="20">
        <f t="shared" si="1"/>
        <v>0</v>
      </c>
      <c r="R21" s="16">
        <v>530</v>
      </c>
      <c r="S21" s="20">
        <f t="shared" si="2"/>
        <v>106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60"/>
      <c r="AC21" s="57" t="s">
        <v>41</v>
      </c>
      <c r="AD21" s="51"/>
      <c r="AE21" s="38"/>
      <c r="AF21" s="11"/>
      <c r="AG21" s="52"/>
      <c r="AH21" s="51"/>
      <c r="AI21" s="34"/>
      <c r="AJ21" s="42">
        <f t="shared" si="7"/>
        <v>0</v>
      </c>
    </row>
    <row r="22" spans="1:36" s="21" customFormat="1" ht="12" x14ac:dyDescent="0.3">
      <c r="A22" s="118">
        <v>16</v>
      </c>
      <c r="B22" s="15" t="s">
        <v>58</v>
      </c>
      <c r="C22" s="14" t="s">
        <v>17</v>
      </c>
      <c r="D22" s="14">
        <v>43076</v>
      </c>
      <c r="E22" s="15"/>
      <c r="F22" s="15" t="s">
        <v>1043</v>
      </c>
      <c r="G22" s="15" t="s">
        <v>35</v>
      </c>
      <c r="H22" s="15" t="s">
        <v>36</v>
      </c>
      <c r="I22" s="22" t="s">
        <v>37</v>
      </c>
      <c r="J22" s="15" t="s">
        <v>1553</v>
      </c>
      <c r="K22" s="15" t="s">
        <v>1552</v>
      </c>
      <c r="L22" s="16">
        <v>330</v>
      </c>
      <c r="M22" s="17">
        <v>0.62</v>
      </c>
      <c r="N22" s="18">
        <f t="shared" si="0"/>
        <v>204.6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>
        <v>330</v>
      </c>
      <c r="U22" s="20">
        <f t="shared" si="3"/>
        <v>66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60"/>
      <c r="AC22" s="57" t="s">
        <v>41</v>
      </c>
      <c r="AD22" s="51"/>
      <c r="AE22" s="38"/>
      <c r="AF22" s="11"/>
      <c r="AG22" s="52"/>
      <c r="AH22" s="51"/>
      <c r="AI22" s="34"/>
      <c r="AJ22" s="42">
        <f t="shared" si="7"/>
        <v>0</v>
      </c>
    </row>
    <row r="23" spans="1:36" s="21" customFormat="1" ht="12" x14ac:dyDescent="0.3">
      <c r="A23" s="118">
        <v>17</v>
      </c>
      <c r="B23" s="15" t="s">
        <v>32</v>
      </c>
      <c r="C23" s="14" t="s">
        <v>16</v>
      </c>
      <c r="D23" s="14">
        <v>43076</v>
      </c>
      <c r="E23" s="15" t="s">
        <v>1536</v>
      </c>
      <c r="F23" s="15" t="s">
        <v>652</v>
      </c>
      <c r="G23" s="15" t="s">
        <v>35</v>
      </c>
      <c r="H23" s="22" t="s">
        <v>1537</v>
      </c>
      <c r="I23" s="22" t="s">
        <v>1538</v>
      </c>
      <c r="J23" s="15" t="s">
        <v>732</v>
      </c>
      <c r="K23" s="15" t="s">
        <v>1539</v>
      </c>
      <c r="L23" s="16">
        <v>160</v>
      </c>
      <c r="M23" s="17">
        <v>0.8</v>
      </c>
      <c r="N23" s="18">
        <f t="shared" si="0"/>
        <v>128</v>
      </c>
      <c r="O23" s="19"/>
      <c r="P23" s="16"/>
      <c r="Q23" s="20">
        <f t="shared" si="1"/>
        <v>0</v>
      </c>
      <c r="R23" s="16">
        <v>175</v>
      </c>
      <c r="S23" s="20">
        <f t="shared" si="2"/>
        <v>35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61"/>
      <c r="AC23" s="57" t="s">
        <v>41</v>
      </c>
      <c r="AD23" s="51"/>
      <c r="AE23" s="38"/>
      <c r="AF23" s="11"/>
      <c r="AG23" s="52"/>
      <c r="AH23" s="51"/>
      <c r="AI23" s="34"/>
      <c r="AJ23" s="42">
        <f t="shared" si="7"/>
        <v>0</v>
      </c>
    </row>
    <row r="24" spans="1:36" s="21" customFormat="1" ht="12" x14ac:dyDescent="0.3">
      <c r="A24" s="118">
        <v>18</v>
      </c>
      <c r="B24" s="15" t="s">
        <v>58</v>
      </c>
      <c r="C24" s="14" t="s">
        <v>16</v>
      </c>
      <c r="D24" s="14">
        <v>43077</v>
      </c>
      <c r="E24" s="15"/>
      <c r="F24" s="15" t="s">
        <v>652</v>
      </c>
      <c r="G24" s="15" t="s">
        <v>47</v>
      </c>
      <c r="H24" s="15" t="s">
        <v>36</v>
      </c>
      <c r="I24" s="15" t="s">
        <v>37</v>
      </c>
      <c r="J24" s="15" t="s">
        <v>648</v>
      </c>
      <c r="K24" s="15" t="s">
        <v>649</v>
      </c>
      <c r="L24" s="16">
        <v>130</v>
      </c>
      <c r="M24" s="17">
        <v>0.72</v>
      </c>
      <c r="N24" s="18">
        <v>95</v>
      </c>
      <c r="O24" s="19"/>
      <c r="P24" s="16"/>
      <c r="Q24" s="20">
        <f t="shared" ref="Q24" si="8">P24*0.22</f>
        <v>0</v>
      </c>
      <c r="R24" s="16">
        <v>150</v>
      </c>
      <c r="S24" s="20">
        <f t="shared" ref="S24" si="9">R24*0.2</f>
        <v>30</v>
      </c>
      <c r="T24" s="16"/>
      <c r="U24" s="20">
        <f t="shared" ref="U24" si="10">T24*0.2</f>
        <v>0</v>
      </c>
      <c r="V24" s="16"/>
      <c r="W24" s="20">
        <f t="shared" ref="W24" si="11">V24*0.2</f>
        <v>0</v>
      </c>
      <c r="X24" s="16"/>
      <c r="Y24" s="20">
        <f t="shared" ref="Y24" si="12">X24*0.2</f>
        <v>0</v>
      </c>
      <c r="Z24" s="16"/>
      <c r="AA24" s="20">
        <f t="shared" ref="AA24" si="13">Z24*0.2</f>
        <v>0</v>
      </c>
      <c r="AB24" s="60"/>
      <c r="AC24" s="57" t="s">
        <v>41</v>
      </c>
      <c r="AD24" s="51"/>
      <c r="AE24" s="38"/>
      <c r="AF24" s="11"/>
      <c r="AG24" s="52"/>
      <c r="AH24" s="51"/>
      <c r="AI24" s="34"/>
      <c r="AJ24" s="42">
        <f t="shared" ref="AJ24" si="14">AH24*AI24</f>
        <v>0</v>
      </c>
    </row>
    <row r="25" spans="1:36" s="21" customFormat="1" ht="12" x14ac:dyDescent="0.3">
      <c r="A25" s="118">
        <v>19</v>
      </c>
      <c r="B25" s="15" t="s">
        <v>44</v>
      </c>
      <c r="C25" s="14" t="s">
        <v>42</v>
      </c>
      <c r="D25" s="14">
        <v>43077</v>
      </c>
      <c r="E25" s="15" t="s">
        <v>1643</v>
      </c>
      <c r="F25" s="15" t="s">
        <v>71</v>
      </c>
      <c r="G25" s="15" t="s">
        <v>59</v>
      </c>
      <c r="H25" s="15" t="s">
        <v>36</v>
      </c>
      <c r="I25" s="15" t="s">
        <v>37</v>
      </c>
      <c r="J25" s="15" t="s">
        <v>1540</v>
      </c>
      <c r="K25" s="15" t="s">
        <v>463</v>
      </c>
      <c r="L25" s="16">
        <v>200</v>
      </c>
      <c r="M25" s="17">
        <v>0.65</v>
      </c>
      <c r="N25" s="18">
        <f t="shared" si="0"/>
        <v>130</v>
      </c>
      <c r="O25" s="19">
        <v>20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60" t="s">
        <v>1541</v>
      </c>
      <c r="AC25" s="57" t="s">
        <v>41</v>
      </c>
      <c r="AD25" s="53"/>
      <c r="AE25" s="45"/>
      <c r="AF25" s="11"/>
      <c r="AG25" s="52"/>
      <c r="AH25" s="51"/>
      <c r="AI25" s="34"/>
      <c r="AJ25" s="42">
        <f t="shared" si="7"/>
        <v>0</v>
      </c>
    </row>
    <row r="26" spans="1:36" s="21" customFormat="1" ht="12" x14ac:dyDescent="0.3">
      <c r="A26" s="118">
        <v>20</v>
      </c>
      <c r="B26" s="15" t="s">
        <v>763</v>
      </c>
      <c r="C26" s="14" t="s">
        <v>15</v>
      </c>
      <c r="D26" s="14">
        <v>43077</v>
      </c>
      <c r="E26" s="15" t="s">
        <v>1581</v>
      </c>
      <c r="F26" s="15" t="s">
        <v>53</v>
      </c>
      <c r="G26" s="15" t="s">
        <v>47</v>
      </c>
      <c r="H26" s="15" t="s">
        <v>219</v>
      </c>
      <c r="I26" s="22" t="s">
        <v>220</v>
      </c>
      <c r="J26" s="15" t="s">
        <v>1172</v>
      </c>
      <c r="K26" s="15" t="s">
        <v>173</v>
      </c>
      <c r="L26" s="16">
        <v>460</v>
      </c>
      <c r="M26" s="17">
        <v>0.46</v>
      </c>
      <c r="N26" s="18">
        <v>209.84</v>
      </c>
      <c r="O26" s="19"/>
      <c r="P26" s="16">
        <v>250</v>
      </c>
      <c r="Q26" s="20">
        <f t="shared" si="1"/>
        <v>55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60" t="s">
        <v>1542</v>
      </c>
      <c r="AC26" s="57" t="s">
        <v>41</v>
      </c>
      <c r="AD26" s="51"/>
      <c r="AE26" s="38"/>
      <c r="AF26" s="11"/>
      <c r="AG26" s="52"/>
      <c r="AH26" s="51"/>
      <c r="AI26" s="34"/>
      <c r="AJ26" s="42">
        <f t="shared" si="7"/>
        <v>0</v>
      </c>
    </row>
    <row r="27" spans="1:36" s="21" customFormat="1" ht="12" x14ac:dyDescent="0.3">
      <c r="A27" s="118">
        <v>21</v>
      </c>
      <c r="B27" s="15" t="s">
        <v>763</v>
      </c>
      <c r="C27" s="14" t="s">
        <v>727</v>
      </c>
      <c r="D27" s="14">
        <v>43077</v>
      </c>
      <c r="E27" s="15" t="s">
        <v>1582</v>
      </c>
      <c r="F27" s="15" t="s">
        <v>620</v>
      </c>
      <c r="G27" s="15" t="s">
        <v>47</v>
      </c>
      <c r="H27" s="15" t="s">
        <v>219</v>
      </c>
      <c r="I27" s="15" t="s">
        <v>220</v>
      </c>
      <c r="J27" s="15" t="s">
        <v>1172</v>
      </c>
      <c r="K27" s="15" t="s">
        <v>173</v>
      </c>
      <c r="L27" s="16">
        <v>460</v>
      </c>
      <c r="M27" s="17">
        <v>0.46</v>
      </c>
      <c r="N27" s="18">
        <v>209.84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>
        <v>250</v>
      </c>
      <c r="W27" s="20">
        <f t="shared" si="4"/>
        <v>50</v>
      </c>
      <c r="X27" s="16"/>
      <c r="Y27" s="20">
        <f t="shared" si="5"/>
        <v>0</v>
      </c>
      <c r="Z27" s="16"/>
      <c r="AA27" s="20">
        <f t="shared" si="6"/>
        <v>0</v>
      </c>
      <c r="AB27" s="60" t="s">
        <v>1543</v>
      </c>
      <c r="AC27" s="57" t="s">
        <v>41</v>
      </c>
      <c r="AD27" s="51"/>
      <c r="AE27" s="38"/>
      <c r="AF27" s="11"/>
      <c r="AG27" s="52"/>
      <c r="AH27" s="51"/>
      <c r="AI27" s="34"/>
      <c r="AJ27" s="42">
        <f t="shared" si="7"/>
        <v>0</v>
      </c>
    </row>
    <row r="28" spans="1:36" s="21" customFormat="1" ht="12" x14ac:dyDescent="0.3">
      <c r="A28" s="118">
        <v>22</v>
      </c>
      <c r="B28" s="15" t="s">
        <v>105</v>
      </c>
      <c r="C28" s="14" t="s">
        <v>17</v>
      </c>
      <c r="D28" s="14">
        <v>43077</v>
      </c>
      <c r="E28" s="15"/>
      <c r="F28" s="15" t="s">
        <v>1043</v>
      </c>
      <c r="G28" s="15" t="s">
        <v>59</v>
      </c>
      <c r="H28" s="15" t="s">
        <v>694</v>
      </c>
      <c r="I28" s="15" t="s">
        <v>695</v>
      </c>
      <c r="J28" s="15" t="s">
        <v>1585</v>
      </c>
      <c r="K28" s="15" t="s">
        <v>1146</v>
      </c>
      <c r="L28" s="16">
        <v>310</v>
      </c>
      <c r="M28" s="17">
        <v>0.7</v>
      </c>
      <c r="N28" s="18">
        <f t="shared" si="0"/>
        <v>217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>
        <v>325</v>
      </c>
      <c r="U28" s="20">
        <f t="shared" si="3"/>
        <v>65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7"/>
        <v>0</v>
      </c>
    </row>
    <row r="29" spans="1:36" s="21" customFormat="1" ht="12" x14ac:dyDescent="0.3">
      <c r="A29" s="118">
        <v>23</v>
      </c>
      <c r="B29" s="15" t="s">
        <v>296</v>
      </c>
      <c r="C29" s="14" t="s">
        <v>727</v>
      </c>
      <c r="D29" s="14">
        <v>43077</v>
      </c>
      <c r="E29" s="15"/>
      <c r="F29" s="15" t="s">
        <v>71</v>
      </c>
      <c r="G29" s="15" t="s">
        <v>59</v>
      </c>
      <c r="H29" s="15" t="s">
        <v>219</v>
      </c>
      <c r="I29" s="22" t="s">
        <v>220</v>
      </c>
      <c r="J29" s="15" t="s">
        <v>1544</v>
      </c>
      <c r="K29" s="15" t="s">
        <v>1545</v>
      </c>
      <c r="L29" s="16">
        <v>260</v>
      </c>
      <c r="M29" s="17">
        <v>0.75</v>
      </c>
      <c r="N29" s="18">
        <f t="shared" si="0"/>
        <v>195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260</v>
      </c>
      <c r="W29" s="20">
        <f t="shared" si="4"/>
        <v>52</v>
      </c>
      <c r="X29" s="16"/>
      <c r="Y29" s="20">
        <f t="shared" si="5"/>
        <v>0</v>
      </c>
      <c r="Z29" s="16"/>
      <c r="AA29" s="20">
        <f t="shared" si="6"/>
        <v>0</v>
      </c>
      <c r="AB29" s="60"/>
      <c r="AC29" s="57" t="s">
        <v>41</v>
      </c>
      <c r="AD29" s="51"/>
      <c r="AE29" s="38"/>
      <c r="AF29" s="11"/>
      <c r="AG29" s="52"/>
      <c r="AH29" s="51"/>
      <c r="AI29" s="34"/>
      <c r="AJ29" s="42">
        <f t="shared" si="7"/>
        <v>0</v>
      </c>
    </row>
    <row r="30" spans="1:36" s="21" customFormat="1" ht="12" x14ac:dyDescent="0.3">
      <c r="A30" s="118">
        <v>24</v>
      </c>
      <c r="B30" s="15" t="s">
        <v>58</v>
      </c>
      <c r="C30" s="14" t="s">
        <v>42</v>
      </c>
      <c r="D30" s="14">
        <v>43077</v>
      </c>
      <c r="E30" s="15"/>
      <c r="F30" s="15" t="s">
        <v>620</v>
      </c>
      <c r="G30" s="15" t="s">
        <v>47</v>
      </c>
      <c r="H30" s="15" t="s">
        <v>36</v>
      </c>
      <c r="I30" s="22" t="s">
        <v>37</v>
      </c>
      <c r="J30" s="15" t="s">
        <v>519</v>
      </c>
      <c r="K30" s="22" t="s">
        <v>520</v>
      </c>
      <c r="L30" s="16">
        <v>282</v>
      </c>
      <c r="M30" s="17">
        <v>0.72</v>
      </c>
      <c r="N30" s="18">
        <v>205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60"/>
      <c r="AC30" s="57" t="s">
        <v>41</v>
      </c>
      <c r="AD30" s="51"/>
      <c r="AE30" s="38"/>
      <c r="AF30" s="11"/>
      <c r="AG30" s="52"/>
      <c r="AH30" s="51"/>
      <c r="AI30" s="34"/>
      <c r="AJ30" s="42">
        <f t="shared" si="7"/>
        <v>0</v>
      </c>
    </row>
    <row r="31" spans="1:36" s="21" customFormat="1" ht="12" x14ac:dyDescent="0.3">
      <c r="A31" s="118">
        <v>25</v>
      </c>
      <c r="B31" s="15" t="s">
        <v>58</v>
      </c>
      <c r="C31" s="14" t="s">
        <v>15</v>
      </c>
      <c r="D31" s="14">
        <v>43077</v>
      </c>
      <c r="E31" s="15"/>
      <c r="F31" s="15" t="s">
        <v>53</v>
      </c>
      <c r="G31" s="15" t="s">
        <v>47</v>
      </c>
      <c r="H31" s="15" t="s">
        <v>253</v>
      </c>
      <c r="I31" s="22" t="s">
        <v>254</v>
      </c>
      <c r="J31" s="15" t="s">
        <v>36</v>
      </c>
      <c r="K31" s="15" t="s">
        <v>37</v>
      </c>
      <c r="L31" s="16">
        <v>5</v>
      </c>
      <c r="M31" s="17">
        <v>25</v>
      </c>
      <c r="N31" s="18">
        <f t="shared" si="0"/>
        <v>125</v>
      </c>
      <c r="O31" s="19"/>
      <c r="P31" s="16">
        <v>5</v>
      </c>
      <c r="Q31" s="20">
        <v>50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61" t="s">
        <v>1650</v>
      </c>
      <c r="AC31" s="57" t="s">
        <v>41</v>
      </c>
      <c r="AD31" s="51"/>
      <c r="AE31" s="38"/>
      <c r="AF31" s="11"/>
      <c r="AG31" s="52"/>
      <c r="AH31" s="51"/>
      <c r="AI31" s="34"/>
      <c r="AJ31" s="42">
        <f t="shared" si="7"/>
        <v>0</v>
      </c>
    </row>
    <row r="32" spans="1:36" s="21" customFormat="1" ht="12" x14ac:dyDescent="0.3">
      <c r="A32" s="118">
        <v>26</v>
      </c>
      <c r="B32" s="15" t="s">
        <v>58</v>
      </c>
      <c r="C32" s="14" t="s">
        <v>999</v>
      </c>
      <c r="D32" s="14">
        <v>43078</v>
      </c>
      <c r="E32" s="15"/>
      <c r="F32" s="15" t="s">
        <v>85</v>
      </c>
      <c r="G32" s="15" t="s">
        <v>47</v>
      </c>
      <c r="H32" s="15" t="s">
        <v>1549</v>
      </c>
      <c r="I32" s="15" t="s">
        <v>1550</v>
      </c>
      <c r="J32" s="15" t="s">
        <v>36</v>
      </c>
      <c r="K32" s="15" t="s">
        <v>37</v>
      </c>
      <c r="L32" s="16">
        <v>323</v>
      </c>
      <c r="M32" s="17">
        <v>0.72</v>
      </c>
      <c r="N32" s="18">
        <v>232.5</v>
      </c>
      <c r="O32" s="19">
        <v>25</v>
      </c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>
        <v>350</v>
      </c>
      <c r="Y32" s="20">
        <f t="shared" si="5"/>
        <v>70</v>
      </c>
      <c r="Z32" s="16"/>
      <c r="AA32" s="20">
        <f t="shared" si="6"/>
        <v>0</v>
      </c>
      <c r="AB32" s="61" t="s">
        <v>334</v>
      </c>
      <c r="AC32" s="57" t="s">
        <v>41</v>
      </c>
      <c r="AD32" s="51"/>
      <c r="AE32" s="38"/>
      <c r="AF32" s="11"/>
      <c r="AG32" s="52"/>
      <c r="AH32" s="51"/>
      <c r="AI32" s="34"/>
      <c r="AJ32" s="42">
        <f t="shared" si="7"/>
        <v>0</v>
      </c>
    </row>
    <row r="33" spans="1:36" s="21" customFormat="1" ht="12" x14ac:dyDescent="0.3">
      <c r="A33" s="118">
        <v>27</v>
      </c>
      <c r="B33" s="15" t="s">
        <v>58</v>
      </c>
      <c r="C33" s="14" t="s">
        <v>727</v>
      </c>
      <c r="D33" s="14">
        <v>43078</v>
      </c>
      <c r="E33" s="15"/>
      <c r="F33" s="15" t="s">
        <v>620</v>
      </c>
      <c r="G33" s="15" t="s">
        <v>47</v>
      </c>
      <c r="H33" s="15" t="s">
        <v>1549</v>
      </c>
      <c r="I33" s="15" t="s">
        <v>1550</v>
      </c>
      <c r="J33" s="15" t="s">
        <v>36</v>
      </c>
      <c r="K33" s="15" t="s">
        <v>37</v>
      </c>
      <c r="L33" s="16">
        <v>323</v>
      </c>
      <c r="M33" s="17">
        <v>0.72</v>
      </c>
      <c r="N33" s="18">
        <v>232.5</v>
      </c>
      <c r="O33" s="19">
        <v>25</v>
      </c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350</v>
      </c>
      <c r="W33" s="20">
        <f t="shared" si="4"/>
        <v>70</v>
      </c>
      <c r="X33" s="16"/>
      <c r="Y33" s="20">
        <f t="shared" si="5"/>
        <v>0</v>
      </c>
      <c r="Z33" s="16"/>
      <c r="AA33" s="20">
        <f t="shared" si="6"/>
        <v>0</v>
      </c>
      <c r="AB33" s="61" t="s">
        <v>1551</v>
      </c>
      <c r="AC33" s="57" t="s">
        <v>41</v>
      </c>
      <c r="AD33" s="51"/>
      <c r="AE33" s="38"/>
      <c r="AF33" s="11"/>
      <c r="AG33" s="52"/>
      <c r="AH33" s="51"/>
      <c r="AI33" s="34"/>
      <c r="AJ33" s="42">
        <f t="shared" si="7"/>
        <v>0</v>
      </c>
    </row>
    <row r="34" spans="1:36" s="21" customFormat="1" ht="12" x14ac:dyDescent="0.3">
      <c r="A34" s="118">
        <v>28</v>
      </c>
      <c r="B34" s="15" t="s">
        <v>32</v>
      </c>
      <c r="C34" s="14" t="s">
        <v>17</v>
      </c>
      <c r="D34" s="14">
        <v>43078</v>
      </c>
      <c r="E34" s="15" t="s">
        <v>1546</v>
      </c>
      <c r="F34" s="15" t="s">
        <v>1043</v>
      </c>
      <c r="G34" s="15" t="s">
        <v>35</v>
      </c>
      <c r="H34" s="15" t="s">
        <v>36</v>
      </c>
      <c r="I34" s="22" t="s">
        <v>37</v>
      </c>
      <c r="J34" s="15" t="s">
        <v>1547</v>
      </c>
      <c r="K34" s="22" t="s">
        <v>1548</v>
      </c>
      <c r="L34" s="16">
        <v>260</v>
      </c>
      <c r="M34" s="17">
        <v>0.8</v>
      </c>
      <c r="N34" s="18">
        <f t="shared" si="0"/>
        <v>208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>
        <v>300</v>
      </c>
      <c r="U34" s="20">
        <f t="shared" si="3"/>
        <v>60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60" t="s">
        <v>1392</v>
      </c>
      <c r="AC34" s="57" t="s">
        <v>41</v>
      </c>
      <c r="AD34" s="53"/>
      <c r="AE34" s="45"/>
      <c r="AF34" s="32"/>
      <c r="AG34" s="54"/>
      <c r="AH34" s="51"/>
      <c r="AI34" s="34"/>
      <c r="AJ34" s="42">
        <f t="shared" si="7"/>
        <v>0</v>
      </c>
    </row>
    <row r="35" spans="1:36" s="21" customFormat="1" ht="12" x14ac:dyDescent="0.3">
      <c r="A35" s="118">
        <v>29</v>
      </c>
      <c r="B35" s="15" t="s">
        <v>58</v>
      </c>
      <c r="C35" s="14" t="s">
        <v>16</v>
      </c>
      <c r="D35" s="14">
        <v>43080</v>
      </c>
      <c r="E35" s="15"/>
      <c r="F35" s="15" t="s">
        <v>652</v>
      </c>
      <c r="G35" s="15" t="s">
        <v>47</v>
      </c>
      <c r="H35" s="15" t="s">
        <v>36</v>
      </c>
      <c r="I35" s="22" t="s">
        <v>37</v>
      </c>
      <c r="J35" s="15" t="s">
        <v>1423</v>
      </c>
      <c r="K35" s="15" t="s">
        <v>1424</v>
      </c>
      <c r="L35" s="16">
        <v>530</v>
      </c>
      <c r="M35" s="17">
        <v>0.72</v>
      </c>
      <c r="N35" s="18">
        <v>380</v>
      </c>
      <c r="O35" s="19"/>
      <c r="P35" s="16"/>
      <c r="Q35" s="20">
        <f t="shared" si="1"/>
        <v>0</v>
      </c>
      <c r="R35" s="16">
        <v>530</v>
      </c>
      <c r="S35" s="20">
        <f t="shared" si="2"/>
        <v>106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60" t="s">
        <v>1555</v>
      </c>
      <c r="AC35" s="57" t="s">
        <v>41</v>
      </c>
      <c r="AD35" s="51"/>
      <c r="AE35" s="38"/>
      <c r="AF35" s="11"/>
      <c r="AG35" s="52"/>
      <c r="AH35" s="51"/>
      <c r="AI35" s="34"/>
      <c r="AJ35" s="42">
        <f t="shared" si="7"/>
        <v>0</v>
      </c>
    </row>
    <row r="36" spans="1:36" s="21" customFormat="1" ht="12" x14ac:dyDescent="0.3">
      <c r="A36" s="118">
        <v>30</v>
      </c>
      <c r="B36" s="15" t="s">
        <v>58</v>
      </c>
      <c r="C36" s="14" t="s">
        <v>999</v>
      </c>
      <c r="D36" s="14">
        <v>43080</v>
      </c>
      <c r="E36" s="15"/>
      <c r="F36" s="15" t="s">
        <v>85</v>
      </c>
      <c r="G36" s="15" t="s">
        <v>47</v>
      </c>
      <c r="H36" s="15" t="s">
        <v>36</v>
      </c>
      <c r="I36" s="15" t="s">
        <v>37</v>
      </c>
      <c r="J36" s="15" t="s">
        <v>226</v>
      </c>
      <c r="K36" s="15" t="s">
        <v>227</v>
      </c>
      <c r="L36" s="16">
        <v>210</v>
      </c>
      <c r="M36" s="17">
        <v>0.72</v>
      </c>
      <c r="N36" s="18">
        <v>150</v>
      </c>
      <c r="O36" s="19">
        <v>25</v>
      </c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>
        <v>220</v>
      </c>
      <c r="Y36" s="20">
        <f t="shared" si="5"/>
        <v>44</v>
      </c>
      <c r="Z36" s="16"/>
      <c r="AA36" s="20">
        <f t="shared" si="6"/>
        <v>0</v>
      </c>
      <c r="AB36" s="60" t="s">
        <v>1554</v>
      </c>
      <c r="AC36" s="57" t="s">
        <v>41</v>
      </c>
      <c r="AD36" s="51"/>
      <c r="AE36" s="38"/>
      <c r="AF36" s="11"/>
      <c r="AG36" s="52"/>
      <c r="AH36" s="51"/>
      <c r="AI36" s="34"/>
      <c r="AJ36" s="42">
        <f t="shared" si="7"/>
        <v>0</v>
      </c>
    </row>
    <row r="37" spans="1:36" s="21" customFormat="1" ht="12" x14ac:dyDescent="0.3">
      <c r="A37" s="118">
        <v>31</v>
      </c>
      <c r="B37" s="15" t="s">
        <v>58</v>
      </c>
      <c r="C37" s="14" t="s">
        <v>15</v>
      </c>
      <c r="D37" s="14">
        <v>43080</v>
      </c>
      <c r="E37" s="15"/>
      <c r="F37" s="15" t="s">
        <v>53</v>
      </c>
      <c r="G37" s="15" t="s">
        <v>47</v>
      </c>
      <c r="H37" s="15" t="s">
        <v>36</v>
      </c>
      <c r="I37" s="22" t="s">
        <v>37</v>
      </c>
      <c r="J37" s="15" t="s">
        <v>1556</v>
      </c>
      <c r="K37" s="22" t="s">
        <v>1557</v>
      </c>
      <c r="L37" s="16">
        <v>353</v>
      </c>
      <c r="M37" s="17">
        <v>0.72</v>
      </c>
      <c r="N37" s="18">
        <v>255</v>
      </c>
      <c r="O37" s="19"/>
      <c r="P37" s="16">
        <v>360</v>
      </c>
      <c r="Q37" s="20">
        <f t="shared" ref="Q37:Q60" si="15">P37*0.22</f>
        <v>79.2</v>
      </c>
      <c r="R37" s="16"/>
      <c r="S37" s="20">
        <f t="shared" ref="S37:S60" si="16">R37*0.2</f>
        <v>0</v>
      </c>
      <c r="T37" s="16"/>
      <c r="U37" s="20">
        <f t="shared" ref="U37:U60" si="17">T37*0.2</f>
        <v>0</v>
      </c>
      <c r="V37" s="16"/>
      <c r="W37" s="20">
        <f t="shared" ref="W37:W60" si="18">V37*0.2</f>
        <v>0</v>
      </c>
      <c r="X37" s="16"/>
      <c r="Y37" s="20">
        <f t="shared" ref="Y37:Y60" si="19">X37*0.2</f>
        <v>0</v>
      </c>
      <c r="Z37" s="16"/>
      <c r="AA37" s="20">
        <f t="shared" ref="AA37:AA60" si="20">Z37*0.2</f>
        <v>0</v>
      </c>
      <c r="AB37" s="60"/>
      <c r="AC37" s="57" t="s">
        <v>41</v>
      </c>
      <c r="AD37" s="53"/>
      <c r="AE37" s="45"/>
      <c r="AF37" s="32"/>
      <c r="AG37" s="54"/>
      <c r="AH37" s="51"/>
      <c r="AI37" s="34"/>
      <c r="AJ37" s="42">
        <f t="shared" ref="AJ37:AJ60" si="21">AH37*AI37</f>
        <v>0</v>
      </c>
    </row>
    <row r="38" spans="1:36" s="21" customFormat="1" ht="12" x14ac:dyDescent="0.3">
      <c r="A38" s="118">
        <v>32</v>
      </c>
      <c r="B38" s="15" t="s">
        <v>58</v>
      </c>
      <c r="C38" s="14" t="s">
        <v>727</v>
      </c>
      <c r="D38" s="14">
        <v>43080</v>
      </c>
      <c r="E38" s="15"/>
      <c r="F38" s="15" t="s">
        <v>620</v>
      </c>
      <c r="G38" s="15" t="s">
        <v>47</v>
      </c>
      <c r="H38" s="15" t="s">
        <v>36</v>
      </c>
      <c r="I38" s="15" t="s">
        <v>37</v>
      </c>
      <c r="J38" s="15" t="s">
        <v>1558</v>
      </c>
      <c r="K38" s="15" t="s">
        <v>1559</v>
      </c>
      <c r="L38" s="16">
        <v>202</v>
      </c>
      <c r="M38" s="17">
        <v>0.72</v>
      </c>
      <c r="N38" s="18">
        <v>145</v>
      </c>
      <c r="O38" s="19"/>
      <c r="P38" s="16"/>
      <c r="Q38" s="20">
        <f t="shared" si="15"/>
        <v>0</v>
      </c>
      <c r="R38" s="16"/>
      <c r="S38" s="20">
        <f t="shared" si="16"/>
        <v>0</v>
      </c>
      <c r="T38" s="16"/>
      <c r="U38" s="20">
        <f t="shared" si="17"/>
        <v>0</v>
      </c>
      <c r="V38" s="16">
        <v>240</v>
      </c>
      <c r="W38" s="20">
        <f t="shared" si="18"/>
        <v>48</v>
      </c>
      <c r="X38" s="16"/>
      <c r="Y38" s="20">
        <f t="shared" si="19"/>
        <v>0</v>
      </c>
      <c r="Z38" s="16"/>
      <c r="AA38" s="20">
        <f t="shared" si="20"/>
        <v>0</v>
      </c>
      <c r="AB38" s="60"/>
      <c r="AC38" s="57" t="s">
        <v>41</v>
      </c>
      <c r="AD38" s="51"/>
      <c r="AE38" s="38"/>
      <c r="AF38" s="11"/>
      <c r="AG38" s="52"/>
      <c r="AH38" s="53"/>
      <c r="AI38" s="34"/>
      <c r="AJ38" s="42">
        <f t="shared" si="21"/>
        <v>0</v>
      </c>
    </row>
    <row r="39" spans="1:36" s="21" customFormat="1" ht="12" x14ac:dyDescent="0.3">
      <c r="A39" s="118">
        <v>33</v>
      </c>
      <c r="B39" s="15" t="s">
        <v>32</v>
      </c>
      <c r="C39" s="14" t="s">
        <v>1157</v>
      </c>
      <c r="D39" s="14">
        <v>43081</v>
      </c>
      <c r="E39" s="15" t="s">
        <v>1565</v>
      </c>
      <c r="F39" s="15" t="s">
        <v>1167</v>
      </c>
      <c r="G39" s="15" t="s">
        <v>59</v>
      </c>
      <c r="H39" s="15" t="s">
        <v>1563</v>
      </c>
      <c r="I39" s="22" t="s">
        <v>1564</v>
      </c>
      <c r="J39" s="15" t="s">
        <v>36</v>
      </c>
      <c r="K39" s="15" t="s">
        <v>37</v>
      </c>
      <c r="L39" s="16">
        <v>100</v>
      </c>
      <c r="M39" s="17">
        <v>0.8</v>
      </c>
      <c r="N39" s="18">
        <f t="shared" ref="N39:N57" si="22">L39*M39</f>
        <v>80</v>
      </c>
      <c r="O39" s="19"/>
      <c r="P39" s="16"/>
      <c r="Q39" s="20">
        <f t="shared" si="15"/>
        <v>0</v>
      </c>
      <c r="R39" s="16"/>
      <c r="S39" s="20">
        <f t="shared" si="16"/>
        <v>0</v>
      </c>
      <c r="T39" s="16"/>
      <c r="U39" s="20">
        <f t="shared" si="17"/>
        <v>0</v>
      </c>
      <c r="V39" s="16"/>
      <c r="W39" s="20">
        <f t="shared" si="18"/>
        <v>0</v>
      </c>
      <c r="X39" s="16"/>
      <c r="Y39" s="20">
        <f t="shared" si="19"/>
        <v>0</v>
      </c>
      <c r="Z39" s="16"/>
      <c r="AA39" s="20">
        <f t="shared" si="20"/>
        <v>0</v>
      </c>
      <c r="AB39" s="60" t="s">
        <v>1566</v>
      </c>
      <c r="AC39" s="57" t="s">
        <v>41</v>
      </c>
      <c r="AD39" s="51"/>
      <c r="AE39" s="38"/>
      <c r="AF39" s="11"/>
      <c r="AG39" s="52"/>
      <c r="AH39" s="53">
        <v>100</v>
      </c>
      <c r="AI39" s="67">
        <v>0.6</v>
      </c>
      <c r="AJ39" s="68">
        <v>160</v>
      </c>
    </row>
    <row r="40" spans="1:36" s="21" customFormat="1" ht="12" x14ac:dyDescent="0.3">
      <c r="A40" s="118">
        <v>34</v>
      </c>
      <c r="B40" s="15" t="s">
        <v>32</v>
      </c>
      <c r="C40" s="14" t="s">
        <v>1157</v>
      </c>
      <c r="D40" s="14">
        <v>43081</v>
      </c>
      <c r="E40" s="15" t="s">
        <v>1572</v>
      </c>
      <c r="F40" s="15" t="s">
        <v>1167</v>
      </c>
      <c r="G40" s="15" t="s">
        <v>59</v>
      </c>
      <c r="H40" s="15" t="s">
        <v>1568</v>
      </c>
      <c r="I40" s="22" t="s">
        <v>1569</v>
      </c>
      <c r="J40" s="15" t="s">
        <v>1570</v>
      </c>
      <c r="K40" s="15" t="s">
        <v>1571</v>
      </c>
      <c r="L40" s="16">
        <v>600</v>
      </c>
      <c r="M40" s="17">
        <v>0.8</v>
      </c>
      <c r="N40" s="18">
        <f>L40*M40</f>
        <v>480</v>
      </c>
      <c r="O40" s="19">
        <v>35</v>
      </c>
      <c r="P40" s="16"/>
      <c r="Q40" s="20">
        <f>P40*0.22</f>
        <v>0</v>
      </c>
      <c r="R40" s="16"/>
      <c r="S40" s="20">
        <f>R40*0.2</f>
        <v>0</v>
      </c>
      <c r="T40" s="16"/>
      <c r="U40" s="20">
        <f>T40*0.2</f>
        <v>0</v>
      </c>
      <c r="V40" s="16"/>
      <c r="W40" s="20">
        <f>V40*0.2</f>
        <v>0</v>
      </c>
      <c r="X40" s="16"/>
      <c r="Y40" s="20">
        <f>X40*0.2</f>
        <v>0</v>
      </c>
      <c r="Z40" s="16"/>
      <c r="AA40" s="20">
        <f>Z40*0.2</f>
        <v>0</v>
      </c>
      <c r="AB40" s="60" t="s">
        <v>1573</v>
      </c>
      <c r="AC40" s="57" t="s">
        <v>41</v>
      </c>
      <c r="AD40" s="51"/>
      <c r="AE40" s="38"/>
      <c r="AF40" s="11"/>
      <c r="AG40" s="52"/>
      <c r="AH40" s="53">
        <v>600</v>
      </c>
      <c r="AI40" s="67">
        <v>0.6</v>
      </c>
      <c r="AJ40" s="68">
        <v>400</v>
      </c>
    </row>
    <row r="41" spans="1:36" s="21" customFormat="1" ht="12" x14ac:dyDescent="0.3">
      <c r="A41" s="118">
        <v>35</v>
      </c>
      <c r="B41" s="15" t="s">
        <v>32</v>
      </c>
      <c r="C41" s="14" t="s">
        <v>17</v>
      </c>
      <c r="D41" s="14">
        <v>43081</v>
      </c>
      <c r="E41" s="15" t="s">
        <v>1567</v>
      </c>
      <c r="F41" s="15" t="s">
        <v>1043</v>
      </c>
      <c r="G41" s="15" t="s">
        <v>35</v>
      </c>
      <c r="H41" s="15" t="s">
        <v>36</v>
      </c>
      <c r="I41" s="22" t="s">
        <v>37</v>
      </c>
      <c r="J41" s="15" t="s">
        <v>1547</v>
      </c>
      <c r="K41" s="15" t="s">
        <v>1548</v>
      </c>
      <c r="L41" s="16">
        <v>260</v>
      </c>
      <c r="M41" s="17">
        <v>0.8</v>
      </c>
      <c r="N41" s="18">
        <f t="shared" si="22"/>
        <v>208</v>
      </c>
      <c r="O41" s="19"/>
      <c r="P41" s="16"/>
      <c r="Q41" s="20">
        <f t="shared" si="15"/>
        <v>0</v>
      </c>
      <c r="R41" s="16"/>
      <c r="S41" s="20">
        <f t="shared" si="16"/>
        <v>0</v>
      </c>
      <c r="T41" s="16">
        <v>300</v>
      </c>
      <c r="U41" s="20">
        <f t="shared" si="17"/>
        <v>60</v>
      </c>
      <c r="V41" s="16"/>
      <c r="W41" s="20">
        <f t="shared" si="18"/>
        <v>0</v>
      </c>
      <c r="X41" s="16"/>
      <c r="Y41" s="20">
        <f t="shared" si="19"/>
        <v>0</v>
      </c>
      <c r="Z41" s="16"/>
      <c r="AA41" s="20">
        <f t="shared" si="20"/>
        <v>0</v>
      </c>
      <c r="AB41" s="60"/>
      <c r="AC41" s="58" t="s">
        <v>41</v>
      </c>
      <c r="AD41" s="51"/>
      <c r="AE41" s="38"/>
      <c r="AF41" s="11"/>
      <c r="AG41" s="52"/>
      <c r="AH41" s="51"/>
      <c r="AI41" s="34"/>
      <c r="AJ41" s="42">
        <f t="shared" si="21"/>
        <v>0</v>
      </c>
    </row>
    <row r="42" spans="1:36" s="21" customFormat="1" ht="12" x14ac:dyDescent="0.3">
      <c r="A42" s="118">
        <v>36</v>
      </c>
      <c r="B42" s="15" t="s">
        <v>178</v>
      </c>
      <c r="C42" s="14" t="s">
        <v>42</v>
      </c>
      <c r="D42" s="14">
        <v>43081</v>
      </c>
      <c r="E42" s="15" t="s">
        <v>857</v>
      </c>
      <c r="F42" s="15" t="s">
        <v>71</v>
      </c>
      <c r="G42" s="15" t="s">
        <v>35</v>
      </c>
      <c r="H42" s="15" t="s">
        <v>1100</v>
      </c>
      <c r="I42" s="22" t="s">
        <v>1101</v>
      </c>
      <c r="J42" s="15" t="s">
        <v>1584</v>
      </c>
      <c r="K42" s="15" t="s">
        <v>183</v>
      </c>
      <c r="L42" s="16">
        <v>700</v>
      </c>
      <c r="M42" s="17">
        <v>0.81</v>
      </c>
      <c r="N42" s="18">
        <f t="shared" si="22"/>
        <v>567</v>
      </c>
      <c r="O42" s="19">
        <v>30</v>
      </c>
      <c r="P42" s="16"/>
      <c r="Q42" s="20">
        <f t="shared" si="15"/>
        <v>0</v>
      </c>
      <c r="R42" s="16"/>
      <c r="S42" s="20">
        <f t="shared" si="16"/>
        <v>0</v>
      </c>
      <c r="T42" s="16"/>
      <c r="U42" s="20">
        <f t="shared" si="17"/>
        <v>0</v>
      </c>
      <c r="V42" s="16"/>
      <c r="W42" s="20">
        <f t="shared" si="18"/>
        <v>0</v>
      </c>
      <c r="X42" s="16"/>
      <c r="Y42" s="20">
        <f t="shared" si="19"/>
        <v>0</v>
      </c>
      <c r="Z42" s="16"/>
      <c r="AA42" s="20">
        <f t="shared" si="20"/>
        <v>0</v>
      </c>
      <c r="AB42" s="60"/>
      <c r="AC42" s="58" t="s">
        <v>41</v>
      </c>
      <c r="AD42" s="51" t="s">
        <v>792</v>
      </c>
      <c r="AE42" s="38">
        <v>70</v>
      </c>
      <c r="AF42" s="11"/>
      <c r="AG42" s="52"/>
      <c r="AH42" s="51"/>
      <c r="AI42" s="34"/>
      <c r="AJ42" s="42">
        <f t="shared" si="21"/>
        <v>0</v>
      </c>
    </row>
    <row r="43" spans="1:36" s="21" customFormat="1" ht="12" x14ac:dyDescent="0.3">
      <c r="A43" s="118">
        <v>37</v>
      </c>
      <c r="B43" s="15" t="s">
        <v>763</v>
      </c>
      <c r="C43" s="14" t="s">
        <v>727</v>
      </c>
      <c r="D43" s="14">
        <v>43081</v>
      </c>
      <c r="E43" s="15" t="s">
        <v>1583</v>
      </c>
      <c r="F43" s="15" t="s">
        <v>620</v>
      </c>
      <c r="G43" s="15" t="s">
        <v>47</v>
      </c>
      <c r="H43" s="15" t="s">
        <v>219</v>
      </c>
      <c r="I43" s="15" t="s">
        <v>220</v>
      </c>
      <c r="J43" s="15" t="s">
        <v>1172</v>
      </c>
      <c r="K43" s="15" t="s">
        <v>173</v>
      </c>
      <c r="L43" s="16">
        <v>460</v>
      </c>
      <c r="M43" s="17">
        <v>0.46</v>
      </c>
      <c r="N43" s="18">
        <v>209.84</v>
      </c>
      <c r="O43" s="19"/>
      <c r="P43" s="16"/>
      <c r="Q43" s="20">
        <f t="shared" si="15"/>
        <v>0</v>
      </c>
      <c r="R43" s="16"/>
      <c r="S43" s="20">
        <f t="shared" si="16"/>
        <v>0</v>
      </c>
      <c r="T43" s="16"/>
      <c r="U43" s="20">
        <f t="shared" si="17"/>
        <v>0</v>
      </c>
      <c r="V43" s="16">
        <v>250</v>
      </c>
      <c r="W43" s="20">
        <f t="shared" si="18"/>
        <v>50</v>
      </c>
      <c r="X43" s="16"/>
      <c r="Y43" s="20">
        <f t="shared" si="19"/>
        <v>0</v>
      </c>
      <c r="Z43" s="16"/>
      <c r="AA43" s="20">
        <f t="shared" si="20"/>
        <v>0</v>
      </c>
      <c r="AB43" s="60"/>
      <c r="AC43" s="58" t="s">
        <v>41</v>
      </c>
      <c r="AD43" s="51"/>
      <c r="AE43" s="38"/>
      <c r="AF43" s="11"/>
      <c r="AG43" s="52"/>
      <c r="AH43" s="53"/>
      <c r="AI43" s="34"/>
      <c r="AJ43" s="42">
        <f t="shared" si="21"/>
        <v>0</v>
      </c>
    </row>
    <row r="44" spans="1:36" s="21" customFormat="1" ht="12" x14ac:dyDescent="0.3">
      <c r="A44" s="118">
        <v>38</v>
      </c>
      <c r="B44" s="15" t="s">
        <v>58</v>
      </c>
      <c r="C44" s="14" t="s">
        <v>727</v>
      </c>
      <c r="D44" s="14">
        <v>43082</v>
      </c>
      <c r="E44" s="15" t="s">
        <v>208</v>
      </c>
      <c r="F44" s="15" t="s">
        <v>71</v>
      </c>
      <c r="G44" s="15" t="s">
        <v>47</v>
      </c>
      <c r="H44" s="15" t="s">
        <v>209</v>
      </c>
      <c r="I44" s="15" t="s">
        <v>210</v>
      </c>
      <c r="J44" s="15" t="s">
        <v>1593</v>
      </c>
      <c r="K44" s="15" t="s">
        <v>1574</v>
      </c>
      <c r="L44" s="16">
        <v>1967</v>
      </c>
      <c r="M44" s="17">
        <v>0.7</v>
      </c>
      <c r="N44" s="18">
        <v>1380</v>
      </c>
      <c r="O44" s="19">
        <v>200</v>
      </c>
      <c r="P44" s="16"/>
      <c r="Q44" s="20">
        <f t="shared" ref="Q44" si="23">P44*0.22</f>
        <v>0</v>
      </c>
      <c r="R44" s="16"/>
      <c r="S44" s="20">
        <f t="shared" ref="S44" si="24">R44*0.2</f>
        <v>0</v>
      </c>
      <c r="T44" s="16"/>
      <c r="U44" s="20">
        <f t="shared" ref="U44" si="25">T44*0.2</f>
        <v>0</v>
      </c>
      <c r="V44" s="16">
        <v>1950</v>
      </c>
      <c r="W44" s="20">
        <f t="shared" ref="W44" si="26">V44*0.2</f>
        <v>390</v>
      </c>
      <c r="X44" s="16"/>
      <c r="Y44" s="20">
        <f t="shared" ref="Y44" si="27">X44*0.2</f>
        <v>0</v>
      </c>
      <c r="Z44" s="16"/>
      <c r="AA44" s="20">
        <f t="shared" ref="AA44" si="28">Z44*0.2</f>
        <v>0</v>
      </c>
      <c r="AB44" s="60" t="s">
        <v>600</v>
      </c>
      <c r="AC44" s="57" t="s">
        <v>41</v>
      </c>
      <c r="AD44" s="51"/>
      <c r="AE44" s="38"/>
      <c r="AF44" s="11"/>
      <c r="AG44" s="52"/>
      <c r="AH44" s="51"/>
      <c r="AI44" s="34"/>
      <c r="AJ44" s="42">
        <f t="shared" ref="AJ44" si="29">AH44*AI44</f>
        <v>0</v>
      </c>
    </row>
    <row r="45" spans="1:36" s="21" customFormat="1" ht="12" x14ac:dyDescent="0.3">
      <c r="A45" s="118">
        <v>39</v>
      </c>
      <c r="B45" s="15" t="s">
        <v>58</v>
      </c>
      <c r="C45" s="14" t="s">
        <v>18</v>
      </c>
      <c r="D45" s="14">
        <v>43082</v>
      </c>
      <c r="E45" s="15"/>
      <c r="F45" s="15" t="s">
        <v>85</v>
      </c>
      <c r="G45" s="15" t="s">
        <v>47</v>
      </c>
      <c r="H45" s="15" t="s">
        <v>36</v>
      </c>
      <c r="I45" s="15" t="s">
        <v>37</v>
      </c>
      <c r="J45" s="15" t="s">
        <v>226</v>
      </c>
      <c r="K45" s="15" t="s">
        <v>227</v>
      </c>
      <c r="L45" s="16">
        <v>210</v>
      </c>
      <c r="M45" s="17">
        <v>0.72</v>
      </c>
      <c r="N45" s="18">
        <v>150</v>
      </c>
      <c r="O45" s="19">
        <v>25</v>
      </c>
      <c r="P45" s="16"/>
      <c r="Q45" s="20">
        <f t="shared" si="15"/>
        <v>0</v>
      </c>
      <c r="R45" s="16"/>
      <c r="S45" s="20">
        <f t="shared" si="16"/>
        <v>0</v>
      </c>
      <c r="T45" s="16"/>
      <c r="U45" s="20">
        <f t="shared" si="17"/>
        <v>0</v>
      </c>
      <c r="V45" s="16"/>
      <c r="W45" s="20">
        <f t="shared" si="18"/>
        <v>0</v>
      </c>
      <c r="X45" s="16"/>
      <c r="Y45" s="20">
        <f t="shared" si="19"/>
        <v>0</v>
      </c>
      <c r="Z45" s="16">
        <v>220</v>
      </c>
      <c r="AA45" s="20">
        <f t="shared" si="20"/>
        <v>44</v>
      </c>
      <c r="AB45" s="60" t="s">
        <v>1372</v>
      </c>
      <c r="AC45" s="58" t="s">
        <v>41</v>
      </c>
      <c r="AD45" s="51"/>
      <c r="AE45" s="38"/>
      <c r="AF45" s="11"/>
      <c r="AG45" s="52"/>
      <c r="AH45" s="51"/>
      <c r="AI45" s="34"/>
      <c r="AJ45" s="42">
        <f t="shared" si="21"/>
        <v>0</v>
      </c>
    </row>
    <row r="46" spans="1:36" s="21" customFormat="1" ht="12" x14ac:dyDescent="0.3">
      <c r="A46" s="118">
        <v>40</v>
      </c>
      <c r="B46" s="15" t="s">
        <v>58</v>
      </c>
      <c r="C46" s="14" t="s">
        <v>17</v>
      </c>
      <c r="D46" s="14">
        <v>43082</v>
      </c>
      <c r="E46" s="15"/>
      <c r="F46" s="15" t="s">
        <v>1043</v>
      </c>
      <c r="G46" s="15" t="s">
        <v>59</v>
      </c>
      <c r="H46" s="15" t="s">
        <v>36</v>
      </c>
      <c r="I46" s="15" t="s">
        <v>37</v>
      </c>
      <c r="J46" s="15" t="s">
        <v>1064</v>
      </c>
      <c r="K46" s="15" t="s">
        <v>1065</v>
      </c>
      <c r="L46" s="16">
        <v>300</v>
      </c>
      <c r="M46" s="17">
        <v>0.65</v>
      </c>
      <c r="N46" s="18">
        <f t="shared" si="22"/>
        <v>195</v>
      </c>
      <c r="O46" s="19"/>
      <c r="P46" s="16"/>
      <c r="Q46" s="20">
        <f t="shared" si="15"/>
        <v>0</v>
      </c>
      <c r="R46" s="16"/>
      <c r="S46" s="20">
        <f t="shared" si="16"/>
        <v>0</v>
      </c>
      <c r="T46" s="16">
        <v>300</v>
      </c>
      <c r="U46" s="20">
        <f t="shared" si="17"/>
        <v>60</v>
      </c>
      <c r="V46" s="16"/>
      <c r="W46" s="20">
        <f t="shared" si="18"/>
        <v>0</v>
      </c>
      <c r="X46" s="16"/>
      <c r="Y46" s="20">
        <f t="shared" si="19"/>
        <v>0</v>
      </c>
      <c r="Z46" s="16"/>
      <c r="AA46" s="20">
        <f t="shared" si="20"/>
        <v>0</v>
      </c>
      <c r="AB46" s="60"/>
      <c r="AC46" s="58" t="s">
        <v>41</v>
      </c>
      <c r="AD46" s="51"/>
      <c r="AE46" s="38"/>
      <c r="AF46" s="11"/>
      <c r="AG46" s="52"/>
      <c r="AH46" s="51"/>
      <c r="AI46" s="34"/>
      <c r="AJ46" s="42">
        <f t="shared" si="21"/>
        <v>0</v>
      </c>
    </row>
    <row r="47" spans="1:36" s="21" customFormat="1" ht="12" x14ac:dyDescent="0.3">
      <c r="A47" s="118">
        <v>41</v>
      </c>
      <c r="B47" s="15" t="s">
        <v>32</v>
      </c>
      <c r="C47" s="14" t="s">
        <v>17</v>
      </c>
      <c r="D47" s="14">
        <v>43083</v>
      </c>
      <c r="E47" s="15" t="s">
        <v>1575</v>
      </c>
      <c r="F47" s="15" t="s">
        <v>1043</v>
      </c>
      <c r="G47" s="15" t="s">
        <v>35</v>
      </c>
      <c r="H47" s="15" t="s">
        <v>36</v>
      </c>
      <c r="I47" s="15" t="s">
        <v>37</v>
      </c>
      <c r="J47" s="15" t="s">
        <v>1283</v>
      </c>
      <c r="K47" s="15" t="s">
        <v>1284</v>
      </c>
      <c r="L47" s="16">
        <v>286</v>
      </c>
      <c r="M47" s="17">
        <v>0.8</v>
      </c>
      <c r="N47" s="18">
        <f t="shared" si="22"/>
        <v>228.8</v>
      </c>
      <c r="O47" s="19"/>
      <c r="P47" s="16"/>
      <c r="Q47" s="20">
        <f t="shared" si="15"/>
        <v>0</v>
      </c>
      <c r="R47" s="16"/>
      <c r="S47" s="20">
        <f t="shared" si="16"/>
        <v>0</v>
      </c>
      <c r="T47" s="16">
        <v>330</v>
      </c>
      <c r="U47" s="20">
        <f t="shared" si="17"/>
        <v>66</v>
      </c>
      <c r="V47" s="16"/>
      <c r="W47" s="20">
        <f t="shared" si="18"/>
        <v>0</v>
      </c>
      <c r="X47" s="16"/>
      <c r="Y47" s="20">
        <f t="shared" si="19"/>
        <v>0</v>
      </c>
      <c r="Z47" s="16"/>
      <c r="AA47" s="20">
        <f t="shared" si="20"/>
        <v>0</v>
      </c>
      <c r="AB47" s="60" t="s">
        <v>1392</v>
      </c>
      <c r="AC47" s="57" t="s">
        <v>41</v>
      </c>
      <c r="AD47" s="51"/>
      <c r="AE47" s="38"/>
      <c r="AF47" s="11"/>
      <c r="AG47" s="52"/>
      <c r="AH47" s="51"/>
      <c r="AI47" s="34"/>
      <c r="AJ47" s="42">
        <f t="shared" si="21"/>
        <v>0</v>
      </c>
    </row>
    <row r="48" spans="1:36" s="21" customFormat="1" ht="12" x14ac:dyDescent="0.3">
      <c r="A48" s="118">
        <v>42</v>
      </c>
      <c r="B48" s="15" t="s">
        <v>178</v>
      </c>
      <c r="C48" s="14" t="s">
        <v>15</v>
      </c>
      <c r="D48" s="14">
        <v>43083</v>
      </c>
      <c r="E48" s="15"/>
      <c r="F48" s="15" t="s">
        <v>53</v>
      </c>
      <c r="G48" s="15" t="s">
        <v>47</v>
      </c>
      <c r="H48" s="15" t="s">
        <v>1584</v>
      </c>
      <c r="I48" s="15" t="s">
        <v>183</v>
      </c>
      <c r="J48" s="15" t="s">
        <v>1589</v>
      </c>
      <c r="K48" s="15" t="s">
        <v>1586</v>
      </c>
      <c r="L48" s="16">
        <v>480</v>
      </c>
      <c r="M48" s="17">
        <v>0.94</v>
      </c>
      <c r="N48" s="18">
        <f t="shared" si="22"/>
        <v>451.2</v>
      </c>
      <c r="O48" s="19">
        <v>30</v>
      </c>
      <c r="P48" s="16">
        <v>480</v>
      </c>
      <c r="Q48" s="20">
        <f t="shared" si="15"/>
        <v>105.6</v>
      </c>
      <c r="R48" s="16"/>
      <c r="S48" s="20">
        <f t="shared" si="16"/>
        <v>0</v>
      </c>
      <c r="T48" s="16"/>
      <c r="U48" s="20">
        <f t="shared" si="17"/>
        <v>0</v>
      </c>
      <c r="V48" s="16"/>
      <c r="W48" s="20">
        <f t="shared" si="18"/>
        <v>0</v>
      </c>
      <c r="X48" s="16"/>
      <c r="Y48" s="20">
        <f t="shared" si="19"/>
        <v>0</v>
      </c>
      <c r="Z48" s="16"/>
      <c r="AA48" s="20">
        <f t="shared" si="20"/>
        <v>0</v>
      </c>
      <c r="AB48" s="60" t="s">
        <v>1606</v>
      </c>
      <c r="AC48" s="57" t="s">
        <v>41</v>
      </c>
      <c r="AD48" s="51" t="s">
        <v>185</v>
      </c>
      <c r="AE48" s="38">
        <v>50</v>
      </c>
      <c r="AF48" s="11"/>
      <c r="AG48" s="52"/>
      <c r="AH48" s="51"/>
      <c r="AI48" s="34"/>
      <c r="AJ48" s="42">
        <f t="shared" si="21"/>
        <v>0</v>
      </c>
    </row>
    <row r="49" spans="1:36" s="21" customFormat="1" ht="12" x14ac:dyDescent="0.3">
      <c r="A49" s="118">
        <v>43</v>
      </c>
      <c r="B49" s="15" t="s">
        <v>58</v>
      </c>
      <c r="C49" s="14" t="s">
        <v>16</v>
      </c>
      <c r="D49" s="14">
        <v>43083</v>
      </c>
      <c r="E49" s="15"/>
      <c r="F49" s="15" t="s">
        <v>652</v>
      </c>
      <c r="G49" s="15" t="s">
        <v>47</v>
      </c>
      <c r="H49" s="15" t="s">
        <v>1257</v>
      </c>
      <c r="I49" s="15" t="s">
        <v>1587</v>
      </c>
      <c r="J49" s="15" t="s">
        <v>36</v>
      </c>
      <c r="K49" s="15" t="s">
        <v>37</v>
      </c>
      <c r="L49" s="16">
        <v>115</v>
      </c>
      <c r="M49" s="17">
        <v>0.72</v>
      </c>
      <c r="N49" s="18">
        <v>85</v>
      </c>
      <c r="O49" s="19"/>
      <c r="P49" s="16"/>
      <c r="Q49" s="20">
        <f t="shared" si="15"/>
        <v>0</v>
      </c>
      <c r="R49" s="16">
        <v>130</v>
      </c>
      <c r="S49" s="20">
        <f t="shared" si="16"/>
        <v>26</v>
      </c>
      <c r="T49" s="16"/>
      <c r="U49" s="20">
        <f t="shared" si="17"/>
        <v>0</v>
      </c>
      <c r="V49" s="16"/>
      <c r="W49" s="20">
        <f t="shared" si="18"/>
        <v>0</v>
      </c>
      <c r="X49" s="16"/>
      <c r="Y49" s="20">
        <f t="shared" si="19"/>
        <v>0</v>
      </c>
      <c r="Z49" s="16"/>
      <c r="AA49" s="20">
        <f t="shared" si="20"/>
        <v>0</v>
      </c>
      <c r="AB49" s="60"/>
      <c r="AC49" s="57" t="s">
        <v>41</v>
      </c>
      <c r="AD49" s="51"/>
      <c r="AE49" s="38"/>
      <c r="AF49" s="11"/>
      <c r="AG49" s="52"/>
      <c r="AH49" s="51"/>
      <c r="AI49" s="34"/>
      <c r="AJ49" s="42">
        <f t="shared" si="21"/>
        <v>0</v>
      </c>
    </row>
    <row r="50" spans="1:36" s="21" customFormat="1" ht="36" x14ac:dyDescent="0.3">
      <c r="A50" s="118">
        <v>44</v>
      </c>
      <c r="B50" s="15" t="s">
        <v>58</v>
      </c>
      <c r="C50" s="14" t="s">
        <v>16</v>
      </c>
      <c r="D50" s="14">
        <v>43084</v>
      </c>
      <c r="E50" s="15"/>
      <c r="F50" s="15" t="s">
        <v>652</v>
      </c>
      <c r="G50" s="15" t="s">
        <v>47</v>
      </c>
      <c r="H50" s="15" t="s">
        <v>36</v>
      </c>
      <c r="I50" s="15" t="s">
        <v>37</v>
      </c>
      <c r="J50" s="15" t="s">
        <v>226</v>
      </c>
      <c r="K50" s="15" t="s">
        <v>227</v>
      </c>
      <c r="L50" s="16">
        <v>210</v>
      </c>
      <c r="M50" s="17">
        <v>0.35</v>
      </c>
      <c r="N50" s="18">
        <v>70</v>
      </c>
      <c r="O50" s="19"/>
      <c r="P50" s="16"/>
      <c r="Q50" s="20">
        <f t="shared" ref="Q50" si="30">P50*0.22</f>
        <v>0</v>
      </c>
      <c r="R50" s="16">
        <v>210</v>
      </c>
      <c r="S50" s="20">
        <f t="shared" ref="S50" si="31">R50*0.2</f>
        <v>42</v>
      </c>
      <c r="T50" s="16"/>
      <c r="U50" s="20">
        <f t="shared" ref="U50" si="32">T50*0.2</f>
        <v>0</v>
      </c>
      <c r="V50" s="16"/>
      <c r="W50" s="20">
        <f t="shared" ref="W50" si="33">V50*0.2</f>
        <v>0</v>
      </c>
      <c r="X50" s="16"/>
      <c r="Y50" s="20">
        <f t="shared" ref="Y50" si="34">X50*0.2</f>
        <v>0</v>
      </c>
      <c r="Z50" s="16"/>
      <c r="AA50" s="20">
        <f t="shared" ref="AA50" si="35">Z50*0.2</f>
        <v>0</v>
      </c>
      <c r="AB50" s="60" t="s">
        <v>1594</v>
      </c>
      <c r="AC50" s="57" t="s">
        <v>41</v>
      </c>
      <c r="AD50" s="51"/>
      <c r="AE50" s="38"/>
      <c r="AF50" s="11"/>
      <c r="AG50" s="52"/>
      <c r="AH50" s="51"/>
      <c r="AI50" s="34"/>
      <c r="AJ50" s="42">
        <f t="shared" ref="AJ50" si="36">AH50*AI50</f>
        <v>0</v>
      </c>
    </row>
    <row r="51" spans="1:36" s="21" customFormat="1" ht="12" x14ac:dyDescent="0.3">
      <c r="A51" s="118">
        <v>45</v>
      </c>
      <c r="B51" s="15" t="s">
        <v>58</v>
      </c>
      <c r="C51" s="14" t="s">
        <v>16</v>
      </c>
      <c r="D51" s="14">
        <v>43084</v>
      </c>
      <c r="E51" s="15"/>
      <c r="F51" s="15" t="s">
        <v>652</v>
      </c>
      <c r="G51" s="15" t="s">
        <v>35</v>
      </c>
      <c r="H51" s="15" t="s">
        <v>1590</v>
      </c>
      <c r="I51" s="15" t="s">
        <v>1591</v>
      </c>
      <c r="J51" s="15" t="s">
        <v>219</v>
      </c>
      <c r="K51" s="15" t="s">
        <v>220</v>
      </c>
      <c r="L51" s="16">
        <v>304</v>
      </c>
      <c r="M51" s="17">
        <v>0.72</v>
      </c>
      <c r="N51" s="18">
        <v>210</v>
      </c>
      <c r="O51" s="19"/>
      <c r="P51" s="16"/>
      <c r="Q51" s="20">
        <f t="shared" ref="Q51:Q54" si="37">P51*0.22</f>
        <v>0</v>
      </c>
      <c r="R51" s="16">
        <v>310</v>
      </c>
      <c r="S51" s="20">
        <f t="shared" ref="S51:S54" si="38">R51*0.2</f>
        <v>62</v>
      </c>
      <c r="T51" s="16"/>
      <c r="U51" s="20">
        <f t="shared" ref="U51:U54" si="39">T51*0.2</f>
        <v>0</v>
      </c>
      <c r="V51" s="16"/>
      <c r="W51" s="20">
        <f t="shared" ref="W51:W54" si="40">V51*0.2</f>
        <v>0</v>
      </c>
      <c r="X51" s="16"/>
      <c r="Y51" s="20">
        <f t="shared" ref="Y51:Y54" si="41">X51*0.2</f>
        <v>0</v>
      </c>
      <c r="Z51" s="16"/>
      <c r="AA51" s="20">
        <f t="shared" ref="AA51:AA54" si="42">Z51*0.2</f>
        <v>0</v>
      </c>
      <c r="AB51" s="60"/>
      <c r="AC51" s="57" t="s">
        <v>41</v>
      </c>
      <c r="AD51" s="51"/>
      <c r="AE51" s="38"/>
      <c r="AF51" s="11"/>
      <c r="AG51" s="52"/>
      <c r="AH51" s="51"/>
      <c r="AI51" s="34"/>
      <c r="AJ51" s="42">
        <f t="shared" ref="AJ51:AJ54" si="43">AH51*AI51</f>
        <v>0</v>
      </c>
    </row>
    <row r="52" spans="1:36" s="21" customFormat="1" ht="12" x14ac:dyDescent="0.3">
      <c r="A52" s="118">
        <v>46</v>
      </c>
      <c r="B52" s="15" t="s">
        <v>58</v>
      </c>
      <c r="C52" s="14" t="s">
        <v>727</v>
      </c>
      <c r="D52" s="14">
        <v>43084</v>
      </c>
      <c r="E52" s="15" t="s">
        <v>208</v>
      </c>
      <c r="F52" s="15" t="s">
        <v>71</v>
      </c>
      <c r="G52" s="15" t="s">
        <v>47</v>
      </c>
      <c r="H52" s="15" t="s">
        <v>1593</v>
      </c>
      <c r="I52" s="15" t="s">
        <v>1574</v>
      </c>
      <c r="J52" s="15" t="s">
        <v>36</v>
      </c>
      <c r="K52" s="15" t="s">
        <v>37</v>
      </c>
      <c r="L52" s="16">
        <v>1837</v>
      </c>
      <c r="M52" s="17">
        <v>0.7</v>
      </c>
      <c r="N52" s="18">
        <v>1300</v>
      </c>
      <c r="O52" s="19">
        <v>200</v>
      </c>
      <c r="P52" s="16"/>
      <c r="Q52" s="20">
        <f t="shared" si="37"/>
        <v>0</v>
      </c>
      <c r="R52" s="16"/>
      <c r="S52" s="20">
        <f t="shared" si="38"/>
        <v>0</v>
      </c>
      <c r="T52" s="16"/>
      <c r="U52" s="20">
        <f t="shared" si="39"/>
        <v>0</v>
      </c>
      <c r="V52" s="16">
        <v>1850</v>
      </c>
      <c r="W52" s="20">
        <f t="shared" si="40"/>
        <v>370</v>
      </c>
      <c r="X52" s="16"/>
      <c r="Y52" s="20">
        <f t="shared" si="41"/>
        <v>0</v>
      </c>
      <c r="Z52" s="16"/>
      <c r="AA52" s="20">
        <f t="shared" si="42"/>
        <v>0</v>
      </c>
      <c r="AB52" s="60" t="s">
        <v>600</v>
      </c>
      <c r="AC52" s="57" t="s">
        <v>41</v>
      </c>
      <c r="AD52" s="51"/>
      <c r="AE52" s="38"/>
      <c r="AF52" s="11"/>
      <c r="AG52" s="52"/>
      <c r="AH52" s="51"/>
      <c r="AI52" s="34"/>
      <c r="AJ52" s="42">
        <f t="shared" si="43"/>
        <v>0</v>
      </c>
    </row>
    <row r="53" spans="1:36" s="21" customFormat="1" ht="12" x14ac:dyDescent="0.3">
      <c r="A53" s="118">
        <v>47</v>
      </c>
      <c r="B53" s="15" t="s">
        <v>763</v>
      </c>
      <c r="C53" s="14" t="s">
        <v>42</v>
      </c>
      <c r="D53" s="14">
        <v>43085</v>
      </c>
      <c r="E53" s="15" t="s">
        <v>1592</v>
      </c>
      <c r="F53" s="15" t="s">
        <v>620</v>
      </c>
      <c r="G53" s="15" t="s">
        <v>47</v>
      </c>
      <c r="H53" s="15" t="s">
        <v>219</v>
      </c>
      <c r="I53" s="15" t="s">
        <v>220</v>
      </c>
      <c r="J53" s="15" t="s">
        <v>1172</v>
      </c>
      <c r="K53" s="15" t="s">
        <v>173</v>
      </c>
      <c r="L53" s="16">
        <v>460</v>
      </c>
      <c r="M53" s="17">
        <v>0.46</v>
      </c>
      <c r="N53" s="18">
        <v>209.84</v>
      </c>
      <c r="O53" s="19"/>
      <c r="P53" s="16"/>
      <c r="Q53" s="20">
        <f t="shared" si="37"/>
        <v>0</v>
      </c>
      <c r="R53" s="16"/>
      <c r="S53" s="20">
        <f t="shared" si="38"/>
        <v>0</v>
      </c>
      <c r="T53" s="16"/>
      <c r="U53" s="20">
        <f t="shared" si="39"/>
        <v>0</v>
      </c>
      <c r="V53" s="16">
        <v>250</v>
      </c>
      <c r="W53" s="20">
        <f t="shared" si="40"/>
        <v>50</v>
      </c>
      <c r="X53" s="16"/>
      <c r="Y53" s="20">
        <f t="shared" si="41"/>
        <v>0</v>
      </c>
      <c r="Z53" s="16"/>
      <c r="AA53" s="20">
        <f t="shared" si="42"/>
        <v>0</v>
      </c>
      <c r="AB53" s="60"/>
      <c r="AC53" s="58" t="s">
        <v>41</v>
      </c>
      <c r="AD53" s="51"/>
      <c r="AE53" s="38"/>
      <c r="AF53" s="11"/>
      <c r="AG53" s="52"/>
      <c r="AH53" s="53"/>
      <c r="AI53" s="34"/>
      <c r="AJ53" s="42">
        <f t="shared" si="43"/>
        <v>0</v>
      </c>
    </row>
    <row r="54" spans="1:36" s="21" customFormat="1" ht="12" x14ac:dyDescent="0.3">
      <c r="A54" s="118">
        <v>48</v>
      </c>
      <c r="B54" s="15" t="s">
        <v>58</v>
      </c>
      <c r="C54" s="14" t="s">
        <v>16</v>
      </c>
      <c r="D54" s="14">
        <v>43085</v>
      </c>
      <c r="E54" s="15"/>
      <c r="F54" s="15" t="s">
        <v>652</v>
      </c>
      <c r="G54" s="15" t="s">
        <v>47</v>
      </c>
      <c r="H54" s="15" t="s">
        <v>36</v>
      </c>
      <c r="I54" s="22" t="s">
        <v>37</v>
      </c>
      <c r="J54" s="15" t="s">
        <v>1006</v>
      </c>
      <c r="K54" s="15" t="s">
        <v>1007</v>
      </c>
      <c r="L54" s="16">
        <v>257</v>
      </c>
      <c r="M54" s="17">
        <v>0.72</v>
      </c>
      <c r="N54" s="18">
        <v>185</v>
      </c>
      <c r="O54" s="19"/>
      <c r="P54" s="16"/>
      <c r="Q54" s="20">
        <f t="shared" si="37"/>
        <v>0</v>
      </c>
      <c r="R54" s="16">
        <v>270</v>
      </c>
      <c r="S54" s="20">
        <f t="shared" si="38"/>
        <v>54</v>
      </c>
      <c r="T54" s="16"/>
      <c r="U54" s="20">
        <f t="shared" si="39"/>
        <v>0</v>
      </c>
      <c r="V54" s="16"/>
      <c r="W54" s="20">
        <f t="shared" si="40"/>
        <v>0</v>
      </c>
      <c r="X54" s="16"/>
      <c r="Y54" s="20">
        <f t="shared" si="41"/>
        <v>0</v>
      </c>
      <c r="Z54" s="16"/>
      <c r="AA54" s="20">
        <f t="shared" si="42"/>
        <v>0</v>
      </c>
      <c r="AB54" s="60"/>
      <c r="AC54" s="57" t="s">
        <v>41</v>
      </c>
      <c r="AD54" s="51"/>
      <c r="AE54" s="38"/>
      <c r="AF54" s="11"/>
      <c r="AG54" s="52"/>
      <c r="AH54" s="51"/>
      <c r="AI54" s="34"/>
      <c r="AJ54" s="42">
        <f t="shared" si="43"/>
        <v>0</v>
      </c>
    </row>
    <row r="55" spans="1:36" s="21" customFormat="1" ht="12" x14ac:dyDescent="0.3">
      <c r="A55" s="118">
        <v>49</v>
      </c>
      <c r="B55" s="15" t="s">
        <v>58</v>
      </c>
      <c r="C55" s="14" t="s">
        <v>17</v>
      </c>
      <c r="D55" s="14">
        <v>43087</v>
      </c>
      <c r="E55" s="15"/>
      <c r="F55" s="15" t="s">
        <v>1043</v>
      </c>
      <c r="G55" s="15" t="s">
        <v>35</v>
      </c>
      <c r="H55" s="15" t="s">
        <v>36</v>
      </c>
      <c r="I55" s="15" t="s">
        <v>37</v>
      </c>
      <c r="J55" s="15" t="s">
        <v>338</v>
      </c>
      <c r="K55" s="15" t="s">
        <v>1595</v>
      </c>
      <c r="L55" s="16">
        <v>180</v>
      </c>
      <c r="M55" s="17">
        <v>0.67</v>
      </c>
      <c r="N55" s="18">
        <v>120</v>
      </c>
      <c r="O55" s="19"/>
      <c r="P55" s="16"/>
      <c r="Q55" s="20">
        <f t="shared" si="15"/>
        <v>0</v>
      </c>
      <c r="R55" s="16"/>
      <c r="S55" s="20">
        <f t="shared" si="16"/>
        <v>0</v>
      </c>
      <c r="T55" s="16">
        <v>200</v>
      </c>
      <c r="U55" s="20">
        <f t="shared" si="17"/>
        <v>40</v>
      </c>
      <c r="V55" s="16"/>
      <c r="W55" s="20">
        <f t="shared" si="18"/>
        <v>0</v>
      </c>
      <c r="X55" s="16"/>
      <c r="Y55" s="20">
        <f t="shared" si="19"/>
        <v>0</v>
      </c>
      <c r="Z55" s="16"/>
      <c r="AA55" s="20">
        <f t="shared" si="20"/>
        <v>0</v>
      </c>
      <c r="AB55" s="60"/>
      <c r="AC55" s="57" t="s">
        <v>41</v>
      </c>
      <c r="AD55" s="51"/>
      <c r="AE55" s="38"/>
      <c r="AF55" s="11"/>
      <c r="AG55" s="52"/>
      <c r="AH55" s="51"/>
      <c r="AI55" s="34"/>
      <c r="AJ55" s="42">
        <f t="shared" si="21"/>
        <v>0</v>
      </c>
    </row>
    <row r="56" spans="1:36" s="21" customFormat="1" ht="24" x14ac:dyDescent="0.3">
      <c r="A56" s="118">
        <v>50</v>
      </c>
      <c r="B56" s="15" t="s">
        <v>58</v>
      </c>
      <c r="C56" s="14" t="s">
        <v>15</v>
      </c>
      <c r="D56" s="14">
        <v>43087</v>
      </c>
      <c r="E56" s="15"/>
      <c r="F56" s="15" t="s">
        <v>53</v>
      </c>
      <c r="G56" s="15" t="s">
        <v>47</v>
      </c>
      <c r="H56" s="15" t="s">
        <v>36</v>
      </c>
      <c r="I56" s="15" t="s">
        <v>37</v>
      </c>
      <c r="J56" s="15" t="s">
        <v>573</v>
      </c>
      <c r="K56" s="15" t="s">
        <v>574</v>
      </c>
      <c r="L56" s="16">
        <v>490</v>
      </c>
      <c r="M56" s="17">
        <v>0.72</v>
      </c>
      <c r="N56" s="18">
        <v>350</v>
      </c>
      <c r="O56" s="19">
        <v>15</v>
      </c>
      <c r="P56" s="16">
        <v>500</v>
      </c>
      <c r="Q56" s="20">
        <f t="shared" si="15"/>
        <v>110</v>
      </c>
      <c r="R56" s="16"/>
      <c r="S56" s="20">
        <f t="shared" si="16"/>
        <v>0</v>
      </c>
      <c r="T56" s="16"/>
      <c r="U56" s="20">
        <f t="shared" si="17"/>
        <v>0</v>
      </c>
      <c r="V56" s="16"/>
      <c r="W56" s="20">
        <f t="shared" si="18"/>
        <v>0</v>
      </c>
      <c r="X56" s="16"/>
      <c r="Y56" s="20">
        <f t="shared" si="19"/>
        <v>0</v>
      </c>
      <c r="Z56" s="16"/>
      <c r="AA56" s="20">
        <f t="shared" si="20"/>
        <v>0</v>
      </c>
      <c r="AB56" s="60" t="s">
        <v>1597</v>
      </c>
      <c r="AC56" s="57" t="s">
        <v>41</v>
      </c>
      <c r="AD56" s="51"/>
      <c r="AE56" s="38"/>
      <c r="AF56" s="11"/>
      <c r="AG56" s="52"/>
      <c r="AH56" s="51"/>
      <c r="AI56" s="34"/>
      <c r="AJ56" s="42">
        <f t="shared" si="21"/>
        <v>0</v>
      </c>
    </row>
    <row r="57" spans="1:36" s="21" customFormat="1" ht="12" x14ac:dyDescent="0.3">
      <c r="A57" s="118">
        <v>51</v>
      </c>
      <c r="B57" s="15" t="s">
        <v>67</v>
      </c>
      <c r="C57" s="14" t="s">
        <v>16</v>
      </c>
      <c r="D57" s="14">
        <v>43087</v>
      </c>
      <c r="E57" s="1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1605</v>
      </c>
      <c r="K57" s="22" t="s">
        <v>109</v>
      </c>
      <c r="L57" s="16">
        <v>400</v>
      </c>
      <c r="M57" s="17">
        <v>0.7</v>
      </c>
      <c r="N57" s="18">
        <f t="shared" si="22"/>
        <v>280</v>
      </c>
      <c r="O57" s="19"/>
      <c r="P57" s="16"/>
      <c r="Q57" s="20">
        <f t="shared" si="15"/>
        <v>0</v>
      </c>
      <c r="R57" s="16">
        <v>400</v>
      </c>
      <c r="S57" s="20">
        <f t="shared" si="16"/>
        <v>80</v>
      </c>
      <c r="T57" s="16"/>
      <c r="U57" s="20">
        <f t="shared" si="17"/>
        <v>0</v>
      </c>
      <c r="V57" s="16"/>
      <c r="W57" s="20">
        <f t="shared" si="18"/>
        <v>0</v>
      </c>
      <c r="X57" s="16"/>
      <c r="Y57" s="20">
        <f t="shared" si="19"/>
        <v>0</v>
      </c>
      <c r="Z57" s="16"/>
      <c r="AA57" s="20">
        <f t="shared" si="20"/>
        <v>0</v>
      </c>
      <c r="AB57" s="60" t="s">
        <v>1309</v>
      </c>
      <c r="AC57" s="57" t="s">
        <v>41</v>
      </c>
      <c r="AD57" s="51"/>
      <c r="AE57" s="38"/>
      <c r="AF57" s="11"/>
      <c r="AG57" s="52"/>
      <c r="AH57" s="51"/>
      <c r="AI57" s="34"/>
      <c r="AJ57" s="42">
        <f t="shared" si="21"/>
        <v>0</v>
      </c>
    </row>
    <row r="58" spans="1:36" s="21" customFormat="1" ht="12" x14ac:dyDescent="0.3">
      <c r="A58" s="118">
        <v>52</v>
      </c>
      <c r="B58" s="15" t="s">
        <v>58</v>
      </c>
      <c r="C58" s="14" t="s">
        <v>727</v>
      </c>
      <c r="D58" s="14">
        <v>43087</v>
      </c>
      <c r="E58" s="15"/>
      <c r="F58" s="15" t="s">
        <v>620</v>
      </c>
      <c r="G58" s="15" t="s">
        <v>47</v>
      </c>
      <c r="H58" s="15" t="s">
        <v>36</v>
      </c>
      <c r="I58" s="22" t="s">
        <v>37</v>
      </c>
      <c r="J58" s="15" t="s">
        <v>1599</v>
      </c>
      <c r="K58" s="22" t="s">
        <v>1596</v>
      </c>
      <c r="L58" s="16">
        <v>310</v>
      </c>
      <c r="M58" s="17">
        <v>0.72</v>
      </c>
      <c r="N58" s="18">
        <v>225</v>
      </c>
      <c r="O58" s="19"/>
      <c r="P58" s="16"/>
      <c r="Q58" s="20">
        <f t="shared" si="15"/>
        <v>0</v>
      </c>
      <c r="R58" s="16"/>
      <c r="S58" s="20">
        <f t="shared" si="16"/>
        <v>0</v>
      </c>
      <c r="T58" s="16"/>
      <c r="U58" s="20">
        <f t="shared" si="17"/>
        <v>0</v>
      </c>
      <c r="V58" s="16">
        <v>310</v>
      </c>
      <c r="W58" s="20">
        <f t="shared" si="18"/>
        <v>62</v>
      </c>
      <c r="X58" s="16"/>
      <c r="Y58" s="20">
        <f t="shared" si="19"/>
        <v>0</v>
      </c>
      <c r="Z58" s="16"/>
      <c r="AA58" s="20">
        <f t="shared" si="20"/>
        <v>0</v>
      </c>
      <c r="AB58" s="60" t="s">
        <v>1598</v>
      </c>
      <c r="AC58" s="57" t="s">
        <v>41</v>
      </c>
      <c r="AD58" s="51"/>
      <c r="AE58" s="38"/>
      <c r="AF58" s="11"/>
      <c r="AG58" s="52"/>
      <c r="AH58" s="51"/>
      <c r="AI58" s="34"/>
      <c r="AJ58" s="42">
        <f t="shared" si="21"/>
        <v>0</v>
      </c>
    </row>
    <row r="59" spans="1:36" s="21" customFormat="1" ht="12" x14ac:dyDescent="0.3">
      <c r="A59" s="118">
        <v>53</v>
      </c>
      <c r="B59" s="15" t="s">
        <v>58</v>
      </c>
      <c r="C59" s="14" t="s">
        <v>727</v>
      </c>
      <c r="D59" s="14">
        <v>43088</v>
      </c>
      <c r="E59" s="15"/>
      <c r="F59" s="15" t="s">
        <v>620</v>
      </c>
      <c r="G59" s="15" t="s">
        <v>47</v>
      </c>
      <c r="H59" s="15" t="s">
        <v>36</v>
      </c>
      <c r="I59" s="22" t="s">
        <v>37</v>
      </c>
      <c r="J59" s="15" t="s">
        <v>249</v>
      </c>
      <c r="K59" s="15" t="s">
        <v>250</v>
      </c>
      <c r="L59" s="16">
        <v>110</v>
      </c>
      <c r="M59" s="17">
        <v>0.75</v>
      </c>
      <c r="N59" s="18">
        <v>95</v>
      </c>
      <c r="O59" s="19"/>
      <c r="P59" s="16"/>
      <c r="Q59" s="20">
        <f t="shared" si="15"/>
        <v>0</v>
      </c>
      <c r="R59" s="16"/>
      <c r="S59" s="20">
        <f t="shared" si="16"/>
        <v>0</v>
      </c>
      <c r="T59" s="16"/>
      <c r="U59" s="20">
        <f t="shared" si="17"/>
        <v>0</v>
      </c>
      <c r="V59" s="16">
        <v>100</v>
      </c>
      <c r="W59" s="20">
        <f t="shared" si="18"/>
        <v>20</v>
      </c>
      <c r="X59" s="16"/>
      <c r="Y59" s="20">
        <f t="shared" si="19"/>
        <v>0</v>
      </c>
      <c r="Z59" s="16"/>
      <c r="AA59" s="20">
        <f t="shared" si="20"/>
        <v>0</v>
      </c>
      <c r="AB59" s="60"/>
      <c r="AC59" s="57" t="s">
        <v>41</v>
      </c>
      <c r="AD59" s="51"/>
      <c r="AE59" s="38"/>
      <c r="AF59" s="11"/>
      <c r="AG59" s="52"/>
      <c r="AH59" s="51"/>
      <c r="AI59" s="34"/>
      <c r="AJ59" s="42">
        <f t="shared" si="21"/>
        <v>0</v>
      </c>
    </row>
    <row r="60" spans="1:36" s="21" customFormat="1" ht="12" x14ac:dyDescent="0.3">
      <c r="A60" s="118">
        <v>54</v>
      </c>
      <c r="B60" s="15" t="s">
        <v>58</v>
      </c>
      <c r="C60" s="14" t="s">
        <v>727</v>
      </c>
      <c r="D60" s="14">
        <v>43088</v>
      </c>
      <c r="E60" s="15"/>
      <c r="F60" s="15" t="s">
        <v>620</v>
      </c>
      <c r="G60" s="15" t="s">
        <v>47</v>
      </c>
      <c r="H60" s="15" t="s">
        <v>483</v>
      </c>
      <c r="I60" s="15" t="s">
        <v>1600</v>
      </c>
      <c r="J60" s="15" t="s">
        <v>36</v>
      </c>
      <c r="K60" s="15" t="s">
        <v>37</v>
      </c>
      <c r="L60" s="16">
        <v>84</v>
      </c>
      <c r="M60" s="17">
        <v>0.72</v>
      </c>
      <c r="N60" s="18">
        <v>60</v>
      </c>
      <c r="O60" s="19"/>
      <c r="P60" s="16"/>
      <c r="Q60" s="20">
        <f t="shared" si="15"/>
        <v>0</v>
      </c>
      <c r="R60" s="16"/>
      <c r="S60" s="20">
        <f t="shared" si="16"/>
        <v>0</v>
      </c>
      <c r="T60" s="16"/>
      <c r="U60" s="20">
        <f t="shared" si="17"/>
        <v>0</v>
      </c>
      <c r="V60" s="16">
        <v>100</v>
      </c>
      <c r="W60" s="20">
        <f t="shared" si="18"/>
        <v>20</v>
      </c>
      <c r="X60" s="16"/>
      <c r="Y60" s="20">
        <f t="shared" si="19"/>
        <v>0</v>
      </c>
      <c r="Z60" s="16"/>
      <c r="AA60" s="20">
        <f t="shared" si="20"/>
        <v>0</v>
      </c>
      <c r="AB60" s="60"/>
      <c r="AC60" s="57" t="s">
        <v>41</v>
      </c>
      <c r="AD60" s="51"/>
      <c r="AE60" s="38"/>
      <c r="AF60" s="11"/>
      <c r="AG60" s="52"/>
      <c r="AH60" s="51"/>
      <c r="AI60" s="34"/>
      <c r="AJ60" s="42">
        <f t="shared" si="21"/>
        <v>0</v>
      </c>
    </row>
    <row r="61" spans="1:36" s="21" customFormat="1" ht="12" x14ac:dyDescent="0.3">
      <c r="A61" s="118">
        <v>55</v>
      </c>
      <c r="B61" s="15" t="s">
        <v>44</v>
      </c>
      <c r="C61" s="14" t="s">
        <v>18</v>
      </c>
      <c r="D61" s="14">
        <v>43088</v>
      </c>
      <c r="E61" s="15" t="s">
        <v>1603</v>
      </c>
      <c r="F61" s="15" t="s">
        <v>85</v>
      </c>
      <c r="G61" s="15" t="s">
        <v>47</v>
      </c>
      <c r="H61" s="15" t="s">
        <v>36</v>
      </c>
      <c r="I61" s="22" t="s">
        <v>37</v>
      </c>
      <c r="J61" s="15" t="s">
        <v>1607</v>
      </c>
      <c r="K61" s="22" t="s">
        <v>447</v>
      </c>
      <c r="L61" s="16">
        <v>190</v>
      </c>
      <c r="M61" s="17">
        <v>0.75</v>
      </c>
      <c r="N61" s="18">
        <f t="shared" si="0"/>
        <v>142.5</v>
      </c>
      <c r="O61" s="19"/>
      <c r="P61" s="16"/>
      <c r="Q61" s="20">
        <f t="shared" si="1"/>
        <v>0</v>
      </c>
      <c r="R61" s="16"/>
      <c r="S61" s="20">
        <f t="shared" si="2"/>
        <v>0</v>
      </c>
      <c r="T61" s="16"/>
      <c r="U61" s="20">
        <f t="shared" si="3"/>
        <v>0</v>
      </c>
      <c r="V61" s="16"/>
      <c r="W61" s="20">
        <f t="shared" si="4"/>
        <v>0</v>
      </c>
      <c r="X61" s="16"/>
      <c r="Y61" s="20">
        <f t="shared" si="5"/>
        <v>0</v>
      </c>
      <c r="Z61" s="16">
        <v>200</v>
      </c>
      <c r="AA61" s="20">
        <f t="shared" si="6"/>
        <v>40</v>
      </c>
      <c r="AB61" s="60"/>
      <c r="AC61" s="57" t="s">
        <v>41</v>
      </c>
      <c r="AD61" s="53"/>
      <c r="AE61" s="45"/>
      <c r="AF61" s="32"/>
      <c r="AG61" s="54"/>
      <c r="AH61" s="51"/>
      <c r="AI61" s="34"/>
      <c r="AJ61" s="42">
        <f t="shared" si="7"/>
        <v>0</v>
      </c>
    </row>
    <row r="62" spans="1:36" s="21" customFormat="1" ht="12" x14ac:dyDescent="0.3">
      <c r="A62" s="118">
        <v>56</v>
      </c>
      <c r="B62" s="15" t="s">
        <v>67</v>
      </c>
      <c r="C62" s="14" t="s">
        <v>16</v>
      </c>
      <c r="D62" s="14">
        <v>43088</v>
      </c>
      <c r="E62" s="15"/>
      <c r="F62" s="15" t="s">
        <v>652</v>
      </c>
      <c r="G62" s="15" t="s">
        <v>47</v>
      </c>
      <c r="H62" s="15" t="s">
        <v>36</v>
      </c>
      <c r="I62" s="15" t="s">
        <v>37</v>
      </c>
      <c r="J62" s="15" t="s">
        <v>1605</v>
      </c>
      <c r="K62" s="15" t="s">
        <v>109</v>
      </c>
      <c r="L62" s="16">
        <v>400</v>
      </c>
      <c r="M62" s="17">
        <v>0.7</v>
      </c>
      <c r="N62" s="18">
        <f t="shared" si="0"/>
        <v>280</v>
      </c>
      <c r="O62" s="19"/>
      <c r="P62" s="16"/>
      <c r="Q62" s="20">
        <f t="shared" si="1"/>
        <v>0</v>
      </c>
      <c r="R62" s="16">
        <v>400</v>
      </c>
      <c r="S62" s="20">
        <f t="shared" si="2"/>
        <v>80</v>
      </c>
      <c r="T62" s="16"/>
      <c r="U62" s="20">
        <f t="shared" si="3"/>
        <v>0</v>
      </c>
      <c r="V62" s="16"/>
      <c r="W62" s="20">
        <f t="shared" si="4"/>
        <v>0</v>
      </c>
      <c r="X62" s="16"/>
      <c r="Y62" s="20">
        <f t="shared" si="5"/>
        <v>0</v>
      </c>
      <c r="Z62" s="16"/>
      <c r="AA62" s="20">
        <f t="shared" si="6"/>
        <v>0</v>
      </c>
      <c r="AB62" s="60"/>
      <c r="AC62" s="57" t="s">
        <v>41</v>
      </c>
      <c r="AD62" s="51"/>
      <c r="AE62" s="38"/>
      <c r="AF62" s="11"/>
      <c r="AG62" s="52"/>
      <c r="AH62" s="53"/>
      <c r="AI62" s="34"/>
      <c r="AJ62" s="42">
        <f t="shared" si="7"/>
        <v>0</v>
      </c>
    </row>
    <row r="63" spans="1:36" s="21" customFormat="1" ht="12" x14ac:dyDescent="0.3">
      <c r="A63" s="118">
        <v>57</v>
      </c>
      <c r="B63" s="15" t="s">
        <v>44</v>
      </c>
      <c r="C63" s="14" t="s">
        <v>16</v>
      </c>
      <c r="D63" s="14">
        <v>43088</v>
      </c>
      <c r="E63" s="15" t="s">
        <v>1602</v>
      </c>
      <c r="F63" s="15" t="s">
        <v>652</v>
      </c>
      <c r="G63" s="15" t="s">
        <v>35</v>
      </c>
      <c r="H63" s="15" t="s">
        <v>706</v>
      </c>
      <c r="I63" s="22" t="s">
        <v>707</v>
      </c>
      <c r="J63" s="15" t="s">
        <v>734</v>
      </c>
      <c r="K63" s="15" t="s">
        <v>1601</v>
      </c>
      <c r="L63" s="16">
        <v>240</v>
      </c>
      <c r="M63" s="17">
        <v>0.7</v>
      </c>
      <c r="N63" s="18">
        <f t="shared" si="0"/>
        <v>168</v>
      </c>
      <c r="O63" s="19"/>
      <c r="P63" s="16"/>
      <c r="Q63" s="20">
        <f t="shared" si="1"/>
        <v>0</v>
      </c>
      <c r="R63" s="16">
        <v>250</v>
      </c>
      <c r="S63" s="20">
        <f t="shared" si="2"/>
        <v>50</v>
      </c>
      <c r="T63" s="16"/>
      <c r="U63" s="20">
        <f t="shared" si="3"/>
        <v>0</v>
      </c>
      <c r="V63" s="16"/>
      <c r="W63" s="20">
        <f t="shared" si="4"/>
        <v>0</v>
      </c>
      <c r="X63" s="16"/>
      <c r="Y63" s="20">
        <f t="shared" si="5"/>
        <v>0</v>
      </c>
      <c r="Z63" s="16"/>
      <c r="AA63" s="20">
        <f t="shared" si="6"/>
        <v>0</v>
      </c>
      <c r="AB63" s="60"/>
      <c r="AC63" s="57" t="s">
        <v>41</v>
      </c>
      <c r="AD63" s="51"/>
      <c r="AE63" s="38"/>
      <c r="AF63" s="11"/>
      <c r="AG63" s="52"/>
      <c r="AH63" s="51"/>
      <c r="AI63" s="34"/>
      <c r="AJ63" s="42">
        <f t="shared" si="7"/>
        <v>0</v>
      </c>
    </row>
    <row r="64" spans="1:36" s="21" customFormat="1" ht="12" x14ac:dyDescent="0.3">
      <c r="A64" s="118">
        <v>58</v>
      </c>
      <c r="B64" s="15" t="s">
        <v>58</v>
      </c>
      <c r="C64" s="14" t="s">
        <v>15</v>
      </c>
      <c r="D64" s="14">
        <v>43088</v>
      </c>
      <c r="E64" s="15"/>
      <c r="F64" s="15" t="s">
        <v>53</v>
      </c>
      <c r="G64" s="15" t="s">
        <v>47</v>
      </c>
      <c r="H64" s="15" t="s">
        <v>36</v>
      </c>
      <c r="I64" s="22" t="s">
        <v>37</v>
      </c>
      <c r="J64" s="15" t="s">
        <v>821</v>
      </c>
      <c r="K64" s="15" t="s">
        <v>822</v>
      </c>
      <c r="L64" s="16">
        <v>280</v>
      </c>
      <c r="M64" s="17">
        <v>0.72</v>
      </c>
      <c r="N64" s="18">
        <v>205</v>
      </c>
      <c r="O64" s="19"/>
      <c r="P64" s="16">
        <v>300</v>
      </c>
      <c r="Q64" s="20">
        <f t="shared" si="1"/>
        <v>66</v>
      </c>
      <c r="R64" s="16"/>
      <c r="S64" s="20">
        <f t="shared" si="2"/>
        <v>0</v>
      </c>
      <c r="T64" s="16"/>
      <c r="U64" s="20">
        <f t="shared" si="3"/>
        <v>0</v>
      </c>
      <c r="V64" s="16"/>
      <c r="W64" s="20">
        <f t="shared" si="4"/>
        <v>0</v>
      </c>
      <c r="X64" s="16"/>
      <c r="Y64" s="20">
        <f t="shared" si="5"/>
        <v>0</v>
      </c>
      <c r="Z64" s="16"/>
      <c r="AA64" s="20">
        <f t="shared" si="6"/>
        <v>0</v>
      </c>
      <c r="AB64" s="60"/>
      <c r="AC64" s="58" t="s">
        <v>41</v>
      </c>
      <c r="AD64" s="51"/>
      <c r="AE64" s="38"/>
      <c r="AF64" s="11"/>
      <c r="AG64" s="52"/>
      <c r="AH64" s="51"/>
      <c r="AI64" s="34"/>
      <c r="AJ64" s="42">
        <f t="shared" si="7"/>
        <v>0</v>
      </c>
    </row>
    <row r="65" spans="1:36" s="21" customFormat="1" ht="12" x14ac:dyDescent="0.3">
      <c r="A65" s="118">
        <v>59</v>
      </c>
      <c r="B65" s="15" t="s">
        <v>58</v>
      </c>
      <c r="C65" s="14" t="s">
        <v>17</v>
      </c>
      <c r="D65" s="14">
        <v>43088</v>
      </c>
      <c r="E65" s="15"/>
      <c r="F65" s="15" t="s">
        <v>1043</v>
      </c>
      <c r="G65" s="15"/>
      <c r="H65" s="15" t="s">
        <v>36</v>
      </c>
      <c r="I65" s="22" t="s">
        <v>37</v>
      </c>
      <c r="J65" s="15" t="s">
        <v>1425</v>
      </c>
      <c r="K65" s="15" t="s">
        <v>1426</v>
      </c>
      <c r="L65" s="16">
        <v>140</v>
      </c>
      <c r="M65" s="17">
        <v>0.75</v>
      </c>
      <c r="N65" s="18">
        <f t="shared" si="0"/>
        <v>105</v>
      </c>
      <c r="O65" s="19"/>
      <c r="P65" s="16"/>
      <c r="Q65" s="20">
        <f t="shared" si="1"/>
        <v>0</v>
      </c>
      <c r="R65" s="16"/>
      <c r="S65" s="20">
        <f t="shared" si="2"/>
        <v>0</v>
      </c>
      <c r="T65" s="16">
        <v>150</v>
      </c>
      <c r="U65" s="20">
        <f t="shared" si="3"/>
        <v>30</v>
      </c>
      <c r="V65" s="16"/>
      <c r="W65" s="20">
        <f t="shared" si="4"/>
        <v>0</v>
      </c>
      <c r="X65" s="16"/>
      <c r="Y65" s="20">
        <f t="shared" si="5"/>
        <v>0</v>
      </c>
      <c r="Z65" s="16"/>
      <c r="AA65" s="20">
        <f t="shared" si="6"/>
        <v>0</v>
      </c>
      <c r="AB65" s="60"/>
      <c r="AC65" s="58" t="s">
        <v>41</v>
      </c>
      <c r="AD65" s="51"/>
      <c r="AE65" s="38"/>
      <c r="AF65" s="11"/>
      <c r="AG65" s="52"/>
      <c r="AH65" s="51"/>
      <c r="AI65" s="34"/>
      <c r="AJ65" s="42">
        <f t="shared" si="7"/>
        <v>0</v>
      </c>
    </row>
    <row r="66" spans="1:36" s="21" customFormat="1" ht="12" x14ac:dyDescent="0.3">
      <c r="A66" s="118">
        <v>60</v>
      </c>
      <c r="B66" s="15" t="s">
        <v>58</v>
      </c>
      <c r="C66" s="14" t="s">
        <v>727</v>
      </c>
      <c r="D66" s="14">
        <v>43088</v>
      </c>
      <c r="E66" s="15"/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128</v>
      </c>
      <c r="K66" s="15" t="s">
        <v>129</v>
      </c>
      <c r="L66" s="16">
        <v>140</v>
      </c>
      <c r="M66" s="17">
        <v>0.72</v>
      </c>
      <c r="N66" s="18">
        <v>100</v>
      </c>
      <c r="O66" s="19"/>
      <c r="P66" s="16"/>
      <c r="Q66" s="20">
        <f t="shared" si="1"/>
        <v>0</v>
      </c>
      <c r="R66" s="16"/>
      <c r="S66" s="20">
        <f t="shared" si="2"/>
        <v>0</v>
      </c>
      <c r="T66" s="16"/>
      <c r="U66" s="20">
        <f t="shared" si="3"/>
        <v>0</v>
      </c>
      <c r="V66" s="16">
        <v>150</v>
      </c>
      <c r="W66" s="20">
        <f t="shared" si="4"/>
        <v>30</v>
      </c>
      <c r="X66" s="16"/>
      <c r="Y66" s="20">
        <f t="shared" si="5"/>
        <v>0</v>
      </c>
      <c r="Z66" s="16"/>
      <c r="AA66" s="20">
        <f t="shared" si="6"/>
        <v>0</v>
      </c>
      <c r="AB66" s="60"/>
      <c r="AC66" s="58" t="s">
        <v>41</v>
      </c>
      <c r="AD66" s="51"/>
      <c r="AE66" s="38"/>
      <c r="AF66" s="11"/>
      <c r="AG66" s="52"/>
      <c r="AH66" s="53"/>
      <c r="AI66" s="34"/>
      <c r="AJ66" s="42">
        <f t="shared" si="7"/>
        <v>0</v>
      </c>
    </row>
    <row r="67" spans="1:36" s="21" customFormat="1" ht="12" x14ac:dyDescent="0.3">
      <c r="A67" s="118">
        <v>61</v>
      </c>
      <c r="B67" s="15" t="s">
        <v>58</v>
      </c>
      <c r="C67" s="14" t="s">
        <v>727</v>
      </c>
      <c r="D67" s="14">
        <v>43454</v>
      </c>
      <c r="E67" s="15"/>
      <c r="F67" s="15" t="s">
        <v>620</v>
      </c>
      <c r="G67" s="15" t="s">
        <v>47</v>
      </c>
      <c r="H67" s="15" t="s">
        <v>1621</v>
      </c>
      <c r="I67" s="15" t="s">
        <v>254</v>
      </c>
      <c r="J67" s="15" t="s">
        <v>36</v>
      </c>
      <c r="K67" s="15" t="s">
        <v>37</v>
      </c>
      <c r="L67" s="16">
        <v>4</v>
      </c>
      <c r="M67" s="17">
        <v>25</v>
      </c>
      <c r="N67" s="18">
        <f t="shared" si="0"/>
        <v>100</v>
      </c>
      <c r="O67" s="19"/>
      <c r="P67" s="16"/>
      <c r="Q67" s="20">
        <f t="shared" si="1"/>
        <v>0</v>
      </c>
      <c r="R67" s="16"/>
      <c r="S67" s="20">
        <f t="shared" si="2"/>
        <v>0</v>
      </c>
      <c r="T67" s="16"/>
      <c r="U67" s="20">
        <f t="shared" si="3"/>
        <v>0</v>
      </c>
      <c r="V67" s="16">
        <v>4</v>
      </c>
      <c r="W67" s="20">
        <v>40</v>
      </c>
      <c r="X67" s="16"/>
      <c r="Y67" s="20">
        <f t="shared" si="5"/>
        <v>0</v>
      </c>
      <c r="Z67" s="16"/>
      <c r="AA67" s="20">
        <f t="shared" si="6"/>
        <v>0</v>
      </c>
      <c r="AB67" s="60" t="s">
        <v>1604</v>
      </c>
      <c r="AC67" s="58" t="s">
        <v>41</v>
      </c>
      <c r="AD67" s="51"/>
      <c r="AE67" s="38"/>
      <c r="AF67" s="11"/>
      <c r="AG67" s="52"/>
      <c r="AH67" s="51"/>
      <c r="AI67" s="34"/>
      <c r="AJ67" s="42">
        <f t="shared" si="7"/>
        <v>0</v>
      </c>
    </row>
    <row r="68" spans="1:36" s="21" customFormat="1" ht="12" x14ac:dyDescent="0.3">
      <c r="A68" s="118">
        <v>62</v>
      </c>
      <c r="B68" s="15" t="s">
        <v>58</v>
      </c>
      <c r="C68" s="14" t="s">
        <v>727</v>
      </c>
      <c r="D68" s="14">
        <v>43089</v>
      </c>
      <c r="E68" s="15"/>
      <c r="F68" s="15" t="s">
        <v>620</v>
      </c>
      <c r="G68" s="15" t="s">
        <v>47</v>
      </c>
      <c r="H68" s="15" t="s">
        <v>1619</v>
      </c>
      <c r="I68" s="15" t="s">
        <v>1620</v>
      </c>
      <c r="J68" s="15" t="s">
        <v>36</v>
      </c>
      <c r="K68" s="15" t="s">
        <v>37</v>
      </c>
      <c r="L68" s="16">
        <v>140</v>
      </c>
      <c r="M68" s="17">
        <v>0.75</v>
      </c>
      <c r="N68" s="18">
        <f t="shared" ref="N68" si="44">L68*M68</f>
        <v>105</v>
      </c>
      <c r="O68" s="19"/>
      <c r="P68" s="16"/>
      <c r="Q68" s="20">
        <f t="shared" ref="Q68:Q69" si="45">P68*0.22</f>
        <v>0</v>
      </c>
      <c r="R68" s="16"/>
      <c r="S68" s="20">
        <f t="shared" ref="S68:S69" si="46">R68*0.2</f>
        <v>0</v>
      </c>
      <c r="T68" s="16"/>
      <c r="U68" s="20">
        <f t="shared" ref="U68:U69" si="47">T68*0.2</f>
        <v>0</v>
      </c>
      <c r="V68" s="16">
        <v>150</v>
      </c>
      <c r="W68" s="20">
        <f t="shared" ref="W68:W69" si="48">V68*0.2</f>
        <v>30</v>
      </c>
      <c r="X68" s="16"/>
      <c r="Y68" s="20">
        <f t="shared" ref="Y68:Y69" si="49">X68*0.2</f>
        <v>0</v>
      </c>
      <c r="Z68" s="16"/>
      <c r="AA68" s="20">
        <f t="shared" ref="AA68:AA69" si="50">Z68*0.2</f>
        <v>0</v>
      </c>
      <c r="AB68" s="60"/>
      <c r="AC68" s="58" t="s">
        <v>41</v>
      </c>
      <c r="AD68" s="51"/>
      <c r="AE68" s="38"/>
      <c r="AF68" s="11"/>
      <c r="AG68" s="52"/>
      <c r="AH68" s="51"/>
      <c r="AI68" s="34"/>
      <c r="AJ68" s="42">
        <f t="shared" ref="AJ68:AJ69" si="51">AH68*AI68</f>
        <v>0</v>
      </c>
    </row>
    <row r="69" spans="1:36" s="21" customFormat="1" ht="12" x14ac:dyDescent="0.3">
      <c r="A69" s="118">
        <v>63</v>
      </c>
      <c r="B69" s="15" t="s">
        <v>58</v>
      </c>
      <c r="C69" s="14" t="s">
        <v>727</v>
      </c>
      <c r="D69" s="14">
        <v>43089</v>
      </c>
      <c r="E69" s="15"/>
      <c r="F69" s="15" t="s">
        <v>620</v>
      </c>
      <c r="G69" s="15" t="s">
        <v>35</v>
      </c>
      <c r="H69" s="15" t="s">
        <v>36</v>
      </c>
      <c r="I69" s="15" t="s">
        <v>37</v>
      </c>
      <c r="J69" s="15" t="s">
        <v>128</v>
      </c>
      <c r="K69" s="15" t="s">
        <v>129</v>
      </c>
      <c r="L69" s="16">
        <v>140</v>
      </c>
      <c r="M69" s="17">
        <v>0.67</v>
      </c>
      <c r="N69" s="18">
        <v>95</v>
      </c>
      <c r="O69" s="19"/>
      <c r="P69" s="16"/>
      <c r="Q69" s="20">
        <f t="shared" si="45"/>
        <v>0</v>
      </c>
      <c r="R69" s="16"/>
      <c r="S69" s="20">
        <f t="shared" si="46"/>
        <v>0</v>
      </c>
      <c r="T69" s="16"/>
      <c r="U69" s="20">
        <f t="shared" si="47"/>
        <v>0</v>
      </c>
      <c r="V69" s="16">
        <v>150</v>
      </c>
      <c r="W69" s="20">
        <f t="shared" si="48"/>
        <v>30</v>
      </c>
      <c r="X69" s="16"/>
      <c r="Y69" s="20">
        <f t="shared" si="49"/>
        <v>0</v>
      </c>
      <c r="Z69" s="16"/>
      <c r="AA69" s="20">
        <f t="shared" si="50"/>
        <v>0</v>
      </c>
      <c r="AB69" s="60"/>
      <c r="AC69" s="58" t="s">
        <v>41</v>
      </c>
      <c r="AD69" s="51"/>
      <c r="AE69" s="38"/>
      <c r="AF69" s="11"/>
      <c r="AG69" s="52"/>
      <c r="AH69" s="53"/>
      <c r="AI69" s="34"/>
      <c r="AJ69" s="42">
        <f t="shared" si="51"/>
        <v>0</v>
      </c>
    </row>
    <row r="70" spans="1:36" s="21" customFormat="1" ht="12" x14ac:dyDescent="0.3">
      <c r="A70" s="118">
        <v>64</v>
      </c>
      <c r="B70" s="15" t="s">
        <v>58</v>
      </c>
      <c r="C70" s="14" t="s">
        <v>17</v>
      </c>
      <c r="D70" s="14">
        <v>43090</v>
      </c>
      <c r="E70" s="15"/>
      <c r="F70" s="15" t="s">
        <v>1043</v>
      </c>
      <c r="G70" s="15" t="s">
        <v>35</v>
      </c>
      <c r="H70" s="15" t="s">
        <v>1361</v>
      </c>
      <c r="I70" s="22" t="s">
        <v>1362</v>
      </c>
      <c r="J70" s="15" t="s">
        <v>36</v>
      </c>
      <c r="K70" s="15" t="s">
        <v>37</v>
      </c>
      <c r="L70" s="16">
        <v>100</v>
      </c>
      <c r="M70" s="17">
        <v>0.65</v>
      </c>
      <c r="N70" s="18">
        <f t="shared" si="0"/>
        <v>65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>
        <v>4</v>
      </c>
      <c r="U70" s="20">
        <v>40</v>
      </c>
      <c r="V70" s="16"/>
      <c r="W70" s="20">
        <f t="shared" si="4"/>
        <v>0</v>
      </c>
      <c r="X70" s="16"/>
      <c r="Y70" s="20">
        <f t="shared" si="5"/>
        <v>0</v>
      </c>
      <c r="Z70" s="16"/>
      <c r="AA70" s="20">
        <f t="shared" si="6"/>
        <v>0</v>
      </c>
      <c r="AB70" s="60" t="s">
        <v>1613</v>
      </c>
      <c r="AC70" s="57" t="s">
        <v>41</v>
      </c>
      <c r="AD70" s="51"/>
      <c r="AE70" s="38"/>
      <c r="AF70" s="11"/>
      <c r="AG70" s="52"/>
      <c r="AH70" s="51"/>
      <c r="AI70" s="34"/>
      <c r="AJ70" s="42">
        <f t="shared" si="7"/>
        <v>0</v>
      </c>
    </row>
    <row r="71" spans="1:36" s="21" customFormat="1" ht="12" x14ac:dyDescent="0.3">
      <c r="A71" s="118">
        <v>65</v>
      </c>
      <c r="B71" s="15" t="s">
        <v>58</v>
      </c>
      <c r="C71" s="14" t="s">
        <v>17</v>
      </c>
      <c r="D71" s="14">
        <v>43090</v>
      </c>
      <c r="E71" s="15"/>
      <c r="F71" s="15" t="s">
        <v>1043</v>
      </c>
      <c r="G71" s="15" t="s">
        <v>59</v>
      </c>
      <c r="H71" s="15" t="s">
        <v>36</v>
      </c>
      <c r="I71" s="15" t="s">
        <v>37</v>
      </c>
      <c r="J71" s="15" t="s">
        <v>1608</v>
      </c>
      <c r="K71" s="15" t="s">
        <v>1609</v>
      </c>
      <c r="L71" s="16">
        <v>3</v>
      </c>
      <c r="M71" s="17">
        <v>25</v>
      </c>
      <c r="N71" s="18">
        <v>80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>
        <v>2</v>
      </c>
      <c r="U71" s="20">
        <v>20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60" t="s">
        <v>1612</v>
      </c>
      <c r="AC71" s="58" t="s">
        <v>41</v>
      </c>
      <c r="AD71" s="51"/>
      <c r="AE71" s="38"/>
      <c r="AF71" s="11"/>
      <c r="AG71" s="52"/>
      <c r="AH71" s="51"/>
      <c r="AI71" s="34"/>
      <c r="AJ71" s="42">
        <f t="shared" si="7"/>
        <v>0</v>
      </c>
    </row>
    <row r="72" spans="1:36" s="21" customFormat="1" ht="12" x14ac:dyDescent="0.3">
      <c r="A72" s="118">
        <v>66</v>
      </c>
      <c r="B72" s="15" t="s">
        <v>111</v>
      </c>
      <c r="C72" s="14" t="s">
        <v>17</v>
      </c>
      <c r="D72" s="14">
        <v>43090</v>
      </c>
      <c r="E72" s="15" t="s">
        <v>315</v>
      </c>
      <c r="F72" s="15" t="s">
        <v>1043</v>
      </c>
      <c r="G72" s="15" t="s">
        <v>59</v>
      </c>
      <c r="H72" s="15" t="s">
        <v>391</v>
      </c>
      <c r="I72" s="15" t="s">
        <v>140</v>
      </c>
      <c r="J72" s="15" t="s">
        <v>246</v>
      </c>
      <c r="K72" s="15" t="s">
        <v>65</v>
      </c>
      <c r="L72" s="16">
        <v>125</v>
      </c>
      <c r="M72" s="17">
        <v>0</v>
      </c>
      <c r="N72" s="18">
        <f t="shared" ref="N72:N85" si="52">L72*M72</f>
        <v>0</v>
      </c>
      <c r="O72" s="19">
        <v>13</v>
      </c>
      <c r="P72" s="16"/>
      <c r="Q72" s="20">
        <f t="shared" ref="Q72:Q86" si="53">P72*0.22</f>
        <v>0</v>
      </c>
      <c r="R72" s="16"/>
      <c r="S72" s="20">
        <f t="shared" ref="S72:S86" si="54">R72*0.2</f>
        <v>0</v>
      </c>
      <c r="T72" s="16">
        <v>125</v>
      </c>
      <c r="U72" s="20">
        <v>25</v>
      </c>
      <c r="V72" s="16"/>
      <c r="W72" s="20">
        <f t="shared" ref="W72:W86" si="55">V72*0.2</f>
        <v>0</v>
      </c>
      <c r="X72" s="16"/>
      <c r="Y72" s="20">
        <f t="shared" ref="Y72:Y86" si="56">X72*0.2</f>
        <v>0</v>
      </c>
      <c r="Z72" s="16"/>
      <c r="AA72" s="20">
        <f t="shared" ref="AA72:AA86" si="57">Z72*0.2</f>
        <v>0</v>
      </c>
      <c r="AB72" s="60" t="s">
        <v>766</v>
      </c>
      <c r="AC72" s="58" t="s">
        <v>41</v>
      </c>
      <c r="AD72" s="51"/>
      <c r="AE72" s="38"/>
      <c r="AF72" s="11"/>
      <c r="AG72" s="52"/>
      <c r="AH72" s="51"/>
      <c r="AI72" s="34"/>
      <c r="AJ72" s="42">
        <f t="shared" ref="AJ72:AJ86" si="58">AH72*AI72</f>
        <v>0</v>
      </c>
    </row>
    <row r="73" spans="1:36" s="21" customFormat="1" ht="12" x14ac:dyDescent="0.3">
      <c r="A73" s="118">
        <v>67</v>
      </c>
      <c r="B73" s="154" t="s">
        <v>178</v>
      </c>
      <c r="C73" s="155" t="s">
        <v>15</v>
      </c>
      <c r="D73" s="155">
        <v>43090</v>
      </c>
      <c r="E73" s="154"/>
      <c r="F73" s="154" t="s">
        <v>53</v>
      </c>
      <c r="G73" s="154"/>
      <c r="H73" s="154" t="s">
        <v>403</v>
      </c>
      <c r="I73" s="154" t="s">
        <v>254</v>
      </c>
      <c r="J73" s="154" t="s">
        <v>1614</v>
      </c>
      <c r="K73" s="154" t="s">
        <v>1615</v>
      </c>
      <c r="L73" s="156">
        <v>800</v>
      </c>
      <c r="M73" s="157">
        <v>0.72</v>
      </c>
      <c r="N73" s="158">
        <f>L73*M73</f>
        <v>576</v>
      </c>
      <c r="O73" s="159">
        <v>10</v>
      </c>
      <c r="P73" s="156">
        <v>800</v>
      </c>
      <c r="Q73" s="20">
        <f>P73*0.22</f>
        <v>176</v>
      </c>
      <c r="R73" s="156"/>
      <c r="S73" s="20">
        <f>R73*0.2</f>
        <v>0</v>
      </c>
      <c r="T73" s="156"/>
      <c r="U73" s="20">
        <f>T73*0.2</f>
        <v>0</v>
      </c>
      <c r="V73" s="156"/>
      <c r="W73" s="20">
        <f>V73*0.2</f>
        <v>0</v>
      </c>
      <c r="X73" s="156"/>
      <c r="Y73" s="20">
        <f>X73*0.2</f>
        <v>0</v>
      </c>
      <c r="Z73" s="156"/>
      <c r="AA73" s="20">
        <f>Z73*0.2</f>
        <v>0</v>
      </c>
      <c r="AB73" s="60" t="s">
        <v>600</v>
      </c>
      <c r="AC73" s="57" t="s">
        <v>41</v>
      </c>
      <c r="AD73" s="51"/>
      <c r="AE73" s="38"/>
      <c r="AF73" s="11"/>
      <c r="AG73" s="52"/>
      <c r="AH73" s="51"/>
      <c r="AI73" s="34"/>
      <c r="AJ73" s="42">
        <f>AH73*AI73</f>
        <v>0</v>
      </c>
    </row>
    <row r="74" spans="1:36" s="21" customFormat="1" ht="12" x14ac:dyDescent="0.3">
      <c r="A74" s="118">
        <v>68</v>
      </c>
      <c r="B74" s="15" t="s">
        <v>58</v>
      </c>
      <c r="C74" s="14" t="s">
        <v>16</v>
      </c>
      <c r="D74" s="14">
        <v>43090</v>
      </c>
      <c r="E74" s="15"/>
      <c r="F74" s="15" t="s">
        <v>652</v>
      </c>
      <c r="G74" s="15"/>
      <c r="H74" s="15" t="s">
        <v>36</v>
      </c>
      <c r="I74" s="15" t="s">
        <v>37</v>
      </c>
      <c r="J74" s="15" t="s">
        <v>1616</v>
      </c>
      <c r="K74" s="15" t="s">
        <v>121</v>
      </c>
      <c r="L74" s="16">
        <v>545</v>
      </c>
      <c r="M74" s="17">
        <v>0.65</v>
      </c>
      <c r="N74" s="18">
        <v>355</v>
      </c>
      <c r="O74" s="19"/>
      <c r="P74" s="16"/>
      <c r="Q74" s="20">
        <f t="shared" ref="Q74:Q75" si="59">P74*0.22</f>
        <v>0</v>
      </c>
      <c r="R74" s="16">
        <v>580</v>
      </c>
      <c r="S74" s="20">
        <f t="shared" ref="S74:S75" si="60">R74*0.2</f>
        <v>116</v>
      </c>
      <c r="T74" s="16"/>
      <c r="U74" s="20">
        <f t="shared" ref="U74:U75" si="61">T74*0.2</f>
        <v>0</v>
      </c>
      <c r="V74" s="16"/>
      <c r="W74" s="20">
        <f t="shared" ref="W74:W75" si="62">V74*0.2</f>
        <v>0</v>
      </c>
      <c r="X74" s="16"/>
      <c r="Y74" s="20">
        <f t="shared" ref="Y74:Y75" si="63">X74*0.2</f>
        <v>0</v>
      </c>
      <c r="Z74" s="16"/>
      <c r="AA74" s="20">
        <f t="shared" ref="AA74:AA75" si="64">Z74*0.2</f>
        <v>0</v>
      </c>
      <c r="AB74" s="60"/>
      <c r="AC74" s="57" t="s">
        <v>41</v>
      </c>
      <c r="AD74" s="51"/>
      <c r="AE74" s="38"/>
      <c r="AF74" s="11"/>
      <c r="AG74" s="52"/>
      <c r="AH74" s="51"/>
      <c r="AI74" s="34"/>
      <c r="AJ74" s="42">
        <f t="shared" ref="AJ74:AJ75" si="65">AH74*AI74</f>
        <v>0</v>
      </c>
    </row>
    <row r="75" spans="1:36" s="21" customFormat="1" ht="12" x14ac:dyDescent="0.3">
      <c r="A75" s="118">
        <v>69</v>
      </c>
      <c r="B75" s="15" t="s">
        <v>763</v>
      </c>
      <c r="C75" s="14" t="s">
        <v>727</v>
      </c>
      <c r="D75" s="14">
        <v>43090</v>
      </c>
      <c r="E75" s="15" t="s">
        <v>1622</v>
      </c>
      <c r="F75" s="15" t="s">
        <v>620</v>
      </c>
      <c r="G75" s="15" t="s">
        <v>47</v>
      </c>
      <c r="H75" s="15" t="s">
        <v>219</v>
      </c>
      <c r="I75" s="15" t="s">
        <v>220</v>
      </c>
      <c r="J75" s="15" t="s">
        <v>1172</v>
      </c>
      <c r="K75" s="15" t="s">
        <v>173</v>
      </c>
      <c r="L75" s="16">
        <v>460</v>
      </c>
      <c r="M75" s="17">
        <v>0.46</v>
      </c>
      <c r="N75" s="18">
        <v>209.84</v>
      </c>
      <c r="O75" s="19"/>
      <c r="P75" s="16"/>
      <c r="Q75" s="20">
        <f t="shared" si="59"/>
        <v>0</v>
      </c>
      <c r="R75" s="16"/>
      <c r="S75" s="20">
        <f t="shared" si="60"/>
        <v>0</v>
      </c>
      <c r="T75" s="16"/>
      <c r="U75" s="20">
        <f t="shared" si="61"/>
        <v>0</v>
      </c>
      <c r="V75" s="16">
        <v>250</v>
      </c>
      <c r="W75" s="20">
        <f t="shared" si="62"/>
        <v>50</v>
      </c>
      <c r="X75" s="16"/>
      <c r="Y75" s="20">
        <f t="shared" si="63"/>
        <v>0</v>
      </c>
      <c r="Z75" s="16"/>
      <c r="AA75" s="20">
        <f t="shared" si="64"/>
        <v>0</v>
      </c>
      <c r="AB75" s="60"/>
      <c r="AC75" s="58" t="s">
        <v>41</v>
      </c>
      <c r="AD75" s="51"/>
      <c r="AE75" s="38"/>
      <c r="AF75" s="11"/>
      <c r="AG75" s="52"/>
      <c r="AH75" s="53"/>
      <c r="AI75" s="34"/>
      <c r="AJ75" s="42">
        <f t="shared" si="65"/>
        <v>0</v>
      </c>
    </row>
    <row r="76" spans="1:36" s="21" customFormat="1" ht="12" x14ac:dyDescent="0.3">
      <c r="A76" s="118">
        <v>70</v>
      </c>
      <c r="B76" s="15" t="s">
        <v>32</v>
      </c>
      <c r="C76" s="14" t="s">
        <v>727</v>
      </c>
      <c r="D76" s="14">
        <v>43090</v>
      </c>
      <c r="E76" s="15" t="s">
        <v>1634</v>
      </c>
      <c r="F76" s="15" t="s">
        <v>620</v>
      </c>
      <c r="G76" s="15" t="s">
        <v>35</v>
      </c>
      <c r="H76" s="15" t="s">
        <v>36</v>
      </c>
      <c r="I76" s="15" t="s">
        <v>37</v>
      </c>
      <c r="J76" s="15" t="s">
        <v>1623</v>
      </c>
      <c r="K76" s="15" t="s">
        <v>1624</v>
      </c>
      <c r="L76" s="16">
        <v>320</v>
      </c>
      <c r="M76" s="17">
        <v>0.8</v>
      </c>
      <c r="N76" s="18">
        <f>L76*M76</f>
        <v>256</v>
      </c>
      <c r="O76" s="19"/>
      <c r="P76" s="16"/>
      <c r="Q76" s="20">
        <f t="shared" ref="Q76" si="66">P76*0.22</f>
        <v>0</v>
      </c>
      <c r="R76" s="16"/>
      <c r="S76" s="20">
        <f t="shared" ref="S76" si="67">R76*0.2</f>
        <v>0</v>
      </c>
      <c r="T76" s="16"/>
      <c r="U76" s="20">
        <f t="shared" ref="U76" si="68">T76*0.2</f>
        <v>0</v>
      </c>
      <c r="V76" s="16">
        <v>330</v>
      </c>
      <c r="W76" s="20">
        <f t="shared" ref="W76" si="69">V76*0.2</f>
        <v>66</v>
      </c>
      <c r="X76" s="16"/>
      <c r="Y76" s="20">
        <f t="shared" ref="Y76" si="70">X76*0.2</f>
        <v>0</v>
      </c>
      <c r="Z76" s="16"/>
      <c r="AA76" s="20">
        <f t="shared" ref="AA76" si="71">Z76*0.2</f>
        <v>0</v>
      </c>
      <c r="AB76" s="60" t="s">
        <v>1392</v>
      </c>
      <c r="AC76" s="58" t="s">
        <v>41</v>
      </c>
      <c r="AD76" s="51"/>
      <c r="AE76" s="38"/>
      <c r="AF76" s="11"/>
      <c r="AG76" s="52"/>
      <c r="AH76" s="53"/>
      <c r="AI76" s="34"/>
      <c r="AJ76" s="42">
        <f t="shared" ref="AJ76" si="72">AH76*AI76</f>
        <v>0</v>
      </c>
    </row>
    <row r="77" spans="1:36" s="21" customFormat="1" ht="12" x14ac:dyDescent="0.3">
      <c r="A77" s="118">
        <v>71</v>
      </c>
      <c r="B77" s="15" t="s">
        <v>58</v>
      </c>
      <c r="C77" s="14" t="s">
        <v>18</v>
      </c>
      <c r="D77" s="14">
        <v>43091</v>
      </c>
      <c r="E77" s="15"/>
      <c r="F77" s="15" t="s">
        <v>85</v>
      </c>
      <c r="G77" s="15" t="s">
        <v>35</v>
      </c>
      <c r="H77" s="154" t="s">
        <v>36</v>
      </c>
      <c r="I77" s="154" t="s">
        <v>37</v>
      </c>
      <c r="J77" s="15" t="s">
        <v>1610</v>
      </c>
      <c r="K77" s="15" t="s">
        <v>1611</v>
      </c>
      <c r="L77" s="16">
        <v>177</v>
      </c>
      <c r="M77" s="17">
        <v>0.65</v>
      </c>
      <c r="N77" s="18">
        <v>115</v>
      </c>
      <c r="O77" s="19"/>
      <c r="P77" s="16"/>
      <c r="Q77" s="20">
        <f t="shared" si="53"/>
        <v>0</v>
      </c>
      <c r="R77" s="16"/>
      <c r="S77" s="20">
        <f t="shared" si="54"/>
        <v>0</v>
      </c>
      <c r="T77" s="16"/>
      <c r="U77" s="20">
        <f t="shared" ref="U77:U86" si="73">T77*0.2</f>
        <v>0</v>
      </c>
      <c r="V77" s="16"/>
      <c r="W77" s="20">
        <f t="shared" si="55"/>
        <v>0</v>
      </c>
      <c r="X77" s="16"/>
      <c r="Y77" s="20">
        <f t="shared" si="56"/>
        <v>0</v>
      </c>
      <c r="Z77" s="16">
        <v>180</v>
      </c>
      <c r="AA77" s="20">
        <f t="shared" si="57"/>
        <v>36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58"/>
        <v>0</v>
      </c>
    </row>
    <row r="78" spans="1:36" s="21" customFormat="1" ht="12" x14ac:dyDescent="0.3">
      <c r="A78" s="118">
        <v>72</v>
      </c>
      <c r="B78" s="15" t="s">
        <v>111</v>
      </c>
      <c r="C78" s="14" t="s">
        <v>17</v>
      </c>
      <c r="D78" s="14">
        <v>43091</v>
      </c>
      <c r="E78" s="15" t="s">
        <v>315</v>
      </c>
      <c r="F78" s="15" t="s">
        <v>1043</v>
      </c>
      <c r="G78" s="15" t="s">
        <v>59</v>
      </c>
      <c r="H78" s="15" t="s">
        <v>391</v>
      </c>
      <c r="I78" s="15" t="s">
        <v>140</v>
      </c>
      <c r="J78" s="15" t="s">
        <v>246</v>
      </c>
      <c r="K78" s="15" t="s">
        <v>65</v>
      </c>
      <c r="L78" s="16">
        <v>125</v>
      </c>
      <c r="M78" s="17">
        <v>0</v>
      </c>
      <c r="N78" s="18">
        <f t="shared" si="52"/>
        <v>0</v>
      </c>
      <c r="O78" s="19"/>
      <c r="P78" s="16"/>
      <c r="Q78" s="20">
        <f t="shared" si="53"/>
        <v>0</v>
      </c>
      <c r="R78" s="16"/>
      <c r="S78" s="20">
        <f t="shared" si="54"/>
        <v>0</v>
      </c>
      <c r="T78" s="16">
        <v>125</v>
      </c>
      <c r="U78" s="20">
        <f t="shared" si="73"/>
        <v>25</v>
      </c>
      <c r="V78" s="16"/>
      <c r="W78" s="20">
        <f t="shared" si="55"/>
        <v>0</v>
      </c>
      <c r="X78" s="16"/>
      <c r="Y78" s="20">
        <f t="shared" si="56"/>
        <v>0</v>
      </c>
      <c r="Z78" s="16"/>
      <c r="AA78" s="20">
        <f t="shared" si="57"/>
        <v>0</v>
      </c>
      <c r="AB78" s="60"/>
      <c r="AC78" s="57" t="s">
        <v>41</v>
      </c>
      <c r="AD78" s="51"/>
      <c r="AE78" s="38"/>
      <c r="AF78" s="11"/>
      <c r="AG78" s="52"/>
      <c r="AH78" s="51"/>
      <c r="AI78" s="34"/>
      <c r="AJ78" s="42">
        <f t="shared" si="58"/>
        <v>0</v>
      </c>
    </row>
    <row r="79" spans="1:36" s="21" customFormat="1" ht="12" x14ac:dyDescent="0.3">
      <c r="A79" s="118">
        <v>73</v>
      </c>
      <c r="B79" s="15" t="s">
        <v>161</v>
      </c>
      <c r="C79" s="14" t="s">
        <v>16</v>
      </c>
      <c r="D79" s="14">
        <v>43091</v>
      </c>
      <c r="E79" s="15"/>
      <c r="F79" s="15" t="s">
        <v>652</v>
      </c>
      <c r="G79" s="15" t="s">
        <v>47</v>
      </c>
      <c r="H79" s="15" t="s">
        <v>273</v>
      </c>
      <c r="I79" s="15" t="s">
        <v>274</v>
      </c>
      <c r="J79" s="15" t="s">
        <v>126</v>
      </c>
      <c r="K79" s="15" t="s">
        <v>127</v>
      </c>
      <c r="L79" s="16">
        <v>150</v>
      </c>
      <c r="M79" s="17">
        <v>0.85</v>
      </c>
      <c r="N79" s="18">
        <v>125</v>
      </c>
      <c r="O79" s="19"/>
      <c r="P79" s="16"/>
      <c r="Q79" s="20">
        <f t="shared" si="53"/>
        <v>0</v>
      </c>
      <c r="R79" s="16">
        <v>175</v>
      </c>
      <c r="S79" s="20">
        <f t="shared" si="54"/>
        <v>35</v>
      </c>
      <c r="T79" s="16"/>
      <c r="U79" s="20">
        <f t="shared" si="73"/>
        <v>0</v>
      </c>
      <c r="V79" s="16"/>
      <c r="W79" s="20">
        <f t="shared" si="55"/>
        <v>0</v>
      </c>
      <c r="X79" s="16"/>
      <c r="Y79" s="20">
        <f t="shared" si="56"/>
        <v>0</v>
      </c>
      <c r="Z79" s="16"/>
      <c r="AA79" s="20">
        <f t="shared" si="57"/>
        <v>0</v>
      </c>
      <c r="AB79" s="60"/>
      <c r="AC79" s="57" t="s">
        <v>41</v>
      </c>
      <c r="AD79" s="51"/>
      <c r="AE79" s="38"/>
      <c r="AF79" s="11"/>
      <c r="AG79" s="52"/>
      <c r="AH79" s="51"/>
      <c r="AI79" s="34"/>
      <c r="AJ79" s="42">
        <f t="shared" si="58"/>
        <v>0</v>
      </c>
    </row>
    <row r="80" spans="1:36" s="21" customFormat="1" ht="12" x14ac:dyDescent="0.3">
      <c r="A80" s="118">
        <v>74</v>
      </c>
      <c r="B80" s="15" t="s">
        <v>1638</v>
      </c>
      <c r="C80" s="14" t="s">
        <v>17</v>
      </c>
      <c r="D80" s="14">
        <v>43095</v>
      </c>
      <c r="E80" s="15"/>
      <c r="F80" s="15" t="s">
        <v>1043</v>
      </c>
      <c r="G80" s="15" t="s">
        <v>59</v>
      </c>
      <c r="H80" s="15" t="s">
        <v>1617</v>
      </c>
      <c r="I80" s="15" t="s">
        <v>1618</v>
      </c>
      <c r="J80" s="15" t="s">
        <v>36</v>
      </c>
      <c r="K80" s="15" t="s">
        <v>37</v>
      </c>
      <c r="L80" s="16">
        <v>140</v>
      </c>
      <c r="M80" s="17">
        <v>1.8</v>
      </c>
      <c r="N80" s="18">
        <v>250</v>
      </c>
      <c r="O80" s="19"/>
      <c r="P80" s="16"/>
      <c r="Q80" s="20">
        <f t="shared" si="53"/>
        <v>0</v>
      </c>
      <c r="R80" s="16"/>
      <c r="S80" s="20">
        <f t="shared" si="54"/>
        <v>0</v>
      </c>
      <c r="T80" s="16">
        <v>300</v>
      </c>
      <c r="U80" s="20">
        <f t="shared" si="73"/>
        <v>60</v>
      </c>
      <c r="V80" s="16"/>
      <c r="W80" s="20">
        <f t="shared" si="55"/>
        <v>0</v>
      </c>
      <c r="X80" s="16"/>
      <c r="Y80" s="20">
        <f t="shared" si="56"/>
        <v>0</v>
      </c>
      <c r="Z80" s="16"/>
      <c r="AA80" s="20">
        <f t="shared" si="57"/>
        <v>0</v>
      </c>
      <c r="AB80" s="60"/>
      <c r="AC80" s="57" t="s">
        <v>41</v>
      </c>
      <c r="AD80" s="51"/>
      <c r="AE80" s="38"/>
      <c r="AF80" s="11"/>
      <c r="AG80" s="52"/>
      <c r="AH80" s="51"/>
      <c r="AI80" s="34"/>
      <c r="AJ80" s="42">
        <f t="shared" si="58"/>
        <v>0</v>
      </c>
    </row>
    <row r="81" spans="1:36" s="21" customFormat="1" ht="12" x14ac:dyDescent="0.3">
      <c r="A81" s="118">
        <v>75</v>
      </c>
      <c r="B81" s="154" t="s">
        <v>58</v>
      </c>
      <c r="C81" s="155" t="s">
        <v>15</v>
      </c>
      <c r="D81" s="155">
        <v>43096</v>
      </c>
      <c r="E81" s="154"/>
      <c r="F81" s="154" t="s">
        <v>53</v>
      </c>
      <c r="G81" s="154" t="s">
        <v>47</v>
      </c>
      <c r="H81" s="15" t="s">
        <v>36</v>
      </c>
      <c r="I81" s="15" t="s">
        <v>37</v>
      </c>
      <c r="J81" s="154" t="s">
        <v>1625</v>
      </c>
      <c r="K81" s="154" t="s">
        <v>1626</v>
      </c>
      <c r="L81" s="156">
        <v>231</v>
      </c>
      <c r="M81" s="157">
        <v>0.3</v>
      </c>
      <c r="N81" s="158">
        <v>15</v>
      </c>
      <c r="O81" s="159"/>
      <c r="P81" s="156">
        <v>100</v>
      </c>
      <c r="Q81" s="20">
        <f>P81*0.22</f>
        <v>22</v>
      </c>
      <c r="R81" s="156"/>
      <c r="S81" s="20">
        <f>R81*0.2</f>
        <v>0</v>
      </c>
      <c r="T81" s="156"/>
      <c r="U81" s="20">
        <f>T81*0.2</f>
        <v>0</v>
      </c>
      <c r="V81" s="156"/>
      <c r="W81" s="20">
        <f>V81*0.2</f>
        <v>0</v>
      </c>
      <c r="X81" s="156"/>
      <c r="Y81" s="20">
        <f>X81*0.2</f>
        <v>0</v>
      </c>
      <c r="Z81" s="156"/>
      <c r="AA81" s="20">
        <f>Z81*0.2</f>
        <v>0</v>
      </c>
      <c r="AB81" s="60"/>
      <c r="AC81" s="57" t="s">
        <v>41</v>
      </c>
      <c r="AD81" s="51"/>
      <c r="AE81" s="38"/>
      <c r="AF81" s="11"/>
      <c r="AG81" s="52"/>
      <c r="AH81" s="51"/>
      <c r="AI81" s="34"/>
      <c r="AJ81" s="42">
        <f>AH81*AI81</f>
        <v>0</v>
      </c>
    </row>
    <row r="82" spans="1:36" s="21" customFormat="1" ht="12" x14ac:dyDescent="0.3">
      <c r="A82" s="118">
        <v>76</v>
      </c>
      <c r="B82" s="154" t="s">
        <v>58</v>
      </c>
      <c r="C82" s="155" t="s">
        <v>15</v>
      </c>
      <c r="D82" s="155">
        <v>43096</v>
      </c>
      <c r="E82" s="154"/>
      <c r="F82" s="154" t="s">
        <v>53</v>
      </c>
      <c r="G82" s="154" t="s">
        <v>47</v>
      </c>
      <c r="H82" s="15" t="s">
        <v>36</v>
      </c>
      <c r="I82" s="15" t="s">
        <v>37</v>
      </c>
      <c r="J82" s="154" t="s">
        <v>1627</v>
      </c>
      <c r="K82" s="154" t="s">
        <v>1628</v>
      </c>
      <c r="L82" s="156">
        <v>260</v>
      </c>
      <c r="M82" s="157">
        <v>0.72</v>
      </c>
      <c r="N82" s="158">
        <v>185</v>
      </c>
      <c r="O82" s="159"/>
      <c r="P82" s="156">
        <v>260</v>
      </c>
      <c r="Q82" s="20">
        <f>P82*0.22</f>
        <v>57.2</v>
      </c>
      <c r="R82" s="156"/>
      <c r="S82" s="20">
        <f>R82*0.2</f>
        <v>0</v>
      </c>
      <c r="T82" s="156"/>
      <c r="U82" s="20">
        <f>T82*0.2</f>
        <v>0</v>
      </c>
      <c r="V82" s="156"/>
      <c r="W82" s="20">
        <f>V82*0.2</f>
        <v>0</v>
      </c>
      <c r="X82" s="156"/>
      <c r="Y82" s="20">
        <f>X82*0.2</f>
        <v>0</v>
      </c>
      <c r="Z82" s="156"/>
      <c r="AA82" s="20">
        <f>Z82*0.2</f>
        <v>0</v>
      </c>
      <c r="AB82" s="60"/>
      <c r="AC82" s="57" t="s">
        <v>41</v>
      </c>
      <c r="AD82" s="51"/>
      <c r="AE82" s="38"/>
      <c r="AF82" s="11"/>
      <c r="AG82" s="52"/>
      <c r="AH82" s="51"/>
      <c r="AI82" s="34"/>
      <c r="AJ82" s="42">
        <f>AH82*AI82</f>
        <v>0</v>
      </c>
    </row>
    <row r="83" spans="1:36" s="21" customFormat="1" ht="12" x14ac:dyDescent="0.3">
      <c r="A83" s="118">
        <v>77</v>
      </c>
      <c r="B83" s="154" t="s">
        <v>58</v>
      </c>
      <c r="C83" s="155" t="s">
        <v>15</v>
      </c>
      <c r="D83" s="155">
        <v>43096</v>
      </c>
      <c r="E83" s="15"/>
      <c r="F83" s="154" t="s">
        <v>53</v>
      </c>
      <c r="G83" s="15" t="s">
        <v>47</v>
      </c>
      <c r="H83" s="15" t="s">
        <v>579</v>
      </c>
      <c r="I83" s="15" t="s">
        <v>107</v>
      </c>
      <c r="J83" s="15" t="s">
        <v>1629</v>
      </c>
      <c r="K83" s="15" t="s">
        <v>1630</v>
      </c>
      <c r="L83" s="16">
        <v>100</v>
      </c>
      <c r="M83" s="17">
        <v>0.6</v>
      </c>
      <c r="N83" s="18">
        <f t="shared" si="52"/>
        <v>60</v>
      </c>
      <c r="O83" s="19"/>
      <c r="P83" s="16">
        <v>3</v>
      </c>
      <c r="Q83" s="20">
        <v>30</v>
      </c>
      <c r="R83" s="16"/>
      <c r="S83" s="20">
        <f t="shared" si="54"/>
        <v>0</v>
      </c>
      <c r="T83" s="16"/>
      <c r="U83" s="20">
        <f t="shared" si="73"/>
        <v>0</v>
      </c>
      <c r="V83" s="16"/>
      <c r="W83" s="20">
        <f t="shared" si="55"/>
        <v>0</v>
      </c>
      <c r="X83" s="16"/>
      <c r="Y83" s="20">
        <f t="shared" si="56"/>
        <v>0</v>
      </c>
      <c r="Z83" s="16"/>
      <c r="AA83" s="20">
        <f t="shared" si="57"/>
        <v>0</v>
      </c>
      <c r="AB83" s="60" t="s">
        <v>656</v>
      </c>
      <c r="AC83" s="57" t="s">
        <v>41</v>
      </c>
      <c r="AD83" s="51"/>
      <c r="AE83" s="38"/>
      <c r="AF83" s="11"/>
      <c r="AG83" s="52"/>
      <c r="AH83" s="51"/>
      <c r="AI83" s="34"/>
      <c r="AJ83" s="42">
        <f t="shared" si="58"/>
        <v>0</v>
      </c>
    </row>
    <row r="84" spans="1:36" s="21" customFormat="1" ht="12" x14ac:dyDescent="0.3">
      <c r="A84" s="118">
        <v>78</v>
      </c>
      <c r="B84" s="15" t="s">
        <v>800</v>
      </c>
      <c r="C84" s="14" t="s">
        <v>16</v>
      </c>
      <c r="D84" s="155">
        <v>43096</v>
      </c>
      <c r="E84" s="15" t="s">
        <v>1636</v>
      </c>
      <c r="F84" s="15" t="s">
        <v>652</v>
      </c>
      <c r="G84" s="15" t="s">
        <v>47</v>
      </c>
      <c r="H84" s="15" t="s">
        <v>36</v>
      </c>
      <c r="I84" s="22" t="s">
        <v>37</v>
      </c>
      <c r="J84" s="15" t="s">
        <v>1635</v>
      </c>
      <c r="K84" s="22" t="s">
        <v>94</v>
      </c>
      <c r="L84" s="16">
        <v>870</v>
      </c>
      <c r="M84" s="17">
        <v>0.75</v>
      </c>
      <c r="N84" s="18">
        <f t="shared" si="52"/>
        <v>652.5</v>
      </c>
      <c r="O84" s="19">
        <v>78.95</v>
      </c>
      <c r="P84" s="16"/>
      <c r="Q84" s="20">
        <f t="shared" si="53"/>
        <v>0</v>
      </c>
      <c r="R84" s="16">
        <v>900</v>
      </c>
      <c r="S84" s="20">
        <f t="shared" si="54"/>
        <v>180</v>
      </c>
      <c r="T84" s="16"/>
      <c r="U84" s="20">
        <f t="shared" si="73"/>
        <v>0</v>
      </c>
      <c r="V84" s="16"/>
      <c r="W84" s="20">
        <f t="shared" si="55"/>
        <v>0</v>
      </c>
      <c r="X84" s="16"/>
      <c r="Y84" s="20">
        <f t="shared" si="56"/>
        <v>0</v>
      </c>
      <c r="Z84" s="16"/>
      <c r="AA84" s="20">
        <f t="shared" si="57"/>
        <v>0</v>
      </c>
      <c r="AB84" s="60" t="s">
        <v>1632</v>
      </c>
      <c r="AC84" s="57" t="s">
        <v>41</v>
      </c>
      <c r="AD84" s="51"/>
      <c r="AE84" s="38"/>
      <c r="AF84" s="11"/>
      <c r="AG84" s="52"/>
      <c r="AH84" s="51"/>
      <c r="AI84" s="34"/>
      <c r="AJ84" s="42">
        <f t="shared" si="58"/>
        <v>0</v>
      </c>
    </row>
    <row r="85" spans="1:36" s="21" customFormat="1" ht="12" x14ac:dyDescent="0.3">
      <c r="A85" s="118">
        <v>79</v>
      </c>
      <c r="B85" s="15" t="s">
        <v>800</v>
      </c>
      <c r="C85" s="14" t="s">
        <v>727</v>
      </c>
      <c r="D85" s="155">
        <v>43096</v>
      </c>
      <c r="E85" s="15" t="s">
        <v>1636</v>
      </c>
      <c r="F85" s="15" t="s">
        <v>620</v>
      </c>
      <c r="G85" s="15" t="s">
        <v>47</v>
      </c>
      <c r="H85" s="15" t="s">
        <v>36</v>
      </c>
      <c r="I85" s="22" t="s">
        <v>37</v>
      </c>
      <c r="J85" s="15" t="s">
        <v>1635</v>
      </c>
      <c r="K85" s="22" t="s">
        <v>94</v>
      </c>
      <c r="L85" s="16">
        <v>870</v>
      </c>
      <c r="M85" s="17">
        <v>0.75</v>
      </c>
      <c r="N85" s="18">
        <f t="shared" si="52"/>
        <v>652.5</v>
      </c>
      <c r="O85" s="19">
        <v>78.95</v>
      </c>
      <c r="P85" s="16"/>
      <c r="Q85" s="20">
        <f t="shared" si="53"/>
        <v>0</v>
      </c>
      <c r="R85" s="16"/>
      <c r="S85" s="20">
        <f t="shared" si="54"/>
        <v>0</v>
      </c>
      <c r="T85" s="16"/>
      <c r="U85" s="20">
        <f t="shared" si="73"/>
        <v>0</v>
      </c>
      <c r="V85" s="16">
        <v>900</v>
      </c>
      <c r="W85" s="20">
        <f t="shared" si="55"/>
        <v>180</v>
      </c>
      <c r="X85" s="16"/>
      <c r="Y85" s="20">
        <f t="shared" si="56"/>
        <v>0</v>
      </c>
      <c r="Z85" s="16"/>
      <c r="AA85" s="20">
        <f t="shared" si="57"/>
        <v>0</v>
      </c>
      <c r="AB85" s="60" t="s">
        <v>1632</v>
      </c>
      <c r="AC85" s="57" t="s">
        <v>41</v>
      </c>
      <c r="AD85" s="51"/>
      <c r="AE85" s="38"/>
      <c r="AF85" s="11"/>
      <c r="AG85" s="52"/>
      <c r="AH85" s="51"/>
      <c r="AI85" s="34"/>
      <c r="AJ85" s="42">
        <f t="shared" si="58"/>
        <v>0</v>
      </c>
    </row>
    <row r="86" spans="1:36" s="21" customFormat="1" ht="12" x14ac:dyDescent="0.3">
      <c r="A86" s="118">
        <v>80</v>
      </c>
      <c r="B86" s="15" t="s">
        <v>58</v>
      </c>
      <c r="C86" s="14" t="s">
        <v>15</v>
      </c>
      <c r="D86" s="155">
        <v>43097</v>
      </c>
      <c r="E86" s="15"/>
      <c r="F86" s="15" t="s">
        <v>53</v>
      </c>
      <c r="G86" s="15" t="s">
        <v>47</v>
      </c>
      <c r="H86" s="15" t="s">
        <v>579</v>
      </c>
      <c r="I86" s="22" t="s">
        <v>107</v>
      </c>
      <c r="J86" s="15" t="s">
        <v>1629</v>
      </c>
      <c r="K86" s="15" t="s">
        <v>1630</v>
      </c>
      <c r="L86" s="16">
        <v>1092</v>
      </c>
      <c r="M86" s="17">
        <v>0.36</v>
      </c>
      <c r="N86" s="18">
        <v>400</v>
      </c>
      <c r="O86" s="19"/>
      <c r="P86" s="16">
        <v>550</v>
      </c>
      <c r="Q86" s="20">
        <f t="shared" si="53"/>
        <v>121</v>
      </c>
      <c r="R86" s="16"/>
      <c r="S86" s="20">
        <f t="shared" si="54"/>
        <v>0</v>
      </c>
      <c r="T86" s="16"/>
      <c r="U86" s="20">
        <f t="shared" si="73"/>
        <v>0</v>
      </c>
      <c r="V86" s="16"/>
      <c r="W86" s="20">
        <f t="shared" si="55"/>
        <v>0</v>
      </c>
      <c r="X86" s="16"/>
      <c r="Y86" s="20">
        <f t="shared" si="56"/>
        <v>0</v>
      </c>
      <c r="Z86" s="16"/>
      <c r="AA86" s="20">
        <f t="shared" si="57"/>
        <v>0</v>
      </c>
      <c r="AB86" s="60"/>
      <c r="AC86" s="57" t="s">
        <v>41</v>
      </c>
      <c r="AD86" s="51"/>
      <c r="AE86" s="38"/>
      <c r="AF86" s="11"/>
      <c r="AG86" s="52"/>
      <c r="AH86" s="51"/>
      <c r="AI86" s="34"/>
      <c r="AJ86" s="42">
        <f t="shared" si="58"/>
        <v>0</v>
      </c>
    </row>
    <row r="87" spans="1:36" s="21" customFormat="1" ht="24" x14ac:dyDescent="0.3">
      <c r="A87" s="118">
        <v>81</v>
      </c>
      <c r="B87" s="15" t="s">
        <v>800</v>
      </c>
      <c r="C87" s="14" t="s">
        <v>727</v>
      </c>
      <c r="D87" s="155">
        <v>43097</v>
      </c>
      <c r="E87" s="15" t="s">
        <v>1637</v>
      </c>
      <c r="F87" s="15" t="s">
        <v>620</v>
      </c>
      <c r="G87" s="15" t="s">
        <v>47</v>
      </c>
      <c r="H87" s="15" t="s">
        <v>36</v>
      </c>
      <c r="I87" s="15" t="s">
        <v>37</v>
      </c>
      <c r="J87" s="15" t="s">
        <v>1635</v>
      </c>
      <c r="K87" s="15" t="s">
        <v>94</v>
      </c>
      <c r="L87" s="16">
        <v>870</v>
      </c>
      <c r="M87" s="17">
        <v>0.75</v>
      </c>
      <c r="N87" s="18">
        <f t="shared" si="0"/>
        <v>652.5</v>
      </c>
      <c r="O87" s="19">
        <v>348.4</v>
      </c>
      <c r="P87" s="16"/>
      <c r="Q87" s="20">
        <f t="shared" si="1"/>
        <v>0</v>
      </c>
      <c r="R87" s="16"/>
      <c r="S87" s="20">
        <f t="shared" si="2"/>
        <v>0</v>
      </c>
      <c r="T87" s="16"/>
      <c r="U87" s="20">
        <f t="shared" si="3"/>
        <v>0</v>
      </c>
      <c r="V87" s="16">
        <v>900</v>
      </c>
      <c r="W87" s="20">
        <f t="shared" si="4"/>
        <v>180</v>
      </c>
      <c r="X87" s="16"/>
      <c r="Y87" s="20">
        <f t="shared" si="5"/>
        <v>0</v>
      </c>
      <c r="Z87" s="16"/>
      <c r="AA87" s="20">
        <f t="shared" si="6"/>
        <v>0</v>
      </c>
      <c r="AB87" s="60" t="s">
        <v>1633</v>
      </c>
      <c r="AC87" s="58" t="s">
        <v>41</v>
      </c>
      <c r="AD87" s="51"/>
      <c r="AE87" s="38"/>
      <c r="AF87" s="11"/>
      <c r="AG87" s="52"/>
      <c r="AH87" s="51"/>
      <c r="AI87" s="34"/>
      <c r="AJ87" s="42">
        <f t="shared" si="7"/>
        <v>0</v>
      </c>
    </row>
    <row r="88" spans="1:36" s="21" customFormat="1" ht="12" x14ac:dyDescent="0.3">
      <c r="A88" s="118">
        <v>82</v>
      </c>
      <c r="B88" s="15" t="s">
        <v>800</v>
      </c>
      <c r="C88" s="14" t="s">
        <v>999</v>
      </c>
      <c r="D88" s="155">
        <v>43097</v>
      </c>
      <c r="E88" s="15" t="s">
        <v>1637</v>
      </c>
      <c r="F88" s="15" t="s">
        <v>85</v>
      </c>
      <c r="G88" s="15" t="s">
        <v>47</v>
      </c>
      <c r="H88" s="15" t="s">
        <v>36</v>
      </c>
      <c r="I88" s="15" t="s">
        <v>37</v>
      </c>
      <c r="J88" s="15" t="s">
        <v>1635</v>
      </c>
      <c r="K88" s="15" t="s">
        <v>94</v>
      </c>
      <c r="L88" s="16">
        <v>870</v>
      </c>
      <c r="M88" s="17">
        <v>0.75</v>
      </c>
      <c r="N88" s="18">
        <f t="shared" si="0"/>
        <v>652.5</v>
      </c>
      <c r="O88" s="19">
        <v>77.400000000000006</v>
      </c>
      <c r="P88" s="16"/>
      <c r="Q88" s="20">
        <f t="shared" si="1"/>
        <v>0</v>
      </c>
      <c r="R88" s="16"/>
      <c r="S88" s="20">
        <f t="shared" si="2"/>
        <v>0</v>
      </c>
      <c r="T88" s="16"/>
      <c r="U88" s="20">
        <f t="shared" si="3"/>
        <v>0</v>
      </c>
      <c r="V88" s="16"/>
      <c r="W88" s="20">
        <f t="shared" si="4"/>
        <v>0</v>
      </c>
      <c r="X88" s="16">
        <v>900</v>
      </c>
      <c r="Y88" s="20">
        <f t="shared" si="5"/>
        <v>180</v>
      </c>
      <c r="Z88" s="16"/>
      <c r="AA88" s="20">
        <f t="shared" si="6"/>
        <v>0</v>
      </c>
      <c r="AB88" s="60" t="s">
        <v>1631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7"/>
        <v>0</v>
      </c>
    </row>
    <row r="89" spans="1:36" s="21" customFormat="1" ht="12" x14ac:dyDescent="0.3">
      <c r="A89" s="118">
        <v>83</v>
      </c>
      <c r="B89" s="15" t="s">
        <v>111</v>
      </c>
      <c r="C89" s="14" t="s">
        <v>17</v>
      </c>
      <c r="D89" s="155">
        <v>43097</v>
      </c>
      <c r="E89" s="15" t="s">
        <v>315</v>
      </c>
      <c r="F89" s="15" t="s">
        <v>1043</v>
      </c>
      <c r="G89" s="15" t="s">
        <v>59</v>
      </c>
      <c r="H89" s="15" t="s">
        <v>391</v>
      </c>
      <c r="I89" s="15" t="s">
        <v>140</v>
      </c>
      <c r="J89" s="15" t="s">
        <v>246</v>
      </c>
      <c r="K89" s="15" t="s">
        <v>65</v>
      </c>
      <c r="L89" s="16">
        <v>125</v>
      </c>
      <c r="M89" s="17">
        <v>0</v>
      </c>
      <c r="N89" s="18">
        <f t="shared" si="0"/>
        <v>0</v>
      </c>
      <c r="O89" s="19"/>
      <c r="P89" s="16"/>
      <c r="Q89" s="20">
        <f t="shared" si="1"/>
        <v>0</v>
      </c>
      <c r="R89" s="16"/>
      <c r="S89" s="20">
        <f t="shared" si="2"/>
        <v>0</v>
      </c>
      <c r="T89" s="16">
        <v>125</v>
      </c>
      <c r="U89" s="20">
        <f t="shared" si="3"/>
        <v>25</v>
      </c>
      <c r="V89" s="16"/>
      <c r="W89" s="20">
        <f t="shared" si="4"/>
        <v>0</v>
      </c>
      <c r="X89" s="16"/>
      <c r="Y89" s="20">
        <f t="shared" si="5"/>
        <v>0</v>
      </c>
      <c r="Z89" s="16"/>
      <c r="AA89" s="20">
        <f t="shared" si="6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7"/>
        <v>0</v>
      </c>
    </row>
    <row r="90" spans="1:36" s="21" customFormat="1" ht="12" x14ac:dyDescent="0.3">
      <c r="A90" s="11">
        <v>84</v>
      </c>
      <c r="B90" s="15" t="s">
        <v>58</v>
      </c>
      <c r="C90" s="14" t="s">
        <v>15</v>
      </c>
      <c r="D90" s="155">
        <v>43098</v>
      </c>
      <c r="E90" s="15"/>
      <c r="F90" s="15" t="s">
        <v>53</v>
      </c>
      <c r="G90" s="15" t="s">
        <v>47</v>
      </c>
      <c r="H90" s="15" t="s">
        <v>219</v>
      </c>
      <c r="I90" s="15" t="s">
        <v>220</v>
      </c>
      <c r="J90" s="15" t="s">
        <v>221</v>
      </c>
      <c r="K90" s="15" t="s">
        <v>222</v>
      </c>
      <c r="L90" s="16">
        <v>220</v>
      </c>
      <c r="M90" s="17">
        <v>0.72</v>
      </c>
      <c r="N90" s="18">
        <v>160</v>
      </c>
      <c r="O90" s="19"/>
      <c r="P90" s="16">
        <v>250</v>
      </c>
      <c r="Q90" s="20">
        <f t="shared" si="1"/>
        <v>55</v>
      </c>
      <c r="R90" s="16"/>
      <c r="S90" s="20">
        <f t="shared" si="2"/>
        <v>0</v>
      </c>
      <c r="T90" s="16"/>
      <c r="U90" s="20">
        <f t="shared" si="3"/>
        <v>0</v>
      </c>
      <c r="V90" s="16"/>
      <c r="W90" s="20">
        <f t="shared" si="4"/>
        <v>0</v>
      </c>
      <c r="X90" s="16"/>
      <c r="Y90" s="20">
        <f t="shared" si="5"/>
        <v>0</v>
      </c>
      <c r="Z90" s="16"/>
      <c r="AA90" s="20">
        <f t="shared" si="6"/>
        <v>0</v>
      </c>
      <c r="AB90" s="60"/>
      <c r="AC90" s="57" t="s">
        <v>41</v>
      </c>
      <c r="AD90" s="51"/>
      <c r="AE90" s="38"/>
      <c r="AF90" s="11"/>
      <c r="AG90" s="52"/>
      <c r="AH90" s="51"/>
      <c r="AI90" s="34"/>
      <c r="AJ90" s="42">
        <f t="shared" si="7"/>
        <v>0</v>
      </c>
    </row>
    <row r="91" spans="1:36" s="21" customFormat="1" ht="12" x14ac:dyDescent="0.3">
      <c r="A91" s="118">
        <v>85</v>
      </c>
      <c r="B91" s="15" t="s">
        <v>58</v>
      </c>
      <c r="C91" s="14" t="s">
        <v>16</v>
      </c>
      <c r="D91" s="155">
        <v>43098</v>
      </c>
      <c r="E91" s="15"/>
      <c r="F91" s="15" t="s">
        <v>652</v>
      </c>
      <c r="G91" s="15" t="s">
        <v>47</v>
      </c>
      <c r="H91" s="15" t="s">
        <v>36</v>
      </c>
      <c r="I91" s="15" t="s">
        <v>37</v>
      </c>
      <c r="J91" s="15" t="s">
        <v>128</v>
      </c>
      <c r="K91" s="15" t="s">
        <v>129</v>
      </c>
      <c r="L91" s="16">
        <v>140</v>
      </c>
      <c r="M91" s="17">
        <v>0.72</v>
      </c>
      <c r="N91" s="18">
        <f t="shared" si="0"/>
        <v>100.8</v>
      </c>
      <c r="O91" s="19"/>
      <c r="P91" s="16"/>
      <c r="Q91" s="20">
        <f t="shared" si="1"/>
        <v>0</v>
      </c>
      <c r="R91" s="16">
        <v>150</v>
      </c>
      <c r="S91" s="20">
        <f t="shared" si="2"/>
        <v>30</v>
      </c>
      <c r="T91" s="16"/>
      <c r="U91" s="20">
        <f t="shared" si="3"/>
        <v>0</v>
      </c>
      <c r="V91" s="16"/>
      <c r="W91" s="20">
        <f t="shared" si="4"/>
        <v>0</v>
      </c>
      <c r="X91" s="16"/>
      <c r="Y91" s="20">
        <f t="shared" si="5"/>
        <v>0</v>
      </c>
      <c r="Z91" s="16"/>
      <c r="AA91" s="20">
        <f t="shared" si="6"/>
        <v>0</v>
      </c>
      <c r="AB91" s="60"/>
      <c r="AC91" s="57" t="s">
        <v>41</v>
      </c>
      <c r="AD91" s="51"/>
      <c r="AE91" s="38"/>
      <c r="AF91" s="11"/>
      <c r="AG91" s="52"/>
      <c r="AH91" s="51"/>
      <c r="AI91" s="34"/>
      <c r="AJ91" s="42">
        <f t="shared" si="7"/>
        <v>0</v>
      </c>
    </row>
    <row r="92" spans="1:36" s="21" customFormat="1" ht="12" x14ac:dyDescent="0.3">
      <c r="A92" s="11">
        <v>86</v>
      </c>
      <c r="B92" s="15" t="s">
        <v>32</v>
      </c>
      <c r="C92" s="14" t="s">
        <v>1157</v>
      </c>
      <c r="D92" s="14">
        <v>43465</v>
      </c>
      <c r="E92" s="15" t="s">
        <v>1641</v>
      </c>
      <c r="F92" s="15" t="s">
        <v>1167</v>
      </c>
      <c r="G92" s="15" t="s">
        <v>59</v>
      </c>
      <c r="H92" s="15" t="s">
        <v>36</v>
      </c>
      <c r="I92" s="15" t="s">
        <v>37</v>
      </c>
      <c r="J92" s="15" t="s">
        <v>1642</v>
      </c>
      <c r="K92" s="15" t="s">
        <v>1169</v>
      </c>
      <c r="L92" s="16">
        <v>280</v>
      </c>
      <c r="M92" s="17">
        <v>0.8</v>
      </c>
      <c r="N92" s="18">
        <f t="shared" si="0"/>
        <v>224</v>
      </c>
      <c r="O92" s="19"/>
      <c r="P92" s="16"/>
      <c r="Q92" s="20">
        <f t="shared" si="1"/>
        <v>0</v>
      </c>
      <c r="R92" s="16"/>
      <c r="S92" s="20">
        <f t="shared" si="2"/>
        <v>0</v>
      </c>
      <c r="T92" s="16"/>
      <c r="U92" s="20">
        <f t="shared" si="3"/>
        <v>0</v>
      </c>
      <c r="V92" s="16"/>
      <c r="W92" s="20">
        <f t="shared" si="4"/>
        <v>0</v>
      </c>
      <c r="X92" s="16"/>
      <c r="Y92" s="20">
        <f t="shared" si="5"/>
        <v>0</v>
      </c>
      <c r="Z92" s="16"/>
      <c r="AA92" s="20">
        <f t="shared" si="6"/>
        <v>0</v>
      </c>
      <c r="AB92" s="60"/>
      <c r="AC92" s="57" t="s">
        <v>41</v>
      </c>
      <c r="AD92" s="51"/>
      <c r="AE92" s="38"/>
      <c r="AF92" s="11"/>
      <c r="AG92" s="52"/>
      <c r="AH92" s="53">
        <v>370</v>
      </c>
      <c r="AI92" s="67">
        <v>0.6</v>
      </c>
      <c r="AJ92" s="68">
        <f t="shared" si="7"/>
        <v>222</v>
      </c>
    </row>
    <row r="93" spans="1:36" s="21" customFormat="1" ht="12" x14ac:dyDescent="0.3">
      <c r="A93" s="11">
        <v>87</v>
      </c>
      <c r="B93" s="15"/>
      <c r="C93" s="14"/>
      <c r="D93" s="14"/>
      <c r="E93" s="15"/>
      <c r="F93" s="15"/>
      <c r="G93" s="15"/>
      <c r="H93" s="15"/>
      <c r="I93" s="22"/>
      <c r="J93" s="15"/>
      <c r="K93" s="22"/>
      <c r="L93" s="16"/>
      <c r="M93" s="17"/>
      <c r="N93" s="18">
        <f t="shared" si="0"/>
        <v>0</v>
      </c>
      <c r="O93" s="19"/>
      <c r="P93" s="16"/>
      <c r="Q93" s="20">
        <f t="shared" si="1"/>
        <v>0</v>
      </c>
      <c r="R93" s="16"/>
      <c r="S93" s="20">
        <f t="shared" si="2"/>
        <v>0</v>
      </c>
      <c r="T93" s="16"/>
      <c r="U93" s="20">
        <f t="shared" si="3"/>
        <v>0</v>
      </c>
      <c r="V93" s="16"/>
      <c r="W93" s="20">
        <f t="shared" si="4"/>
        <v>0</v>
      </c>
      <c r="X93" s="16"/>
      <c r="Y93" s="20">
        <f t="shared" si="5"/>
        <v>0</v>
      </c>
      <c r="Z93" s="16"/>
      <c r="AA93" s="20">
        <f t="shared" si="6"/>
        <v>0</v>
      </c>
      <c r="AB93" s="60"/>
      <c r="AC93" s="57"/>
      <c r="AD93" s="51"/>
      <c r="AE93" s="38"/>
      <c r="AF93" s="11"/>
      <c r="AG93" s="52"/>
      <c r="AH93" s="51"/>
      <c r="AI93" s="34"/>
      <c r="AJ93" s="42">
        <f t="shared" si="7"/>
        <v>0</v>
      </c>
    </row>
    <row r="94" spans="1:36" s="21" customFormat="1" ht="12" x14ac:dyDescent="0.3">
      <c r="A94" s="11">
        <v>88</v>
      </c>
      <c r="B94" s="15"/>
      <c r="C94" s="14"/>
      <c r="D94" s="14"/>
      <c r="E94" s="15"/>
      <c r="F94" s="15"/>
      <c r="G94" s="15"/>
      <c r="H94" s="15"/>
      <c r="I94" s="22"/>
      <c r="J94" s="15"/>
      <c r="K94" s="22"/>
      <c r="L94" s="16"/>
      <c r="M94" s="17"/>
      <c r="N94" s="18">
        <f t="shared" si="0"/>
        <v>0</v>
      </c>
      <c r="O94" s="19"/>
      <c r="P94" s="16"/>
      <c r="Q94" s="20">
        <f t="shared" si="1"/>
        <v>0</v>
      </c>
      <c r="R94" s="16"/>
      <c r="S94" s="20">
        <f t="shared" si="2"/>
        <v>0</v>
      </c>
      <c r="T94" s="16"/>
      <c r="U94" s="20">
        <f t="shared" si="3"/>
        <v>0</v>
      </c>
      <c r="V94" s="16"/>
      <c r="W94" s="20">
        <f t="shared" si="4"/>
        <v>0</v>
      </c>
      <c r="X94" s="16"/>
      <c r="Y94" s="20">
        <f t="shared" si="5"/>
        <v>0</v>
      </c>
      <c r="Z94" s="16"/>
      <c r="AA94" s="20">
        <f t="shared" si="6"/>
        <v>0</v>
      </c>
      <c r="AB94" s="60"/>
      <c r="AC94" s="57"/>
      <c r="AD94" s="51"/>
      <c r="AE94" s="38"/>
      <c r="AF94" s="11"/>
      <c r="AG94" s="52"/>
      <c r="AH94" s="51"/>
      <c r="AI94" s="34"/>
      <c r="AJ94" s="42">
        <f t="shared" si="7"/>
        <v>0</v>
      </c>
    </row>
    <row r="95" spans="1:36" s="21" customFormat="1" ht="12" x14ac:dyDescent="0.3">
      <c r="A95" s="11">
        <v>89</v>
      </c>
      <c r="B95" s="15"/>
      <c r="C95" s="14"/>
      <c r="D95" s="14"/>
      <c r="E95" s="15"/>
      <c r="F95" s="15"/>
      <c r="G95" s="15"/>
      <c r="H95" s="15"/>
      <c r="I95" s="22"/>
      <c r="J95" s="15"/>
      <c r="K95" s="15"/>
      <c r="L95" s="16"/>
      <c r="M95" s="17"/>
      <c r="N95" s="18">
        <f t="shared" si="0"/>
        <v>0</v>
      </c>
      <c r="O95" s="19"/>
      <c r="P95" s="16"/>
      <c r="Q95" s="20">
        <f t="shared" si="1"/>
        <v>0</v>
      </c>
      <c r="R95" s="16"/>
      <c r="S95" s="20">
        <f t="shared" si="2"/>
        <v>0</v>
      </c>
      <c r="T95" s="16"/>
      <c r="U95" s="20">
        <f t="shared" si="3"/>
        <v>0</v>
      </c>
      <c r="V95" s="16"/>
      <c r="W95" s="20">
        <f t="shared" si="4"/>
        <v>0</v>
      </c>
      <c r="X95" s="16"/>
      <c r="Y95" s="20">
        <f t="shared" si="5"/>
        <v>0</v>
      </c>
      <c r="Z95" s="16"/>
      <c r="AA95" s="20">
        <f t="shared" si="6"/>
        <v>0</v>
      </c>
      <c r="AB95" s="60"/>
      <c r="AC95" s="57"/>
      <c r="AD95" s="51"/>
      <c r="AE95" s="38"/>
      <c r="AF95" s="11"/>
      <c r="AG95" s="52"/>
      <c r="AH95" s="51"/>
      <c r="AI95" s="34"/>
      <c r="AJ95" s="42">
        <f t="shared" si="7"/>
        <v>0</v>
      </c>
    </row>
    <row r="96" spans="1:36" s="21" customFormat="1" ht="12" x14ac:dyDescent="0.3">
      <c r="A96" s="11">
        <v>90</v>
      </c>
      <c r="B96" s="15"/>
      <c r="C96" s="14"/>
      <c r="D96" s="14"/>
      <c r="E96" s="15"/>
      <c r="F96" s="15"/>
      <c r="G96" s="15"/>
      <c r="H96" s="15"/>
      <c r="I96" s="15"/>
      <c r="J96" s="15"/>
      <c r="K96" s="15"/>
      <c r="L96" s="16"/>
      <c r="M96" s="17"/>
      <c r="N96" s="18">
        <f t="shared" si="0"/>
        <v>0</v>
      </c>
      <c r="O96" s="19"/>
      <c r="P96" s="16"/>
      <c r="Q96" s="20">
        <f t="shared" si="1"/>
        <v>0</v>
      </c>
      <c r="R96" s="16"/>
      <c r="S96" s="20">
        <f t="shared" si="2"/>
        <v>0</v>
      </c>
      <c r="T96" s="16"/>
      <c r="U96" s="20">
        <f t="shared" si="3"/>
        <v>0</v>
      </c>
      <c r="V96" s="16"/>
      <c r="W96" s="20">
        <f t="shared" si="4"/>
        <v>0</v>
      </c>
      <c r="X96" s="16"/>
      <c r="Y96" s="20">
        <f t="shared" si="5"/>
        <v>0</v>
      </c>
      <c r="Z96" s="16"/>
      <c r="AA96" s="20">
        <f t="shared" si="6"/>
        <v>0</v>
      </c>
      <c r="AB96" s="60"/>
      <c r="AC96" s="57"/>
      <c r="AD96" s="51"/>
      <c r="AE96" s="38"/>
      <c r="AF96" s="11"/>
      <c r="AG96" s="52"/>
      <c r="AH96" s="51"/>
      <c r="AI96" s="34"/>
      <c r="AJ96" s="42">
        <f t="shared" si="7"/>
        <v>0</v>
      </c>
    </row>
    <row r="97" spans="1:36" s="21" customFormat="1" ht="12" x14ac:dyDescent="0.3">
      <c r="A97" s="11">
        <v>91</v>
      </c>
      <c r="B97" s="15"/>
      <c r="C97" s="14"/>
      <c r="D97" s="14"/>
      <c r="E97" s="15"/>
      <c r="F97" s="15"/>
      <c r="G97" s="15"/>
      <c r="H97" s="15"/>
      <c r="I97" s="15"/>
      <c r="J97" s="15"/>
      <c r="K97" s="15"/>
      <c r="L97" s="16"/>
      <c r="M97" s="17"/>
      <c r="N97" s="18">
        <f t="shared" si="0"/>
        <v>0</v>
      </c>
      <c r="O97" s="19"/>
      <c r="P97" s="16"/>
      <c r="Q97" s="20">
        <f t="shared" si="1"/>
        <v>0</v>
      </c>
      <c r="R97" s="16"/>
      <c r="S97" s="20">
        <f t="shared" si="2"/>
        <v>0</v>
      </c>
      <c r="T97" s="16"/>
      <c r="U97" s="20">
        <f t="shared" si="3"/>
        <v>0</v>
      </c>
      <c r="V97" s="16"/>
      <c r="W97" s="20">
        <f t="shared" si="4"/>
        <v>0</v>
      </c>
      <c r="X97" s="16"/>
      <c r="Y97" s="20">
        <f t="shared" si="5"/>
        <v>0</v>
      </c>
      <c r="Z97" s="16"/>
      <c r="AA97" s="20">
        <f t="shared" si="6"/>
        <v>0</v>
      </c>
      <c r="AB97" s="60"/>
      <c r="AC97" s="57"/>
      <c r="AD97" s="51"/>
      <c r="AE97" s="38"/>
      <c r="AF97" s="11"/>
      <c r="AG97" s="52"/>
      <c r="AH97" s="51"/>
      <c r="AI97" s="34"/>
      <c r="AJ97" s="42">
        <f t="shared" si="7"/>
        <v>0</v>
      </c>
    </row>
    <row r="98" spans="1:36" s="21" customFormat="1" ht="12" x14ac:dyDescent="0.3">
      <c r="C98" s="24"/>
      <c r="F98" s="24"/>
      <c r="G98" s="24"/>
      <c r="N98" s="25"/>
      <c r="O98" s="25"/>
      <c r="P98" s="26"/>
      <c r="Q98" s="25"/>
      <c r="R98" s="26"/>
      <c r="S98" s="25"/>
      <c r="T98" s="26"/>
      <c r="U98" s="25"/>
      <c r="V98" s="26"/>
      <c r="W98" s="25"/>
      <c r="X98" s="26"/>
      <c r="Y98" s="25"/>
      <c r="Z98" s="26"/>
      <c r="AA98" s="25"/>
      <c r="AB98" s="27"/>
      <c r="AE98" s="37"/>
      <c r="AG98" s="37"/>
    </row>
    <row r="99" spans="1:36" s="21" customFormat="1" ht="12" x14ac:dyDescent="0.3">
      <c r="C99" s="24"/>
      <c r="F99" s="24"/>
      <c r="G99" s="24"/>
      <c r="K99" s="28" t="s">
        <v>258</v>
      </c>
      <c r="L99" s="29">
        <f>SUM(L2:L97)</f>
        <v>29951</v>
      </c>
      <c r="M99" s="29"/>
      <c r="N99" s="64">
        <f t="shared" ref="N99:AA99" si="74">SUM(N2:N97)</f>
        <v>20175.560000000001</v>
      </c>
      <c r="O99" s="64">
        <f t="shared" si="74"/>
        <v>1236.7000000000003</v>
      </c>
      <c r="P99" s="26">
        <f t="shared" si="74"/>
        <v>4708</v>
      </c>
      <c r="Q99" s="64">
        <f t="shared" si="74"/>
        <v>1114</v>
      </c>
      <c r="R99" s="26">
        <f t="shared" si="74"/>
        <v>5785</v>
      </c>
      <c r="S99" s="64">
        <f t="shared" si="74"/>
        <v>1157</v>
      </c>
      <c r="T99" s="26">
        <f t="shared" si="74"/>
        <v>4081</v>
      </c>
      <c r="U99" s="64">
        <f t="shared" si="74"/>
        <v>875</v>
      </c>
      <c r="V99" s="26">
        <f t="shared" si="74"/>
        <v>9144</v>
      </c>
      <c r="W99" s="64">
        <f t="shared" si="74"/>
        <v>1868</v>
      </c>
      <c r="X99" s="26">
        <f t="shared" si="74"/>
        <v>1470</v>
      </c>
      <c r="Y99" s="64">
        <f t="shared" si="74"/>
        <v>294</v>
      </c>
      <c r="Z99" s="26">
        <f t="shared" si="74"/>
        <v>775</v>
      </c>
      <c r="AA99" s="64">
        <f t="shared" si="74"/>
        <v>155</v>
      </c>
      <c r="AB99" s="46" t="s">
        <v>259</v>
      </c>
      <c r="AC99" s="30"/>
      <c r="AD99" s="27"/>
      <c r="AE99" s="64">
        <f>SUM(AE7:AE97)</f>
        <v>120</v>
      </c>
      <c r="AF99" s="27"/>
      <c r="AG99" s="64">
        <f>SUM(AG7:AG97)</f>
        <v>0</v>
      </c>
      <c r="AH99" s="55">
        <f>SUM(AH7:AH97)</f>
        <v>1070</v>
      </c>
      <c r="AI99" s="30"/>
      <c r="AJ99" s="64">
        <f>SUM(AJ7:AJ97)</f>
        <v>782</v>
      </c>
    </row>
    <row r="100" spans="1:36" x14ac:dyDescent="0.3">
      <c r="K100" s="63"/>
      <c r="L100" s="31"/>
      <c r="M100" s="31"/>
      <c r="N100" s="64"/>
      <c r="O100" s="64"/>
      <c r="Q100" s="64"/>
      <c r="S100" s="64"/>
      <c r="U100" s="64"/>
      <c r="W100" s="64"/>
      <c r="Y100" s="64"/>
      <c r="AA100" s="64">
        <v>600</v>
      </c>
      <c r="AB100" s="46" t="s">
        <v>1527</v>
      </c>
      <c r="AD100" s="3"/>
      <c r="AE100" s="64"/>
      <c r="AJ100" s="64"/>
    </row>
    <row r="101" spans="1:36" ht="24" x14ac:dyDescent="0.3">
      <c r="K101" s="63"/>
      <c r="L101" s="31"/>
      <c r="M101" s="31"/>
      <c r="N101" s="64"/>
      <c r="O101" s="64"/>
      <c r="Q101" s="64"/>
      <c r="S101" s="64"/>
      <c r="U101" s="64"/>
      <c r="W101" s="64"/>
      <c r="Y101" s="64"/>
      <c r="AA101" s="64">
        <v>-25</v>
      </c>
      <c r="AB101" s="150" t="s">
        <v>1528</v>
      </c>
      <c r="AD101" s="3"/>
      <c r="AE101" s="64"/>
      <c r="AJ101" s="64"/>
    </row>
    <row r="102" spans="1:36" x14ac:dyDescent="0.3">
      <c r="L102" s="31"/>
      <c r="M102" s="31"/>
      <c r="N102" s="64"/>
      <c r="O102" s="64"/>
      <c r="Q102" s="64">
        <v>-36.25</v>
      </c>
      <c r="S102" s="64"/>
      <c r="U102" s="64"/>
      <c r="W102" s="64"/>
      <c r="Y102" s="64"/>
      <c r="AA102" s="64"/>
      <c r="AB102" s="66" t="s">
        <v>1644</v>
      </c>
      <c r="AD102" s="3"/>
      <c r="AE102" s="64"/>
      <c r="AJ102" s="64"/>
    </row>
    <row r="103" spans="1:36" x14ac:dyDescent="0.3">
      <c r="N103" s="64"/>
      <c r="O103" s="64"/>
      <c r="Q103" s="64"/>
      <c r="S103" s="64"/>
      <c r="U103" s="64"/>
      <c r="W103" s="64"/>
      <c r="Y103" s="64"/>
      <c r="AA103" s="64">
        <v>700</v>
      </c>
      <c r="AB103" s="46" t="s">
        <v>1645</v>
      </c>
      <c r="AE103" s="64"/>
      <c r="AJ103" s="64"/>
    </row>
    <row r="104" spans="1:36" x14ac:dyDescent="0.3">
      <c r="N104" s="64"/>
      <c r="O104" s="64"/>
      <c r="Q104" s="64"/>
      <c r="S104" s="64"/>
      <c r="U104" s="64"/>
      <c r="W104" s="64"/>
      <c r="Y104" s="64"/>
      <c r="AA104" s="64">
        <v>100</v>
      </c>
      <c r="AB104" s="46" t="s">
        <v>1646</v>
      </c>
      <c r="AE104" s="64"/>
      <c r="AJ104" s="64"/>
    </row>
    <row r="105" spans="1:36" x14ac:dyDescent="0.3">
      <c r="N105" s="64"/>
      <c r="O105" s="64"/>
      <c r="Q105" s="64"/>
      <c r="S105" s="64"/>
      <c r="U105" s="64"/>
      <c r="W105" s="64"/>
      <c r="Y105" s="64"/>
      <c r="AA105" s="64">
        <v>200</v>
      </c>
      <c r="AB105" s="46" t="s">
        <v>1647</v>
      </c>
      <c r="AE105" s="64"/>
      <c r="AJ105" s="64"/>
    </row>
    <row r="106" spans="1:36" x14ac:dyDescent="0.3">
      <c r="N106" s="64"/>
      <c r="O106" s="64"/>
      <c r="Q106" s="64"/>
      <c r="S106" s="64"/>
      <c r="U106" s="64"/>
      <c r="W106" s="64"/>
      <c r="Y106" s="64"/>
      <c r="AA106" s="64">
        <v>400</v>
      </c>
      <c r="AB106" s="46" t="s">
        <v>1648</v>
      </c>
      <c r="AE106" s="64"/>
      <c r="AJ106" s="64"/>
    </row>
    <row r="107" spans="1:36" x14ac:dyDescent="0.3">
      <c r="N107" s="64"/>
      <c r="O107" s="64"/>
      <c r="Q107" s="64"/>
      <c r="S107" s="64"/>
      <c r="U107" s="64"/>
      <c r="W107" s="64"/>
      <c r="Y107" s="64"/>
      <c r="AA107" s="64">
        <v>300</v>
      </c>
      <c r="AB107" s="46" t="s">
        <v>1649</v>
      </c>
      <c r="AE107" s="64"/>
      <c r="AJ107" s="64"/>
    </row>
    <row r="108" spans="1:36" x14ac:dyDescent="0.3">
      <c r="N108" s="64"/>
      <c r="O108" s="64"/>
      <c r="Q108" s="64"/>
      <c r="S108" s="64"/>
      <c r="U108" s="64"/>
      <c r="W108" s="64"/>
      <c r="Y108" s="64"/>
      <c r="AA108" s="64"/>
      <c r="AB108" s="46"/>
      <c r="AE108" s="64"/>
      <c r="AJ108" s="64"/>
    </row>
    <row r="109" spans="1:36" x14ac:dyDescent="0.3">
      <c r="N109" s="64"/>
      <c r="O109" s="64"/>
      <c r="Q109" s="64"/>
      <c r="S109" s="64"/>
      <c r="U109" s="64"/>
      <c r="W109" s="64"/>
      <c r="Y109" s="64"/>
      <c r="AA109" s="64"/>
      <c r="AB109" s="46"/>
      <c r="AE109" s="64"/>
      <c r="AJ109" s="64"/>
    </row>
    <row r="110" spans="1:36" x14ac:dyDescent="0.3">
      <c r="N110" s="64"/>
      <c r="O110" s="64"/>
      <c r="Q110" s="64"/>
      <c r="S110" s="64"/>
      <c r="U110" s="64"/>
      <c r="W110" s="64"/>
      <c r="Y110" s="64"/>
      <c r="AA110" s="64"/>
      <c r="AB110" s="46"/>
      <c r="AE110" s="64"/>
      <c r="AJ110" s="64"/>
    </row>
    <row r="111" spans="1:36" x14ac:dyDescent="0.3">
      <c r="N111" s="64"/>
      <c r="O111" s="64"/>
      <c r="Q111" s="64"/>
      <c r="S111" s="64"/>
      <c r="U111" s="64"/>
      <c r="W111" s="64"/>
      <c r="Y111" s="64"/>
      <c r="AA111" s="64"/>
      <c r="AB111" s="46"/>
      <c r="AE111" s="64"/>
      <c r="AJ111" s="64"/>
    </row>
    <row r="112" spans="1:36" x14ac:dyDescent="0.3">
      <c r="N112" s="64"/>
      <c r="O112" s="64"/>
      <c r="Q112" s="64"/>
      <c r="S112" s="64"/>
      <c r="U112" s="64"/>
      <c r="W112" s="64"/>
      <c r="Y112" s="64"/>
      <c r="AA112" s="64"/>
      <c r="AB112" s="46"/>
      <c r="AE112" s="64"/>
      <c r="AJ112" s="64"/>
    </row>
    <row r="113" spans="14:36" x14ac:dyDescent="0.3">
      <c r="N113" s="64"/>
      <c r="O113" s="64"/>
      <c r="Q113" s="64"/>
      <c r="S113" s="64"/>
      <c r="U113" s="64"/>
      <c r="W113" s="64"/>
      <c r="Y113" s="64"/>
      <c r="AA113" s="64"/>
      <c r="AB113" s="46"/>
      <c r="AE113" s="64"/>
      <c r="AJ113" s="64"/>
    </row>
    <row r="114" spans="14:36" x14ac:dyDescent="0.3">
      <c r="N114" s="64"/>
      <c r="O114" s="64"/>
      <c r="Q114" s="64"/>
      <c r="S114" s="64"/>
      <c r="U114" s="64"/>
      <c r="W114" s="64"/>
      <c r="Y114" s="64"/>
      <c r="AA114" s="64"/>
      <c r="AB114" s="46"/>
      <c r="AE114" s="64"/>
      <c r="AJ114" s="64"/>
    </row>
    <row r="115" spans="14:36" x14ac:dyDescent="0.3">
      <c r="N115" s="64"/>
      <c r="O115" s="64"/>
      <c r="Q115" s="64"/>
      <c r="S115" s="64"/>
      <c r="U115" s="64"/>
      <c r="W115" s="64"/>
      <c r="Y115" s="64"/>
      <c r="AA115" s="64"/>
      <c r="AB115" s="46"/>
      <c r="AE115" s="64"/>
      <c r="AJ115" s="64"/>
    </row>
    <row r="116" spans="14:36" x14ac:dyDescent="0.3">
      <c r="N116" s="64"/>
      <c r="O116" s="64"/>
      <c r="Q116" s="64"/>
      <c r="S116" s="64"/>
      <c r="U116" s="64"/>
      <c r="W116" s="64"/>
      <c r="Y116" s="64"/>
      <c r="AA116" s="64"/>
      <c r="AB116" s="46"/>
      <c r="AE116" s="64"/>
      <c r="AJ116" s="64"/>
    </row>
    <row r="117" spans="14:36" x14ac:dyDescent="0.3">
      <c r="N117" s="64"/>
      <c r="O117" s="64"/>
      <c r="Q117" s="64"/>
      <c r="S117" s="64"/>
      <c r="U117" s="64"/>
      <c r="W117" s="64"/>
      <c r="Y117" s="64"/>
      <c r="AA117" s="64"/>
      <c r="AB117" s="46"/>
      <c r="AE117" s="64"/>
      <c r="AJ117" s="64"/>
    </row>
    <row r="118" spans="14:36" x14ac:dyDescent="0.3">
      <c r="N118" s="64"/>
      <c r="O118" s="64"/>
      <c r="Q118" s="64"/>
      <c r="S118" s="64"/>
      <c r="U118" s="64"/>
      <c r="W118" s="64"/>
      <c r="Y118" s="64"/>
      <c r="AA118" s="64"/>
      <c r="AB118" s="46"/>
      <c r="AE118" s="64"/>
      <c r="AJ118" s="64"/>
    </row>
    <row r="119" spans="14:36" x14ac:dyDescent="0.3">
      <c r="N119" s="64"/>
      <c r="O119" s="64"/>
      <c r="Q119" s="64"/>
      <c r="S119" s="64"/>
      <c r="U119" s="64"/>
      <c r="W119" s="64"/>
      <c r="Y119" s="64"/>
      <c r="AA119" s="64"/>
      <c r="AB119" s="46"/>
      <c r="AE119" s="64"/>
      <c r="AJ119" s="64"/>
    </row>
    <row r="120" spans="14:36" x14ac:dyDescent="0.3">
      <c r="N120" s="64"/>
      <c r="O120" s="64"/>
      <c r="Q120" s="64"/>
      <c r="S120" s="64"/>
      <c r="U120" s="64"/>
      <c r="W120" s="64"/>
      <c r="Y120" s="64"/>
      <c r="AA120" s="64"/>
      <c r="AB120" s="46"/>
      <c r="AE120" s="64"/>
      <c r="AJ120" s="64"/>
    </row>
    <row r="121" spans="14:36" x14ac:dyDescent="0.3">
      <c r="N121" s="64"/>
      <c r="O121" s="64"/>
      <c r="Q121" s="64"/>
      <c r="S121" s="64"/>
      <c r="U121" s="64"/>
      <c r="W121" s="64"/>
      <c r="Y121" s="64"/>
      <c r="AA121" s="64"/>
      <c r="AB121" s="46"/>
      <c r="AE121" s="64"/>
      <c r="AJ121" s="64"/>
    </row>
    <row r="122" spans="14:36" x14ac:dyDescent="0.3">
      <c r="N122" s="64"/>
      <c r="O122" s="64"/>
      <c r="Q122" s="64"/>
      <c r="S122" s="64"/>
      <c r="U122" s="64"/>
      <c r="W122" s="64"/>
      <c r="Y122" s="64"/>
      <c r="AA122" s="64"/>
      <c r="AB122" s="46"/>
      <c r="AE122" s="64"/>
      <c r="AJ122" s="64"/>
    </row>
    <row r="123" spans="14:36" x14ac:dyDescent="0.3">
      <c r="N123" s="64"/>
      <c r="O123" s="64"/>
      <c r="Q123" s="64"/>
      <c r="S123" s="64"/>
      <c r="U123" s="64"/>
      <c r="W123" s="64"/>
      <c r="Y123" s="64"/>
      <c r="AA123" s="64"/>
      <c r="AB123" s="46"/>
      <c r="AE123" s="64"/>
      <c r="AJ123" s="64"/>
    </row>
    <row r="124" spans="14:36" x14ac:dyDescent="0.3">
      <c r="N124" s="64"/>
      <c r="O124" s="64"/>
      <c r="Q124" s="64"/>
      <c r="S124" s="64"/>
      <c r="U124" s="64"/>
      <c r="W124" s="64"/>
      <c r="Y124" s="64"/>
      <c r="AA124" s="64"/>
      <c r="AB124" s="46"/>
      <c r="AE124" s="64"/>
      <c r="AJ124" s="64"/>
    </row>
    <row r="125" spans="14:36" x14ac:dyDescent="0.3">
      <c r="N125" s="64"/>
      <c r="O125" s="64"/>
      <c r="Q125" s="64"/>
      <c r="S125" s="64"/>
      <c r="U125" s="64"/>
      <c r="W125" s="64"/>
      <c r="Y125" s="64"/>
      <c r="AA125" s="64"/>
      <c r="AB125" s="46"/>
      <c r="AE125" s="64"/>
      <c r="AJ125" s="64"/>
    </row>
    <row r="126" spans="14:36" x14ac:dyDescent="0.3">
      <c r="N126" s="64"/>
      <c r="O126" s="64"/>
      <c r="Q126" s="64"/>
      <c r="S126" s="64"/>
      <c r="U126" s="64"/>
      <c r="W126" s="64"/>
      <c r="Y126" s="64"/>
      <c r="AA126" s="64"/>
      <c r="AB126" s="46"/>
      <c r="AE126" s="64"/>
      <c r="AJ126" s="64"/>
    </row>
    <row r="127" spans="14:36" x14ac:dyDescent="0.3">
      <c r="N127" s="64"/>
      <c r="O127" s="64"/>
      <c r="Q127" s="64"/>
      <c r="S127" s="64"/>
      <c r="U127" s="64"/>
      <c r="W127" s="64"/>
      <c r="Y127" s="64"/>
      <c r="AA127" s="64"/>
      <c r="AB127" s="46"/>
      <c r="AE127" s="64"/>
      <c r="AJ127" s="64"/>
    </row>
    <row r="128" spans="14:36" x14ac:dyDescent="0.3">
      <c r="N128" s="64"/>
      <c r="O128" s="64"/>
      <c r="Q128" s="64"/>
      <c r="S128" s="64"/>
      <c r="U128" s="64"/>
      <c r="W128" s="64"/>
      <c r="Y128" s="64"/>
      <c r="AA128" s="64"/>
      <c r="AB128" s="46"/>
      <c r="AE128" s="64"/>
      <c r="AJ128" s="64"/>
    </row>
    <row r="129" spans="14:36" x14ac:dyDescent="0.3">
      <c r="N129" s="64"/>
      <c r="O129" s="64"/>
      <c r="Q129" s="64"/>
      <c r="S129" s="64"/>
      <c r="U129" s="64"/>
      <c r="W129" s="64"/>
      <c r="Y129" s="64"/>
      <c r="AA129" s="64"/>
      <c r="AB129" s="46"/>
      <c r="AE129" s="64"/>
      <c r="AJ129" s="64"/>
    </row>
    <row r="130" spans="14:36" x14ac:dyDescent="0.3">
      <c r="O130" s="64"/>
      <c r="Q130" s="64"/>
      <c r="S130" s="64"/>
      <c r="U130" s="64"/>
      <c r="W130" s="64"/>
      <c r="Y130" s="64"/>
      <c r="AA130" s="64"/>
      <c r="AB130" s="46"/>
      <c r="AE130" s="64"/>
      <c r="AJ130" s="64"/>
    </row>
    <row r="131" spans="14:36" x14ac:dyDescent="0.3">
      <c r="O131" s="64"/>
      <c r="Q131" s="64"/>
      <c r="S131" s="64"/>
      <c r="U131" s="64"/>
      <c r="W131" s="64"/>
      <c r="Y131" s="64"/>
      <c r="AA131" s="64"/>
      <c r="AB131" s="46"/>
      <c r="AE131" s="64"/>
      <c r="AJ131" s="64"/>
    </row>
    <row r="132" spans="14:36" x14ac:dyDescent="0.3">
      <c r="AB132" s="46"/>
    </row>
    <row r="133" spans="14:36" x14ac:dyDescent="0.3">
      <c r="AB133" s="46"/>
    </row>
    <row r="134" spans="14:36" x14ac:dyDescent="0.3">
      <c r="AB134" s="46"/>
    </row>
    <row r="135" spans="14:36" x14ac:dyDescent="0.3">
      <c r="AB135" s="46"/>
    </row>
    <row r="136" spans="14:36" x14ac:dyDescent="0.3">
      <c r="AB136" s="46"/>
    </row>
    <row r="137" spans="14:36" x14ac:dyDescent="0.3">
      <c r="AB137" s="46"/>
    </row>
    <row r="138" spans="14:36" x14ac:dyDescent="0.3">
      <c r="AB138" s="46"/>
    </row>
    <row r="139" spans="14:36" x14ac:dyDescent="0.3">
      <c r="AB139" s="46"/>
    </row>
    <row r="140" spans="14:36" x14ac:dyDescent="0.3">
      <c r="AB140" s="46"/>
    </row>
    <row r="141" spans="14:36" x14ac:dyDescent="0.3">
      <c r="AB141" s="46"/>
    </row>
    <row r="142" spans="14:36" x14ac:dyDescent="0.3">
      <c r="AB142" s="46"/>
    </row>
    <row r="143" spans="14:36" x14ac:dyDescent="0.3">
      <c r="AB143" s="46"/>
    </row>
    <row r="144" spans="14:36" x14ac:dyDescent="0.3">
      <c r="AB144" s="46"/>
    </row>
    <row r="145" spans="28:28" x14ac:dyDescent="0.3">
      <c r="AB145" s="46"/>
    </row>
    <row r="146" spans="28:28" x14ac:dyDescent="0.3">
      <c r="AB146" s="46"/>
    </row>
    <row r="147" spans="28:28" x14ac:dyDescent="0.3">
      <c r="AB147" s="46"/>
    </row>
    <row r="148" spans="28:28" x14ac:dyDescent="0.3">
      <c r="AB148" s="46"/>
    </row>
    <row r="149" spans="28:28" x14ac:dyDescent="0.3">
      <c r="AB149" s="46"/>
    </row>
    <row r="150" spans="28:28" x14ac:dyDescent="0.3">
      <c r="AB150" s="46"/>
    </row>
    <row r="151" spans="28:28" x14ac:dyDescent="0.3">
      <c r="AB151" s="46"/>
    </row>
    <row r="152" spans="28:28" x14ac:dyDescent="0.3">
      <c r="AB152" s="46"/>
    </row>
    <row r="153" spans="28:28" x14ac:dyDescent="0.3">
      <c r="AB153" s="46"/>
    </row>
    <row r="154" spans="28:28" x14ac:dyDescent="0.3">
      <c r="AB154" s="46"/>
    </row>
    <row r="155" spans="28:28" x14ac:dyDescent="0.3">
      <c r="AB155" s="46"/>
    </row>
    <row r="156" spans="28:28" x14ac:dyDescent="0.3">
      <c r="AB156" s="46"/>
    </row>
    <row r="157" spans="28:28" x14ac:dyDescent="0.3">
      <c r="AB157" s="46"/>
    </row>
    <row r="158" spans="28:28" x14ac:dyDescent="0.3">
      <c r="AB158" s="46"/>
    </row>
    <row r="159" spans="28:28" x14ac:dyDescent="0.3">
      <c r="AB159" s="46"/>
    </row>
    <row r="160" spans="28:28" x14ac:dyDescent="0.3">
      <c r="AB160" s="46"/>
    </row>
    <row r="161" spans="28:28" x14ac:dyDescent="0.3">
      <c r="AB161" s="46"/>
    </row>
    <row r="162" spans="28:28" x14ac:dyDescent="0.3">
      <c r="AB162" s="46"/>
    </row>
    <row r="163" spans="28:28" x14ac:dyDescent="0.3">
      <c r="AB163" s="46"/>
    </row>
    <row r="164" spans="28:28" x14ac:dyDescent="0.3">
      <c r="AB164" s="46"/>
    </row>
    <row r="165" spans="28:28" x14ac:dyDescent="0.3">
      <c r="AB165" s="46"/>
    </row>
    <row r="166" spans="28:28" x14ac:dyDescent="0.3">
      <c r="AB166" s="46"/>
    </row>
    <row r="167" spans="28:28" x14ac:dyDescent="0.3">
      <c r="AB167" s="46"/>
    </row>
    <row r="168" spans="28:28" x14ac:dyDescent="0.3">
      <c r="AB168" s="46"/>
    </row>
    <row r="169" spans="28:28" x14ac:dyDescent="0.3">
      <c r="AB169" s="46"/>
    </row>
    <row r="170" spans="28:28" x14ac:dyDescent="0.3">
      <c r="AB170" s="46"/>
    </row>
    <row r="171" spans="28:28" x14ac:dyDescent="0.3">
      <c r="AB171" s="46"/>
    </row>
    <row r="172" spans="28:28" x14ac:dyDescent="0.3">
      <c r="AB172" s="46"/>
    </row>
    <row r="173" spans="28:28" x14ac:dyDescent="0.3">
      <c r="AB173" s="46"/>
    </row>
    <row r="174" spans="28:28" x14ac:dyDescent="0.3">
      <c r="AB174" s="46"/>
    </row>
    <row r="175" spans="28:28" x14ac:dyDescent="0.3">
      <c r="AB175" s="46"/>
    </row>
    <row r="176" spans="28:28" x14ac:dyDescent="0.3">
      <c r="AB176" s="46"/>
    </row>
    <row r="177" spans="28:28" x14ac:dyDescent="0.3">
      <c r="AB177" s="46"/>
    </row>
    <row r="178" spans="28:28" x14ac:dyDescent="0.3">
      <c r="AB178" s="46"/>
    </row>
    <row r="179" spans="28:28" x14ac:dyDescent="0.3">
      <c r="AB179" s="46"/>
    </row>
    <row r="180" spans="28:28" x14ac:dyDescent="0.3">
      <c r="AB180" s="46"/>
    </row>
    <row r="181" spans="28:28" x14ac:dyDescent="0.3">
      <c r="AB181" s="46"/>
    </row>
    <row r="182" spans="28:28" x14ac:dyDescent="0.3">
      <c r="AB182" s="46"/>
    </row>
  </sheetData>
  <autoFilter ref="A6:AJ97" xr:uid="{6489C0FC-63A8-4F4E-B3C0-A8D963D65EB1}"/>
  <mergeCells count="30">
    <mergeCell ref="F5:G5"/>
    <mergeCell ref="A1:AB1"/>
    <mergeCell ref="P3:Q3"/>
    <mergeCell ref="R3:S3"/>
    <mergeCell ref="T3:U3"/>
    <mergeCell ref="V3:W3"/>
    <mergeCell ref="X3:Y3"/>
    <mergeCell ref="Z3:AA3"/>
    <mergeCell ref="A5:A6"/>
    <mergeCell ref="B5:B6"/>
    <mergeCell ref="C5:C6"/>
    <mergeCell ref="D5:D6"/>
    <mergeCell ref="E5:E6"/>
    <mergeCell ref="Z5:AA5"/>
    <mergeCell ref="H5:I5"/>
    <mergeCell ref="J5:K5"/>
    <mergeCell ref="L5:L6"/>
    <mergeCell ref="M5:M6"/>
    <mergeCell ref="N5:N6"/>
    <mergeCell ref="O5:O6"/>
    <mergeCell ref="P5:Q5"/>
    <mergeCell ref="AC5:AC6"/>
    <mergeCell ref="AD5:AE5"/>
    <mergeCell ref="AF5:AG5"/>
    <mergeCell ref="AH5:AJ5"/>
    <mergeCell ref="R5:S5"/>
    <mergeCell ref="T5:U5"/>
    <mergeCell ref="V5:W5"/>
    <mergeCell ref="X5:Y5"/>
    <mergeCell ref="AB5:AB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0EAE-C047-46E9-854B-6F4772745EF6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AJ138"/>
  <sheetViews>
    <sheetView zoomScale="85" zoomScaleNormal="85" workbookViewId="0">
      <selection activeCell="J23" sqref="J23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62" customWidth="1"/>
    <col min="4" max="4" width="11.33203125" style="1" customWidth="1"/>
    <col min="5" max="5" width="12.44140625" style="1" customWidth="1"/>
    <col min="6" max="6" width="11.44140625" style="43"/>
    <col min="7" max="7" width="8.6640625" style="43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33203125" style="2" customWidth="1"/>
    <col min="17" max="17" width="12.6640625" style="1" customWidth="1"/>
    <col min="18" max="18" width="9.33203125" style="63" customWidth="1"/>
    <col min="19" max="19" width="12.6640625" style="1" customWidth="1"/>
    <col min="20" max="20" width="9.33203125" style="63" customWidth="1"/>
    <col min="21" max="21" width="12.6640625" style="1" customWidth="1"/>
    <col min="22" max="22" width="9.33203125" style="63" customWidth="1"/>
    <col min="23" max="23" width="12.33203125" style="1" customWidth="1"/>
    <col min="24" max="24" width="9.33203125" style="63" customWidth="1"/>
    <col min="25" max="25" width="12.33203125" style="1" customWidth="1"/>
    <col min="26" max="26" width="9.33203125" style="2" customWidth="1"/>
    <col min="27" max="27" width="12.33203125" style="1" customWidth="1"/>
    <col min="28" max="28" width="21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11.6640625" style="1" customWidth="1"/>
    <col min="33" max="33" width="9" style="1" customWidth="1"/>
    <col min="34" max="34" width="8.6640625" style="1" customWidth="1"/>
    <col min="35" max="35" width="8.44140625" style="1" customWidth="1"/>
    <col min="36" max="16384" width="11.44140625" style="1"/>
  </cols>
  <sheetData>
    <row r="1" spans="1:36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</row>
    <row r="3" spans="1:36" ht="15.6" x14ac:dyDescent="0.3">
      <c r="B3" s="4" t="s">
        <v>0</v>
      </c>
      <c r="C3" s="115" t="s">
        <v>1</v>
      </c>
      <c r="D3" s="115">
        <v>2017</v>
      </c>
      <c r="E3" s="4"/>
      <c r="F3" s="5" t="s">
        <v>2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</row>
    <row r="4" spans="1:36" ht="15" thickBot="1" x14ac:dyDescent="0.35">
      <c r="C4" s="114"/>
      <c r="F4" s="114"/>
      <c r="G4" s="114"/>
      <c r="P4" s="63"/>
      <c r="Z4" s="63"/>
    </row>
    <row r="5" spans="1:36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x14ac:dyDescent="0.3">
      <c r="A7" s="11">
        <v>1</v>
      </c>
      <c r="B7" s="12"/>
      <c r="C7" s="14"/>
      <c r="D7" s="13"/>
      <c r="E7" s="12"/>
      <c r="F7" s="15"/>
      <c r="G7" s="15"/>
      <c r="H7" s="15"/>
      <c r="I7" s="15"/>
      <c r="J7" s="15"/>
      <c r="K7" s="15"/>
      <c r="L7" s="16"/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/>
      <c r="AC7" s="56"/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x14ac:dyDescent="0.3">
      <c r="A8" s="11">
        <v>2</v>
      </c>
      <c r="B8" s="12"/>
      <c r="C8" s="14"/>
      <c r="D8" s="13"/>
      <c r="E8" s="12"/>
      <c r="F8" s="15"/>
      <c r="G8" s="15"/>
      <c r="H8" s="15"/>
      <c r="I8" s="22"/>
      <c r="J8" s="23"/>
      <c r="K8" s="23"/>
      <c r="L8" s="16"/>
      <c r="M8" s="17"/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60"/>
      <c r="AC8" s="57"/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x14ac:dyDescent="0.3">
      <c r="A9" s="11">
        <v>3</v>
      </c>
      <c r="B9" s="12"/>
      <c r="C9" s="14"/>
      <c r="D9" s="13"/>
      <c r="E9" s="12"/>
      <c r="F9" s="15"/>
      <c r="G9" s="15"/>
      <c r="H9" s="15"/>
      <c r="I9" s="22"/>
      <c r="J9" s="15"/>
      <c r="K9" s="22"/>
      <c r="L9" s="16"/>
      <c r="M9" s="17"/>
      <c r="N9" s="18">
        <f t="shared" ref="N9:N53" si="0">L9*M9</f>
        <v>0</v>
      </c>
      <c r="O9" s="19"/>
      <c r="P9" s="16"/>
      <c r="Q9" s="20">
        <f t="shared" ref="Q9:Q53" si="1">P9*0.22</f>
        <v>0</v>
      </c>
      <c r="R9" s="16"/>
      <c r="S9" s="20">
        <f t="shared" ref="S9:S53" si="2">R9*0.2</f>
        <v>0</v>
      </c>
      <c r="T9" s="16"/>
      <c r="U9" s="20">
        <f t="shared" ref="U9:U53" si="3">T9*0.2</f>
        <v>0</v>
      </c>
      <c r="V9" s="16"/>
      <c r="W9" s="20">
        <f t="shared" ref="W9:W53" si="4">V9*0.2</f>
        <v>0</v>
      </c>
      <c r="X9" s="16"/>
      <c r="Y9" s="20">
        <f t="shared" ref="Y9:Y53" si="5">X9*0.2</f>
        <v>0</v>
      </c>
      <c r="Z9" s="16"/>
      <c r="AA9" s="20">
        <f t="shared" ref="AA9:AA53" si="6">Z9*0.2</f>
        <v>0</v>
      </c>
      <c r="AB9" s="60"/>
      <c r="AC9" s="57"/>
      <c r="AD9" s="53"/>
      <c r="AE9" s="45"/>
      <c r="AF9" s="32"/>
      <c r="AG9" s="54"/>
      <c r="AH9" s="51"/>
      <c r="AI9" s="34"/>
      <c r="AJ9" s="42">
        <f t="shared" ref="AJ9:AJ53" si="7">AH9*AI9</f>
        <v>0</v>
      </c>
    </row>
    <row r="10" spans="1:36" s="21" customFormat="1" ht="12" x14ac:dyDescent="0.3">
      <c r="A10" s="11">
        <v>4</v>
      </c>
      <c r="B10" s="12"/>
      <c r="C10" s="14"/>
      <c r="D10" s="13"/>
      <c r="E10" s="12"/>
      <c r="F10" s="15"/>
      <c r="G10" s="15"/>
      <c r="H10" s="15"/>
      <c r="I10" s="15"/>
      <c r="J10" s="15"/>
      <c r="K10" s="15"/>
      <c r="L10" s="16"/>
      <c r="M10" s="17"/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60"/>
      <c r="AC10" s="57"/>
      <c r="AD10" s="51"/>
      <c r="AE10" s="38"/>
      <c r="AF10" s="11"/>
      <c r="AG10" s="52"/>
      <c r="AH10" s="51"/>
      <c r="AI10" s="34"/>
      <c r="AJ10" s="42">
        <f t="shared" si="7"/>
        <v>0</v>
      </c>
    </row>
    <row r="11" spans="1:36" s="21" customFormat="1" ht="12" x14ac:dyDescent="0.3">
      <c r="A11" s="11">
        <v>5</v>
      </c>
      <c r="B11" s="12"/>
      <c r="C11" s="14"/>
      <c r="D11" s="13"/>
      <c r="E11" s="12"/>
      <c r="F11" s="15"/>
      <c r="G11" s="15"/>
      <c r="H11" s="15"/>
      <c r="I11" s="15"/>
      <c r="J11" s="15"/>
      <c r="K11" s="15"/>
      <c r="L11" s="16"/>
      <c r="M11" s="17"/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60"/>
      <c r="AC11" s="57"/>
      <c r="AD11" s="51"/>
      <c r="AE11" s="38"/>
      <c r="AF11" s="11"/>
      <c r="AG11" s="52"/>
      <c r="AH11" s="51"/>
      <c r="AI11" s="34"/>
      <c r="AJ11" s="42">
        <f t="shared" si="7"/>
        <v>0</v>
      </c>
    </row>
    <row r="12" spans="1:36" s="21" customFormat="1" ht="12" x14ac:dyDescent="0.3">
      <c r="A12" s="11">
        <v>6</v>
      </c>
      <c r="B12" s="12"/>
      <c r="C12" s="14"/>
      <c r="D12" s="13"/>
      <c r="E12" s="12"/>
      <c r="F12" s="15"/>
      <c r="G12" s="15"/>
      <c r="H12" s="15"/>
      <c r="I12" s="15"/>
      <c r="J12" s="15"/>
      <c r="K12" s="15"/>
      <c r="L12" s="16"/>
      <c r="M12" s="17"/>
      <c r="N12" s="18">
        <f t="shared" si="0"/>
        <v>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60"/>
      <c r="AC12" s="57"/>
      <c r="AD12" s="51"/>
      <c r="AE12" s="38"/>
      <c r="AF12" s="11"/>
      <c r="AG12" s="52"/>
      <c r="AH12" s="51"/>
      <c r="AI12" s="34"/>
      <c r="AJ12" s="42">
        <f t="shared" si="7"/>
        <v>0</v>
      </c>
    </row>
    <row r="13" spans="1:36" s="21" customFormat="1" ht="12" x14ac:dyDescent="0.3">
      <c r="A13" s="11">
        <v>7</v>
      </c>
      <c r="B13" s="12"/>
      <c r="C13" s="14"/>
      <c r="D13" s="13"/>
      <c r="E13" s="12"/>
      <c r="F13" s="15"/>
      <c r="G13" s="15"/>
      <c r="H13" s="15"/>
      <c r="I13" s="15"/>
      <c r="J13" s="22"/>
      <c r="K13" s="22"/>
      <c r="L13" s="16"/>
      <c r="M13" s="17"/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60"/>
      <c r="AC13" s="57"/>
      <c r="AD13" s="51"/>
      <c r="AE13" s="38"/>
      <c r="AF13" s="11"/>
      <c r="AG13" s="52"/>
      <c r="AH13" s="51"/>
      <c r="AI13" s="34"/>
      <c r="AJ13" s="42">
        <f t="shared" si="7"/>
        <v>0</v>
      </c>
    </row>
    <row r="14" spans="1:36" s="21" customFormat="1" ht="12" x14ac:dyDescent="0.3">
      <c r="A14" s="11">
        <v>8</v>
      </c>
      <c r="B14" s="15"/>
      <c r="C14" s="14"/>
      <c r="D14" s="13"/>
      <c r="E14" s="15"/>
      <c r="F14" s="15"/>
      <c r="G14" s="15"/>
      <c r="H14" s="15"/>
      <c r="I14" s="15"/>
      <c r="J14" s="15"/>
      <c r="K14" s="15"/>
      <c r="L14" s="16"/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60"/>
      <c r="AC14" s="57"/>
      <c r="AD14" s="51"/>
      <c r="AE14" s="38"/>
      <c r="AF14" s="11"/>
      <c r="AG14" s="52"/>
      <c r="AH14" s="51"/>
      <c r="AI14" s="34"/>
      <c r="AJ14" s="42">
        <f t="shared" si="7"/>
        <v>0</v>
      </c>
    </row>
    <row r="15" spans="1:36" s="21" customFormat="1" ht="12" x14ac:dyDescent="0.3">
      <c r="A15" s="11">
        <v>9</v>
      </c>
      <c r="B15" s="15"/>
      <c r="C15" s="14"/>
      <c r="D15" s="13"/>
      <c r="E15" s="12"/>
      <c r="F15" s="15"/>
      <c r="G15" s="15"/>
      <c r="H15" s="15"/>
      <c r="I15" s="15"/>
      <c r="J15" s="15"/>
      <c r="K15" s="15"/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60"/>
      <c r="AC15" s="57"/>
      <c r="AD15" s="51"/>
      <c r="AE15" s="38"/>
      <c r="AF15" s="11"/>
      <c r="AG15" s="52"/>
      <c r="AH15" s="51"/>
      <c r="AI15" s="34"/>
      <c r="AJ15" s="42">
        <f t="shared" si="7"/>
        <v>0</v>
      </c>
    </row>
    <row r="16" spans="1:36" s="21" customFormat="1" ht="12" x14ac:dyDescent="0.3">
      <c r="A16" s="11">
        <v>10</v>
      </c>
      <c r="B16" s="15"/>
      <c r="C16" s="14"/>
      <c r="D16" s="14"/>
      <c r="E16" s="15"/>
      <c r="F16" s="15"/>
      <c r="G16" s="15"/>
      <c r="H16" s="15"/>
      <c r="I16" s="15"/>
      <c r="J16" s="15"/>
      <c r="K16" s="15"/>
      <c r="L16" s="16"/>
      <c r="M16" s="17"/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60"/>
      <c r="AC16" s="57"/>
      <c r="AD16" s="51"/>
      <c r="AE16" s="38"/>
      <c r="AF16" s="11"/>
      <c r="AG16" s="52"/>
      <c r="AH16" s="51"/>
      <c r="AI16" s="34"/>
      <c r="AJ16" s="42">
        <f t="shared" si="7"/>
        <v>0</v>
      </c>
    </row>
    <row r="17" spans="1:36" s="21" customFormat="1" ht="12" x14ac:dyDescent="0.3">
      <c r="A17" s="11">
        <v>11</v>
      </c>
      <c r="B17" s="15"/>
      <c r="C17" s="14"/>
      <c r="D17" s="14"/>
      <c r="E17" s="15"/>
      <c r="F17" s="15"/>
      <c r="G17" s="15"/>
      <c r="H17" s="15"/>
      <c r="I17" s="15"/>
      <c r="J17" s="15"/>
      <c r="K17" s="15"/>
      <c r="L17" s="16"/>
      <c r="M17" s="17"/>
      <c r="N17" s="18">
        <f t="shared" si="0"/>
        <v>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60"/>
      <c r="AC17" s="57"/>
      <c r="AD17" s="51"/>
      <c r="AE17" s="38"/>
      <c r="AF17" s="11"/>
      <c r="AG17" s="52"/>
      <c r="AH17" s="51"/>
      <c r="AI17" s="34"/>
      <c r="AJ17" s="42">
        <f t="shared" si="7"/>
        <v>0</v>
      </c>
    </row>
    <row r="18" spans="1:36" s="21" customFormat="1" ht="12" x14ac:dyDescent="0.3">
      <c r="A18" s="11">
        <v>12</v>
      </c>
      <c r="B18" s="15"/>
      <c r="C18" s="14"/>
      <c r="D18" s="14"/>
      <c r="E18" s="15"/>
      <c r="F18" s="15"/>
      <c r="G18" s="15"/>
      <c r="H18" s="15"/>
      <c r="I18" s="15"/>
      <c r="J18" s="15"/>
      <c r="K18" s="15"/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60"/>
      <c r="AC18" s="57"/>
      <c r="AD18" s="51"/>
      <c r="AE18" s="38"/>
      <c r="AF18" s="11"/>
      <c r="AG18" s="52"/>
      <c r="AH18" s="51"/>
      <c r="AI18" s="34"/>
      <c r="AJ18" s="42">
        <f t="shared" si="7"/>
        <v>0</v>
      </c>
    </row>
    <row r="19" spans="1:36" s="21" customFormat="1" ht="12" x14ac:dyDescent="0.3">
      <c r="A19" s="11">
        <v>13</v>
      </c>
      <c r="B19" s="15"/>
      <c r="C19" s="14"/>
      <c r="D19" s="14"/>
      <c r="E19" s="15"/>
      <c r="F19" s="15"/>
      <c r="G19" s="15"/>
      <c r="H19" s="15"/>
      <c r="I19" s="15"/>
      <c r="J19" s="15"/>
      <c r="K19" s="15"/>
      <c r="L19" s="16"/>
      <c r="M19" s="17"/>
      <c r="N19" s="18">
        <f t="shared" si="0"/>
        <v>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60"/>
      <c r="AC19" s="57"/>
      <c r="AD19" s="51"/>
      <c r="AE19" s="38"/>
      <c r="AF19" s="11"/>
      <c r="AG19" s="52"/>
      <c r="AH19" s="51"/>
      <c r="AI19" s="34"/>
      <c r="AJ19" s="42">
        <f t="shared" si="7"/>
        <v>0</v>
      </c>
    </row>
    <row r="20" spans="1:36" s="21" customFormat="1" ht="12" x14ac:dyDescent="0.3">
      <c r="A20" s="11">
        <v>14</v>
      </c>
      <c r="B20" s="15"/>
      <c r="C20" s="14"/>
      <c r="D20" s="14"/>
      <c r="E20" s="15"/>
      <c r="F20" s="15"/>
      <c r="G20" s="15"/>
      <c r="H20" s="15"/>
      <c r="I20" s="22"/>
      <c r="J20" s="23"/>
      <c r="K20" s="23"/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60"/>
      <c r="AC20" s="57"/>
      <c r="AD20" s="51"/>
      <c r="AE20" s="38"/>
      <c r="AF20" s="11"/>
      <c r="AG20" s="52"/>
      <c r="AH20" s="51"/>
      <c r="AI20" s="34"/>
      <c r="AJ20" s="42">
        <f t="shared" si="7"/>
        <v>0</v>
      </c>
    </row>
    <row r="21" spans="1:36" s="21" customFormat="1" ht="12" x14ac:dyDescent="0.3">
      <c r="A21" s="11">
        <v>15</v>
      </c>
      <c r="B21" s="15"/>
      <c r="C21" s="14"/>
      <c r="D21" s="14"/>
      <c r="E21" s="15"/>
      <c r="F21" s="15"/>
      <c r="G21" s="15"/>
      <c r="H21" s="15"/>
      <c r="I21" s="22"/>
      <c r="J21" s="15"/>
      <c r="K21" s="15"/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60"/>
      <c r="AC21" s="57"/>
      <c r="AD21" s="51"/>
      <c r="AE21" s="38"/>
      <c r="AF21" s="11"/>
      <c r="AG21" s="52"/>
      <c r="AH21" s="51"/>
      <c r="AI21" s="34"/>
      <c r="AJ21" s="42">
        <f t="shared" si="7"/>
        <v>0</v>
      </c>
    </row>
    <row r="22" spans="1:36" s="21" customFormat="1" ht="12" x14ac:dyDescent="0.3">
      <c r="A22" s="11">
        <v>16</v>
      </c>
      <c r="B22" s="15"/>
      <c r="C22" s="14"/>
      <c r="D22" s="14"/>
      <c r="E22" s="15"/>
      <c r="F22" s="15"/>
      <c r="G22" s="15"/>
      <c r="H22" s="22"/>
      <c r="I22" s="22"/>
      <c r="J22" s="15"/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61"/>
      <c r="AC22" s="57"/>
      <c r="AD22" s="51"/>
      <c r="AE22" s="38"/>
      <c r="AF22" s="11"/>
      <c r="AG22" s="52"/>
      <c r="AH22" s="51"/>
      <c r="AI22" s="34"/>
      <c r="AJ22" s="42">
        <f t="shared" si="7"/>
        <v>0</v>
      </c>
    </row>
    <row r="23" spans="1:36" s="21" customFormat="1" ht="12" x14ac:dyDescent="0.3">
      <c r="A23" s="11">
        <v>17</v>
      </c>
      <c r="B23" s="15"/>
      <c r="C23" s="14"/>
      <c r="D23" s="14"/>
      <c r="E23" s="15"/>
      <c r="F23" s="15"/>
      <c r="G23" s="15"/>
      <c r="H23" s="15"/>
      <c r="I23" s="15"/>
      <c r="J23" s="15"/>
      <c r="K23" s="15"/>
      <c r="L23" s="16"/>
      <c r="M23" s="17"/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60"/>
      <c r="AC23" s="57"/>
      <c r="AD23" s="53"/>
      <c r="AE23" s="45"/>
      <c r="AF23" s="11"/>
      <c r="AG23" s="52"/>
      <c r="AH23" s="51"/>
      <c r="AI23" s="34"/>
      <c r="AJ23" s="42">
        <f t="shared" si="7"/>
        <v>0</v>
      </c>
    </row>
    <row r="24" spans="1:36" s="21" customFormat="1" ht="12" x14ac:dyDescent="0.3">
      <c r="A24" s="11">
        <v>18</v>
      </c>
      <c r="B24" s="15"/>
      <c r="C24" s="14"/>
      <c r="D24" s="14"/>
      <c r="E24" s="15"/>
      <c r="F24" s="15"/>
      <c r="G24" s="15"/>
      <c r="H24" s="15"/>
      <c r="I24" s="22"/>
      <c r="J24" s="15"/>
      <c r="K24" s="15"/>
      <c r="L24" s="16"/>
      <c r="M24" s="17"/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60"/>
      <c r="AC24" s="57"/>
      <c r="AD24" s="51"/>
      <c r="AE24" s="38"/>
      <c r="AF24" s="11"/>
      <c r="AG24" s="52"/>
      <c r="AH24" s="51"/>
      <c r="AI24" s="34"/>
      <c r="AJ24" s="42">
        <f t="shared" si="7"/>
        <v>0</v>
      </c>
    </row>
    <row r="25" spans="1:36" s="21" customFormat="1" ht="12" x14ac:dyDescent="0.3">
      <c r="A25" s="11">
        <v>19</v>
      </c>
      <c r="B25" s="15"/>
      <c r="C25" s="14"/>
      <c r="D25" s="14"/>
      <c r="E25" s="15"/>
      <c r="F25" s="15"/>
      <c r="G25" s="15"/>
      <c r="H25" s="15"/>
      <c r="I25" s="15"/>
      <c r="J25" s="15"/>
      <c r="K25" s="15"/>
      <c r="L25" s="16"/>
      <c r="M25" s="17"/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60"/>
      <c r="AC25" s="57"/>
      <c r="AD25" s="51"/>
      <c r="AE25" s="38"/>
      <c r="AF25" s="11"/>
      <c r="AG25" s="52"/>
      <c r="AH25" s="51"/>
      <c r="AI25" s="34"/>
      <c r="AJ25" s="42">
        <f t="shared" si="7"/>
        <v>0</v>
      </c>
    </row>
    <row r="26" spans="1:36" s="21" customFormat="1" ht="12" x14ac:dyDescent="0.3">
      <c r="A26" s="11">
        <v>20</v>
      </c>
      <c r="B26" s="15"/>
      <c r="C26" s="14"/>
      <c r="D26" s="14"/>
      <c r="E26" s="15"/>
      <c r="F26" s="15"/>
      <c r="G26" s="15"/>
      <c r="H26" s="15"/>
      <c r="I26" s="15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60"/>
      <c r="AC26" s="57"/>
      <c r="AD26" s="51"/>
      <c r="AE26" s="38"/>
      <c r="AF26" s="11"/>
      <c r="AG26" s="52"/>
      <c r="AH26" s="51"/>
      <c r="AI26" s="34"/>
      <c r="AJ26" s="42">
        <f t="shared" si="7"/>
        <v>0</v>
      </c>
    </row>
    <row r="27" spans="1:36" s="21" customFormat="1" ht="12" x14ac:dyDescent="0.3">
      <c r="A27" s="11">
        <v>21</v>
      </c>
      <c r="B27" s="15"/>
      <c r="C27" s="14"/>
      <c r="D27" s="14"/>
      <c r="E27" s="15"/>
      <c r="F27" s="15"/>
      <c r="G27" s="15"/>
      <c r="H27" s="15"/>
      <c r="I27" s="22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60"/>
      <c r="AC27" s="57"/>
      <c r="AD27" s="51"/>
      <c r="AE27" s="38"/>
      <c r="AF27" s="11"/>
      <c r="AG27" s="52"/>
      <c r="AH27" s="51"/>
      <c r="AI27" s="34"/>
      <c r="AJ27" s="42">
        <f t="shared" si="7"/>
        <v>0</v>
      </c>
    </row>
    <row r="28" spans="1:36" s="21" customFormat="1" ht="12" x14ac:dyDescent="0.3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60"/>
      <c r="AC28" s="57"/>
      <c r="AD28" s="51"/>
      <c r="AE28" s="38"/>
      <c r="AF28" s="11"/>
      <c r="AG28" s="52"/>
      <c r="AH28" s="51"/>
      <c r="AI28" s="34"/>
      <c r="AJ28" s="42">
        <f t="shared" si="7"/>
        <v>0</v>
      </c>
    </row>
    <row r="29" spans="1:36" s="21" customFormat="1" ht="12" x14ac:dyDescent="0.3">
      <c r="A29" s="11">
        <v>23</v>
      </c>
      <c r="B29" s="15"/>
      <c r="C29" s="14"/>
      <c r="D29" s="14"/>
      <c r="E29" s="15"/>
      <c r="F29" s="15"/>
      <c r="G29" s="15"/>
      <c r="H29" s="15"/>
      <c r="I29" s="22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61"/>
      <c r="AC29" s="57"/>
      <c r="AD29" s="51"/>
      <c r="AE29" s="38"/>
      <c r="AF29" s="11"/>
      <c r="AG29" s="52"/>
      <c r="AH29" s="51"/>
      <c r="AI29" s="34"/>
      <c r="AJ29" s="42">
        <f t="shared" si="7"/>
        <v>0</v>
      </c>
    </row>
    <row r="30" spans="1:36" s="21" customFormat="1" ht="12" x14ac:dyDescent="0.3">
      <c r="A30" s="11">
        <v>24</v>
      </c>
      <c r="B30" s="15"/>
      <c r="C30" s="14"/>
      <c r="D30" s="14"/>
      <c r="E30" s="15"/>
      <c r="F30" s="15"/>
      <c r="G30" s="15"/>
      <c r="H30" s="15"/>
      <c r="I30" s="15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61"/>
      <c r="AC30" s="57"/>
      <c r="AD30" s="51"/>
      <c r="AE30" s="38"/>
      <c r="AF30" s="11"/>
      <c r="AG30" s="52"/>
      <c r="AH30" s="51"/>
      <c r="AI30" s="34"/>
      <c r="AJ30" s="42">
        <f t="shared" si="7"/>
        <v>0</v>
      </c>
    </row>
    <row r="31" spans="1:36" s="21" customFormat="1" ht="12" x14ac:dyDescent="0.3">
      <c r="A31" s="11">
        <v>25</v>
      </c>
      <c r="B31" s="15"/>
      <c r="C31" s="14"/>
      <c r="D31" s="14"/>
      <c r="E31" s="15"/>
      <c r="F31" s="15"/>
      <c r="G31" s="15"/>
      <c r="H31" s="15"/>
      <c r="I31" s="15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61"/>
      <c r="AC31" s="57"/>
      <c r="AD31" s="51"/>
      <c r="AE31" s="38"/>
      <c r="AF31" s="11"/>
      <c r="AG31" s="52"/>
      <c r="AH31" s="51"/>
      <c r="AI31" s="34"/>
      <c r="AJ31" s="42">
        <f t="shared" si="7"/>
        <v>0</v>
      </c>
    </row>
    <row r="32" spans="1:36" s="21" customFormat="1" ht="12" x14ac:dyDescent="0.3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22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60"/>
      <c r="AC32" s="57"/>
      <c r="AD32" s="53"/>
      <c r="AE32" s="45"/>
      <c r="AF32" s="32"/>
      <c r="AG32" s="54"/>
      <c r="AH32" s="51"/>
      <c r="AI32" s="34"/>
      <c r="AJ32" s="42">
        <f t="shared" si="7"/>
        <v>0</v>
      </c>
    </row>
    <row r="33" spans="1:36" s="21" customFormat="1" ht="12" x14ac:dyDescent="0.3">
      <c r="A33" s="11">
        <v>27</v>
      </c>
      <c r="B33" s="15"/>
      <c r="C33" s="14"/>
      <c r="D33" s="14"/>
      <c r="E33" s="15"/>
      <c r="F33" s="15"/>
      <c r="G33" s="15"/>
      <c r="H33" s="15"/>
      <c r="I33" s="22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60"/>
      <c r="AC33" s="57"/>
      <c r="AD33" s="51"/>
      <c r="AE33" s="38"/>
      <c r="AF33" s="11"/>
      <c r="AG33" s="52"/>
      <c r="AH33" s="51"/>
      <c r="AI33" s="34"/>
      <c r="AJ33" s="42">
        <f t="shared" si="7"/>
        <v>0</v>
      </c>
    </row>
    <row r="34" spans="1:36" s="21" customFormat="1" ht="12" x14ac:dyDescent="0.3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60"/>
      <c r="AC34" s="57"/>
      <c r="AD34" s="51"/>
      <c r="AE34" s="38"/>
      <c r="AF34" s="11"/>
      <c r="AG34" s="52"/>
      <c r="AH34" s="51"/>
      <c r="AI34" s="34"/>
      <c r="AJ34" s="42">
        <f t="shared" si="7"/>
        <v>0</v>
      </c>
    </row>
    <row r="35" spans="1:36" s="21" customFormat="1" ht="12" x14ac:dyDescent="0.3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22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60"/>
      <c r="AC35" s="57"/>
      <c r="AD35" s="53"/>
      <c r="AE35" s="45"/>
      <c r="AF35" s="32"/>
      <c r="AG35" s="54"/>
      <c r="AH35" s="51"/>
      <c r="AI35" s="34"/>
      <c r="AJ35" s="42">
        <f t="shared" si="7"/>
        <v>0</v>
      </c>
    </row>
    <row r="36" spans="1:36" s="21" customFormat="1" ht="12" x14ac:dyDescent="0.3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60"/>
      <c r="AC36" s="57"/>
      <c r="AD36" s="51"/>
      <c r="AE36" s="38"/>
      <c r="AF36" s="11"/>
      <c r="AG36" s="52"/>
      <c r="AH36" s="53"/>
      <c r="AI36" s="34"/>
      <c r="AJ36" s="42">
        <f t="shared" si="7"/>
        <v>0</v>
      </c>
    </row>
    <row r="37" spans="1:36" s="21" customFormat="1" ht="12" x14ac:dyDescent="0.3">
      <c r="A37" s="11">
        <v>31</v>
      </c>
      <c r="B37" s="15"/>
      <c r="C37" s="14"/>
      <c r="D37" s="14"/>
      <c r="E37" s="15"/>
      <c r="F37" s="15"/>
      <c r="G37" s="15"/>
      <c r="H37" s="15"/>
      <c r="I37" s="22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60"/>
      <c r="AC37" s="57"/>
      <c r="AD37" s="51"/>
      <c r="AE37" s="38"/>
      <c r="AF37" s="11"/>
      <c r="AG37" s="52"/>
      <c r="AH37" s="51"/>
      <c r="AI37" s="34"/>
      <c r="AJ37" s="42">
        <f t="shared" si="7"/>
        <v>0</v>
      </c>
    </row>
    <row r="38" spans="1:36" s="21" customFormat="1" ht="12" x14ac:dyDescent="0.3">
      <c r="A38" s="11">
        <v>32</v>
      </c>
      <c r="B38" s="15"/>
      <c r="C38" s="14"/>
      <c r="D38" s="14"/>
      <c r="E38" s="15"/>
      <c r="F38" s="15"/>
      <c r="G38" s="15"/>
      <c r="H38" s="15"/>
      <c r="I38" s="22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60"/>
      <c r="AC38" s="58"/>
      <c r="AD38" s="51"/>
      <c r="AE38" s="38"/>
      <c r="AF38" s="11"/>
      <c r="AG38" s="52"/>
      <c r="AH38" s="51"/>
      <c r="AI38" s="34"/>
      <c r="AJ38" s="42">
        <f t="shared" si="7"/>
        <v>0</v>
      </c>
    </row>
    <row r="39" spans="1:36" s="21" customFormat="1" ht="12" x14ac:dyDescent="0.3">
      <c r="A39" s="11">
        <v>33</v>
      </c>
      <c r="B39" s="15"/>
      <c r="C39" s="14"/>
      <c r="D39" s="14"/>
      <c r="E39" s="15"/>
      <c r="F39" s="15"/>
      <c r="G39" s="15"/>
      <c r="H39" s="15"/>
      <c r="I39" s="22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60"/>
      <c r="AC39" s="58"/>
      <c r="AD39" s="51"/>
      <c r="AE39" s="38"/>
      <c r="AF39" s="11"/>
      <c r="AG39" s="52"/>
      <c r="AH39" s="51"/>
      <c r="AI39" s="34"/>
      <c r="AJ39" s="42">
        <f t="shared" si="7"/>
        <v>0</v>
      </c>
    </row>
    <row r="40" spans="1:36" s="21" customFormat="1" ht="12" x14ac:dyDescent="0.3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60"/>
      <c r="AC40" s="58"/>
      <c r="AD40" s="51"/>
      <c r="AE40" s="38"/>
      <c r="AF40" s="11"/>
      <c r="AG40" s="52"/>
      <c r="AH40" s="53"/>
      <c r="AI40" s="34"/>
      <c r="AJ40" s="42">
        <f t="shared" si="7"/>
        <v>0</v>
      </c>
    </row>
    <row r="41" spans="1:36" s="21" customFormat="1" ht="12" x14ac:dyDescent="0.3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60"/>
      <c r="AC41" s="58"/>
      <c r="AD41" s="51"/>
      <c r="AE41" s="38"/>
      <c r="AF41" s="11"/>
      <c r="AG41" s="52"/>
      <c r="AH41" s="51"/>
      <c r="AI41" s="34"/>
      <c r="AJ41" s="42">
        <f t="shared" si="7"/>
        <v>0</v>
      </c>
    </row>
    <row r="42" spans="1:36" s="21" customFormat="1" ht="12" x14ac:dyDescent="0.3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15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60"/>
      <c r="AC42" s="57"/>
      <c r="AD42" s="51"/>
      <c r="AE42" s="38"/>
      <c r="AF42" s="11"/>
      <c r="AG42" s="52"/>
      <c r="AH42" s="51"/>
      <c r="AI42" s="34"/>
      <c r="AJ42" s="42">
        <f t="shared" si="7"/>
        <v>0</v>
      </c>
    </row>
    <row r="43" spans="1:36" s="21" customFormat="1" ht="12" x14ac:dyDescent="0.3">
      <c r="A43" s="11">
        <v>37</v>
      </c>
      <c r="B43" s="15"/>
      <c r="C43" s="14"/>
      <c r="D43" s="14"/>
      <c r="E43" s="15"/>
      <c r="F43" s="15"/>
      <c r="G43" s="15"/>
      <c r="H43" s="15"/>
      <c r="I43" s="15"/>
      <c r="J43" s="15"/>
      <c r="K43" s="15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60"/>
      <c r="AC43" s="58"/>
      <c r="AD43" s="51"/>
      <c r="AE43" s="38"/>
      <c r="AF43" s="11"/>
      <c r="AG43" s="52"/>
      <c r="AH43" s="51"/>
      <c r="AI43" s="34"/>
      <c r="AJ43" s="42">
        <f t="shared" si="7"/>
        <v>0</v>
      </c>
    </row>
    <row r="44" spans="1:36" s="21" customFormat="1" ht="12" x14ac:dyDescent="0.3">
      <c r="A44" s="11">
        <v>38</v>
      </c>
      <c r="B44" s="15"/>
      <c r="C44" s="14"/>
      <c r="D44" s="14"/>
      <c r="E44" s="15"/>
      <c r="F44" s="15"/>
      <c r="G44" s="15"/>
      <c r="H44" s="15"/>
      <c r="I44" s="15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60"/>
      <c r="AC44" s="57"/>
      <c r="AD44" s="51"/>
      <c r="AE44" s="38"/>
      <c r="AF44" s="11"/>
      <c r="AG44" s="52"/>
      <c r="AH44" s="51"/>
      <c r="AI44" s="34"/>
      <c r="AJ44" s="42">
        <f t="shared" si="7"/>
        <v>0</v>
      </c>
    </row>
    <row r="45" spans="1:36" s="21" customFormat="1" ht="12" x14ac:dyDescent="0.3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60"/>
      <c r="AC45" s="57"/>
      <c r="AD45" s="51"/>
      <c r="AE45" s="38"/>
      <c r="AF45" s="11"/>
      <c r="AG45" s="52"/>
      <c r="AH45" s="51"/>
      <c r="AI45" s="34"/>
      <c r="AJ45" s="42">
        <f t="shared" si="7"/>
        <v>0</v>
      </c>
    </row>
    <row r="46" spans="1:36" s="21" customFormat="1" ht="12" x14ac:dyDescent="0.3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60"/>
      <c r="AC46" s="57"/>
      <c r="AD46" s="51"/>
      <c r="AE46" s="38"/>
      <c r="AF46" s="11"/>
      <c r="AG46" s="52"/>
      <c r="AH46" s="51"/>
      <c r="AI46" s="34"/>
      <c r="AJ46" s="42">
        <f t="shared" si="7"/>
        <v>0</v>
      </c>
    </row>
    <row r="47" spans="1:36" s="21" customFormat="1" ht="12" x14ac:dyDescent="0.3">
      <c r="A47" s="11">
        <v>41</v>
      </c>
      <c r="B47" s="15"/>
      <c r="C47" s="14"/>
      <c r="D47" s="14"/>
      <c r="E47" s="15"/>
      <c r="F47" s="15"/>
      <c r="G47" s="15"/>
      <c r="H47" s="15"/>
      <c r="I47" s="15"/>
      <c r="J47" s="15"/>
      <c r="K47" s="15"/>
      <c r="L47" s="16"/>
      <c r="M47" s="17"/>
      <c r="N47" s="18">
        <f t="shared" si="0"/>
        <v>0</v>
      </c>
      <c r="O47" s="19"/>
      <c r="P47" s="16"/>
      <c r="Q47" s="20">
        <f t="shared" si="1"/>
        <v>0</v>
      </c>
      <c r="R47" s="16"/>
      <c r="S47" s="20">
        <f t="shared" si="2"/>
        <v>0</v>
      </c>
      <c r="T47" s="16"/>
      <c r="U47" s="20">
        <f t="shared" si="3"/>
        <v>0</v>
      </c>
      <c r="V47" s="16"/>
      <c r="W47" s="20">
        <f t="shared" si="4"/>
        <v>0</v>
      </c>
      <c r="X47" s="16"/>
      <c r="Y47" s="20">
        <f t="shared" si="5"/>
        <v>0</v>
      </c>
      <c r="Z47" s="16"/>
      <c r="AA47" s="20">
        <f t="shared" si="6"/>
        <v>0</v>
      </c>
      <c r="AB47" s="60"/>
      <c r="AC47" s="57"/>
      <c r="AD47" s="51"/>
      <c r="AE47" s="38"/>
      <c r="AF47" s="11"/>
      <c r="AG47" s="52"/>
      <c r="AH47" s="51"/>
      <c r="AI47" s="34"/>
      <c r="AJ47" s="42">
        <f t="shared" si="7"/>
        <v>0</v>
      </c>
    </row>
    <row r="48" spans="1:36" s="21" customFormat="1" ht="12" x14ac:dyDescent="0.3">
      <c r="A48" s="11">
        <v>42</v>
      </c>
      <c r="B48" s="15"/>
      <c r="C48" s="14"/>
      <c r="D48" s="14"/>
      <c r="E48" s="15"/>
      <c r="F48" s="15"/>
      <c r="G48" s="15"/>
      <c r="H48" s="15"/>
      <c r="I48" s="15"/>
      <c r="J48" s="15"/>
      <c r="K48" s="15"/>
      <c r="L48" s="16"/>
      <c r="M48" s="17"/>
      <c r="N48" s="18">
        <f t="shared" si="0"/>
        <v>0</v>
      </c>
      <c r="O48" s="19"/>
      <c r="P48" s="16"/>
      <c r="Q48" s="20">
        <f t="shared" si="1"/>
        <v>0</v>
      </c>
      <c r="R48" s="16"/>
      <c r="S48" s="20">
        <f t="shared" si="2"/>
        <v>0</v>
      </c>
      <c r="T48" s="16"/>
      <c r="U48" s="20">
        <f t="shared" si="3"/>
        <v>0</v>
      </c>
      <c r="V48" s="16"/>
      <c r="W48" s="20">
        <f t="shared" si="4"/>
        <v>0</v>
      </c>
      <c r="X48" s="16"/>
      <c r="Y48" s="20">
        <f t="shared" si="5"/>
        <v>0</v>
      </c>
      <c r="Z48" s="16"/>
      <c r="AA48" s="20">
        <f t="shared" si="6"/>
        <v>0</v>
      </c>
      <c r="AB48" s="60"/>
      <c r="AC48" s="57"/>
      <c r="AD48" s="51"/>
      <c r="AE48" s="38"/>
      <c r="AF48" s="11"/>
      <c r="AG48" s="52"/>
      <c r="AH48" s="51"/>
      <c r="AI48" s="34"/>
      <c r="AJ48" s="42">
        <f t="shared" si="7"/>
        <v>0</v>
      </c>
    </row>
    <row r="49" spans="1:36" s="21" customFormat="1" ht="12" x14ac:dyDescent="0.3">
      <c r="A49" s="11">
        <v>43</v>
      </c>
      <c r="B49" s="15"/>
      <c r="C49" s="14"/>
      <c r="D49" s="14"/>
      <c r="E49" s="15"/>
      <c r="F49" s="15"/>
      <c r="G49" s="15"/>
      <c r="H49" s="15"/>
      <c r="I49" s="22"/>
      <c r="J49" s="15"/>
      <c r="K49" s="22"/>
      <c r="L49" s="16"/>
      <c r="M49" s="17"/>
      <c r="N49" s="18">
        <f t="shared" si="0"/>
        <v>0</v>
      </c>
      <c r="O49" s="19"/>
      <c r="P49" s="16"/>
      <c r="Q49" s="20">
        <f t="shared" si="1"/>
        <v>0</v>
      </c>
      <c r="R49" s="16"/>
      <c r="S49" s="20">
        <f t="shared" si="2"/>
        <v>0</v>
      </c>
      <c r="T49" s="16"/>
      <c r="U49" s="20">
        <f t="shared" si="3"/>
        <v>0</v>
      </c>
      <c r="V49" s="16"/>
      <c r="W49" s="20">
        <f t="shared" si="4"/>
        <v>0</v>
      </c>
      <c r="X49" s="16"/>
      <c r="Y49" s="20">
        <f t="shared" si="5"/>
        <v>0</v>
      </c>
      <c r="Z49" s="16"/>
      <c r="AA49" s="20">
        <f t="shared" si="6"/>
        <v>0</v>
      </c>
      <c r="AB49" s="60"/>
      <c r="AC49" s="57"/>
      <c r="AD49" s="51"/>
      <c r="AE49" s="38"/>
      <c r="AF49" s="11"/>
      <c r="AG49" s="52"/>
      <c r="AH49" s="51"/>
      <c r="AI49" s="34"/>
      <c r="AJ49" s="42">
        <f t="shared" si="7"/>
        <v>0</v>
      </c>
    </row>
    <row r="50" spans="1:36" s="21" customFormat="1" ht="12" x14ac:dyDescent="0.3">
      <c r="A50" s="11">
        <v>44</v>
      </c>
      <c r="B50" s="15"/>
      <c r="C50" s="14"/>
      <c r="D50" s="14"/>
      <c r="E50" s="15"/>
      <c r="F50" s="15"/>
      <c r="G50" s="15"/>
      <c r="H50" s="15"/>
      <c r="I50" s="22"/>
      <c r="J50" s="15"/>
      <c r="K50" s="22"/>
      <c r="L50" s="16"/>
      <c r="M50" s="17"/>
      <c r="N50" s="18">
        <f t="shared" si="0"/>
        <v>0</v>
      </c>
      <c r="O50" s="19"/>
      <c r="P50" s="16"/>
      <c r="Q50" s="20">
        <f t="shared" si="1"/>
        <v>0</v>
      </c>
      <c r="R50" s="16"/>
      <c r="S50" s="20">
        <f t="shared" si="2"/>
        <v>0</v>
      </c>
      <c r="T50" s="16"/>
      <c r="U50" s="20">
        <f t="shared" si="3"/>
        <v>0</v>
      </c>
      <c r="V50" s="16"/>
      <c r="W50" s="20">
        <f t="shared" si="4"/>
        <v>0</v>
      </c>
      <c r="X50" s="16"/>
      <c r="Y50" s="20">
        <f t="shared" si="5"/>
        <v>0</v>
      </c>
      <c r="Z50" s="16"/>
      <c r="AA50" s="20">
        <f t="shared" si="6"/>
        <v>0</v>
      </c>
      <c r="AB50" s="60"/>
      <c r="AC50" s="57"/>
      <c r="AD50" s="51"/>
      <c r="AE50" s="38"/>
      <c r="AF50" s="11"/>
      <c r="AG50" s="52"/>
      <c r="AH50" s="51"/>
      <c r="AI50" s="34"/>
      <c r="AJ50" s="42">
        <f t="shared" si="7"/>
        <v>0</v>
      </c>
    </row>
    <row r="51" spans="1:36" s="21" customFormat="1" ht="12" x14ac:dyDescent="0.3">
      <c r="A51" s="11">
        <v>45</v>
      </c>
      <c r="B51" s="15"/>
      <c r="C51" s="14"/>
      <c r="D51" s="14"/>
      <c r="E51" s="15"/>
      <c r="F51" s="15"/>
      <c r="G51" s="15"/>
      <c r="H51" s="15"/>
      <c r="I51" s="22"/>
      <c r="J51" s="15"/>
      <c r="K51" s="15"/>
      <c r="L51" s="16"/>
      <c r="M51" s="17"/>
      <c r="N51" s="18">
        <f t="shared" si="0"/>
        <v>0</v>
      </c>
      <c r="O51" s="19"/>
      <c r="P51" s="16"/>
      <c r="Q51" s="20">
        <f t="shared" si="1"/>
        <v>0</v>
      </c>
      <c r="R51" s="16"/>
      <c r="S51" s="20">
        <f t="shared" si="2"/>
        <v>0</v>
      </c>
      <c r="T51" s="16"/>
      <c r="U51" s="20">
        <f t="shared" si="3"/>
        <v>0</v>
      </c>
      <c r="V51" s="16"/>
      <c r="W51" s="20">
        <f t="shared" si="4"/>
        <v>0</v>
      </c>
      <c r="X51" s="16"/>
      <c r="Y51" s="20">
        <f t="shared" si="5"/>
        <v>0</v>
      </c>
      <c r="Z51" s="16"/>
      <c r="AA51" s="20">
        <f t="shared" si="6"/>
        <v>0</v>
      </c>
      <c r="AB51" s="60"/>
      <c r="AC51" s="57"/>
      <c r="AD51" s="51"/>
      <c r="AE51" s="38"/>
      <c r="AF51" s="11"/>
      <c r="AG51" s="52"/>
      <c r="AH51" s="51"/>
      <c r="AI51" s="34"/>
      <c r="AJ51" s="42">
        <f t="shared" si="7"/>
        <v>0</v>
      </c>
    </row>
    <row r="52" spans="1:36" s="21" customFormat="1" ht="12" x14ac:dyDescent="0.3">
      <c r="A52" s="11">
        <v>46</v>
      </c>
      <c r="B52" s="15"/>
      <c r="C52" s="14"/>
      <c r="D52" s="14"/>
      <c r="E52" s="15"/>
      <c r="F52" s="15"/>
      <c r="G52" s="15"/>
      <c r="H52" s="15"/>
      <c r="I52" s="15"/>
      <c r="J52" s="15"/>
      <c r="K52" s="15"/>
      <c r="L52" s="16"/>
      <c r="M52" s="17"/>
      <c r="N52" s="18">
        <f t="shared" si="0"/>
        <v>0</v>
      </c>
      <c r="O52" s="19"/>
      <c r="P52" s="16"/>
      <c r="Q52" s="20">
        <f t="shared" si="1"/>
        <v>0</v>
      </c>
      <c r="R52" s="16"/>
      <c r="S52" s="20">
        <f t="shared" si="2"/>
        <v>0</v>
      </c>
      <c r="T52" s="16"/>
      <c r="U52" s="20">
        <f t="shared" si="3"/>
        <v>0</v>
      </c>
      <c r="V52" s="16"/>
      <c r="W52" s="20">
        <f t="shared" si="4"/>
        <v>0</v>
      </c>
      <c r="X52" s="16"/>
      <c r="Y52" s="20">
        <f t="shared" si="5"/>
        <v>0</v>
      </c>
      <c r="Z52" s="16"/>
      <c r="AA52" s="20">
        <f t="shared" si="6"/>
        <v>0</v>
      </c>
      <c r="AB52" s="60"/>
      <c r="AC52" s="57"/>
      <c r="AD52" s="51"/>
      <c r="AE52" s="38"/>
      <c r="AF52" s="11"/>
      <c r="AG52" s="52"/>
      <c r="AH52" s="51"/>
      <c r="AI52" s="34"/>
      <c r="AJ52" s="42">
        <f t="shared" si="7"/>
        <v>0</v>
      </c>
    </row>
    <row r="53" spans="1:36" s="21" customFormat="1" ht="12" x14ac:dyDescent="0.3">
      <c r="A53" s="11">
        <v>47</v>
      </c>
      <c r="B53" s="15"/>
      <c r="C53" s="14"/>
      <c r="D53" s="14"/>
      <c r="E53" s="15"/>
      <c r="F53" s="15"/>
      <c r="G53" s="15"/>
      <c r="H53" s="15"/>
      <c r="I53" s="15"/>
      <c r="J53" s="15"/>
      <c r="K53" s="15"/>
      <c r="L53" s="16"/>
      <c r="M53" s="17"/>
      <c r="N53" s="18">
        <f t="shared" si="0"/>
        <v>0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/>
      <c r="U53" s="20">
        <f t="shared" si="3"/>
        <v>0</v>
      </c>
      <c r="V53" s="16"/>
      <c r="W53" s="20">
        <f t="shared" si="4"/>
        <v>0</v>
      </c>
      <c r="X53" s="16"/>
      <c r="Y53" s="20">
        <f t="shared" si="5"/>
        <v>0</v>
      </c>
      <c r="Z53" s="16"/>
      <c r="AA53" s="20">
        <f t="shared" si="6"/>
        <v>0</v>
      </c>
      <c r="AB53" s="60"/>
      <c r="AC53" s="57"/>
      <c r="AD53" s="51"/>
      <c r="AE53" s="38"/>
      <c r="AF53" s="11"/>
      <c r="AG53" s="52"/>
      <c r="AH53" s="51"/>
      <c r="AI53" s="34"/>
      <c r="AJ53" s="42">
        <f t="shared" si="7"/>
        <v>0</v>
      </c>
    </row>
    <row r="54" spans="1:36" s="21" customFormat="1" ht="12" x14ac:dyDescent="0.3">
      <c r="C54" s="24"/>
      <c r="F54" s="24"/>
      <c r="G54" s="24"/>
      <c r="N54" s="25"/>
      <c r="O54" s="25"/>
      <c r="P54" s="26"/>
      <c r="Q54" s="25"/>
      <c r="R54" s="26"/>
      <c r="S54" s="25"/>
      <c r="T54" s="26"/>
      <c r="U54" s="25"/>
      <c r="V54" s="26"/>
      <c r="W54" s="25"/>
      <c r="X54" s="26"/>
      <c r="Y54" s="25"/>
      <c r="Z54" s="26"/>
      <c r="AA54" s="25"/>
      <c r="AB54" s="27"/>
      <c r="AE54" s="37"/>
      <c r="AG54" s="37"/>
    </row>
    <row r="55" spans="1:36" s="21" customFormat="1" ht="12" x14ac:dyDescent="0.3">
      <c r="C55" s="24"/>
      <c r="F55" s="24"/>
      <c r="G55" s="24"/>
      <c r="K55" s="28" t="s">
        <v>258</v>
      </c>
      <c r="L55" s="29">
        <f>SUM(L2:L53)</f>
        <v>0</v>
      </c>
      <c r="M55" s="29"/>
      <c r="N55" s="64">
        <f t="shared" ref="N55:AA55" si="8">SUM(N2:N53)</f>
        <v>0</v>
      </c>
      <c r="O55" s="64">
        <f t="shared" si="8"/>
        <v>0</v>
      </c>
      <c r="P55" s="26">
        <f t="shared" si="8"/>
        <v>0</v>
      </c>
      <c r="Q55" s="64">
        <f t="shared" si="8"/>
        <v>0</v>
      </c>
      <c r="R55" s="26">
        <f t="shared" si="8"/>
        <v>0</v>
      </c>
      <c r="S55" s="64">
        <f t="shared" si="8"/>
        <v>0</v>
      </c>
      <c r="T55" s="26">
        <f t="shared" ref="T55:Y55" si="9">SUM(T2:T53)</f>
        <v>0</v>
      </c>
      <c r="U55" s="64">
        <f t="shared" si="9"/>
        <v>0</v>
      </c>
      <c r="V55" s="26">
        <f t="shared" si="9"/>
        <v>0</v>
      </c>
      <c r="W55" s="64">
        <f t="shared" si="9"/>
        <v>0</v>
      </c>
      <c r="X55" s="26">
        <f t="shared" si="9"/>
        <v>0</v>
      </c>
      <c r="Y55" s="64">
        <f t="shared" si="9"/>
        <v>0</v>
      </c>
      <c r="Z55" s="26">
        <f t="shared" si="8"/>
        <v>0</v>
      </c>
      <c r="AA55" s="64">
        <f t="shared" si="8"/>
        <v>0</v>
      </c>
      <c r="AB55" s="46" t="s">
        <v>259</v>
      </c>
      <c r="AC55" s="30"/>
      <c r="AD55" s="27"/>
      <c r="AE55" s="64">
        <f>SUM(AE7:AE53)</f>
        <v>0</v>
      </c>
      <c r="AF55" s="27"/>
      <c r="AG55" s="64">
        <f>SUM(AG7:AG53)</f>
        <v>0</v>
      </c>
      <c r="AH55" s="55">
        <f>SUM(AH7:AH53)</f>
        <v>0</v>
      </c>
      <c r="AI55" s="30"/>
      <c r="AJ55" s="64">
        <f>SUM(AJ7:AJ53)</f>
        <v>0</v>
      </c>
    </row>
    <row r="56" spans="1:36" x14ac:dyDescent="0.3">
      <c r="C56" s="114"/>
      <c r="F56" s="114"/>
      <c r="G56" s="114"/>
      <c r="K56" s="63"/>
      <c r="L56" s="31"/>
      <c r="M56" s="31"/>
      <c r="N56" s="64"/>
      <c r="O56" s="64"/>
      <c r="P56" s="63"/>
      <c r="Q56" s="64"/>
      <c r="S56" s="64"/>
      <c r="U56" s="64"/>
      <c r="W56" s="64"/>
      <c r="Y56" s="64"/>
      <c r="Z56" s="63"/>
      <c r="AA56" s="64"/>
      <c r="AB56" s="46"/>
      <c r="AD56" s="3"/>
      <c r="AE56" s="64"/>
      <c r="AJ56" s="64"/>
    </row>
    <row r="57" spans="1:36" x14ac:dyDescent="0.3">
      <c r="C57" s="114"/>
      <c r="F57" s="114"/>
      <c r="G57" s="114"/>
      <c r="K57" s="63"/>
      <c r="L57" s="31"/>
      <c r="M57" s="31"/>
      <c r="N57" s="64"/>
      <c r="O57" s="64"/>
      <c r="P57" s="63"/>
      <c r="Q57" s="64"/>
      <c r="S57" s="64"/>
      <c r="U57" s="64"/>
      <c r="W57" s="64"/>
      <c r="Y57" s="64"/>
      <c r="Z57" s="63"/>
      <c r="AA57" s="64"/>
      <c r="AB57" s="46"/>
      <c r="AD57" s="3"/>
      <c r="AE57" s="64"/>
      <c r="AJ57" s="64"/>
    </row>
    <row r="58" spans="1:36" x14ac:dyDescent="0.3">
      <c r="C58" s="114"/>
      <c r="F58" s="114"/>
      <c r="G58" s="114"/>
      <c r="L58" s="31"/>
      <c r="M58" s="31"/>
      <c r="N58" s="64"/>
      <c r="O58" s="64"/>
      <c r="P58" s="63"/>
      <c r="Q58" s="64"/>
      <c r="S58" s="64"/>
      <c r="U58" s="64"/>
      <c r="W58" s="64"/>
      <c r="Y58" s="64"/>
      <c r="Z58" s="63"/>
      <c r="AA58" s="64"/>
      <c r="AB58" s="46"/>
      <c r="AD58" s="3"/>
      <c r="AE58" s="64"/>
      <c r="AJ58" s="64"/>
    </row>
    <row r="59" spans="1:36" x14ac:dyDescent="0.3">
      <c r="C59" s="114"/>
      <c r="F59" s="114"/>
      <c r="G59" s="114"/>
      <c r="N59" s="64"/>
      <c r="O59" s="64"/>
      <c r="P59" s="63"/>
      <c r="Q59" s="64"/>
      <c r="S59" s="64"/>
      <c r="U59" s="64"/>
      <c r="W59" s="64"/>
      <c r="Y59" s="64"/>
      <c r="Z59" s="63"/>
      <c r="AA59" s="64"/>
      <c r="AB59" s="46"/>
      <c r="AE59" s="64"/>
      <c r="AJ59" s="64"/>
    </row>
    <row r="60" spans="1:36" x14ac:dyDescent="0.3">
      <c r="C60" s="114"/>
      <c r="F60" s="114"/>
      <c r="G60" s="114"/>
      <c r="N60" s="64"/>
      <c r="O60" s="64"/>
      <c r="P60" s="63"/>
      <c r="Q60" s="64"/>
      <c r="S60" s="64"/>
      <c r="U60" s="64"/>
      <c r="W60" s="64"/>
      <c r="Y60" s="64"/>
      <c r="Z60" s="63"/>
      <c r="AA60" s="64"/>
      <c r="AB60" s="46"/>
      <c r="AE60" s="64"/>
      <c r="AJ60" s="64"/>
    </row>
    <row r="61" spans="1:36" x14ac:dyDescent="0.3">
      <c r="C61" s="114"/>
      <c r="F61" s="114"/>
      <c r="G61" s="114"/>
      <c r="N61" s="64"/>
      <c r="O61" s="64"/>
      <c r="P61" s="63"/>
      <c r="Q61" s="64"/>
      <c r="S61" s="64"/>
      <c r="U61" s="64"/>
      <c r="W61" s="64"/>
      <c r="Y61" s="64"/>
      <c r="Z61" s="63"/>
      <c r="AA61" s="64"/>
      <c r="AB61" s="46"/>
      <c r="AE61" s="64"/>
      <c r="AJ61" s="64"/>
    </row>
    <row r="62" spans="1:36" x14ac:dyDescent="0.3">
      <c r="C62" s="114"/>
      <c r="F62" s="114"/>
      <c r="G62" s="114"/>
      <c r="N62" s="64"/>
      <c r="O62" s="64"/>
      <c r="P62" s="63"/>
      <c r="Q62" s="64"/>
      <c r="S62" s="64"/>
      <c r="U62" s="64"/>
      <c r="W62" s="64"/>
      <c r="Y62" s="64"/>
      <c r="Z62" s="63"/>
      <c r="AA62" s="64"/>
      <c r="AB62" s="46"/>
      <c r="AE62" s="64"/>
      <c r="AJ62" s="64"/>
    </row>
    <row r="63" spans="1:36" x14ac:dyDescent="0.3">
      <c r="C63" s="114"/>
      <c r="F63" s="114"/>
      <c r="G63" s="114"/>
      <c r="N63" s="64"/>
      <c r="O63" s="64"/>
      <c r="P63" s="63"/>
      <c r="Q63" s="64"/>
      <c r="S63" s="64"/>
      <c r="U63" s="64"/>
      <c r="W63" s="64"/>
      <c r="Y63" s="64"/>
      <c r="Z63" s="63"/>
      <c r="AA63" s="64"/>
      <c r="AB63" s="46"/>
      <c r="AE63" s="64"/>
      <c r="AJ63" s="64"/>
    </row>
    <row r="64" spans="1:36" x14ac:dyDescent="0.3">
      <c r="C64" s="114"/>
      <c r="F64" s="114"/>
      <c r="G64" s="114"/>
      <c r="N64" s="64"/>
      <c r="O64" s="64"/>
      <c r="P64" s="63"/>
      <c r="Q64" s="64"/>
      <c r="S64" s="64"/>
      <c r="U64" s="64"/>
      <c r="W64" s="64"/>
      <c r="Y64" s="64"/>
      <c r="Z64" s="63"/>
      <c r="AA64" s="64"/>
      <c r="AB64" s="46"/>
      <c r="AE64" s="64"/>
      <c r="AJ64" s="64"/>
    </row>
    <row r="65" spans="14:36" x14ac:dyDescent="0.3">
      <c r="N65" s="64"/>
      <c r="O65" s="64"/>
      <c r="P65" s="63"/>
      <c r="Q65" s="64"/>
      <c r="S65" s="64"/>
      <c r="U65" s="64"/>
      <c r="W65" s="64"/>
      <c r="Y65" s="64"/>
      <c r="Z65" s="63"/>
      <c r="AA65" s="64"/>
      <c r="AB65" s="46"/>
      <c r="AE65" s="64"/>
      <c r="AJ65" s="64"/>
    </row>
    <row r="66" spans="14:36" x14ac:dyDescent="0.3">
      <c r="N66" s="64"/>
      <c r="O66" s="64"/>
      <c r="P66" s="63"/>
      <c r="Q66" s="64"/>
      <c r="S66" s="64"/>
      <c r="U66" s="64"/>
      <c r="W66" s="64"/>
      <c r="Y66" s="64"/>
      <c r="Z66" s="63"/>
      <c r="AA66" s="64"/>
      <c r="AB66" s="46"/>
      <c r="AE66" s="64"/>
      <c r="AJ66" s="64"/>
    </row>
    <row r="67" spans="14:36" x14ac:dyDescent="0.3">
      <c r="N67" s="64"/>
      <c r="O67" s="64"/>
      <c r="P67" s="63"/>
      <c r="Q67" s="64"/>
      <c r="S67" s="64"/>
      <c r="U67" s="64"/>
      <c r="W67" s="64"/>
      <c r="Y67" s="64"/>
      <c r="Z67" s="63"/>
      <c r="AA67" s="64"/>
      <c r="AB67" s="46"/>
      <c r="AE67" s="64"/>
      <c r="AJ67" s="64"/>
    </row>
    <row r="68" spans="14:36" x14ac:dyDescent="0.3">
      <c r="N68" s="64"/>
      <c r="O68" s="64"/>
      <c r="P68" s="63"/>
      <c r="Q68" s="64"/>
      <c r="S68" s="64"/>
      <c r="U68" s="64"/>
      <c r="W68" s="64"/>
      <c r="Y68" s="64"/>
      <c r="Z68" s="63"/>
      <c r="AA68" s="64"/>
      <c r="AB68" s="46"/>
      <c r="AE68" s="64"/>
      <c r="AJ68" s="64"/>
    </row>
    <row r="69" spans="14:36" x14ac:dyDescent="0.3">
      <c r="N69" s="64"/>
      <c r="O69" s="64"/>
      <c r="P69" s="63"/>
      <c r="Q69" s="64"/>
      <c r="S69" s="64"/>
      <c r="U69" s="64"/>
      <c r="W69" s="64"/>
      <c r="Y69" s="64"/>
      <c r="Z69" s="63"/>
      <c r="AA69" s="64"/>
      <c r="AB69" s="46"/>
      <c r="AE69" s="64"/>
      <c r="AJ69" s="64"/>
    </row>
    <row r="70" spans="14:36" x14ac:dyDescent="0.3">
      <c r="N70" s="64"/>
      <c r="O70" s="64"/>
      <c r="P70" s="63"/>
      <c r="Q70" s="64"/>
      <c r="S70" s="64"/>
      <c r="U70" s="64"/>
      <c r="W70" s="64"/>
      <c r="Y70" s="64"/>
      <c r="Z70" s="63"/>
      <c r="AA70" s="64"/>
      <c r="AB70" s="46"/>
      <c r="AE70" s="64"/>
      <c r="AJ70" s="64"/>
    </row>
    <row r="71" spans="14:36" x14ac:dyDescent="0.3">
      <c r="N71" s="64"/>
      <c r="O71" s="64"/>
      <c r="P71" s="63"/>
      <c r="Q71" s="64"/>
      <c r="S71" s="64"/>
      <c r="U71" s="64"/>
      <c r="W71" s="64"/>
      <c r="Y71" s="64"/>
      <c r="Z71" s="63"/>
      <c r="AA71" s="64"/>
      <c r="AB71" s="46"/>
      <c r="AE71" s="64"/>
      <c r="AJ71" s="64"/>
    </row>
    <row r="72" spans="14:36" x14ac:dyDescent="0.3">
      <c r="N72" s="64"/>
      <c r="O72" s="64"/>
      <c r="P72" s="63"/>
      <c r="Q72" s="64"/>
      <c r="S72" s="64"/>
      <c r="U72" s="64"/>
      <c r="W72" s="64"/>
      <c r="Y72" s="64"/>
      <c r="Z72" s="63"/>
      <c r="AA72" s="64"/>
      <c r="AB72" s="46"/>
      <c r="AE72" s="64"/>
      <c r="AJ72" s="64"/>
    </row>
    <row r="73" spans="14:36" x14ac:dyDescent="0.3">
      <c r="N73" s="64"/>
      <c r="O73" s="64"/>
      <c r="P73" s="63"/>
      <c r="Q73" s="64"/>
      <c r="S73" s="64"/>
      <c r="U73" s="64"/>
      <c r="W73" s="64"/>
      <c r="Y73" s="64"/>
      <c r="Z73" s="63"/>
      <c r="AA73" s="64"/>
      <c r="AB73" s="46"/>
      <c r="AE73" s="64"/>
      <c r="AJ73" s="64"/>
    </row>
    <row r="74" spans="14:36" x14ac:dyDescent="0.3">
      <c r="N74" s="64"/>
      <c r="O74" s="64"/>
      <c r="P74" s="63"/>
      <c r="Q74" s="64"/>
      <c r="S74" s="64"/>
      <c r="U74" s="64"/>
      <c r="W74" s="64"/>
      <c r="Y74" s="64"/>
      <c r="Z74" s="63"/>
      <c r="AA74" s="64"/>
      <c r="AB74" s="46"/>
      <c r="AE74" s="64"/>
      <c r="AJ74" s="64"/>
    </row>
    <row r="75" spans="14:36" x14ac:dyDescent="0.3">
      <c r="N75" s="64"/>
      <c r="O75" s="64"/>
      <c r="P75" s="63"/>
      <c r="Q75" s="64"/>
      <c r="S75" s="64"/>
      <c r="U75" s="64"/>
      <c r="W75" s="64"/>
      <c r="Y75" s="64"/>
      <c r="Z75" s="63"/>
      <c r="AA75" s="64"/>
      <c r="AB75" s="46"/>
      <c r="AE75" s="64"/>
      <c r="AJ75" s="64"/>
    </row>
    <row r="76" spans="14:36" x14ac:dyDescent="0.3">
      <c r="N76" s="64"/>
      <c r="O76" s="64"/>
      <c r="P76" s="63"/>
      <c r="Q76" s="64"/>
      <c r="S76" s="64"/>
      <c r="U76" s="64"/>
      <c r="W76" s="64"/>
      <c r="Y76" s="64"/>
      <c r="Z76" s="63"/>
      <c r="AA76" s="64"/>
      <c r="AB76" s="46"/>
      <c r="AE76" s="64"/>
      <c r="AJ76" s="64"/>
    </row>
    <row r="77" spans="14:36" x14ac:dyDescent="0.3">
      <c r="N77" s="64"/>
      <c r="O77" s="64"/>
      <c r="P77" s="63"/>
      <c r="Q77" s="64"/>
      <c r="S77" s="64"/>
      <c r="U77" s="64"/>
      <c r="W77" s="64"/>
      <c r="Y77" s="64"/>
      <c r="Z77" s="63"/>
      <c r="AA77" s="64"/>
      <c r="AB77" s="46"/>
      <c r="AE77" s="64"/>
      <c r="AJ77" s="64"/>
    </row>
    <row r="78" spans="14:36" x14ac:dyDescent="0.3">
      <c r="N78" s="64"/>
      <c r="O78" s="64"/>
      <c r="P78" s="63"/>
      <c r="Q78" s="64"/>
      <c r="S78" s="64"/>
      <c r="U78" s="64"/>
      <c r="W78" s="64"/>
      <c r="Y78" s="64"/>
      <c r="Z78" s="63"/>
      <c r="AA78" s="64"/>
      <c r="AB78" s="46"/>
      <c r="AE78" s="64"/>
      <c r="AJ78" s="64"/>
    </row>
    <row r="79" spans="14:36" x14ac:dyDescent="0.3">
      <c r="N79" s="64"/>
      <c r="O79" s="64"/>
      <c r="P79" s="63"/>
      <c r="Q79" s="64"/>
      <c r="S79" s="64"/>
      <c r="U79" s="64"/>
      <c r="W79" s="64"/>
      <c r="Y79" s="64"/>
      <c r="Z79" s="63"/>
      <c r="AA79" s="64"/>
      <c r="AB79" s="46"/>
      <c r="AE79" s="64"/>
      <c r="AJ79" s="64"/>
    </row>
    <row r="80" spans="14:36" x14ac:dyDescent="0.3">
      <c r="N80" s="64"/>
      <c r="O80" s="64"/>
      <c r="P80" s="63"/>
      <c r="Q80" s="64"/>
      <c r="S80" s="64"/>
      <c r="U80" s="64"/>
      <c r="W80" s="64"/>
      <c r="Y80" s="64"/>
      <c r="Z80" s="63"/>
      <c r="AA80" s="64"/>
      <c r="AB80" s="46"/>
      <c r="AE80" s="64"/>
      <c r="AJ80" s="64"/>
    </row>
    <row r="81" spans="14:36" x14ac:dyDescent="0.3">
      <c r="N81" s="64"/>
      <c r="O81" s="64"/>
      <c r="P81" s="63"/>
      <c r="Q81" s="64"/>
      <c r="S81" s="64"/>
      <c r="U81" s="64"/>
      <c r="W81" s="64"/>
      <c r="Y81" s="64"/>
      <c r="Z81" s="63"/>
      <c r="AA81" s="64"/>
      <c r="AB81" s="46"/>
      <c r="AE81" s="64"/>
      <c r="AJ81" s="64"/>
    </row>
    <row r="82" spans="14:36" x14ac:dyDescent="0.3">
      <c r="N82" s="64"/>
      <c r="O82" s="64"/>
      <c r="P82" s="63"/>
      <c r="Q82" s="64"/>
      <c r="S82" s="64"/>
      <c r="U82" s="64"/>
      <c r="W82" s="64"/>
      <c r="Y82" s="64"/>
      <c r="Z82" s="63"/>
      <c r="AA82" s="64"/>
      <c r="AB82" s="46"/>
      <c r="AE82" s="64"/>
      <c r="AJ82" s="64"/>
    </row>
    <row r="83" spans="14:36" x14ac:dyDescent="0.3">
      <c r="N83" s="64"/>
      <c r="O83" s="64"/>
      <c r="P83" s="63"/>
      <c r="Q83" s="64"/>
      <c r="S83" s="64"/>
      <c r="U83" s="64"/>
      <c r="W83" s="64"/>
      <c r="Y83" s="64"/>
      <c r="Z83" s="63"/>
      <c r="AA83" s="64"/>
      <c r="AB83" s="46"/>
      <c r="AE83" s="64"/>
      <c r="AJ83" s="64"/>
    </row>
    <row r="84" spans="14:36" x14ac:dyDescent="0.3">
      <c r="N84" s="64"/>
      <c r="O84" s="64"/>
      <c r="P84" s="63"/>
      <c r="Q84" s="64"/>
      <c r="S84" s="64"/>
      <c r="U84" s="64"/>
      <c r="W84" s="64"/>
      <c r="Y84" s="64"/>
      <c r="Z84" s="63"/>
      <c r="AA84" s="64"/>
      <c r="AB84" s="46"/>
      <c r="AE84" s="64"/>
      <c r="AJ84" s="64"/>
    </row>
    <row r="85" spans="14:36" x14ac:dyDescent="0.3">
      <c r="N85" s="64"/>
      <c r="O85" s="64"/>
      <c r="P85" s="63"/>
      <c r="Q85" s="64"/>
      <c r="S85" s="64"/>
      <c r="U85" s="64"/>
      <c r="W85" s="64"/>
      <c r="Y85" s="64"/>
      <c r="Z85" s="63"/>
      <c r="AA85" s="64"/>
      <c r="AB85" s="46"/>
      <c r="AE85" s="64"/>
      <c r="AJ85" s="64"/>
    </row>
    <row r="86" spans="14:36" x14ac:dyDescent="0.3">
      <c r="O86" s="64"/>
      <c r="P86" s="63"/>
      <c r="Q86" s="64"/>
      <c r="S86" s="64"/>
      <c r="U86" s="64"/>
      <c r="W86" s="64"/>
      <c r="Y86" s="64"/>
      <c r="Z86" s="63"/>
      <c r="AA86" s="64"/>
      <c r="AB86" s="46"/>
      <c r="AE86" s="64"/>
      <c r="AJ86" s="64"/>
    </row>
    <row r="87" spans="14:36" x14ac:dyDescent="0.3">
      <c r="O87" s="64"/>
      <c r="P87" s="63"/>
      <c r="Q87" s="64"/>
      <c r="S87" s="64"/>
      <c r="U87" s="64"/>
      <c r="W87" s="64"/>
      <c r="Y87" s="64"/>
      <c r="Z87" s="63"/>
      <c r="AA87" s="64"/>
      <c r="AB87" s="46"/>
      <c r="AE87" s="64"/>
      <c r="AJ87" s="64"/>
    </row>
    <row r="88" spans="14:36" x14ac:dyDescent="0.3">
      <c r="P88" s="63"/>
      <c r="Z88" s="63"/>
      <c r="AB88" s="46"/>
    </row>
    <row r="89" spans="14:36" x14ac:dyDescent="0.3">
      <c r="P89" s="63"/>
      <c r="Z89" s="63"/>
      <c r="AB89" s="46"/>
    </row>
    <row r="90" spans="14:36" x14ac:dyDescent="0.3">
      <c r="P90" s="63"/>
      <c r="Z90" s="63"/>
      <c r="AB90" s="46"/>
    </row>
    <row r="91" spans="14:36" x14ac:dyDescent="0.3">
      <c r="P91" s="63"/>
      <c r="Z91" s="63"/>
      <c r="AB91" s="46"/>
    </row>
    <row r="92" spans="14:36" x14ac:dyDescent="0.3">
      <c r="P92" s="63"/>
      <c r="Z92" s="63"/>
      <c r="AB92" s="46"/>
    </row>
    <row r="93" spans="14:36" x14ac:dyDescent="0.3">
      <c r="P93" s="63"/>
      <c r="Z93" s="63"/>
      <c r="AB93" s="46"/>
    </row>
    <row r="94" spans="14:36" x14ac:dyDescent="0.3">
      <c r="P94" s="63"/>
      <c r="Z94" s="63"/>
      <c r="AB94" s="46"/>
    </row>
    <row r="95" spans="14:36" x14ac:dyDescent="0.3">
      <c r="P95" s="63"/>
      <c r="Z95" s="63"/>
      <c r="AB95" s="46"/>
    </row>
    <row r="96" spans="14:36" x14ac:dyDescent="0.3">
      <c r="P96" s="63"/>
      <c r="Z96" s="63"/>
      <c r="AB96" s="46"/>
    </row>
    <row r="97" spans="28:28" x14ac:dyDescent="0.3">
      <c r="AB97" s="46"/>
    </row>
    <row r="98" spans="28:28" x14ac:dyDescent="0.3">
      <c r="AB98" s="46"/>
    </row>
    <row r="99" spans="28:28" x14ac:dyDescent="0.3">
      <c r="AB99" s="46"/>
    </row>
    <row r="100" spans="28:28" x14ac:dyDescent="0.3">
      <c r="AB100" s="46"/>
    </row>
    <row r="101" spans="28:28" x14ac:dyDescent="0.3">
      <c r="AB101" s="46"/>
    </row>
    <row r="102" spans="28:28" x14ac:dyDescent="0.3">
      <c r="AB102" s="46"/>
    </row>
    <row r="103" spans="28:28" x14ac:dyDescent="0.3">
      <c r="AB103" s="46"/>
    </row>
    <row r="104" spans="28:28" x14ac:dyDescent="0.3">
      <c r="AB104" s="46"/>
    </row>
    <row r="105" spans="28:28" x14ac:dyDescent="0.3">
      <c r="AB105" s="46"/>
    </row>
    <row r="106" spans="28:28" x14ac:dyDescent="0.3">
      <c r="AB106" s="46"/>
    </row>
    <row r="107" spans="28:28" x14ac:dyDescent="0.3">
      <c r="AB107" s="46"/>
    </row>
    <row r="108" spans="28:28" x14ac:dyDescent="0.3">
      <c r="AB108" s="46"/>
    </row>
    <row r="109" spans="28:28" x14ac:dyDescent="0.3">
      <c r="AB109" s="46"/>
    </row>
    <row r="110" spans="28:28" x14ac:dyDescent="0.3">
      <c r="AB110" s="46"/>
    </row>
    <row r="111" spans="28:28" x14ac:dyDescent="0.3">
      <c r="AB111" s="46"/>
    </row>
    <row r="112" spans="28:28" x14ac:dyDescent="0.3">
      <c r="AB112" s="46"/>
    </row>
    <row r="113" spans="28:28" x14ac:dyDescent="0.3">
      <c r="AB113" s="46"/>
    </row>
    <row r="114" spans="28:28" x14ac:dyDescent="0.3">
      <c r="AB114" s="46"/>
    </row>
    <row r="115" spans="28:28" x14ac:dyDescent="0.3">
      <c r="AB115" s="46"/>
    </row>
    <row r="116" spans="28:28" x14ac:dyDescent="0.3">
      <c r="AB116" s="46"/>
    </row>
    <row r="117" spans="28:28" x14ac:dyDescent="0.3">
      <c r="AB117" s="46"/>
    </row>
    <row r="118" spans="28:28" x14ac:dyDescent="0.3">
      <c r="AB118" s="46"/>
    </row>
    <row r="119" spans="28:28" x14ac:dyDescent="0.3">
      <c r="AB119" s="46"/>
    </row>
    <row r="120" spans="28:28" x14ac:dyDescent="0.3">
      <c r="AB120" s="46"/>
    </row>
    <row r="121" spans="28:28" x14ac:dyDescent="0.3">
      <c r="AB121" s="46"/>
    </row>
    <row r="122" spans="28:28" x14ac:dyDescent="0.3">
      <c r="AB122" s="46"/>
    </row>
    <row r="123" spans="28:28" x14ac:dyDescent="0.3">
      <c r="AB123" s="46"/>
    </row>
    <row r="124" spans="28:28" x14ac:dyDescent="0.3">
      <c r="AB124" s="46"/>
    </row>
    <row r="125" spans="28:28" x14ac:dyDescent="0.3">
      <c r="AB125" s="46"/>
    </row>
    <row r="126" spans="28:28" x14ac:dyDescent="0.3">
      <c r="AB126" s="46"/>
    </row>
    <row r="127" spans="28:28" x14ac:dyDescent="0.3">
      <c r="AB127" s="46"/>
    </row>
    <row r="128" spans="28:28" x14ac:dyDescent="0.3">
      <c r="AB128" s="46"/>
    </row>
    <row r="129" spans="28:28" x14ac:dyDescent="0.3">
      <c r="AB129" s="46"/>
    </row>
    <row r="130" spans="28:28" x14ac:dyDescent="0.3">
      <c r="AB130" s="46"/>
    </row>
    <row r="131" spans="28:28" x14ac:dyDescent="0.3">
      <c r="AB131" s="46"/>
    </row>
    <row r="132" spans="28:28" x14ac:dyDescent="0.3">
      <c r="AB132" s="46"/>
    </row>
    <row r="133" spans="28:28" x14ac:dyDescent="0.3">
      <c r="AB133" s="46"/>
    </row>
    <row r="134" spans="28:28" x14ac:dyDescent="0.3">
      <c r="AB134" s="46"/>
    </row>
    <row r="135" spans="28:28" x14ac:dyDescent="0.3">
      <c r="AB135" s="46"/>
    </row>
    <row r="136" spans="28:28" x14ac:dyDescent="0.3">
      <c r="AB136" s="46"/>
    </row>
    <row r="137" spans="28:28" x14ac:dyDescent="0.3">
      <c r="AB137" s="46"/>
    </row>
    <row r="138" spans="28:28" x14ac:dyDescent="0.3">
      <c r="AB138" s="46"/>
    </row>
  </sheetData>
  <mergeCells count="30">
    <mergeCell ref="A1:AB1"/>
    <mergeCell ref="P3:Q3"/>
    <mergeCell ref="Z3:AA3"/>
    <mergeCell ref="A5:A6"/>
    <mergeCell ref="N5:N6"/>
    <mergeCell ref="R5:S5"/>
    <mergeCell ref="B5:B6"/>
    <mergeCell ref="P5:Q5"/>
    <mergeCell ref="O5:O6"/>
    <mergeCell ref="L5:L6"/>
    <mergeCell ref="M5:M6"/>
    <mergeCell ref="D5:D6"/>
    <mergeCell ref="E5:E6"/>
    <mergeCell ref="C5:C6"/>
    <mergeCell ref="R3:S3"/>
    <mergeCell ref="F5:G5"/>
    <mergeCell ref="H5:I5"/>
    <mergeCell ref="AB5:AB6"/>
    <mergeCell ref="AF5:AG5"/>
    <mergeCell ref="AD5:AE5"/>
    <mergeCell ref="AC5:AC6"/>
    <mergeCell ref="V5:W5"/>
    <mergeCell ref="T3:U3"/>
    <mergeCell ref="T5:U5"/>
    <mergeCell ref="AH5:AJ5"/>
    <mergeCell ref="Z5:AA5"/>
    <mergeCell ref="J5:K5"/>
    <mergeCell ref="V3:W3"/>
    <mergeCell ref="X3:Y3"/>
    <mergeCell ref="X5:Y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1:N116"/>
  <sheetViews>
    <sheetView topLeftCell="A4" workbookViewId="0">
      <selection activeCell="D34" sqref="D34"/>
    </sheetView>
  </sheetViews>
  <sheetFormatPr baseColWidth="10" defaultColWidth="11.44140625" defaultRowHeight="14.4" x14ac:dyDescent="0.3"/>
  <cols>
    <col min="1" max="1" width="4.5546875" style="102" customWidth="1"/>
    <col min="2" max="2" width="11.44140625" style="102"/>
    <col min="3" max="3" width="13" style="103" customWidth="1"/>
    <col min="4" max="4" width="11.33203125" style="102" customWidth="1"/>
    <col min="5" max="5" width="12.44140625" style="102" customWidth="1"/>
    <col min="6" max="6" width="11.44140625" style="103"/>
    <col min="7" max="7" width="8.6640625" style="103" customWidth="1"/>
    <col min="8" max="8" width="11.44140625" style="102"/>
    <col min="9" max="9" width="18" style="102" customWidth="1"/>
    <col min="10" max="10" width="11.44140625" style="102"/>
    <col min="11" max="11" width="17.5546875" style="102" customWidth="1"/>
    <col min="12" max="12" width="7.6640625" style="102" customWidth="1"/>
    <col min="13" max="13" width="9.33203125" style="102" customWidth="1"/>
    <col min="14" max="14" width="21.6640625" style="104" customWidth="1"/>
    <col min="15" max="16384" width="11.44140625" style="102"/>
  </cols>
  <sheetData>
    <row r="1" spans="1:14" ht="43.5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3" spans="1:14" ht="15.6" x14ac:dyDescent="0.3">
      <c r="A3" s="95"/>
      <c r="B3" s="4" t="s">
        <v>0</v>
      </c>
      <c r="C3" s="115" t="s">
        <v>1205</v>
      </c>
      <c r="D3" s="115">
        <v>2017</v>
      </c>
      <c r="E3" s="4"/>
      <c r="F3" s="5" t="s">
        <v>1206</v>
      </c>
      <c r="G3" s="5"/>
      <c r="H3" s="5"/>
      <c r="I3" s="6"/>
      <c r="J3" s="95"/>
      <c r="K3" s="95"/>
      <c r="L3" s="95"/>
      <c r="M3" s="6"/>
      <c r="N3" s="7"/>
    </row>
    <row r="4" spans="1:14" ht="15" thickBot="1" x14ac:dyDescent="0.35">
      <c r="A4" s="95"/>
      <c r="B4" s="95"/>
      <c r="C4" s="117"/>
      <c r="D4" s="95"/>
      <c r="E4" s="95"/>
      <c r="F4" s="117"/>
      <c r="G4" s="117"/>
      <c r="H4" s="95"/>
      <c r="I4" s="95"/>
      <c r="J4" s="95"/>
      <c r="K4" s="95"/>
      <c r="L4" s="95"/>
      <c r="M4" s="95"/>
      <c r="N4" s="3"/>
    </row>
    <row r="5" spans="1:14" s="105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60" t="s">
        <v>1109</v>
      </c>
      <c r="N5" s="183" t="s">
        <v>19</v>
      </c>
    </row>
    <row r="6" spans="1:14" s="105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61"/>
      <c r="N6" s="184"/>
    </row>
    <row r="7" spans="1:14" s="106" customFormat="1" ht="12" x14ac:dyDescent="0.3">
      <c r="A7" s="11">
        <v>1</v>
      </c>
      <c r="B7" s="12" t="s">
        <v>58</v>
      </c>
      <c r="C7" s="14" t="s">
        <v>18</v>
      </c>
      <c r="D7" s="13">
        <v>43010</v>
      </c>
      <c r="E7" s="12"/>
      <c r="F7" s="15" t="s">
        <v>85</v>
      </c>
      <c r="G7" s="15" t="s">
        <v>47</v>
      </c>
      <c r="H7" s="15" t="s">
        <v>36</v>
      </c>
      <c r="I7" s="22" t="s">
        <v>37</v>
      </c>
      <c r="J7" s="23" t="s">
        <v>1159</v>
      </c>
      <c r="K7" s="23" t="s">
        <v>492</v>
      </c>
      <c r="L7" s="16">
        <v>103</v>
      </c>
      <c r="M7" s="19"/>
      <c r="N7" s="60"/>
    </row>
    <row r="8" spans="1:14" s="106" customFormat="1" ht="12" x14ac:dyDescent="0.3">
      <c r="A8" s="11">
        <v>2</v>
      </c>
      <c r="B8" s="12" t="s">
        <v>58</v>
      </c>
      <c r="C8" s="14" t="s">
        <v>999</v>
      </c>
      <c r="D8" s="13">
        <v>43010</v>
      </c>
      <c r="E8" s="12"/>
      <c r="F8" s="15" t="s">
        <v>1043</v>
      </c>
      <c r="G8" s="15" t="s">
        <v>59</v>
      </c>
      <c r="H8" s="15" t="s">
        <v>36</v>
      </c>
      <c r="I8" s="22" t="s">
        <v>37</v>
      </c>
      <c r="J8" s="15" t="s">
        <v>1208</v>
      </c>
      <c r="K8" s="22" t="s">
        <v>1209</v>
      </c>
      <c r="L8" s="16">
        <v>280</v>
      </c>
      <c r="M8" s="19"/>
      <c r="N8" s="60"/>
    </row>
    <row r="9" spans="1:14" s="106" customFormat="1" ht="12" x14ac:dyDescent="0.3">
      <c r="A9" s="11">
        <v>3</v>
      </c>
      <c r="B9" s="12" t="s">
        <v>58</v>
      </c>
      <c r="C9" s="14" t="s">
        <v>999</v>
      </c>
      <c r="D9" s="13">
        <v>43010</v>
      </c>
      <c r="E9" s="12"/>
      <c r="F9" s="15" t="s">
        <v>1043</v>
      </c>
      <c r="G9" s="15" t="s">
        <v>35</v>
      </c>
      <c r="H9" s="15" t="s">
        <v>1178</v>
      </c>
      <c r="I9" s="15" t="s">
        <v>1179</v>
      </c>
      <c r="J9" s="15" t="s">
        <v>36</v>
      </c>
      <c r="K9" s="15" t="s">
        <v>37</v>
      </c>
      <c r="L9" s="16">
        <v>240</v>
      </c>
      <c r="M9" s="19">
        <v>25</v>
      </c>
      <c r="N9" s="60" t="s">
        <v>340</v>
      </c>
    </row>
    <row r="10" spans="1:14" s="106" customFormat="1" ht="12" x14ac:dyDescent="0.3">
      <c r="A10" s="11">
        <v>4</v>
      </c>
      <c r="B10" s="12" t="s">
        <v>58</v>
      </c>
      <c r="C10" s="14" t="s">
        <v>18</v>
      </c>
      <c r="D10" s="13">
        <v>43012</v>
      </c>
      <c r="E10" s="12"/>
      <c r="F10" s="15" t="s">
        <v>85</v>
      </c>
      <c r="G10" s="15" t="s">
        <v>47</v>
      </c>
      <c r="H10" s="15" t="s">
        <v>36</v>
      </c>
      <c r="I10" s="15" t="s">
        <v>37</v>
      </c>
      <c r="J10" s="22" t="s">
        <v>1058</v>
      </c>
      <c r="K10" s="22" t="s">
        <v>1059</v>
      </c>
      <c r="L10" s="16">
        <v>163</v>
      </c>
      <c r="M10" s="19"/>
      <c r="N10" s="60"/>
    </row>
    <row r="11" spans="1:14" s="106" customFormat="1" ht="12" x14ac:dyDescent="0.3">
      <c r="A11" s="11">
        <v>5</v>
      </c>
      <c r="B11" s="15" t="s">
        <v>58</v>
      </c>
      <c r="C11" s="14" t="s">
        <v>16</v>
      </c>
      <c r="D11" s="13">
        <v>43012</v>
      </c>
      <c r="E11" s="15"/>
      <c r="F11" s="15" t="s">
        <v>71</v>
      </c>
      <c r="G11" s="15" t="s">
        <v>35</v>
      </c>
      <c r="H11" s="15" t="s">
        <v>36</v>
      </c>
      <c r="I11" s="15" t="s">
        <v>37</v>
      </c>
      <c r="J11" s="15" t="s">
        <v>1214</v>
      </c>
      <c r="K11" s="15" t="s">
        <v>1215</v>
      </c>
      <c r="L11" s="16">
        <v>232</v>
      </c>
      <c r="M11" s="19"/>
      <c r="N11" s="60"/>
    </row>
    <row r="12" spans="1:14" s="106" customFormat="1" ht="12" x14ac:dyDescent="0.3">
      <c r="A12" s="11">
        <v>6</v>
      </c>
      <c r="B12" s="15" t="s">
        <v>58</v>
      </c>
      <c r="C12" s="14" t="s">
        <v>999</v>
      </c>
      <c r="D12" s="14">
        <v>43013</v>
      </c>
      <c r="E12" s="15"/>
      <c r="F12" s="15" t="s">
        <v>1043</v>
      </c>
      <c r="G12" s="15" t="s">
        <v>59</v>
      </c>
      <c r="H12" s="15" t="s">
        <v>1233</v>
      </c>
      <c r="I12" s="22" t="s">
        <v>1234</v>
      </c>
      <c r="J12" s="15" t="s">
        <v>36</v>
      </c>
      <c r="K12" s="22" t="s">
        <v>37</v>
      </c>
      <c r="L12" s="16">
        <v>200</v>
      </c>
      <c r="M12" s="19">
        <v>25</v>
      </c>
      <c r="N12" s="60" t="s">
        <v>340</v>
      </c>
    </row>
    <row r="13" spans="1:14" s="106" customFormat="1" ht="12" x14ac:dyDescent="0.3">
      <c r="A13" s="11">
        <v>7</v>
      </c>
      <c r="B13" s="15" t="s">
        <v>58</v>
      </c>
      <c r="C13" s="14" t="s">
        <v>727</v>
      </c>
      <c r="D13" s="14">
        <v>43013</v>
      </c>
      <c r="E13" s="15"/>
      <c r="F13" s="15" t="s">
        <v>620</v>
      </c>
      <c r="G13" s="15" t="s">
        <v>47</v>
      </c>
      <c r="H13" s="15" t="s">
        <v>806</v>
      </c>
      <c r="I13" s="22" t="s">
        <v>807</v>
      </c>
      <c r="J13" s="15" t="s">
        <v>36</v>
      </c>
      <c r="K13" s="15" t="s">
        <v>37</v>
      </c>
      <c r="L13" s="16">
        <v>280</v>
      </c>
      <c r="M13" s="19">
        <v>25</v>
      </c>
      <c r="N13" s="60" t="s">
        <v>340</v>
      </c>
    </row>
    <row r="14" spans="1:14" s="106" customFormat="1" ht="12" x14ac:dyDescent="0.3">
      <c r="A14" s="11">
        <v>8</v>
      </c>
      <c r="B14" s="15" t="s">
        <v>58</v>
      </c>
      <c r="C14" s="14" t="s">
        <v>18</v>
      </c>
      <c r="D14" s="14">
        <v>43013</v>
      </c>
      <c r="E14" s="15"/>
      <c r="F14" s="15" t="s">
        <v>85</v>
      </c>
      <c r="G14" s="15" t="s">
        <v>47</v>
      </c>
      <c r="H14" s="15" t="s">
        <v>36</v>
      </c>
      <c r="I14" s="15" t="s">
        <v>37</v>
      </c>
      <c r="J14" s="15" t="s">
        <v>500</v>
      </c>
      <c r="K14" s="15" t="s">
        <v>501</v>
      </c>
      <c r="L14" s="16">
        <v>240</v>
      </c>
      <c r="M14" s="19"/>
      <c r="N14" s="60"/>
    </row>
    <row r="15" spans="1:14" s="106" customFormat="1" ht="12" x14ac:dyDescent="0.3">
      <c r="A15" s="11">
        <v>9</v>
      </c>
      <c r="B15" s="15" t="s">
        <v>58</v>
      </c>
      <c r="C15" s="14" t="s">
        <v>16</v>
      </c>
      <c r="D15" s="14">
        <v>43014</v>
      </c>
      <c r="E15" s="15"/>
      <c r="F15" s="15" t="s">
        <v>652</v>
      </c>
      <c r="G15" s="15" t="s">
        <v>47</v>
      </c>
      <c r="H15" s="15" t="s">
        <v>36</v>
      </c>
      <c r="I15" s="22" t="s">
        <v>37</v>
      </c>
      <c r="J15" s="15" t="s">
        <v>1240</v>
      </c>
      <c r="K15" s="15" t="s">
        <v>1241</v>
      </c>
      <c r="L15" s="16">
        <v>291</v>
      </c>
      <c r="M15" s="19"/>
      <c r="N15" s="61"/>
    </row>
    <row r="16" spans="1:14" s="106" customFormat="1" ht="12" x14ac:dyDescent="0.3">
      <c r="A16" s="11">
        <v>10</v>
      </c>
      <c r="B16" s="15" t="s">
        <v>58</v>
      </c>
      <c r="C16" s="14" t="s">
        <v>16</v>
      </c>
      <c r="D16" s="14">
        <v>43014</v>
      </c>
      <c r="E16" s="15"/>
      <c r="F16" s="15" t="s">
        <v>652</v>
      </c>
      <c r="G16" s="15" t="s">
        <v>47</v>
      </c>
      <c r="H16" s="15" t="s">
        <v>36</v>
      </c>
      <c r="I16" s="15" t="s">
        <v>37</v>
      </c>
      <c r="J16" s="15" t="s">
        <v>128</v>
      </c>
      <c r="K16" s="15" t="s">
        <v>129</v>
      </c>
      <c r="L16" s="16">
        <v>140</v>
      </c>
      <c r="M16" s="19"/>
      <c r="N16" s="61"/>
    </row>
    <row r="17" spans="1:14" s="106" customFormat="1" ht="12" x14ac:dyDescent="0.3">
      <c r="A17" s="11">
        <v>11</v>
      </c>
      <c r="B17" s="15" t="s">
        <v>58</v>
      </c>
      <c r="C17" s="14" t="s">
        <v>15</v>
      </c>
      <c r="D17" s="14">
        <v>43014</v>
      </c>
      <c r="E17" s="15"/>
      <c r="F17" s="15" t="s">
        <v>53</v>
      </c>
      <c r="G17" s="15" t="s">
        <v>47</v>
      </c>
      <c r="H17" s="15" t="s">
        <v>36</v>
      </c>
      <c r="I17" s="22" t="s">
        <v>37</v>
      </c>
      <c r="J17" s="15" t="s">
        <v>128</v>
      </c>
      <c r="K17" s="22" t="s">
        <v>129</v>
      </c>
      <c r="L17" s="16">
        <v>140</v>
      </c>
      <c r="M17" s="19"/>
      <c r="N17" s="60"/>
    </row>
    <row r="18" spans="1:14" s="106" customFormat="1" ht="12" x14ac:dyDescent="0.3">
      <c r="A18" s="11">
        <v>12</v>
      </c>
      <c r="B18" s="15" t="s">
        <v>58</v>
      </c>
      <c r="C18" s="14" t="s">
        <v>17</v>
      </c>
      <c r="D18" s="14">
        <v>43017</v>
      </c>
      <c r="E18" s="15"/>
      <c r="F18" s="15" t="s">
        <v>34</v>
      </c>
      <c r="G18" s="15" t="s">
        <v>59</v>
      </c>
      <c r="H18" s="15" t="s">
        <v>1178</v>
      </c>
      <c r="I18" s="22" t="s">
        <v>1179</v>
      </c>
      <c r="J18" s="15" t="s">
        <v>36</v>
      </c>
      <c r="K18" s="22" t="s">
        <v>37</v>
      </c>
      <c r="L18" s="16">
        <v>240</v>
      </c>
      <c r="M18" s="19">
        <v>25</v>
      </c>
      <c r="N18" s="60" t="s">
        <v>340</v>
      </c>
    </row>
    <row r="19" spans="1:14" s="106" customFormat="1" ht="12" x14ac:dyDescent="0.3">
      <c r="A19" s="11">
        <v>13</v>
      </c>
      <c r="B19" s="15" t="s">
        <v>58</v>
      </c>
      <c r="C19" s="14" t="s">
        <v>18</v>
      </c>
      <c r="D19" s="14">
        <v>43017</v>
      </c>
      <c r="E19" s="15"/>
      <c r="F19" s="15" t="s">
        <v>85</v>
      </c>
      <c r="G19" s="15" t="s">
        <v>47</v>
      </c>
      <c r="H19" s="15" t="s">
        <v>36</v>
      </c>
      <c r="I19" s="15" t="s">
        <v>37</v>
      </c>
      <c r="J19" s="15" t="s">
        <v>1248</v>
      </c>
      <c r="K19" s="15" t="s">
        <v>109</v>
      </c>
      <c r="L19" s="16">
        <v>410</v>
      </c>
      <c r="M19" s="19"/>
      <c r="N19" s="60"/>
    </row>
    <row r="20" spans="1:14" s="106" customFormat="1" ht="12" x14ac:dyDescent="0.3">
      <c r="A20" s="11">
        <v>14</v>
      </c>
      <c r="B20" s="15" t="s">
        <v>58</v>
      </c>
      <c r="C20" s="14" t="s">
        <v>727</v>
      </c>
      <c r="D20" s="14">
        <v>43017</v>
      </c>
      <c r="E20" s="15"/>
      <c r="F20" s="15" t="s">
        <v>620</v>
      </c>
      <c r="G20" s="15" t="s">
        <v>47</v>
      </c>
      <c r="H20" s="15" t="s">
        <v>806</v>
      </c>
      <c r="I20" s="22" t="s">
        <v>807</v>
      </c>
      <c r="J20" s="15" t="s">
        <v>36</v>
      </c>
      <c r="K20" s="15" t="s">
        <v>37</v>
      </c>
      <c r="L20" s="16">
        <v>280</v>
      </c>
      <c r="M20" s="19">
        <v>25</v>
      </c>
      <c r="N20" s="60" t="s">
        <v>340</v>
      </c>
    </row>
    <row r="21" spans="1:14" s="106" customFormat="1" ht="12" x14ac:dyDescent="0.3">
      <c r="A21" s="11">
        <v>15</v>
      </c>
      <c r="B21" s="15" t="s">
        <v>58</v>
      </c>
      <c r="C21" s="14" t="s">
        <v>727</v>
      </c>
      <c r="D21" s="14">
        <v>43018</v>
      </c>
      <c r="E21" s="15"/>
      <c r="F21" s="15" t="s">
        <v>620</v>
      </c>
      <c r="G21" s="15" t="s">
        <v>47</v>
      </c>
      <c r="H21" s="15" t="s">
        <v>806</v>
      </c>
      <c r="I21" s="15" t="s">
        <v>807</v>
      </c>
      <c r="J21" s="15" t="s">
        <v>36</v>
      </c>
      <c r="K21" s="15" t="s">
        <v>37</v>
      </c>
      <c r="L21" s="16">
        <v>280</v>
      </c>
      <c r="M21" s="19">
        <v>25</v>
      </c>
      <c r="N21" s="60" t="s">
        <v>340</v>
      </c>
    </row>
    <row r="22" spans="1:14" s="106" customFormat="1" ht="12" x14ac:dyDescent="0.3">
      <c r="A22" s="11">
        <v>16</v>
      </c>
      <c r="B22" s="15" t="s">
        <v>58</v>
      </c>
      <c r="C22" s="14" t="s">
        <v>18</v>
      </c>
      <c r="D22" s="14">
        <v>43018</v>
      </c>
      <c r="E22" s="15"/>
      <c r="F22" s="15" t="s">
        <v>85</v>
      </c>
      <c r="G22" s="15" t="s">
        <v>47</v>
      </c>
      <c r="H22" s="15" t="s">
        <v>806</v>
      </c>
      <c r="I22" s="15" t="s">
        <v>807</v>
      </c>
      <c r="J22" s="15" t="s">
        <v>36</v>
      </c>
      <c r="K22" s="15" t="s">
        <v>37</v>
      </c>
      <c r="L22" s="16">
        <v>280</v>
      </c>
      <c r="M22" s="19">
        <v>25</v>
      </c>
      <c r="N22" s="60" t="s">
        <v>340</v>
      </c>
    </row>
    <row r="23" spans="1:14" s="106" customFormat="1" ht="12" x14ac:dyDescent="0.3">
      <c r="A23" s="11">
        <v>17</v>
      </c>
      <c r="B23" s="15" t="s">
        <v>58</v>
      </c>
      <c r="C23" s="14" t="s">
        <v>16</v>
      </c>
      <c r="D23" s="14">
        <v>43018</v>
      </c>
      <c r="E23" s="15"/>
      <c r="F23" s="15" t="s">
        <v>652</v>
      </c>
      <c r="G23" s="15" t="s">
        <v>59</v>
      </c>
      <c r="H23" s="15" t="s">
        <v>1257</v>
      </c>
      <c r="I23" s="15" t="s">
        <v>1258</v>
      </c>
      <c r="J23" s="15" t="s">
        <v>36</v>
      </c>
      <c r="K23" s="15" t="s">
        <v>37</v>
      </c>
      <c r="L23" s="16">
        <v>110</v>
      </c>
      <c r="M23" s="19">
        <v>0</v>
      </c>
      <c r="N23" s="60"/>
    </row>
    <row r="24" spans="1:14" s="106" customFormat="1" ht="12" x14ac:dyDescent="0.3">
      <c r="A24" s="11">
        <v>18</v>
      </c>
      <c r="B24" s="15" t="s">
        <v>58</v>
      </c>
      <c r="C24" s="14" t="s">
        <v>17</v>
      </c>
      <c r="D24" s="14">
        <v>43019</v>
      </c>
      <c r="E24" s="15"/>
      <c r="F24" s="15" t="s">
        <v>34</v>
      </c>
      <c r="G24" s="15" t="s">
        <v>35</v>
      </c>
      <c r="H24" s="15" t="s">
        <v>36</v>
      </c>
      <c r="I24" s="15" t="s">
        <v>37</v>
      </c>
      <c r="J24" s="15" t="s">
        <v>1264</v>
      </c>
      <c r="K24" s="15" t="s">
        <v>1265</v>
      </c>
      <c r="L24" s="16">
        <v>333</v>
      </c>
      <c r="M24" s="19"/>
      <c r="N24" s="60" t="s">
        <v>1345</v>
      </c>
    </row>
    <row r="25" spans="1:14" s="106" customFormat="1" ht="12" x14ac:dyDescent="0.3">
      <c r="A25" s="11">
        <v>19</v>
      </c>
      <c r="B25" s="15" t="s">
        <v>58</v>
      </c>
      <c r="C25" s="14" t="s">
        <v>16</v>
      </c>
      <c r="D25" s="14">
        <v>43019</v>
      </c>
      <c r="E25" s="15"/>
      <c r="F25" s="15" t="s">
        <v>1043</v>
      </c>
      <c r="G25" s="15" t="s">
        <v>35</v>
      </c>
      <c r="H25" s="15" t="s">
        <v>36</v>
      </c>
      <c r="I25" s="22" t="s">
        <v>37</v>
      </c>
      <c r="J25" s="15" t="s">
        <v>1267</v>
      </c>
      <c r="K25" s="22" t="s">
        <v>1268</v>
      </c>
      <c r="L25" s="16">
        <v>2</v>
      </c>
      <c r="M25" s="19"/>
      <c r="N25" s="60" t="s">
        <v>656</v>
      </c>
    </row>
    <row r="26" spans="1:14" s="106" customFormat="1" ht="12" x14ac:dyDescent="0.3">
      <c r="A26" s="11">
        <v>20</v>
      </c>
      <c r="B26" s="15" t="s">
        <v>58</v>
      </c>
      <c r="C26" s="14" t="s">
        <v>15</v>
      </c>
      <c r="D26" s="14">
        <v>43020</v>
      </c>
      <c r="E26" s="15"/>
      <c r="F26" s="15" t="s">
        <v>53</v>
      </c>
      <c r="G26" s="15" t="s">
        <v>47</v>
      </c>
      <c r="H26" s="15" t="s">
        <v>36</v>
      </c>
      <c r="I26" s="22" t="s">
        <v>37</v>
      </c>
      <c r="J26" s="15" t="s">
        <v>898</v>
      </c>
      <c r="K26" s="22" t="s">
        <v>899</v>
      </c>
      <c r="L26" s="16">
        <v>324</v>
      </c>
      <c r="M26" s="19"/>
      <c r="N26" s="60"/>
    </row>
    <row r="27" spans="1:14" s="106" customFormat="1" ht="12" x14ac:dyDescent="0.3">
      <c r="A27" s="11">
        <v>21</v>
      </c>
      <c r="B27" s="15" t="s">
        <v>58</v>
      </c>
      <c r="C27" s="14" t="s">
        <v>18</v>
      </c>
      <c r="D27" s="14">
        <v>43020</v>
      </c>
      <c r="E27" s="15"/>
      <c r="F27" s="15" t="s">
        <v>85</v>
      </c>
      <c r="G27" s="15" t="s">
        <v>35</v>
      </c>
      <c r="H27" s="15" t="s">
        <v>36</v>
      </c>
      <c r="I27" s="22" t="s">
        <v>37</v>
      </c>
      <c r="J27" s="15" t="s">
        <v>1267</v>
      </c>
      <c r="K27" s="15" t="s">
        <v>1268</v>
      </c>
      <c r="L27" s="16">
        <v>125</v>
      </c>
      <c r="M27" s="19"/>
      <c r="N27" s="60"/>
    </row>
    <row r="28" spans="1:14" s="106" customFormat="1" ht="12" x14ac:dyDescent="0.3">
      <c r="A28" s="11">
        <v>22</v>
      </c>
      <c r="B28" s="15" t="s">
        <v>58</v>
      </c>
      <c r="C28" s="14" t="s">
        <v>727</v>
      </c>
      <c r="D28" s="14">
        <v>43021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823</v>
      </c>
      <c r="K28" s="15" t="s">
        <v>234</v>
      </c>
      <c r="L28" s="16">
        <v>230</v>
      </c>
      <c r="M28" s="19"/>
      <c r="N28" s="60"/>
    </row>
    <row r="29" spans="1:14" s="106" customFormat="1" ht="12" x14ac:dyDescent="0.3">
      <c r="A29" s="11">
        <v>23</v>
      </c>
      <c r="B29" s="15" t="s">
        <v>58</v>
      </c>
      <c r="C29" s="14" t="s">
        <v>15</v>
      </c>
      <c r="D29" s="14">
        <v>43021</v>
      </c>
      <c r="E29" s="15"/>
      <c r="F29" s="15" t="s">
        <v>53</v>
      </c>
      <c r="G29" s="15" t="s">
        <v>47</v>
      </c>
      <c r="H29" s="15" t="s">
        <v>36</v>
      </c>
      <c r="I29" s="22" t="s">
        <v>37</v>
      </c>
      <c r="J29" s="15" t="s">
        <v>1276</v>
      </c>
      <c r="K29" s="15" t="s">
        <v>1277</v>
      </c>
      <c r="L29" s="16">
        <v>150</v>
      </c>
      <c r="M29" s="19"/>
      <c r="N29" s="60"/>
    </row>
    <row r="30" spans="1:14" s="106" customFormat="1" ht="12" x14ac:dyDescent="0.3">
      <c r="A30" s="11">
        <v>24</v>
      </c>
      <c r="B30" s="15" t="s">
        <v>58</v>
      </c>
      <c r="C30" s="14" t="s">
        <v>18</v>
      </c>
      <c r="D30" s="14">
        <v>43021</v>
      </c>
      <c r="E30" s="15"/>
      <c r="F30" s="15" t="s">
        <v>85</v>
      </c>
      <c r="G30" s="15" t="s">
        <v>47</v>
      </c>
      <c r="H30" s="15" t="s">
        <v>36</v>
      </c>
      <c r="I30" s="15" t="s">
        <v>37</v>
      </c>
      <c r="J30" s="15" t="s">
        <v>1058</v>
      </c>
      <c r="K30" s="15" t="s">
        <v>1059</v>
      </c>
      <c r="L30" s="16">
        <v>163</v>
      </c>
      <c r="M30" s="19"/>
      <c r="N30" s="60"/>
    </row>
    <row r="31" spans="1:14" s="106" customFormat="1" ht="12" customHeight="1" x14ac:dyDescent="0.3">
      <c r="A31" s="11"/>
      <c r="B31" s="15"/>
      <c r="C31" s="14"/>
      <c r="D31" s="14"/>
      <c r="E31" s="15"/>
      <c r="F31" s="15"/>
      <c r="G31" s="15"/>
      <c r="H31" s="15"/>
      <c r="I31" s="15"/>
      <c r="J31" s="15"/>
      <c r="K31" s="15"/>
      <c r="L31" s="16"/>
      <c r="M31" s="19"/>
      <c r="N31" s="60"/>
    </row>
    <row r="32" spans="1:14" s="106" customFormat="1" ht="12" x14ac:dyDescent="0.3">
      <c r="A32" s="21"/>
      <c r="B32" s="21"/>
      <c r="C32" s="24"/>
      <c r="D32" s="21"/>
      <c r="E32" s="21"/>
      <c r="F32" s="24"/>
      <c r="G32" s="24"/>
      <c r="H32" s="21"/>
      <c r="I32" s="21"/>
      <c r="J32" s="21"/>
      <c r="K32" s="21"/>
      <c r="L32" s="21"/>
      <c r="M32" s="25"/>
      <c r="N32" s="27"/>
    </row>
    <row r="33" spans="3:14" s="106" customFormat="1" ht="12" x14ac:dyDescent="0.3">
      <c r="C33" s="24"/>
      <c r="D33" s="21"/>
      <c r="E33" s="21"/>
      <c r="F33" s="24"/>
      <c r="G33" s="24"/>
      <c r="H33" s="21"/>
      <c r="I33" s="21"/>
      <c r="J33" s="21"/>
      <c r="K33" s="28" t="s">
        <v>258</v>
      </c>
      <c r="L33" s="29">
        <f>SUM(L2:L31)</f>
        <v>5236</v>
      </c>
      <c r="M33" s="64">
        <f>SUM(M2:M31)</f>
        <v>175</v>
      </c>
      <c r="N33" s="46" t="s">
        <v>259</v>
      </c>
    </row>
    <row r="34" spans="3:14" x14ac:dyDescent="0.3">
      <c r="C34" s="117"/>
      <c r="D34" s="95"/>
      <c r="E34" s="95"/>
      <c r="F34" s="117"/>
      <c r="G34" s="117"/>
      <c r="H34" s="95"/>
      <c r="I34" s="95"/>
      <c r="J34" s="95"/>
      <c r="K34" s="97"/>
      <c r="L34" s="101"/>
      <c r="M34" s="64"/>
      <c r="N34" s="66" t="s">
        <v>1338</v>
      </c>
    </row>
    <row r="35" spans="3:14" x14ac:dyDescent="0.3">
      <c r="C35" s="117"/>
      <c r="D35" s="95"/>
      <c r="E35" s="95"/>
      <c r="F35" s="117"/>
      <c r="G35" s="117"/>
      <c r="H35" s="95"/>
      <c r="I35" s="95"/>
      <c r="J35" s="95"/>
      <c r="K35" s="97"/>
      <c r="L35" s="101"/>
      <c r="M35" s="64"/>
      <c r="N35" s="46"/>
    </row>
    <row r="36" spans="3:14" x14ac:dyDescent="0.3">
      <c r="C36" s="117"/>
      <c r="D36" s="95"/>
      <c r="E36" s="95"/>
      <c r="F36" s="117"/>
      <c r="G36" s="117"/>
      <c r="H36" s="95"/>
      <c r="I36" s="95"/>
      <c r="J36" s="95"/>
      <c r="K36" s="95"/>
      <c r="L36" s="101"/>
      <c r="M36" s="64"/>
      <c r="N36" s="46"/>
    </row>
    <row r="37" spans="3:14" x14ac:dyDescent="0.3">
      <c r="C37" s="117"/>
      <c r="D37" s="95"/>
      <c r="E37" s="95"/>
      <c r="F37" s="117"/>
      <c r="G37" s="117"/>
      <c r="H37" s="95"/>
      <c r="I37" s="95"/>
      <c r="J37" s="95"/>
      <c r="K37" s="95"/>
      <c r="L37" s="95"/>
      <c r="M37" s="64"/>
      <c r="N37" s="46"/>
    </row>
    <row r="38" spans="3:14" x14ac:dyDescent="0.3">
      <c r="C38" s="117"/>
      <c r="D38" s="95"/>
      <c r="E38" s="95"/>
      <c r="F38" s="117"/>
      <c r="G38" s="117"/>
      <c r="H38" s="95"/>
      <c r="I38" s="95"/>
      <c r="J38" s="95"/>
      <c r="K38" s="95"/>
      <c r="L38" s="95"/>
      <c r="M38" s="64"/>
      <c r="N38" s="46"/>
    </row>
    <row r="39" spans="3:14" x14ac:dyDescent="0.3">
      <c r="C39" s="117"/>
      <c r="D39" s="95"/>
      <c r="E39" s="95"/>
      <c r="F39" s="117"/>
      <c r="G39" s="117"/>
      <c r="H39" s="95"/>
      <c r="I39" s="95"/>
      <c r="J39" s="95"/>
      <c r="K39" s="95"/>
      <c r="L39" s="95"/>
      <c r="M39" s="64"/>
      <c r="N39" s="46"/>
    </row>
    <row r="40" spans="3:14" x14ac:dyDescent="0.3">
      <c r="C40" s="117"/>
      <c r="D40" s="95"/>
      <c r="E40" s="95"/>
      <c r="F40" s="117"/>
      <c r="G40" s="117"/>
      <c r="H40" s="95"/>
      <c r="I40" s="95"/>
      <c r="J40" s="95"/>
      <c r="K40" s="95"/>
      <c r="L40" s="95"/>
      <c r="M40" s="64"/>
      <c r="N40" s="46"/>
    </row>
    <row r="41" spans="3:14" x14ac:dyDescent="0.3">
      <c r="C41" s="117"/>
      <c r="D41" s="95"/>
      <c r="E41" s="95"/>
      <c r="F41" s="117"/>
      <c r="G41" s="117"/>
      <c r="H41" s="95"/>
      <c r="I41" s="95"/>
      <c r="J41" s="95"/>
      <c r="K41" s="95"/>
      <c r="L41" s="95"/>
      <c r="M41" s="64"/>
      <c r="N41" s="46"/>
    </row>
    <row r="42" spans="3:14" x14ac:dyDescent="0.3">
      <c r="C42" s="117"/>
      <c r="D42" s="95"/>
      <c r="E42" s="95"/>
      <c r="F42" s="117"/>
      <c r="G42" s="117"/>
      <c r="H42" s="95"/>
      <c r="I42" s="95"/>
      <c r="J42" s="95"/>
      <c r="K42" s="95"/>
      <c r="L42" s="95"/>
      <c r="M42" s="64"/>
      <c r="N42" s="46"/>
    </row>
    <row r="43" spans="3:14" x14ac:dyDescent="0.3">
      <c r="C43" s="117"/>
      <c r="D43" s="95"/>
      <c r="E43" s="95"/>
      <c r="F43" s="117"/>
      <c r="G43" s="117"/>
      <c r="H43" s="95"/>
      <c r="I43" s="95"/>
      <c r="J43" s="95"/>
      <c r="K43" s="95"/>
      <c r="L43" s="95"/>
      <c r="M43" s="64"/>
      <c r="N43" s="46"/>
    </row>
    <row r="44" spans="3:14" x14ac:dyDescent="0.3">
      <c r="C44" s="117"/>
      <c r="D44" s="95"/>
      <c r="E44" s="95"/>
      <c r="F44" s="117"/>
      <c r="G44" s="117"/>
      <c r="H44" s="95"/>
      <c r="I44" s="95"/>
      <c r="J44" s="95"/>
      <c r="K44" s="95"/>
      <c r="L44" s="95"/>
      <c r="M44" s="64"/>
      <c r="N44" s="46"/>
    </row>
    <row r="45" spans="3:14" x14ac:dyDescent="0.3">
      <c r="C45" s="117"/>
      <c r="D45" s="95"/>
      <c r="E45" s="95"/>
      <c r="F45" s="117"/>
      <c r="G45" s="117"/>
      <c r="H45" s="95"/>
      <c r="I45" s="95"/>
      <c r="J45" s="95"/>
      <c r="K45" s="95"/>
      <c r="L45" s="95"/>
      <c r="M45" s="64"/>
      <c r="N45" s="46"/>
    </row>
    <row r="46" spans="3:14" x14ac:dyDescent="0.3">
      <c r="C46" s="117"/>
      <c r="D46" s="95"/>
      <c r="E46" s="95"/>
      <c r="F46" s="117"/>
      <c r="G46" s="117"/>
      <c r="H46" s="95"/>
      <c r="I46" s="95"/>
      <c r="J46" s="95"/>
      <c r="K46" s="95"/>
      <c r="L46" s="95"/>
      <c r="M46" s="64"/>
      <c r="N46" s="46"/>
    </row>
    <row r="47" spans="3:14" x14ac:dyDescent="0.3">
      <c r="C47" s="117"/>
      <c r="D47" s="95"/>
      <c r="E47" s="95"/>
      <c r="F47" s="117"/>
      <c r="G47" s="117"/>
      <c r="H47" s="95"/>
      <c r="I47" s="95"/>
      <c r="J47" s="95"/>
      <c r="K47" s="95"/>
      <c r="L47" s="95"/>
      <c r="M47" s="64"/>
      <c r="N47" s="46"/>
    </row>
    <row r="48" spans="3:14" x14ac:dyDescent="0.3">
      <c r="C48" s="117"/>
      <c r="D48" s="95"/>
      <c r="E48" s="95"/>
      <c r="F48" s="117"/>
      <c r="G48" s="117"/>
      <c r="H48" s="95"/>
      <c r="I48" s="95"/>
      <c r="J48" s="95"/>
      <c r="K48" s="95"/>
      <c r="L48" s="95"/>
      <c r="M48" s="64"/>
      <c r="N48" s="46"/>
    </row>
    <row r="49" spans="13:14" x14ac:dyDescent="0.3">
      <c r="M49" s="64"/>
      <c r="N49" s="46"/>
    </row>
    <row r="50" spans="13:14" x14ac:dyDescent="0.3">
      <c r="M50" s="64"/>
      <c r="N50" s="46"/>
    </row>
    <row r="51" spans="13:14" x14ac:dyDescent="0.3">
      <c r="M51" s="64"/>
      <c r="N51" s="46"/>
    </row>
    <row r="52" spans="13:14" x14ac:dyDescent="0.3">
      <c r="M52" s="64"/>
      <c r="N52" s="46"/>
    </row>
    <row r="53" spans="13:14" x14ac:dyDescent="0.3">
      <c r="M53" s="64"/>
      <c r="N53" s="46"/>
    </row>
    <row r="54" spans="13:14" x14ac:dyDescent="0.3">
      <c r="M54" s="64"/>
      <c r="N54" s="46"/>
    </row>
    <row r="55" spans="13:14" x14ac:dyDescent="0.3">
      <c r="M55" s="64"/>
      <c r="N55" s="46"/>
    </row>
    <row r="56" spans="13:14" x14ac:dyDescent="0.3">
      <c r="M56" s="64"/>
      <c r="N56" s="46"/>
    </row>
    <row r="57" spans="13:14" x14ac:dyDescent="0.3">
      <c r="M57" s="64"/>
      <c r="N57" s="46"/>
    </row>
    <row r="58" spans="13:14" x14ac:dyDescent="0.3">
      <c r="M58" s="64"/>
      <c r="N58" s="46"/>
    </row>
    <row r="59" spans="13:14" x14ac:dyDescent="0.3">
      <c r="M59" s="64"/>
      <c r="N59" s="46"/>
    </row>
    <row r="60" spans="13:14" x14ac:dyDescent="0.3">
      <c r="M60" s="64"/>
      <c r="N60" s="46"/>
    </row>
    <row r="61" spans="13:14" x14ac:dyDescent="0.3">
      <c r="M61" s="64"/>
      <c r="N61" s="46"/>
    </row>
    <row r="62" spans="13:14" x14ac:dyDescent="0.3">
      <c r="M62" s="64"/>
      <c r="N62" s="46"/>
    </row>
    <row r="63" spans="13:14" x14ac:dyDescent="0.3">
      <c r="M63" s="64"/>
      <c r="N63" s="46"/>
    </row>
    <row r="64" spans="13:14" x14ac:dyDescent="0.3">
      <c r="M64" s="64"/>
      <c r="N64" s="46"/>
    </row>
    <row r="65" spans="13:14" x14ac:dyDescent="0.3">
      <c r="M65" s="64"/>
      <c r="N65" s="46"/>
    </row>
    <row r="66" spans="13:14" x14ac:dyDescent="0.3">
      <c r="M66" s="95"/>
      <c r="N66" s="46"/>
    </row>
    <row r="67" spans="13:14" x14ac:dyDescent="0.3">
      <c r="M67" s="95"/>
      <c r="N67" s="46"/>
    </row>
    <row r="68" spans="13:14" x14ac:dyDescent="0.3">
      <c r="M68" s="95"/>
      <c r="N68" s="46"/>
    </row>
    <row r="69" spans="13:14" x14ac:dyDescent="0.3">
      <c r="M69" s="95"/>
      <c r="N69" s="46"/>
    </row>
    <row r="70" spans="13:14" x14ac:dyDescent="0.3">
      <c r="M70" s="95"/>
      <c r="N70" s="46"/>
    </row>
    <row r="71" spans="13:14" x14ac:dyDescent="0.3">
      <c r="M71" s="95"/>
      <c r="N71" s="46"/>
    </row>
    <row r="72" spans="13:14" x14ac:dyDescent="0.3">
      <c r="M72" s="95"/>
      <c r="N72" s="46"/>
    </row>
    <row r="73" spans="13:14" x14ac:dyDescent="0.3">
      <c r="M73" s="95"/>
      <c r="N73" s="46"/>
    </row>
    <row r="74" spans="13:14" x14ac:dyDescent="0.3">
      <c r="M74" s="95"/>
      <c r="N74" s="46"/>
    </row>
    <row r="75" spans="13:14" x14ac:dyDescent="0.3">
      <c r="M75" s="95"/>
      <c r="N75" s="46"/>
    </row>
    <row r="76" spans="13:14" x14ac:dyDescent="0.3">
      <c r="M76" s="95"/>
      <c r="N76" s="46"/>
    </row>
    <row r="77" spans="13:14" x14ac:dyDescent="0.3">
      <c r="M77" s="95"/>
      <c r="N77" s="46"/>
    </row>
    <row r="78" spans="13:14" x14ac:dyDescent="0.3">
      <c r="M78" s="95"/>
      <c r="N78" s="46"/>
    </row>
    <row r="79" spans="13:14" x14ac:dyDescent="0.3">
      <c r="M79" s="95"/>
      <c r="N79" s="46"/>
    </row>
    <row r="80" spans="13:14" x14ac:dyDescent="0.3">
      <c r="M80" s="95"/>
      <c r="N80" s="46"/>
    </row>
    <row r="81" spans="14:14" x14ac:dyDescent="0.3">
      <c r="N81" s="46"/>
    </row>
    <row r="82" spans="14:14" x14ac:dyDescent="0.3">
      <c r="N82" s="46"/>
    </row>
    <row r="83" spans="14:14" x14ac:dyDescent="0.3">
      <c r="N83" s="46"/>
    </row>
    <row r="84" spans="14:14" x14ac:dyDescent="0.3">
      <c r="N84" s="46"/>
    </row>
    <row r="85" spans="14:14" x14ac:dyDescent="0.3">
      <c r="N85" s="46"/>
    </row>
    <row r="86" spans="14:14" x14ac:dyDescent="0.3">
      <c r="N86" s="46"/>
    </row>
    <row r="87" spans="14:14" x14ac:dyDescent="0.3">
      <c r="N87" s="46"/>
    </row>
    <row r="88" spans="14:14" x14ac:dyDescent="0.3">
      <c r="N88" s="46"/>
    </row>
    <row r="89" spans="14:14" x14ac:dyDescent="0.3">
      <c r="N89" s="46"/>
    </row>
    <row r="90" spans="14:14" x14ac:dyDescent="0.3">
      <c r="N90" s="46"/>
    </row>
    <row r="91" spans="14:14" x14ac:dyDescent="0.3">
      <c r="N91" s="46"/>
    </row>
    <row r="92" spans="14:14" x14ac:dyDescent="0.3">
      <c r="N92" s="46"/>
    </row>
    <row r="93" spans="14:14" x14ac:dyDescent="0.3">
      <c r="N93" s="46"/>
    </row>
    <row r="94" spans="14:14" x14ac:dyDescent="0.3">
      <c r="N94" s="46"/>
    </row>
    <row r="95" spans="14:14" x14ac:dyDescent="0.3">
      <c r="N95" s="46"/>
    </row>
    <row r="96" spans="14:14" x14ac:dyDescent="0.3">
      <c r="N96" s="46"/>
    </row>
    <row r="97" spans="14:14" x14ac:dyDescent="0.3">
      <c r="N97" s="46"/>
    </row>
    <row r="98" spans="14:14" x14ac:dyDescent="0.3">
      <c r="N98" s="46"/>
    </row>
    <row r="99" spans="14:14" x14ac:dyDescent="0.3">
      <c r="N99" s="46"/>
    </row>
    <row r="100" spans="14:14" x14ac:dyDescent="0.3">
      <c r="N100" s="46"/>
    </row>
    <row r="101" spans="14:14" x14ac:dyDescent="0.3">
      <c r="N101" s="46"/>
    </row>
    <row r="102" spans="14:14" x14ac:dyDescent="0.3">
      <c r="N102" s="46"/>
    </row>
    <row r="103" spans="14:14" x14ac:dyDescent="0.3">
      <c r="N103" s="46"/>
    </row>
    <row r="104" spans="14:14" x14ac:dyDescent="0.3">
      <c r="N104" s="46"/>
    </row>
    <row r="105" spans="14:14" x14ac:dyDescent="0.3">
      <c r="N105" s="46"/>
    </row>
    <row r="106" spans="14:14" x14ac:dyDescent="0.3">
      <c r="N106" s="46"/>
    </row>
    <row r="107" spans="14:14" x14ac:dyDescent="0.3">
      <c r="N107" s="46"/>
    </row>
    <row r="108" spans="14:14" x14ac:dyDescent="0.3">
      <c r="N108" s="46"/>
    </row>
    <row r="109" spans="14:14" x14ac:dyDescent="0.3">
      <c r="N109" s="46"/>
    </row>
    <row r="110" spans="14:14" x14ac:dyDescent="0.3">
      <c r="N110" s="46"/>
    </row>
    <row r="111" spans="14:14" x14ac:dyDescent="0.3">
      <c r="N111" s="46"/>
    </row>
    <row r="112" spans="14:14" x14ac:dyDescent="0.3">
      <c r="N112" s="46"/>
    </row>
    <row r="113" spans="14:14" x14ac:dyDescent="0.3">
      <c r="N113" s="46"/>
    </row>
    <row r="114" spans="14:14" x14ac:dyDescent="0.3">
      <c r="N114" s="46"/>
    </row>
    <row r="115" spans="14:14" x14ac:dyDescent="0.3">
      <c r="N115" s="46"/>
    </row>
    <row r="116" spans="14:14" x14ac:dyDescent="0.3">
      <c r="N116" s="46"/>
    </row>
  </sheetData>
  <autoFilter ref="A6:N31" xr:uid="{00000000-0009-0000-0000-00000B000000}"/>
  <mergeCells count="12">
    <mergeCell ref="A1:N1"/>
    <mergeCell ref="A5:A6"/>
    <mergeCell ref="B5:B6"/>
    <mergeCell ref="C5:C6"/>
    <mergeCell ref="D5:D6"/>
    <mergeCell ref="E5:E6"/>
    <mergeCell ref="N5:N6"/>
    <mergeCell ref="M5:M6"/>
    <mergeCell ref="F5:G5"/>
    <mergeCell ref="H5:I5"/>
    <mergeCell ref="J5:K5"/>
    <mergeCell ref="L5:L6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8"/>
  <dimension ref="A2:L110"/>
  <sheetViews>
    <sheetView view="pageLayout" topLeftCell="A13" zoomScaleNormal="100" workbookViewId="0">
      <selection activeCell="G25" sqref="G25"/>
    </sheetView>
  </sheetViews>
  <sheetFormatPr baseColWidth="10" defaultColWidth="11.44140625" defaultRowHeight="14.4" x14ac:dyDescent="0.3"/>
  <cols>
    <col min="1" max="1" width="4.5546875" style="1" customWidth="1"/>
    <col min="2" max="2" width="11.33203125" style="72" customWidth="1"/>
    <col min="3" max="3" width="11.33203125" style="1" customWidth="1"/>
    <col min="4" max="4" width="15.6640625" style="1" customWidth="1"/>
    <col min="5" max="5" width="10.33203125" style="1" customWidth="1"/>
    <col min="6" max="6" width="11.44140625" style="1" customWidth="1"/>
    <col min="7" max="7" width="10.33203125" style="1" customWidth="1"/>
    <col min="8" max="8" width="13.6640625" style="1" customWidth="1"/>
    <col min="9" max="9" width="7.6640625" style="1" customWidth="1"/>
    <col min="10" max="10" width="12.33203125" style="1" customWidth="1"/>
    <col min="11" max="11" width="10.44140625" style="1" customWidth="1"/>
    <col min="12" max="12" width="21.6640625" style="3" customWidth="1"/>
    <col min="13" max="16384" width="11.44140625" style="1"/>
  </cols>
  <sheetData>
    <row r="2" spans="1:12" ht="15.6" x14ac:dyDescent="0.3">
      <c r="B2" s="115" t="s">
        <v>1</v>
      </c>
      <c r="C2" s="115">
        <v>2016</v>
      </c>
      <c r="D2" s="4"/>
      <c r="E2" s="5"/>
      <c r="F2" s="6"/>
      <c r="J2" s="6"/>
      <c r="K2" s="6"/>
      <c r="L2" s="7" t="s">
        <v>32</v>
      </c>
    </row>
    <row r="3" spans="1:12" ht="15" thickBot="1" x14ac:dyDescent="0.35">
      <c r="B3" s="114"/>
    </row>
    <row r="4" spans="1:12" s="8" customFormat="1" ht="16.5" customHeight="1" x14ac:dyDescent="0.3">
      <c r="A4" s="164" t="s">
        <v>3</v>
      </c>
      <c r="B4" s="166" t="s">
        <v>5</v>
      </c>
      <c r="C4" s="166" t="s">
        <v>6</v>
      </c>
      <c r="D4" s="166" t="s">
        <v>7</v>
      </c>
      <c r="E4" s="170" t="s">
        <v>9</v>
      </c>
      <c r="F4" s="171"/>
      <c r="G4" s="170" t="s">
        <v>10</v>
      </c>
      <c r="H4" s="171"/>
      <c r="I4" s="172" t="s">
        <v>11</v>
      </c>
      <c r="J4" s="160" t="s">
        <v>13</v>
      </c>
      <c r="K4" s="160" t="s">
        <v>14</v>
      </c>
      <c r="L4" s="183" t="s">
        <v>19</v>
      </c>
    </row>
    <row r="5" spans="1:12" s="8" customFormat="1" ht="17.25" customHeight="1" thickBot="1" x14ac:dyDescent="0.35">
      <c r="A5" s="165"/>
      <c r="B5" s="167"/>
      <c r="C5" s="167"/>
      <c r="D5" s="167"/>
      <c r="E5" s="9" t="s">
        <v>26</v>
      </c>
      <c r="F5" s="9" t="s">
        <v>27</v>
      </c>
      <c r="G5" s="9" t="s">
        <v>28</v>
      </c>
      <c r="H5" s="9" t="s">
        <v>27</v>
      </c>
      <c r="I5" s="173"/>
      <c r="J5" s="161"/>
      <c r="K5" s="161"/>
      <c r="L5" s="184"/>
    </row>
    <row r="6" spans="1:12" s="21" customFormat="1" ht="26.25" customHeight="1" x14ac:dyDescent="0.3">
      <c r="A6" s="11">
        <v>1</v>
      </c>
      <c r="B6" s="14" t="s">
        <v>17</v>
      </c>
      <c r="C6" s="13">
        <v>42736</v>
      </c>
      <c r="D6" s="73" t="s">
        <v>33</v>
      </c>
      <c r="E6" s="15" t="s">
        <v>36</v>
      </c>
      <c r="F6" s="15" t="s">
        <v>1346</v>
      </c>
      <c r="G6" s="15" t="s">
        <v>38</v>
      </c>
      <c r="H6" s="15" t="s">
        <v>1347</v>
      </c>
      <c r="I6" s="16">
        <v>180</v>
      </c>
      <c r="J6" s="18"/>
      <c r="K6" s="19"/>
      <c r="L6" s="59"/>
    </row>
    <row r="7" spans="1:12" s="21" customFormat="1" ht="26.25" customHeight="1" x14ac:dyDescent="0.3">
      <c r="A7" s="11">
        <v>2</v>
      </c>
      <c r="B7" s="14" t="s">
        <v>42</v>
      </c>
      <c r="C7" s="13">
        <v>42737</v>
      </c>
      <c r="D7" s="73" t="s">
        <v>43</v>
      </c>
      <c r="E7" s="15" t="s">
        <v>36</v>
      </c>
      <c r="F7" s="15" t="s">
        <v>1346</v>
      </c>
      <c r="G7" s="23" t="s">
        <v>38</v>
      </c>
      <c r="H7" s="23" t="s">
        <v>1347</v>
      </c>
      <c r="I7" s="16">
        <v>180</v>
      </c>
      <c r="J7" s="18"/>
      <c r="K7" s="19"/>
      <c r="L7" s="60"/>
    </row>
    <row r="8" spans="1:12" s="21" customFormat="1" ht="26.25" customHeight="1" x14ac:dyDescent="0.3">
      <c r="A8" s="11">
        <v>3</v>
      </c>
      <c r="B8" s="14" t="s">
        <v>17</v>
      </c>
      <c r="C8" s="13">
        <v>42740</v>
      </c>
      <c r="D8" s="74" t="s">
        <v>81</v>
      </c>
      <c r="E8" s="15" t="s">
        <v>36</v>
      </c>
      <c r="F8" s="15" t="s">
        <v>1346</v>
      </c>
      <c r="G8" s="15" t="s">
        <v>38</v>
      </c>
      <c r="H8" s="15" t="s">
        <v>1347</v>
      </c>
      <c r="I8" s="16">
        <v>180</v>
      </c>
      <c r="J8" s="18"/>
      <c r="K8" s="19"/>
      <c r="L8" s="60"/>
    </row>
    <row r="9" spans="1:12" s="21" customFormat="1" ht="26.25" customHeight="1" x14ac:dyDescent="0.3">
      <c r="A9" s="11">
        <v>4</v>
      </c>
      <c r="B9" s="14" t="s">
        <v>17</v>
      </c>
      <c r="C9" s="14">
        <v>42743</v>
      </c>
      <c r="D9" s="74" t="s">
        <v>1348</v>
      </c>
      <c r="E9" s="15" t="s">
        <v>36</v>
      </c>
      <c r="F9" s="15" t="s">
        <v>1346</v>
      </c>
      <c r="G9" s="15" t="s">
        <v>38</v>
      </c>
      <c r="H9" s="15" t="s">
        <v>1347</v>
      </c>
      <c r="I9" s="16">
        <v>180</v>
      </c>
      <c r="J9" s="18"/>
      <c r="K9" s="19"/>
      <c r="L9" s="60"/>
    </row>
    <row r="10" spans="1:12" s="21" customFormat="1" ht="26.25" customHeight="1" x14ac:dyDescent="0.3">
      <c r="A10" s="11">
        <v>5</v>
      </c>
      <c r="B10" s="14" t="s">
        <v>17</v>
      </c>
      <c r="C10" s="14">
        <v>42744</v>
      </c>
      <c r="D10" s="74" t="s">
        <v>1349</v>
      </c>
      <c r="E10" s="15" t="s">
        <v>36</v>
      </c>
      <c r="F10" s="15" t="s">
        <v>1346</v>
      </c>
      <c r="G10" s="23" t="s">
        <v>38</v>
      </c>
      <c r="H10" s="23" t="s">
        <v>1347</v>
      </c>
      <c r="I10" s="16">
        <v>180</v>
      </c>
      <c r="J10" s="18"/>
      <c r="K10" s="19"/>
      <c r="L10" s="60"/>
    </row>
    <row r="11" spans="1:12" s="21" customFormat="1" ht="26.25" customHeight="1" x14ac:dyDescent="0.3">
      <c r="A11" s="11">
        <v>6</v>
      </c>
      <c r="B11" s="14" t="s">
        <v>16</v>
      </c>
      <c r="C11" s="14">
        <v>42746</v>
      </c>
      <c r="D11" s="74" t="s">
        <v>122</v>
      </c>
      <c r="E11" s="15" t="s">
        <v>36</v>
      </c>
      <c r="F11" s="15" t="s">
        <v>1346</v>
      </c>
      <c r="G11" s="15" t="s">
        <v>38</v>
      </c>
      <c r="H11" s="15" t="s">
        <v>1347</v>
      </c>
      <c r="I11" s="16">
        <v>180</v>
      </c>
      <c r="J11" s="18"/>
      <c r="K11" s="19"/>
      <c r="L11" s="61"/>
    </row>
    <row r="12" spans="1:12" s="21" customFormat="1" ht="26.25" customHeight="1" x14ac:dyDescent="0.3">
      <c r="A12" s="11">
        <v>7</v>
      </c>
      <c r="B12" s="14" t="s">
        <v>123</v>
      </c>
      <c r="C12" s="14">
        <v>42746</v>
      </c>
      <c r="D12" s="74" t="s">
        <v>1350</v>
      </c>
      <c r="E12" s="15" t="s">
        <v>126</v>
      </c>
      <c r="F12" s="15" t="s">
        <v>127</v>
      </c>
      <c r="G12" s="15" t="s">
        <v>36</v>
      </c>
      <c r="H12" s="15" t="s">
        <v>1346</v>
      </c>
      <c r="I12" s="16">
        <v>100</v>
      </c>
      <c r="J12" s="18"/>
      <c r="K12" s="19"/>
      <c r="L12" s="61"/>
    </row>
    <row r="13" spans="1:12" s="21" customFormat="1" ht="26.25" customHeight="1" x14ac:dyDescent="0.3">
      <c r="A13" s="11">
        <v>8</v>
      </c>
      <c r="B13" s="14" t="s">
        <v>17</v>
      </c>
      <c r="C13" s="14">
        <v>42749</v>
      </c>
      <c r="D13" s="74" t="s">
        <v>149</v>
      </c>
      <c r="E13" s="15" t="s">
        <v>36</v>
      </c>
      <c r="F13" s="15" t="s">
        <v>1346</v>
      </c>
      <c r="G13" s="15" t="s">
        <v>38</v>
      </c>
      <c r="H13" s="15" t="s">
        <v>1347</v>
      </c>
      <c r="I13" s="16">
        <v>180</v>
      </c>
      <c r="J13" s="18"/>
      <c r="K13" s="19"/>
      <c r="L13" s="60"/>
    </row>
    <row r="14" spans="1:12" s="21" customFormat="1" ht="26.25" customHeight="1" x14ac:dyDescent="0.3">
      <c r="A14" s="11">
        <v>9</v>
      </c>
      <c r="B14" s="14" t="s">
        <v>16</v>
      </c>
      <c r="C14" s="14">
        <v>42749</v>
      </c>
      <c r="D14" s="74" t="s">
        <v>150</v>
      </c>
      <c r="E14" s="15" t="s">
        <v>36</v>
      </c>
      <c r="F14" s="15" t="s">
        <v>1346</v>
      </c>
      <c r="G14" s="15" t="s">
        <v>151</v>
      </c>
      <c r="H14" s="15" t="s">
        <v>1351</v>
      </c>
      <c r="I14" s="16">
        <v>985</v>
      </c>
      <c r="J14" s="18"/>
      <c r="K14" s="19">
        <v>7.6</v>
      </c>
      <c r="L14" s="60" t="s">
        <v>600</v>
      </c>
    </row>
    <row r="15" spans="1:12" s="21" customFormat="1" ht="26.25" customHeight="1" x14ac:dyDescent="0.3">
      <c r="A15" s="11">
        <v>10</v>
      </c>
      <c r="B15" s="14" t="s">
        <v>17</v>
      </c>
      <c r="C15" s="14">
        <v>42751</v>
      </c>
      <c r="D15" s="74" t="s">
        <v>153</v>
      </c>
      <c r="E15" s="15" t="s">
        <v>36</v>
      </c>
      <c r="F15" s="15" t="s">
        <v>1346</v>
      </c>
      <c r="G15" s="15" t="s">
        <v>38</v>
      </c>
      <c r="H15" s="15" t="s">
        <v>1347</v>
      </c>
      <c r="I15" s="16">
        <v>180</v>
      </c>
      <c r="J15" s="18"/>
      <c r="K15" s="19"/>
      <c r="L15" s="60"/>
    </row>
    <row r="16" spans="1:12" s="21" customFormat="1" ht="26.25" customHeight="1" x14ac:dyDescent="0.3">
      <c r="A16" s="11">
        <v>11</v>
      </c>
      <c r="B16" s="14" t="s">
        <v>42</v>
      </c>
      <c r="C16" s="14">
        <v>42752</v>
      </c>
      <c r="D16" s="74" t="s">
        <v>176</v>
      </c>
      <c r="E16" s="15" t="s">
        <v>36</v>
      </c>
      <c r="F16" s="15" t="s">
        <v>1346</v>
      </c>
      <c r="G16" s="15" t="s">
        <v>151</v>
      </c>
      <c r="H16" s="15" t="s">
        <v>1351</v>
      </c>
      <c r="I16" s="16">
        <v>985</v>
      </c>
      <c r="J16" s="18"/>
      <c r="K16" s="19">
        <v>7.6</v>
      </c>
      <c r="L16" s="60" t="s">
        <v>600</v>
      </c>
    </row>
    <row r="17" spans="1:12" s="21" customFormat="1" ht="26.25" customHeight="1" x14ac:dyDescent="0.3">
      <c r="A17" s="11">
        <v>12</v>
      </c>
      <c r="B17" s="14" t="s">
        <v>42</v>
      </c>
      <c r="C17" s="14">
        <v>42753</v>
      </c>
      <c r="D17" s="74" t="s">
        <v>186</v>
      </c>
      <c r="E17" s="15" t="s">
        <v>36</v>
      </c>
      <c r="F17" s="15" t="s">
        <v>1346</v>
      </c>
      <c r="G17" s="15" t="s">
        <v>187</v>
      </c>
      <c r="H17" s="15" t="s">
        <v>188</v>
      </c>
      <c r="I17" s="16">
        <v>450</v>
      </c>
      <c r="J17" s="18"/>
      <c r="K17" s="19"/>
      <c r="L17" s="60" t="s">
        <v>189</v>
      </c>
    </row>
    <row r="18" spans="1:12" s="21" customFormat="1" ht="26.25" customHeight="1" x14ac:dyDescent="0.3">
      <c r="A18" s="11">
        <v>13</v>
      </c>
      <c r="B18" s="14" t="s">
        <v>18</v>
      </c>
      <c r="C18" s="14">
        <v>42754</v>
      </c>
      <c r="D18" s="74" t="s">
        <v>1352</v>
      </c>
      <c r="E18" s="15" t="s">
        <v>36</v>
      </c>
      <c r="F18" s="15" t="s">
        <v>1346</v>
      </c>
      <c r="G18" s="15" t="s">
        <v>38</v>
      </c>
      <c r="H18" s="15" t="s">
        <v>1347</v>
      </c>
      <c r="I18" s="16">
        <v>180</v>
      </c>
      <c r="J18" s="18"/>
      <c r="K18" s="19"/>
      <c r="L18" s="60"/>
    </row>
    <row r="19" spans="1:12" s="21" customFormat="1" ht="26.25" customHeight="1" x14ac:dyDescent="0.3">
      <c r="A19" s="11">
        <v>14</v>
      </c>
      <c r="B19" s="14" t="s">
        <v>17</v>
      </c>
      <c r="C19" s="14">
        <v>42754</v>
      </c>
      <c r="D19" s="74" t="s">
        <v>195</v>
      </c>
      <c r="E19" s="15" t="s">
        <v>36</v>
      </c>
      <c r="F19" s="15" t="s">
        <v>1346</v>
      </c>
      <c r="G19" s="15" t="s">
        <v>48</v>
      </c>
      <c r="H19" s="22" t="s">
        <v>49</v>
      </c>
      <c r="I19" s="16">
        <v>200</v>
      </c>
      <c r="J19" s="18"/>
      <c r="K19" s="19"/>
      <c r="L19" s="60"/>
    </row>
    <row r="20" spans="1:12" s="21" customFormat="1" ht="26.25" customHeight="1" x14ac:dyDescent="0.3">
      <c r="A20" s="11">
        <v>15</v>
      </c>
      <c r="B20" s="14" t="s">
        <v>17</v>
      </c>
      <c r="C20" s="14">
        <v>42755</v>
      </c>
      <c r="D20" s="74" t="s">
        <v>1353</v>
      </c>
      <c r="E20" s="15" t="s">
        <v>36</v>
      </c>
      <c r="F20" s="15" t="s">
        <v>1346</v>
      </c>
      <c r="G20" s="15" t="s">
        <v>38</v>
      </c>
      <c r="H20" s="15" t="s">
        <v>1347</v>
      </c>
      <c r="I20" s="16">
        <v>180</v>
      </c>
      <c r="J20" s="18"/>
      <c r="K20" s="19"/>
      <c r="L20" s="60"/>
    </row>
    <row r="21" spans="1:12" s="21" customFormat="1" ht="26.25" customHeight="1" x14ac:dyDescent="0.3">
      <c r="A21" s="11"/>
      <c r="B21" s="14"/>
      <c r="C21" s="14"/>
      <c r="D21" s="15"/>
      <c r="E21" s="15"/>
      <c r="F21" s="15"/>
      <c r="G21" s="15"/>
      <c r="H21" s="15"/>
      <c r="I21" s="16"/>
      <c r="J21" s="18"/>
      <c r="K21" s="19"/>
      <c r="L21" s="60"/>
    </row>
    <row r="22" spans="1:12" s="21" customFormat="1" ht="26.25" customHeight="1" x14ac:dyDescent="0.3">
      <c r="A22" s="11"/>
      <c r="B22" s="14" t="s">
        <v>17</v>
      </c>
      <c r="C22" s="14">
        <v>42760</v>
      </c>
      <c r="D22" s="15" t="s">
        <v>211</v>
      </c>
      <c r="E22" s="15" t="s">
        <v>36</v>
      </c>
      <c r="F22" s="15" t="s">
        <v>1346</v>
      </c>
      <c r="G22" s="15" t="s">
        <v>212</v>
      </c>
      <c r="H22" s="15" t="s">
        <v>213</v>
      </c>
      <c r="I22" s="16">
        <v>240</v>
      </c>
      <c r="J22" s="19"/>
      <c r="K22" s="19"/>
      <c r="L22" s="60"/>
    </row>
    <row r="23" spans="1:12" s="21" customFormat="1" ht="26.25" customHeight="1" x14ac:dyDescent="0.3">
      <c r="A23" s="11"/>
      <c r="B23" s="14" t="s">
        <v>18</v>
      </c>
      <c r="C23" s="14">
        <v>42767</v>
      </c>
      <c r="D23" s="15" t="s">
        <v>1354</v>
      </c>
      <c r="E23" s="15" t="s">
        <v>271</v>
      </c>
      <c r="F23" s="15" t="s">
        <v>272</v>
      </c>
      <c r="G23" s="15" t="s">
        <v>36</v>
      </c>
      <c r="H23" s="15" t="s">
        <v>1346</v>
      </c>
      <c r="I23" s="16">
        <v>50</v>
      </c>
      <c r="J23" s="18"/>
      <c r="K23" s="19"/>
      <c r="L23" s="60" t="s">
        <v>1355</v>
      </c>
    </row>
    <row r="24" spans="1:12" s="21" customFormat="1" ht="26.25" customHeight="1" x14ac:dyDescent="0.3">
      <c r="A24" s="11"/>
      <c r="B24" s="14"/>
      <c r="C24" s="14"/>
      <c r="D24" s="15"/>
      <c r="E24" s="15"/>
      <c r="F24" s="15"/>
      <c r="G24" s="15"/>
      <c r="H24" s="15"/>
      <c r="I24" s="16"/>
      <c r="J24" s="18"/>
      <c r="K24" s="19"/>
      <c r="L24" s="60"/>
    </row>
    <row r="25" spans="1:12" s="21" customFormat="1" ht="26.25" customHeight="1" x14ac:dyDescent="0.3">
      <c r="A25" s="11"/>
      <c r="B25" s="14"/>
      <c r="C25" s="14"/>
      <c r="D25" s="15"/>
      <c r="E25" s="15"/>
      <c r="F25" s="15"/>
      <c r="G25" s="15"/>
      <c r="H25" s="15"/>
      <c r="I25" s="16"/>
      <c r="J25" s="18"/>
      <c r="K25" s="19"/>
      <c r="L25" s="60"/>
    </row>
    <row r="26" spans="1:12" s="21" customFormat="1" ht="26.25" customHeight="1" x14ac:dyDescent="0.3">
      <c r="A26" s="11"/>
      <c r="B26" s="14"/>
      <c r="C26" s="14"/>
      <c r="D26" s="15"/>
      <c r="E26" s="15"/>
      <c r="F26" s="15"/>
      <c r="G26" s="15"/>
      <c r="H26" s="15"/>
      <c r="I26" s="16"/>
      <c r="J26" s="18"/>
      <c r="K26" s="19"/>
      <c r="L26" s="60"/>
    </row>
    <row r="27" spans="1:12" s="21" customFormat="1" ht="26.25" customHeight="1" x14ac:dyDescent="0.3">
      <c r="A27" s="11"/>
      <c r="B27" s="14"/>
      <c r="C27" s="14"/>
      <c r="D27" s="15"/>
      <c r="E27" s="15"/>
      <c r="F27" s="15"/>
      <c r="G27" s="15"/>
      <c r="H27" s="15"/>
      <c r="I27" s="16"/>
      <c r="J27" s="18"/>
      <c r="K27" s="19"/>
      <c r="L27" s="60"/>
    </row>
    <row r="28" spans="1:12" s="21" customFormat="1" ht="26.25" customHeight="1" x14ac:dyDescent="0.3">
      <c r="A28" s="11"/>
      <c r="B28" s="14"/>
      <c r="C28" s="14"/>
      <c r="D28" s="15"/>
      <c r="E28" s="15"/>
      <c r="F28" s="15"/>
      <c r="G28" s="15"/>
      <c r="H28" s="15"/>
      <c r="I28" s="16"/>
      <c r="J28" s="18"/>
      <c r="K28" s="19"/>
      <c r="L28" s="60"/>
    </row>
    <row r="29" spans="1:12" s="21" customFormat="1" ht="12" x14ac:dyDescent="0.3">
      <c r="B29" s="24"/>
      <c r="J29" s="25"/>
      <c r="K29" s="25"/>
      <c r="L29" s="27"/>
    </row>
    <row r="30" spans="1:12" x14ac:dyDescent="0.3">
      <c r="B30" s="114"/>
      <c r="I30" s="31"/>
      <c r="J30" s="64"/>
      <c r="K30" s="64"/>
      <c r="L30" s="46"/>
    </row>
    <row r="31" spans="1:12" x14ac:dyDescent="0.3">
      <c r="B31" s="114"/>
      <c r="J31" s="64"/>
      <c r="K31" s="64"/>
      <c r="L31" s="46"/>
    </row>
    <row r="32" spans="1:12" x14ac:dyDescent="0.3">
      <c r="B32" s="114"/>
      <c r="J32" s="64"/>
      <c r="K32" s="64"/>
      <c r="L32" s="46"/>
    </row>
    <row r="33" spans="10:12" x14ac:dyDescent="0.3">
      <c r="J33" s="64"/>
      <c r="K33" s="64"/>
      <c r="L33" s="46"/>
    </row>
    <row r="34" spans="10:12" x14ac:dyDescent="0.3">
      <c r="J34" s="64"/>
      <c r="K34" s="64"/>
      <c r="L34" s="46"/>
    </row>
    <row r="35" spans="10:12" x14ac:dyDescent="0.3">
      <c r="J35" s="64"/>
      <c r="K35" s="64"/>
      <c r="L35" s="46"/>
    </row>
    <row r="36" spans="10:12" x14ac:dyDescent="0.3">
      <c r="J36" s="64"/>
      <c r="K36" s="64"/>
      <c r="L36" s="46"/>
    </row>
    <row r="37" spans="10:12" x14ac:dyDescent="0.3">
      <c r="J37" s="64"/>
      <c r="K37" s="64"/>
      <c r="L37" s="46"/>
    </row>
    <row r="38" spans="10:12" x14ac:dyDescent="0.3">
      <c r="J38" s="64"/>
      <c r="K38" s="64"/>
      <c r="L38" s="46"/>
    </row>
    <row r="39" spans="10:12" x14ac:dyDescent="0.3">
      <c r="J39" s="64"/>
      <c r="K39" s="64"/>
      <c r="L39" s="46"/>
    </row>
    <row r="40" spans="10:12" x14ac:dyDescent="0.3">
      <c r="J40" s="64"/>
      <c r="K40" s="64"/>
      <c r="L40" s="46"/>
    </row>
    <row r="41" spans="10:12" x14ac:dyDescent="0.3">
      <c r="J41" s="64"/>
      <c r="K41" s="64"/>
      <c r="L41" s="46"/>
    </row>
    <row r="42" spans="10:12" x14ac:dyDescent="0.3">
      <c r="J42" s="64"/>
      <c r="K42" s="64"/>
      <c r="L42" s="46"/>
    </row>
    <row r="43" spans="10:12" x14ac:dyDescent="0.3">
      <c r="J43" s="64"/>
      <c r="K43" s="64"/>
      <c r="L43" s="46"/>
    </row>
    <row r="44" spans="10:12" x14ac:dyDescent="0.3">
      <c r="J44" s="64"/>
      <c r="K44" s="64"/>
      <c r="L44" s="46"/>
    </row>
    <row r="45" spans="10:12" x14ac:dyDescent="0.3">
      <c r="J45" s="64"/>
      <c r="K45" s="64"/>
      <c r="L45" s="46"/>
    </row>
    <row r="46" spans="10:12" x14ac:dyDescent="0.3">
      <c r="J46" s="64"/>
      <c r="K46" s="64"/>
      <c r="L46" s="46"/>
    </row>
    <row r="47" spans="10:12" x14ac:dyDescent="0.3">
      <c r="J47" s="64"/>
      <c r="K47" s="64"/>
      <c r="L47" s="46"/>
    </row>
    <row r="48" spans="10:12" x14ac:dyDescent="0.3">
      <c r="J48" s="64"/>
      <c r="K48" s="64"/>
      <c r="L48" s="46"/>
    </row>
    <row r="49" spans="10:12" x14ac:dyDescent="0.3">
      <c r="J49" s="64"/>
      <c r="K49" s="64"/>
      <c r="L49" s="46"/>
    </row>
    <row r="50" spans="10:12" x14ac:dyDescent="0.3">
      <c r="J50" s="64"/>
      <c r="K50" s="64"/>
      <c r="L50" s="46"/>
    </row>
    <row r="51" spans="10:12" x14ac:dyDescent="0.3">
      <c r="J51" s="64"/>
      <c r="K51" s="64"/>
      <c r="L51" s="46"/>
    </row>
    <row r="52" spans="10:12" x14ac:dyDescent="0.3">
      <c r="J52" s="64"/>
      <c r="K52" s="64"/>
      <c r="L52" s="46"/>
    </row>
    <row r="53" spans="10:12" x14ac:dyDescent="0.3">
      <c r="J53" s="64"/>
      <c r="K53" s="64"/>
      <c r="L53" s="46"/>
    </row>
    <row r="54" spans="10:12" x14ac:dyDescent="0.3">
      <c r="J54" s="64"/>
      <c r="K54" s="64"/>
      <c r="L54" s="46"/>
    </row>
    <row r="55" spans="10:12" x14ac:dyDescent="0.3">
      <c r="J55" s="64"/>
      <c r="K55" s="64"/>
      <c r="L55" s="46"/>
    </row>
    <row r="56" spans="10:12" x14ac:dyDescent="0.3">
      <c r="J56" s="64"/>
      <c r="K56" s="64"/>
      <c r="L56" s="46"/>
    </row>
    <row r="57" spans="10:12" x14ac:dyDescent="0.3">
      <c r="J57" s="64"/>
      <c r="K57" s="64"/>
      <c r="L57" s="46"/>
    </row>
    <row r="58" spans="10:12" x14ac:dyDescent="0.3">
      <c r="K58" s="64"/>
      <c r="L58" s="46"/>
    </row>
    <row r="59" spans="10:12" x14ac:dyDescent="0.3">
      <c r="K59" s="64"/>
      <c r="L59" s="46"/>
    </row>
    <row r="60" spans="10:12" x14ac:dyDescent="0.3">
      <c r="L60" s="46"/>
    </row>
    <row r="61" spans="10:12" x14ac:dyDescent="0.3">
      <c r="L61" s="46"/>
    </row>
    <row r="62" spans="10:12" x14ac:dyDescent="0.3">
      <c r="L62" s="46"/>
    </row>
    <row r="63" spans="10:12" x14ac:dyDescent="0.3">
      <c r="L63" s="46"/>
    </row>
    <row r="64" spans="10:12" x14ac:dyDescent="0.3">
      <c r="L64" s="46"/>
    </row>
    <row r="65" spans="12:12" x14ac:dyDescent="0.3">
      <c r="L65" s="46"/>
    </row>
    <row r="66" spans="12:12" x14ac:dyDescent="0.3">
      <c r="L66" s="46"/>
    </row>
    <row r="67" spans="12:12" x14ac:dyDescent="0.3">
      <c r="L67" s="46"/>
    </row>
    <row r="68" spans="12:12" x14ac:dyDescent="0.3">
      <c r="L68" s="46"/>
    </row>
    <row r="69" spans="12:12" x14ac:dyDescent="0.3">
      <c r="L69" s="46"/>
    </row>
    <row r="70" spans="12:12" x14ac:dyDescent="0.3">
      <c r="L70" s="46"/>
    </row>
    <row r="71" spans="12:12" x14ac:dyDescent="0.3">
      <c r="L71" s="46"/>
    </row>
    <row r="72" spans="12:12" x14ac:dyDescent="0.3">
      <c r="L72" s="46"/>
    </row>
    <row r="73" spans="12:12" x14ac:dyDescent="0.3">
      <c r="L73" s="46"/>
    </row>
    <row r="74" spans="12:12" x14ac:dyDescent="0.3">
      <c r="L74" s="46"/>
    </row>
    <row r="75" spans="12:12" x14ac:dyDescent="0.3">
      <c r="L75" s="46"/>
    </row>
    <row r="76" spans="12:12" x14ac:dyDescent="0.3">
      <c r="L76" s="46"/>
    </row>
    <row r="77" spans="12:12" x14ac:dyDescent="0.3">
      <c r="L77" s="46"/>
    </row>
    <row r="78" spans="12:12" x14ac:dyDescent="0.3">
      <c r="L78" s="46"/>
    </row>
    <row r="79" spans="12:12" x14ac:dyDescent="0.3">
      <c r="L79" s="46"/>
    </row>
    <row r="80" spans="12:12" x14ac:dyDescent="0.3">
      <c r="L80" s="46"/>
    </row>
    <row r="81" spans="12:12" x14ac:dyDescent="0.3">
      <c r="L81" s="46"/>
    </row>
    <row r="82" spans="12:12" x14ac:dyDescent="0.3">
      <c r="L82" s="46"/>
    </row>
    <row r="83" spans="12:12" x14ac:dyDescent="0.3">
      <c r="L83" s="46"/>
    </row>
    <row r="84" spans="12:12" x14ac:dyDescent="0.3">
      <c r="L84" s="46"/>
    </row>
    <row r="85" spans="12:12" x14ac:dyDescent="0.3">
      <c r="L85" s="46"/>
    </row>
    <row r="86" spans="12:12" x14ac:dyDescent="0.3">
      <c r="L86" s="46"/>
    </row>
    <row r="87" spans="12:12" x14ac:dyDescent="0.3">
      <c r="L87" s="46"/>
    </row>
    <row r="88" spans="12:12" x14ac:dyDescent="0.3">
      <c r="L88" s="46"/>
    </row>
    <row r="89" spans="12:12" x14ac:dyDescent="0.3">
      <c r="L89" s="46"/>
    </row>
    <row r="90" spans="12:12" x14ac:dyDescent="0.3">
      <c r="L90" s="46"/>
    </row>
    <row r="91" spans="12:12" x14ac:dyDescent="0.3">
      <c r="L91" s="46"/>
    </row>
    <row r="92" spans="12:12" x14ac:dyDescent="0.3">
      <c r="L92" s="46"/>
    </row>
    <row r="93" spans="12:12" x14ac:dyDescent="0.3">
      <c r="L93" s="46"/>
    </row>
    <row r="94" spans="12:12" x14ac:dyDescent="0.3">
      <c r="L94" s="46"/>
    </row>
    <row r="95" spans="12:12" x14ac:dyDescent="0.3">
      <c r="L95" s="46"/>
    </row>
    <row r="96" spans="12:12" x14ac:dyDescent="0.3">
      <c r="L96" s="46"/>
    </row>
    <row r="97" spans="12:12" x14ac:dyDescent="0.3">
      <c r="L97" s="46"/>
    </row>
    <row r="98" spans="12:12" x14ac:dyDescent="0.3">
      <c r="L98" s="46"/>
    </row>
    <row r="99" spans="12:12" x14ac:dyDescent="0.3">
      <c r="L99" s="46"/>
    </row>
    <row r="100" spans="12:12" x14ac:dyDescent="0.3">
      <c r="L100" s="46"/>
    </row>
    <row r="101" spans="12:12" x14ac:dyDescent="0.3">
      <c r="L101" s="46"/>
    </row>
    <row r="102" spans="12:12" x14ac:dyDescent="0.3">
      <c r="L102" s="46"/>
    </row>
    <row r="103" spans="12:12" x14ac:dyDescent="0.3">
      <c r="L103" s="46"/>
    </row>
    <row r="104" spans="12:12" x14ac:dyDescent="0.3">
      <c r="L104" s="46"/>
    </row>
    <row r="105" spans="12:12" x14ac:dyDescent="0.3">
      <c r="L105" s="46"/>
    </row>
    <row r="106" spans="12:12" x14ac:dyDescent="0.3">
      <c r="L106" s="46"/>
    </row>
    <row r="107" spans="12:12" x14ac:dyDescent="0.3">
      <c r="L107" s="46"/>
    </row>
    <row r="108" spans="12:12" x14ac:dyDescent="0.3">
      <c r="L108" s="46"/>
    </row>
    <row r="109" spans="12:12" x14ac:dyDescent="0.3">
      <c r="L109" s="46"/>
    </row>
    <row r="110" spans="12:12" x14ac:dyDescent="0.3">
      <c r="L110" s="46"/>
    </row>
  </sheetData>
  <autoFilter ref="A5:M28" xr:uid="{00000000-0009-0000-0000-00000C000000}"/>
  <mergeCells count="10">
    <mergeCell ref="A4:A5"/>
    <mergeCell ref="B4:B5"/>
    <mergeCell ref="C4:C5"/>
    <mergeCell ref="D4:D5"/>
    <mergeCell ref="K4:K5"/>
    <mergeCell ref="L4:L5"/>
    <mergeCell ref="E4:F4"/>
    <mergeCell ref="G4:H4"/>
    <mergeCell ref="I4:I5"/>
    <mergeCell ref="J4:J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2:N96"/>
  <sheetViews>
    <sheetView view="pageLayout" zoomScaleNormal="100" workbookViewId="0">
      <selection activeCell="C17" sqref="C17"/>
    </sheetView>
  </sheetViews>
  <sheetFormatPr baseColWidth="10" defaultColWidth="11.44140625" defaultRowHeight="14.4" x14ac:dyDescent="0.3"/>
  <cols>
    <col min="1" max="1" width="4.5546875" style="1" customWidth="1"/>
    <col min="2" max="2" width="11.33203125" style="1" customWidth="1"/>
    <col min="3" max="3" width="12.44140625" style="1" customWidth="1"/>
    <col min="4" max="4" width="8.33203125" style="71" customWidth="1"/>
    <col min="5" max="5" width="6.44140625" style="71" customWidth="1"/>
    <col min="6" max="6" width="8.6640625" style="1" customWidth="1"/>
    <col min="7" max="7" width="16.5546875" style="1" customWidth="1"/>
    <col min="8" max="8" width="9.33203125" style="1" customWidth="1"/>
    <col min="9" max="9" width="10" style="1" customWidth="1"/>
    <col min="10" max="10" width="7.44140625" style="1" customWidth="1"/>
    <col min="11" max="11" width="7.6640625" style="1" customWidth="1"/>
    <col min="12" max="12" width="9.5546875" style="1" customWidth="1"/>
    <col min="13" max="13" width="9.33203125" style="1" customWidth="1"/>
    <col min="14" max="14" width="17" style="3" customWidth="1"/>
    <col min="15" max="16384" width="11.44140625" style="1"/>
  </cols>
  <sheetData>
    <row r="2" spans="1:14" ht="15.6" x14ac:dyDescent="0.3">
      <c r="B2" s="115">
        <v>2016</v>
      </c>
      <c r="C2" s="4"/>
      <c r="D2" s="5" t="s">
        <v>2</v>
      </c>
      <c r="E2" s="5"/>
      <c r="F2" s="5"/>
      <c r="G2" s="6"/>
      <c r="L2" s="6"/>
      <c r="M2" s="6"/>
      <c r="N2" s="7"/>
    </row>
    <row r="3" spans="1:14" ht="15" thickBot="1" x14ac:dyDescent="0.35">
      <c r="D3" s="114"/>
      <c r="E3" s="114"/>
    </row>
    <row r="4" spans="1:14" s="8" customFormat="1" ht="16.5" customHeight="1" x14ac:dyDescent="0.3">
      <c r="A4" s="164" t="s">
        <v>3</v>
      </c>
      <c r="B4" s="166" t="s">
        <v>6</v>
      </c>
      <c r="C4" s="166" t="s">
        <v>7</v>
      </c>
      <c r="D4" s="168" t="s">
        <v>8</v>
      </c>
      <c r="E4" s="169"/>
      <c r="F4" s="170" t="s">
        <v>9</v>
      </c>
      <c r="G4" s="171"/>
      <c r="H4" s="170" t="s">
        <v>10</v>
      </c>
      <c r="I4" s="171"/>
      <c r="J4" s="172" t="s">
        <v>11</v>
      </c>
      <c r="K4" s="172" t="s">
        <v>12</v>
      </c>
      <c r="L4" s="160" t="s">
        <v>13</v>
      </c>
      <c r="M4" s="160" t="s">
        <v>14</v>
      </c>
      <c r="N4" s="183" t="s">
        <v>19</v>
      </c>
    </row>
    <row r="5" spans="1:14" s="8" customFormat="1" ht="17.25" customHeight="1" thickBot="1" x14ac:dyDescent="0.35">
      <c r="A5" s="165"/>
      <c r="B5" s="167"/>
      <c r="C5" s="167"/>
      <c r="D5" s="116" t="s">
        <v>24</v>
      </c>
      <c r="E5" s="116" t="s">
        <v>25</v>
      </c>
      <c r="F5" s="9" t="s">
        <v>26</v>
      </c>
      <c r="G5" s="9" t="s">
        <v>27</v>
      </c>
      <c r="H5" s="9" t="s">
        <v>28</v>
      </c>
      <c r="I5" s="9" t="s">
        <v>27</v>
      </c>
      <c r="J5" s="173"/>
      <c r="K5" s="173"/>
      <c r="L5" s="161"/>
      <c r="M5" s="161"/>
      <c r="N5" s="184"/>
    </row>
    <row r="6" spans="1:14" s="21" customFormat="1" ht="24" customHeight="1" x14ac:dyDescent="0.3">
      <c r="A6" s="11">
        <v>1</v>
      </c>
      <c r="B6" s="13">
        <v>42739</v>
      </c>
      <c r="C6" s="12" t="s">
        <v>130</v>
      </c>
      <c r="D6" s="15" t="s">
        <v>53</v>
      </c>
      <c r="E6" s="15" t="s">
        <v>47</v>
      </c>
      <c r="F6" s="15" t="s">
        <v>64</v>
      </c>
      <c r="G6" s="15" t="s">
        <v>65</v>
      </c>
      <c r="H6" s="22" t="s">
        <v>68</v>
      </c>
      <c r="I6" s="22" t="s">
        <v>69</v>
      </c>
      <c r="J6" s="16">
        <v>670</v>
      </c>
      <c r="K6" s="17">
        <v>0.7</v>
      </c>
      <c r="L6" s="18">
        <f t="shared" ref="L6:L11" si="0">J6*K6</f>
        <v>468.99999999999994</v>
      </c>
      <c r="M6" s="19">
        <v>12.2</v>
      </c>
      <c r="N6" s="60"/>
    </row>
    <row r="7" spans="1:14" s="21" customFormat="1" ht="24" customHeight="1" x14ac:dyDescent="0.3">
      <c r="A7" s="11">
        <v>2</v>
      </c>
      <c r="B7" s="13">
        <v>42741</v>
      </c>
      <c r="C7" s="15" t="s">
        <v>104</v>
      </c>
      <c r="D7" s="15" t="s">
        <v>53</v>
      </c>
      <c r="E7" s="15" t="s">
        <v>47</v>
      </c>
      <c r="F7" s="15" t="s">
        <v>36</v>
      </c>
      <c r="G7" s="15" t="s">
        <v>37</v>
      </c>
      <c r="H7" s="15" t="s">
        <v>83</v>
      </c>
      <c r="I7" s="15" t="s">
        <v>84</v>
      </c>
      <c r="J7" s="16">
        <v>950</v>
      </c>
      <c r="K7" s="17">
        <v>0.7</v>
      </c>
      <c r="L7" s="18">
        <f t="shared" si="0"/>
        <v>665</v>
      </c>
      <c r="M7" s="19">
        <v>100.65</v>
      </c>
      <c r="N7" s="60"/>
    </row>
    <row r="8" spans="1:14" s="21" customFormat="1" ht="24" customHeight="1" x14ac:dyDescent="0.3">
      <c r="A8" s="11">
        <v>3</v>
      </c>
      <c r="B8" s="14">
        <v>42745</v>
      </c>
      <c r="C8" s="15" t="s">
        <v>100</v>
      </c>
      <c r="D8" s="15" t="s">
        <v>46</v>
      </c>
      <c r="E8" s="15" t="s">
        <v>47</v>
      </c>
      <c r="F8" s="15" t="s">
        <v>36</v>
      </c>
      <c r="G8" s="15" t="s">
        <v>37</v>
      </c>
      <c r="H8" s="15" t="s">
        <v>101</v>
      </c>
      <c r="I8" s="15" t="s">
        <v>102</v>
      </c>
      <c r="J8" s="16">
        <v>2000</v>
      </c>
      <c r="K8" s="17">
        <v>0.7</v>
      </c>
      <c r="L8" s="18">
        <f t="shared" si="0"/>
        <v>1400</v>
      </c>
      <c r="M8" s="19">
        <v>250</v>
      </c>
      <c r="N8" s="60" t="s">
        <v>103</v>
      </c>
    </row>
    <row r="9" spans="1:14" s="21" customFormat="1" ht="24" customHeight="1" x14ac:dyDescent="0.3">
      <c r="A9" s="11">
        <v>4</v>
      </c>
      <c r="B9" s="14">
        <v>42745</v>
      </c>
      <c r="C9" s="15" t="s">
        <v>104</v>
      </c>
      <c r="D9" s="15" t="s">
        <v>85</v>
      </c>
      <c r="E9" s="15" t="s">
        <v>47</v>
      </c>
      <c r="F9" s="15" t="s">
        <v>36</v>
      </c>
      <c r="G9" s="15" t="s">
        <v>37</v>
      </c>
      <c r="H9" s="15" t="s">
        <v>83</v>
      </c>
      <c r="I9" s="15" t="s">
        <v>84</v>
      </c>
      <c r="J9" s="16">
        <v>950</v>
      </c>
      <c r="K9" s="17">
        <v>0.7</v>
      </c>
      <c r="L9" s="18">
        <f t="shared" si="0"/>
        <v>665</v>
      </c>
      <c r="M9" s="19">
        <v>100.65</v>
      </c>
      <c r="N9" s="60"/>
    </row>
    <row r="10" spans="1:14" s="21" customFormat="1" ht="24" customHeight="1" x14ac:dyDescent="0.3">
      <c r="A10" s="11">
        <v>5</v>
      </c>
      <c r="B10" s="14">
        <v>42747</v>
      </c>
      <c r="C10" s="15" t="s">
        <v>130</v>
      </c>
      <c r="D10" s="15" t="s">
        <v>53</v>
      </c>
      <c r="E10" s="15" t="s">
        <v>47</v>
      </c>
      <c r="F10" s="15" t="s">
        <v>36</v>
      </c>
      <c r="G10" s="22" t="s">
        <v>37</v>
      </c>
      <c r="H10" s="15" t="s">
        <v>131</v>
      </c>
      <c r="I10" s="15" t="s">
        <v>69</v>
      </c>
      <c r="J10" s="16">
        <v>670</v>
      </c>
      <c r="K10" s="17">
        <v>0.7</v>
      </c>
      <c r="L10" s="18">
        <f t="shared" si="0"/>
        <v>468.99999999999994</v>
      </c>
      <c r="M10" s="19">
        <v>12.2</v>
      </c>
      <c r="N10" s="60"/>
    </row>
    <row r="11" spans="1:14" s="21" customFormat="1" ht="24" customHeight="1" x14ac:dyDescent="0.3">
      <c r="A11" s="11"/>
      <c r="B11" s="14"/>
      <c r="C11" s="15"/>
      <c r="D11" s="15"/>
      <c r="E11" s="15"/>
      <c r="F11" s="15"/>
      <c r="G11" s="15"/>
      <c r="H11" s="15"/>
      <c r="I11" s="15"/>
      <c r="J11" s="16"/>
      <c r="K11" s="17"/>
      <c r="L11" s="18">
        <f t="shared" si="0"/>
        <v>0</v>
      </c>
      <c r="M11" s="19"/>
      <c r="N11" s="60"/>
    </row>
    <row r="12" spans="1:14" s="21" customFormat="1" ht="12" x14ac:dyDescent="0.3">
      <c r="D12" s="24"/>
      <c r="E12" s="24"/>
      <c r="L12" s="25"/>
      <c r="M12" s="25"/>
      <c r="N12" s="27"/>
    </row>
    <row r="13" spans="1:14" s="21" customFormat="1" ht="12" x14ac:dyDescent="0.3">
      <c r="D13" s="24"/>
      <c r="E13" s="24"/>
      <c r="I13" s="28" t="s">
        <v>258</v>
      </c>
      <c r="J13" s="29">
        <f>SUM(J1:J11)</f>
        <v>5240</v>
      </c>
      <c r="K13" s="29"/>
      <c r="L13" s="64">
        <f>SUM(L1:L11)</f>
        <v>3668</v>
      </c>
      <c r="M13" s="64">
        <f>SUM(M1:M11)</f>
        <v>475.7</v>
      </c>
      <c r="N13" s="46" t="s">
        <v>259</v>
      </c>
    </row>
    <row r="14" spans="1:14" x14ac:dyDescent="0.3">
      <c r="D14" s="114"/>
      <c r="E14" s="114"/>
      <c r="I14" s="63"/>
      <c r="J14" s="31"/>
      <c r="K14" s="31"/>
      <c r="L14" s="64"/>
      <c r="M14" s="64"/>
      <c r="N14" s="46"/>
    </row>
    <row r="15" spans="1:14" x14ac:dyDescent="0.3">
      <c r="D15" s="114"/>
      <c r="E15" s="114"/>
      <c r="I15" s="63"/>
      <c r="J15" s="31"/>
      <c r="K15" s="31"/>
      <c r="L15" s="64"/>
      <c r="M15" s="64"/>
      <c r="N15" s="46"/>
    </row>
    <row r="16" spans="1:14" x14ac:dyDescent="0.3">
      <c r="D16" s="114"/>
      <c r="E16" s="114"/>
      <c r="J16" s="31"/>
      <c r="K16" s="31"/>
      <c r="L16" s="64"/>
      <c r="M16" s="64"/>
      <c r="N16" s="46"/>
    </row>
    <row r="17" spans="12:14" x14ac:dyDescent="0.3">
      <c r="L17" s="64"/>
      <c r="M17" s="64"/>
      <c r="N17" s="46"/>
    </row>
    <row r="18" spans="12:14" x14ac:dyDescent="0.3">
      <c r="L18" s="64"/>
      <c r="M18" s="64"/>
      <c r="N18" s="46"/>
    </row>
    <row r="19" spans="12:14" x14ac:dyDescent="0.3">
      <c r="L19" s="64"/>
      <c r="M19" s="64"/>
      <c r="N19" s="46"/>
    </row>
    <row r="20" spans="12:14" x14ac:dyDescent="0.3">
      <c r="L20" s="64"/>
      <c r="M20" s="64"/>
      <c r="N20" s="46"/>
    </row>
    <row r="21" spans="12:14" x14ac:dyDescent="0.3">
      <c r="L21" s="64"/>
      <c r="M21" s="64"/>
      <c r="N21" s="46"/>
    </row>
    <row r="22" spans="12:14" x14ac:dyDescent="0.3">
      <c r="L22" s="64"/>
      <c r="M22" s="64"/>
      <c r="N22" s="46"/>
    </row>
    <row r="23" spans="12:14" x14ac:dyDescent="0.3">
      <c r="L23" s="64"/>
      <c r="M23" s="64"/>
      <c r="N23" s="46"/>
    </row>
    <row r="24" spans="12:14" x14ac:dyDescent="0.3">
      <c r="L24" s="64"/>
      <c r="M24" s="64"/>
      <c r="N24" s="46"/>
    </row>
    <row r="25" spans="12:14" x14ac:dyDescent="0.3">
      <c r="L25" s="64"/>
      <c r="M25" s="64"/>
      <c r="N25" s="46"/>
    </row>
    <row r="26" spans="12:14" x14ac:dyDescent="0.3">
      <c r="L26" s="64"/>
      <c r="M26" s="64"/>
      <c r="N26" s="46"/>
    </row>
    <row r="27" spans="12:14" x14ac:dyDescent="0.3">
      <c r="L27" s="64"/>
      <c r="M27" s="64"/>
      <c r="N27" s="46"/>
    </row>
    <row r="28" spans="12:14" x14ac:dyDescent="0.3">
      <c r="L28" s="64"/>
      <c r="M28" s="64"/>
      <c r="N28" s="46"/>
    </row>
    <row r="29" spans="12:14" x14ac:dyDescent="0.3">
      <c r="L29" s="64"/>
      <c r="M29" s="64"/>
      <c r="N29" s="46"/>
    </row>
    <row r="30" spans="12:14" x14ac:dyDescent="0.3">
      <c r="L30" s="64"/>
      <c r="M30" s="64"/>
      <c r="N30" s="46"/>
    </row>
    <row r="31" spans="12:14" x14ac:dyDescent="0.3">
      <c r="L31" s="64"/>
      <c r="M31" s="64"/>
      <c r="N31" s="46"/>
    </row>
    <row r="32" spans="12:14" x14ac:dyDescent="0.3">
      <c r="L32" s="64"/>
      <c r="M32" s="64"/>
      <c r="N32" s="46"/>
    </row>
    <row r="33" spans="12:14" x14ac:dyDescent="0.3">
      <c r="L33" s="64"/>
      <c r="M33" s="64"/>
      <c r="N33" s="46"/>
    </row>
    <row r="34" spans="12:14" x14ac:dyDescent="0.3">
      <c r="L34" s="64"/>
      <c r="M34" s="64"/>
      <c r="N34" s="46"/>
    </row>
    <row r="35" spans="12:14" x14ac:dyDescent="0.3">
      <c r="L35" s="64"/>
      <c r="M35" s="64"/>
      <c r="N35" s="46"/>
    </row>
    <row r="36" spans="12:14" x14ac:dyDescent="0.3">
      <c r="L36" s="64"/>
      <c r="M36" s="64"/>
      <c r="N36" s="46"/>
    </row>
    <row r="37" spans="12:14" x14ac:dyDescent="0.3">
      <c r="L37" s="64"/>
      <c r="M37" s="64"/>
      <c r="N37" s="46"/>
    </row>
    <row r="38" spans="12:14" x14ac:dyDescent="0.3">
      <c r="L38" s="64"/>
      <c r="M38" s="64"/>
      <c r="N38" s="46"/>
    </row>
    <row r="39" spans="12:14" x14ac:dyDescent="0.3">
      <c r="L39" s="64"/>
      <c r="M39" s="64"/>
      <c r="N39" s="46"/>
    </row>
    <row r="40" spans="12:14" x14ac:dyDescent="0.3">
      <c r="L40" s="64"/>
      <c r="M40" s="64"/>
      <c r="N40" s="46"/>
    </row>
    <row r="41" spans="12:14" x14ac:dyDescent="0.3">
      <c r="L41" s="64"/>
      <c r="M41" s="64"/>
      <c r="N41" s="46"/>
    </row>
    <row r="42" spans="12:14" x14ac:dyDescent="0.3">
      <c r="L42" s="64"/>
      <c r="M42" s="64"/>
      <c r="N42" s="46"/>
    </row>
    <row r="43" spans="12:14" x14ac:dyDescent="0.3">
      <c r="L43" s="64"/>
      <c r="M43" s="64"/>
      <c r="N43" s="46"/>
    </row>
    <row r="44" spans="12:14" x14ac:dyDescent="0.3">
      <c r="M44" s="64"/>
      <c r="N44" s="46"/>
    </row>
    <row r="45" spans="12:14" x14ac:dyDescent="0.3">
      <c r="M45" s="64"/>
      <c r="N45" s="46"/>
    </row>
    <row r="46" spans="12:14" x14ac:dyDescent="0.3">
      <c r="N46" s="46"/>
    </row>
    <row r="47" spans="12:14" x14ac:dyDescent="0.3">
      <c r="N47" s="46"/>
    </row>
    <row r="48" spans="12:14" x14ac:dyDescent="0.3">
      <c r="N48" s="46"/>
    </row>
    <row r="49" spans="14:14" x14ac:dyDescent="0.3">
      <c r="N49" s="46"/>
    </row>
    <row r="50" spans="14:14" x14ac:dyDescent="0.3">
      <c r="N50" s="46"/>
    </row>
    <row r="51" spans="14:14" x14ac:dyDescent="0.3">
      <c r="N51" s="46"/>
    </row>
    <row r="52" spans="14:14" x14ac:dyDescent="0.3">
      <c r="N52" s="46"/>
    </row>
    <row r="53" spans="14:14" x14ac:dyDescent="0.3">
      <c r="N53" s="46"/>
    </row>
    <row r="54" spans="14:14" x14ac:dyDescent="0.3">
      <c r="N54" s="46"/>
    </row>
    <row r="55" spans="14:14" x14ac:dyDescent="0.3">
      <c r="N55" s="46"/>
    </row>
    <row r="56" spans="14:14" x14ac:dyDescent="0.3">
      <c r="N56" s="46"/>
    </row>
    <row r="57" spans="14:14" x14ac:dyDescent="0.3">
      <c r="N57" s="46"/>
    </row>
    <row r="58" spans="14:14" x14ac:dyDescent="0.3">
      <c r="N58" s="46"/>
    </row>
    <row r="59" spans="14:14" x14ac:dyDescent="0.3">
      <c r="N59" s="46"/>
    </row>
    <row r="60" spans="14:14" x14ac:dyDescent="0.3">
      <c r="N60" s="46"/>
    </row>
    <row r="61" spans="14:14" x14ac:dyDescent="0.3">
      <c r="N61" s="46"/>
    </row>
    <row r="62" spans="14:14" x14ac:dyDescent="0.3">
      <c r="N62" s="46"/>
    </row>
    <row r="63" spans="14:14" x14ac:dyDescent="0.3">
      <c r="N63" s="46"/>
    </row>
    <row r="64" spans="14:14" x14ac:dyDescent="0.3">
      <c r="N64" s="46"/>
    </row>
    <row r="65" spans="14:14" x14ac:dyDescent="0.3">
      <c r="N65" s="46"/>
    </row>
    <row r="66" spans="14:14" x14ac:dyDescent="0.3">
      <c r="N66" s="46"/>
    </row>
    <row r="67" spans="14:14" x14ac:dyDescent="0.3">
      <c r="N67" s="46"/>
    </row>
    <row r="68" spans="14:14" x14ac:dyDescent="0.3">
      <c r="N68" s="46"/>
    </row>
    <row r="69" spans="14:14" x14ac:dyDescent="0.3">
      <c r="N69" s="46"/>
    </row>
    <row r="70" spans="14:14" x14ac:dyDescent="0.3">
      <c r="N70" s="46"/>
    </row>
    <row r="71" spans="14:14" x14ac:dyDescent="0.3">
      <c r="N71" s="46"/>
    </row>
    <row r="72" spans="14:14" x14ac:dyDescent="0.3">
      <c r="N72" s="46"/>
    </row>
    <row r="73" spans="14:14" x14ac:dyDescent="0.3">
      <c r="N73" s="46"/>
    </row>
    <row r="74" spans="14:14" x14ac:dyDescent="0.3">
      <c r="N74" s="46"/>
    </row>
    <row r="75" spans="14:14" x14ac:dyDescent="0.3">
      <c r="N75" s="46"/>
    </row>
    <row r="76" spans="14:14" x14ac:dyDescent="0.3">
      <c r="N76" s="46"/>
    </row>
    <row r="77" spans="14:14" x14ac:dyDescent="0.3">
      <c r="N77" s="46"/>
    </row>
    <row r="78" spans="14:14" x14ac:dyDescent="0.3">
      <c r="N78" s="46"/>
    </row>
    <row r="79" spans="14:14" x14ac:dyDescent="0.3">
      <c r="N79" s="46"/>
    </row>
    <row r="80" spans="14:14" x14ac:dyDescent="0.3">
      <c r="N80" s="46"/>
    </row>
    <row r="81" spans="14:14" x14ac:dyDescent="0.3">
      <c r="N81" s="46"/>
    </row>
    <row r="82" spans="14:14" x14ac:dyDescent="0.3">
      <c r="N82" s="46"/>
    </row>
    <row r="83" spans="14:14" x14ac:dyDescent="0.3">
      <c r="N83" s="46"/>
    </row>
    <row r="84" spans="14:14" x14ac:dyDescent="0.3">
      <c r="N84" s="46"/>
    </row>
    <row r="85" spans="14:14" x14ac:dyDescent="0.3">
      <c r="N85" s="46"/>
    </row>
    <row r="86" spans="14:14" x14ac:dyDescent="0.3">
      <c r="N86" s="46"/>
    </row>
    <row r="87" spans="14:14" x14ac:dyDescent="0.3">
      <c r="N87" s="46"/>
    </row>
    <row r="88" spans="14:14" x14ac:dyDescent="0.3">
      <c r="N88" s="46"/>
    </row>
    <row r="89" spans="14:14" x14ac:dyDescent="0.3">
      <c r="N89" s="46"/>
    </row>
    <row r="90" spans="14:14" x14ac:dyDescent="0.3">
      <c r="N90" s="46"/>
    </row>
    <row r="91" spans="14:14" x14ac:dyDescent="0.3">
      <c r="N91" s="46"/>
    </row>
    <row r="92" spans="14:14" x14ac:dyDescent="0.3">
      <c r="N92" s="46"/>
    </row>
    <row r="93" spans="14:14" x14ac:dyDescent="0.3">
      <c r="N93" s="46"/>
    </row>
    <row r="94" spans="14:14" x14ac:dyDescent="0.3">
      <c r="N94" s="46"/>
    </row>
    <row r="95" spans="14:14" x14ac:dyDescent="0.3">
      <c r="N95" s="46"/>
    </row>
    <row r="96" spans="14:14" x14ac:dyDescent="0.3">
      <c r="N96" s="46"/>
    </row>
  </sheetData>
  <autoFilter ref="A5:N11" xr:uid="{00000000-0009-0000-0000-00000D000000}"/>
  <mergeCells count="11">
    <mergeCell ref="A4:A5"/>
    <mergeCell ref="B4:B5"/>
    <mergeCell ref="C4:C5"/>
    <mergeCell ref="M4:M5"/>
    <mergeCell ref="N4:N5"/>
    <mergeCell ref="D4:E4"/>
    <mergeCell ref="F4:G4"/>
    <mergeCell ref="H4:I4"/>
    <mergeCell ref="J4:J5"/>
    <mergeCell ref="K4:K5"/>
    <mergeCell ref="L4:L5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F153"/>
  <sheetViews>
    <sheetView zoomScale="85" zoomScaleNormal="85" workbookViewId="0">
      <selection activeCell="I59" sqref="I59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5" customWidth="1"/>
    <col min="4" max="4" width="11.33203125" style="1" customWidth="1"/>
    <col min="5" max="5" width="12.44140625" style="1" customWidth="1"/>
    <col min="6" max="6" width="11.44140625" style="75"/>
    <col min="7" max="7" width="8.6640625" style="75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1.33203125" style="63" customWidth="1"/>
    <col min="17" max="17" width="11.33203125" style="1" customWidth="1"/>
    <col min="18" max="18" width="11.33203125" style="63" customWidth="1"/>
    <col min="19" max="19" width="11.33203125" style="1" customWidth="1"/>
    <col min="20" max="20" width="11.33203125" style="63" customWidth="1"/>
    <col min="21" max="21" width="11.33203125" style="1" customWidth="1"/>
    <col min="22" max="22" width="11.33203125" style="63" customWidth="1"/>
    <col min="23" max="23" width="11.33203125" style="1" customWidth="1"/>
    <col min="24" max="24" width="21.6640625" style="3" customWidth="1"/>
    <col min="25" max="25" width="4.33203125" style="1" customWidth="1"/>
    <col min="26" max="26" width="11.33203125" style="1" customWidth="1"/>
    <col min="27" max="27" width="8.5546875" style="1" customWidth="1"/>
    <col min="28" max="28" width="11.6640625" style="1" customWidth="1"/>
    <col min="29" max="29" width="9" style="1" customWidth="1"/>
    <col min="30" max="30" width="8.6640625" style="1" customWidth="1"/>
    <col min="31" max="31" width="8.44140625" style="1" customWidth="1"/>
    <col min="32" max="16384" width="11.44140625" style="1"/>
  </cols>
  <sheetData>
    <row r="1" spans="1:32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3" spans="1:32" ht="15.6" x14ac:dyDescent="0.3">
      <c r="B3" s="4" t="s">
        <v>0</v>
      </c>
      <c r="C3" s="115" t="s">
        <v>265</v>
      </c>
      <c r="D3" s="115">
        <v>2017</v>
      </c>
      <c r="E3" s="4"/>
      <c r="F3" s="5" t="s">
        <v>266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7"/>
    </row>
    <row r="4" spans="1:32" ht="15" thickBot="1" x14ac:dyDescent="0.35">
      <c r="C4" s="114"/>
      <c r="F4" s="114"/>
      <c r="G4" s="114"/>
    </row>
    <row r="5" spans="1:32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18</v>
      </c>
      <c r="W5" s="171"/>
      <c r="X5" s="183" t="s">
        <v>19</v>
      </c>
      <c r="Y5" s="174" t="s">
        <v>20</v>
      </c>
      <c r="Z5" s="176" t="s">
        <v>21</v>
      </c>
      <c r="AA5" s="177"/>
      <c r="AB5" s="178" t="s">
        <v>22</v>
      </c>
      <c r="AC5" s="179"/>
      <c r="AD5" s="180" t="s">
        <v>23</v>
      </c>
      <c r="AE5" s="181"/>
      <c r="AF5" s="182"/>
    </row>
    <row r="6" spans="1:32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84"/>
      <c r="Y6" s="175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3">
      <c r="A7" s="11">
        <v>1</v>
      </c>
      <c r="B7" s="12" t="s">
        <v>51</v>
      </c>
      <c r="C7" s="14" t="s">
        <v>15</v>
      </c>
      <c r="D7" s="13">
        <v>42767</v>
      </c>
      <c r="E7" s="12" t="s">
        <v>267</v>
      </c>
      <c r="F7" s="15" t="s">
        <v>53</v>
      </c>
      <c r="G7" s="15" t="s">
        <v>47</v>
      </c>
      <c r="H7" s="15" t="s">
        <v>54</v>
      </c>
      <c r="I7" s="15" t="s">
        <v>55</v>
      </c>
      <c r="J7" s="15" t="s">
        <v>268</v>
      </c>
      <c r="K7" s="15" t="s">
        <v>269</v>
      </c>
      <c r="L7" s="16">
        <v>450</v>
      </c>
      <c r="M7" s="17">
        <v>0.8</v>
      </c>
      <c r="N7" s="18">
        <f>L7*M7</f>
        <v>360</v>
      </c>
      <c r="O7" s="19"/>
      <c r="P7" s="16">
        <v>470</v>
      </c>
      <c r="Q7" s="20">
        <f>P7*0.22</f>
        <v>103.4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3">
      <c r="A8" s="11">
        <v>2</v>
      </c>
      <c r="B8" s="12" t="s">
        <v>32</v>
      </c>
      <c r="C8" s="14" t="s">
        <v>18</v>
      </c>
      <c r="D8" s="13">
        <v>42767</v>
      </c>
      <c r="E8" s="12" t="s">
        <v>270</v>
      </c>
      <c r="F8" s="15" t="s">
        <v>85</v>
      </c>
      <c r="G8" s="15" t="s">
        <v>35</v>
      </c>
      <c r="H8" s="15" t="s">
        <v>271</v>
      </c>
      <c r="I8" s="22" t="s">
        <v>272</v>
      </c>
      <c r="J8" s="23" t="s">
        <v>36</v>
      </c>
      <c r="K8" s="23" t="s">
        <v>37</v>
      </c>
      <c r="L8" s="16">
        <v>100</v>
      </c>
      <c r="M8" s="17">
        <v>0.75</v>
      </c>
      <c r="N8" s="18">
        <f>L8*M8</f>
        <v>75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100</v>
      </c>
      <c r="W8" s="20">
        <f>V8*0.2</f>
        <v>20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24" x14ac:dyDescent="0.3">
      <c r="A9" s="11">
        <v>3</v>
      </c>
      <c r="B9" s="12" t="s">
        <v>161</v>
      </c>
      <c r="C9" s="14" t="s">
        <v>18</v>
      </c>
      <c r="D9" s="13">
        <v>42768</v>
      </c>
      <c r="E9" s="12"/>
      <c r="F9" s="15" t="s">
        <v>85</v>
      </c>
      <c r="G9" s="15" t="s">
        <v>47</v>
      </c>
      <c r="H9" s="15" t="s">
        <v>273</v>
      </c>
      <c r="I9" s="22" t="s">
        <v>274</v>
      </c>
      <c r="J9" s="15" t="s">
        <v>126</v>
      </c>
      <c r="K9" s="22" t="s">
        <v>127</v>
      </c>
      <c r="L9" s="16">
        <v>146</v>
      </c>
      <c r="M9" s="17">
        <v>0.85</v>
      </c>
      <c r="N9" s="18">
        <v>125</v>
      </c>
      <c r="O9" s="19"/>
      <c r="P9" s="16"/>
      <c r="Q9" s="20">
        <f t="shared" ref="Q9:Q68" si="0">P9*0.22</f>
        <v>0</v>
      </c>
      <c r="R9" s="16"/>
      <c r="S9" s="20">
        <f t="shared" ref="S9:S68" si="1">R9*0.2</f>
        <v>0</v>
      </c>
      <c r="T9" s="16"/>
      <c r="U9" s="20">
        <f t="shared" ref="U9:U68" si="2">T9*0.2</f>
        <v>0</v>
      </c>
      <c r="V9" s="16">
        <v>150</v>
      </c>
      <c r="W9" s="20">
        <f t="shared" ref="W9:W68" si="3">V9*0.2</f>
        <v>30</v>
      </c>
      <c r="X9" s="60" t="s">
        <v>275</v>
      </c>
      <c r="Y9" s="57" t="s">
        <v>41</v>
      </c>
      <c r="Z9" s="53"/>
      <c r="AA9" s="45"/>
      <c r="AB9" s="32"/>
      <c r="AC9" s="54"/>
      <c r="AD9" s="51"/>
      <c r="AE9" s="34"/>
      <c r="AF9" s="42">
        <f t="shared" ref="AF9:AF68" si="4">AD9*AE9</f>
        <v>0</v>
      </c>
    </row>
    <row r="10" spans="1:32" s="21" customFormat="1" ht="12" x14ac:dyDescent="0.3">
      <c r="A10" s="11">
        <v>4</v>
      </c>
      <c r="B10" s="12" t="s">
        <v>58</v>
      </c>
      <c r="C10" s="14" t="s">
        <v>18</v>
      </c>
      <c r="D10" s="13">
        <v>42768</v>
      </c>
      <c r="E10" s="12"/>
      <c r="F10" s="15" t="s">
        <v>85</v>
      </c>
      <c r="G10" s="15" t="s">
        <v>47</v>
      </c>
      <c r="H10" s="15" t="s">
        <v>36</v>
      </c>
      <c r="I10" s="15" t="s">
        <v>37</v>
      </c>
      <c r="J10" s="15" t="s">
        <v>36</v>
      </c>
      <c r="K10" s="15" t="s">
        <v>37</v>
      </c>
      <c r="L10" s="16">
        <v>2</v>
      </c>
      <c r="M10" s="17">
        <v>25</v>
      </c>
      <c r="N10" s="18">
        <f t="shared" ref="N10:N68" si="5">L10*M10</f>
        <v>50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>
        <v>100</v>
      </c>
      <c r="W10" s="20">
        <f t="shared" si="3"/>
        <v>20</v>
      </c>
      <c r="X10" s="60" t="s">
        <v>276</v>
      </c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3">
      <c r="A11" s="11">
        <v>5</v>
      </c>
      <c r="B11" s="12" t="s">
        <v>58</v>
      </c>
      <c r="C11" s="14" t="s">
        <v>16</v>
      </c>
      <c r="D11" s="13">
        <v>42768</v>
      </c>
      <c r="E11" s="12"/>
      <c r="F11" s="15" t="s">
        <v>46</v>
      </c>
      <c r="G11" s="15" t="s">
        <v>47</v>
      </c>
      <c r="H11" s="15" t="s">
        <v>277</v>
      </c>
      <c r="I11" s="15" t="s">
        <v>278</v>
      </c>
      <c r="J11" s="15" t="s">
        <v>36</v>
      </c>
      <c r="K11" s="15" t="s">
        <v>37</v>
      </c>
      <c r="L11" s="16">
        <v>125</v>
      </c>
      <c r="M11" s="17">
        <v>0.8</v>
      </c>
      <c r="N11" s="18">
        <f t="shared" si="5"/>
        <v>100</v>
      </c>
      <c r="O11" s="19"/>
      <c r="P11" s="16"/>
      <c r="Q11" s="20">
        <f t="shared" si="0"/>
        <v>0</v>
      </c>
      <c r="R11" s="16">
        <v>140</v>
      </c>
      <c r="S11" s="20">
        <f t="shared" si="1"/>
        <v>28</v>
      </c>
      <c r="T11" s="16"/>
      <c r="U11" s="20">
        <f t="shared" si="2"/>
        <v>0</v>
      </c>
      <c r="V11" s="16"/>
      <c r="W11" s="20">
        <f t="shared" si="3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3">
      <c r="A12" s="11">
        <v>6</v>
      </c>
      <c r="B12" s="12" t="s">
        <v>111</v>
      </c>
      <c r="C12" s="14" t="s">
        <v>17</v>
      </c>
      <c r="D12" s="13">
        <v>42768</v>
      </c>
      <c r="E12" s="12" t="s">
        <v>279</v>
      </c>
      <c r="F12" s="15" t="s">
        <v>34</v>
      </c>
      <c r="G12" s="15" t="s">
        <v>59</v>
      </c>
      <c r="H12" s="15" t="s">
        <v>280</v>
      </c>
      <c r="I12" s="15" t="s">
        <v>65</v>
      </c>
      <c r="J12" s="15" t="s">
        <v>281</v>
      </c>
      <c r="K12" s="15" t="s">
        <v>65</v>
      </c>
      <c r="L12" s="16">
        <v>50</v>
      </c>
      <c r="M12" s="17">
        <v>0.7</v>
      </c>
      <c r="N12" s="18">
        <f t="shared" si="5"/>
        <v>35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>
        <v>50</v>
      </c>
      <c r="U12" s="20">
        <f t="shared" si="2"/>
        <v>10</v>
      </c>
      <c r="V12" s="16"/>
      <c r="W12" s="20">
        <f t="shared" si="3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3">
      <c r="A13" s="11">
        <v>7</v>
      </c>
      <c r="B13" s="15" t="s">
        <v>178</v>
      </c>
      <c r="C13" s="14" t="s">
        <v>15</v>
      </c>
      <c r="D13" s="14">
        <v>42768</v>
      </c>
      <c r="E13" s="15"/>
      <c r="F13" s="15" t="s">
        <v>53</v>
      </c>
      <c r="G13" s="15" t="s">
        <v>47</v>
      </c>
      <c r="H13" s="15" t="s">
        <v>182</v>
      </c>
      <c r="I13" s="15" t="s">
        <v>183</v>
      </c>
      <c r="J13" s="22" t="s">
        <v>282</v>
      </c>
      <c r="K13" s="22" t="s">
        <v>283</v>
      </c>
      <c r="L13" s="16">
        <v>1300</v>
      </c>
      <c r="M13" s="17">
        <v>0.94</v>
      </c>
      <c r="N13" s="18">
        <f t="shared" si="5"/>
        <v>1222</v>
      </c>
      <c r="O13" s="19">
        <v>34.6</v>
      </c>
      <c r="P13" s="16">
        <v>1300</v>
      </c>
      <c r="Q13" s="20">
        <f t="shared" si="0"/>
        <v>286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 t="s">
        <v>238</v>
      </c>
      <c r="Y13" s="57" t="s">
        <v>41</v>
      </c>
      <c r="Z13" s="51" t="s">
        <v>284</v>
      </c>
      <c r="AA13" s="38">
        <v>200</v>
      </c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3">
      <c r="A14" s="11">
        <v>8</v>
      </c>
      <c r="B14" s="15" t="s">
        <v>161</v>
      </c>
      <c r="C14" s="14" t="s">
        <v>16</v>
      </c>
      <c r="D14" s="13">
        <v>42769</v>
      </c>
      <c r="E14" s="15" t="s">
        <v>285</v>
      </c>
      <c r="F14" s="15" t="s">
        <v>46</v>
      </c>
      <c r="G14" s="15" t="s">
        <v>59</v>
      </c>
      <c r="H14" s="15" t="s">
        <v>163</v>
      </c>
      <c r="I14" s="15" t="s">
        <v>164</v>
      </c>
      <c r="J14" s="15" t="s">
        <v>126</v>
      </c>
      <c r="K14" s="15" t="s">
        <v>127</v>
      </c>
      <c r="L14" s="16">
        <v>100</v>
      </c>
      <c r="M14" s="17">
        <v>0.7</v>
      </c>
      <c r="N14" s="18">
        <f t="shared" si="5"/>
        <v>70</v>
      </c>
      <c r="O14" s="19"/>
      <c r="P14" s="16"/>
      <c r="Q14" s="20">
        <f t="shared" si="0"/>
        <v>0</v>
      </c>
      <c r="R14" s="16">
        <v>100</v>
      </c>
      <c r="S14" s="20">
        <f t="shared" si="1"/>
        <v>20</v>
      </c>
      <c r="T14" s="16"/>
      <c r="U14" s="20">
        <f t="shared" si="2"/>
        <v>0</v>
      </c>
      <c r="V14" s="16"/>
      <c r="W14" s="20">
        <f t="shared" si="3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3">
      <c r="A15" s="11">
        <v>9</v>
      </c>
      <c r="B15" s="15" t="s">
        <v>58</v>
      </c>
      <c r="C15" s="14" t="s">
        <v>17</v>
      </c>
      <c r="D15" s="13">
        <v>42772</v>
      </c>
      <c r="E15" s="12"/>
      <c r="F15" s="15" t="s">
        <v>34</v>
      </c>
      <c r="G15" s="15" t="s">
        <v>35</v>
      </c>
      <c r="H15" s="15" t="s">
        <v>36</v>
      </c>
      <c r="I15" s="15" t="s">
        <v>37</v>
      </c>
      <c r="J15" s="15" t="s">
        <v>286</v>
      </c>
      <c r="K15" s="15" t="s">
        <v>287</v>
      </c>
      <c r="L15" s="16">
        <v>160</v>
      </c>
      <c r="M15" s="17">
        <v>0.7</v>
      </c>
      <c r="N15" s="18">
        <v>110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>
        <v>180</v>
      </c>
      <c r="U15" s="20">
        <f t="shared" si="2"/>
        <v>36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x14ac:dyDescent="0.3">
      <c r="A16" s="11">
        <v>10</v>
      </c>
      <c r="B16" s="15" t="s">
        <v>58</v>
      </c>
      <c r="C16" s="14" t="s">
        <v>18</v>
      </c>
      <c r="D16" s="13">
        <v>42772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226</v>
      </c>
      <c r="K16" s="15" t="s">
        <v>227</v>
      </c>
      <c r="L16" s="16">
        <v>208</v>
      </c>
      <c r="M16" s="17">
        <v>0.72</v>
      </c>
      <c r="N16" s="18">
        <v>150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220</v>
      </c>
      <c r="W16" s="20">
        <f t="shared" si="3"/>
        <v>44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3">
      <c r="A17" s="11">
        <v>11</v>
      </c>
      <c r="B17" s="15" t="s">
        <v>58</v>
      </c>
      <c r="C17" s="14" t="s">
        <v>16</v>
      </c>
      <c r="D17" s="14">
        <v>42773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288</v>
      </c>
      <c r="K17" s="15" t="s">
        <v>289</v>
      </c>
      <c r="L17" s="16">
        <v>150</v>
      </c>
      <c r="M17" s="17">
        <v>0.73</v>
      </c>
      <c r="N17" s="18">
        <v>110</v>
      </c>
      <c r="O17" s="19"/>
      <c r="P17" s="16"/>
      <c r="Q17" s="20">
        <f t="shared" si="0"/>
        <v>0</v>
      </c>
      <c r="R17" s="16">
        <v>160</v>
      </c>
      <c r="S17" s="20">
        <f t="shared" si="1"/>
        <v>32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x14ac:dyDescent="0.3">
      <c r="A18" s="11">
        <v>12</v>
      </c>
      <c r="B18" s="15" t="s">
        <v>178</v>
      </c>
      <c r="C18" s="14" t="s">
        <v>42</v>
      </c>
      <c r="D18" s="14">
        <v>42773</v>
      </c>
      <c r="E18" s="15"/>
      <c r="F18" s="15" t="s">
        <v>71</v>
      </c>
      <c r="G18" s="15" t="s">
        <v>59</v>
      </c>
      <c r="H18" s="15" t="s">
        <v>182</v>
      </c>
      <c r="I18" s="15" t="s">
        <v>183</v>
      </c>
      <c r="J18" s="15" t="s">
        <v>290</v>
      </c>
      <c r="K18" s="15" t="s">
        <v>291</v>
      </c>
      <c r="L18" s="16">
        <v>1900</v>
      </c>
      <c r="M18" s="17">
        <v>0.81</v>
      </c>
      <c r="N18" s="18">
        <f t="shared" si="5"/>
        <v>1539</v>
      </c>
      <c r="O18" s="19">
        <v>232.75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60" t="s">
        <v>238</v>
      </c>
      <c r="Y18" s="57" t="s">
        <v>41</v>
      </c>
      <c r="Z18" s="51" t="s">
        <v>284</v>
      </c>
      <c r="AA18" s="38">
        <v>250</v>
      </c>
      <c r="AB18" s="11"/>
      <c r="AC18" s="52"/>
      <c r="AD18" s="51"/>
      <c r="AE18" s="34"/>
      <c r="AF18" s="42">
        <f t="shared" si="4"/>
        <v>0</v>
      </c>
    </row>
    <row r="19" spans="1:32" s="21" customFormat="1" ht="12" x14ac:dyDescent="0.3">
      <c r="A19" s="11">
        <v>13</v>
      </c>
      <c r="B19" s="15" t="s">
        <v>105</v>
      </c>
      <c r="C19" s="14" t="s">
        <v>17</v>
      </c>
      <c r="D19" s="14">
        <v>42773</v>
      </c>
      <c r="E19" s="15" t="s">
        <v>292</v>
      </c>
      <c r="F19" s="15" t="s">
        <v>34</v>
      </c>
      <c r="G19" s="15" t="s">
        <v>59</v>
      </c>
      <c r="H19" s="15" t="s">
        <v>113</v>
      </c>
      <c r="I19" s="22" t="s">
        <v>114</v>
      </c>
      <c r="J19" s="23" t="s">
        <v>293</v>
      </c>
      <c r="K19" s="23" t="s">
        <v>294</v>
      </c>
      <c r="L19" s="16">
        <v>200</v>
      </c>
      <c r="M19" s="17">
        <v>0.7</v>
      </c>
      <c r="N19" s="18">
        <f>L19*M19</f>
        <v>140</v>
      </c>
      <c r="O19" s="19"/>
      <c r="P19" s="16"/>
      <c r="Q19" s="20">
        <f>P19*0.22</f>
        <v>0</v>
      </c>
      <c r="R19" s="16"/>
      <c r="S19" s="20">
        <f>R19*0.2</f>
        <v>0</v>
      </c>
      <c r="T19" s="16">
        <v>190</v>
      </c>
      <c r="U19" s="20">
        <f>T19*0.2</f>
        <v>38</v>
      </c>
      <c r="V19" s="16"/>
      <c r="W19" s="20">
        <f>V19*0.2</f>
        <v>0</v>
      </c>
      <c r="X19" s="60"/>
      <c r="Y19" s="57" t="s">
        <v>41</v>
      </c>
      <c r="Z19" s="51"/>
      <c r="AA19" s="38"/>
      <c r="AB19" s="11"/>
      <c r="AC19" s="52"/>
      <c r="AD19" s="51"/>
      <c r="AE19" s="34"/>
      <c r="AF19" s="42">
        <f>AD19*AE19</f>
        <v>0</v>
      </c>
    </row>
    <row r="20" spans="1:32" s="21" customFormat="1" ht="12" x14ac:dyDescent="0.3">
      <c r="A20" s="11">
        <v>14</v>
      </c>
      <c r="B20" s="15" t="s">
        <v>161</v>
      </c>
      <c r="C20" s="14" t="s">
        <v>17</v>
      </c>
      <c r="D20" s="14">
        <v>42776</v>
      </c>
      <c r="E20" s="15" t="s">
        <v>295</v>
      </c>
      <c r="F20" s="15" t="s">
        <v>34</v>
      </c>
      <c r="G20" s="15" t="s">
        <v>59</v>
      </c>
      <c r="H20" s="15" t="s">
        <v>163</v>
      </c>
      <c r="I20" s="15" t="s">
        <v>164</v>
      </c>
      <c r="J20" s="15" t="s">
        <v>126</v>
      </c>
      <c r="K20" s="15" t="s">
        <v>127</v>
      </c>
      <c r="L20" s="16">
        <v>100</v>
      </c>
      <c r="M20" s="17">
        <v>0.7</v>
      </c>
      <c r="N20" s="18">
        <f t="shared" si="5"/>
        <v>70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>
        <v>100</v>
      </c>
      <c r="U20" s="20">
        <f t="shared" si="2"/>
        <v>20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3">
      <c r="A21" s="11">
        <v>15</v>
      </c>
      <c r="B21" s="15" t="s">
        <v>296</v>
      </c>
      <c r="C21" s="14" t="s">
        <v>17</v>
      </c>
      <c r="D21" s="14">
        <v>42776</v>
      </c>
      <c r="E21" s="15"/>
      <c r="F21" s="15" t="s">
        <v>34</v>
      </c>
      <c r="G21" s="15" t="s">
        <v>59</v>
      </c>
      <c r="H21" s="15" t="s">
        <v>36</v>
      </c>
      <c r="I21" s="22" t="s">
        <v>37</v>
      </c>
      <c r="J21" s="15" t="s">
        <v>134</v>
      </c>
      <c r="K21" s="15" t="s">
        <v>135</v>
      </c>
      <c r="L21" s="16">
        <v>200</v>
      </c>
      <c r="M21" s="17">
        <v>0.75</v>
      </c>
      <c r="N21" s="18">
        <f>L21*M21</f>
        <v>150</v>
      </c>
      <c r="O21" s="19"/>
      <c r="P21" s="16"/>
      <c r="Q21" s="20">
        <f>P21*0.22</f>
        <v>0</v>
      </c>
      <c r="R21" s="16"/>
      <c r="S21" s="20">
        <f>R21*0.2</f>
        <v>0</v>
      </c>
      <c r="T21" s="16">
        <v>200</v>
      </c>
      <c r="U21" s="20">
        <f>T21*0.2</f>
        <v>40</v>
      </c>
      <c r="V21" s="16"/>
      <c r="W21" s="20">
        <f>V21*0.2</f>
        <v>0</v>
      </c>
      <c r="X21" s="60" t="s">
        <v>82</v>
      </c>
      <c r="Y21" s="57" t="s">
        <v>41</v>
      </c>
      <c r="Z21" s="51"/>
      <c r="AA21" s="38"/>
      <c r="AB21" s="11"/>
      <c r="AC21" s="52"/>
      <c r="AD21" s="51"/>
      <c r="AE21" s="34"/>
      <c r="AF21" s="42">
        <f>AD21*AE21</f>
        <v>0</v>
      </c>
    </row>
    <row r="22" spans="1:32" s="21" customFormat="1" ht="12" x14ac:dyDescent="0.3">
      <c r="A22" s="11">
        <v>16</v>
      </c>
      <c r="B22" s="15" t="s">
        <v>297</v>
      </c>
      <c r="C22" s="14" t="s">
        <v>15</v>
      </c>
      <c r="D22" s="14">
        <v>42777</v>
      </c>
      <c r="E22" s="15" t="s">
        <v>298</v>
      </c>
      <c r="F22" s="15" t="s">
        <v>53</v>
      </c>
      <c r="G22" s="15" t="s">
        <v>47</v>
      </c>
      <c r="H22" s="15"/>
      <c r="I22" s="22" t="s">
        <v>65</v>
      </c>
      <c r="J22" s="23"/>
      <c r="K22" s="23" t="s">
        <v>299</v>
      </c>
      <c r="L22" s="16">
        <v>240</v>
      </c>
      <c r="M22" s="17">
        <v>1.2</v>
      </c>
      <c r="N22" s="18">
        <v>280</v>
      </c>
      <c r="O22" s="19"/>
      <c r="P22" s="16">
        <v>250</v>
      </c>
      <c r="Q22" s="20">
        <v>85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0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3">
      <c r="A23" s="11">
        <v>17</v>
      </c>
      <c r="B23" s="15" t="s">
        <v>58</v>
      </c>
      <c r="C23" s="14" t="s">
        <v>16</v>
      </c>
      <c r="D23" s="14">
        <v>42779</v>
      </c>
      <c r="E23" s="15"/>
      <c r="F23" s="15" t="s">
        <v>46</v>
      </c>
      <c r="G23" s="15" t="s">
        <v>47</v>
      </c>
      <c r="H23" s="15" t="s">
        <v>36</v>
      </c>
      <c r="I23" s="22" t="s">
        <v>37</v>
      </c>
      <c r="J23" s="15" t="s">
        <v>300</v>
      </c>
      <c r="K23" s="15" t="s">
        <v>301</v>
      </c>
      <c r="L23" s="16">
        <v>305</v>
      </c>
      <c r="M23" s="17">
        <v>0.74</v>
      </c>
      <c r="N23" s="18">
        <v>225</v>
      </c>
      <c r="O23" s="19"/>
      <c r="P23" s="16"/>
      <c r="Q23" s="20">
        <f t="shared" si="0"/>
        <v>0</v>
      </c>
      <c r="R23" s="16">
        <v>320</v>
      </c>
      <c r="S23" s="20">
        <f t="shared" si="1"/>
        <v>64</v>
      </c>
      <c r="T23" s="16"/>
      <c r="U23" s="20">
        <f t="shared" si="2"/>
        <v>0</v>
      </c>
      <c r="V23" s="16"/>
      <c r="W23" s="20">
        <f t="shared" si="3"/>
        <v>0</v>
      </c>
      <c r="X23" s="60"/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3">
      <c r="A24" s="11">
        <v>18</v>
      </c>
      <c r="B24" s="15" t="s">
        <v>58</v>
      </c>
      <c r="C24" s="14" t="s">
        <v>16</v>
      </c>
      <c r="D24" s="14">
        <v>42779</v>
      </c>
      <c r="E24" s="15"/>
      <c r="F24" s="15" t="s">
        <v>46</v>
      </c>
      <c r="G24" s="15" t="s">
        <v>47</v>
      </c>
      <c r="H24" s="22" t="s">
        <v>36</v>
      </c>
      <c r="I24" s="22" t="s">
        <v>37</v>
      </c>
      <c r="J24" s="15" t="s">
        <v>302</v>
      </c>
      <c r="K24" s="15" t="s">
        <v>303</v>
      </c>
      <c r="L24" s="16">
        <v>235</v>
      </c>
      <c r="M24" s="17">
        <v>0.72</v>
      </c>
      <c r="N24" s="18">
        <v>170</v>
      </c>
      <c r="O24" s="19"/>
      <c r="P24" s="16"/>
      <c r="Q24" s="20">
        <f t="shared" si="0"/>
        <v>0</v>
      </c>
      <c r="R24" s="16">
        <v>250</v>
      </c>
      <c r="S24" s="20">
        <f t="shared" si="1"/>
        <v>50</v>
      </c>
      <c r="T24" s="16"/>
      <c r="U24" s="20">
        <f t="shared" si="2"/>
        <v>0</v>
      </c>
      <c r="V24" s="16"/>
      <c r="W24" s="20">
        <f t="shared" si="3"/>
        <v>0</v>
      </c>
      <c r="X24" s="61"/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3">
      <c r="A25" s="11">
        <v>19</v>
      </c>
      <c r="B25" s="15" t="s">
        <v>58</v>
      </c>
      <c r="C25" s="14" t="s">
        <v>17</v>
      </c>
      <c r="D25" s="14">
        <v>42779</v>
      </c>
      <c r="E25" s="15"/>
      <c r="F25" s="15" t="s">
        <v>34</v>
      </c>
      <c r="G25" s="15" t="s">
        <v>35</v>
      </c>
      <c r="H25" s="15" t="s">
        <v>36</v>
      </c>
      <c r="I25" s="15" t="s">
        <v>37</v>
      </c>
      <c r="J25" s="15" t="s">
        <v>304</v>
      </c>
      <c r="K25" s="15" t="s">
        <v>305</v>
      </c>
      <c r="L25" s="16">
        <v>360</v>
      </c>
      <c r="M25" s="17">
        <v>0.65</v>
      </c>
      <c r="N25" s="18">
        <v>235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380</v>
      </c>
      <c r="U25" s="20">
        <f t="shared" si="2"/>
        <v>76</v>
      </c>
      <c r="V25" s="16"/>
      <c r="W25" s="20">
        <f t="shared" si="3"/>
        <v>0</v>
      </c>
      <c r="X25" s="60"/>
      <c r="Y25" s="57" t="s">
        <v>41</v>
      </c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12" x14ac:dyDescent="0.3">
      <c r="A26" s="11">
        <v>20</v>
      </c>
      <c r="B26" s="15" t="s">
        <v>58</v>
      </c>
      <c r="C26" s="14" t="s">
        <v>18</v>
      </c>
      <c r="D26" s="14">
        <v>42779</v>
      </c>
      <c r="E26" s="15"/>
      <c r="F26" s="15" t="s">
        <v>85</v>
      </c>
      <c r="G26" s="15" t="s">
        <v>47</v>
      </c>
      <c r="H26" s="15" t="s">
        <v>36</v>
      </c>
      <c r="I26" s="22" t="s">
        <v>37</v>
      </c>
      <c r="J26" s="15" t="s">
        <v>306</v>
      </c>
      <c r="K26" s="15" t="s">
        <v>307</v>
      </c>
      <c r="L26" s="16">
        <v>245</v>
      </c>
      <c r="M26" s="17">
        <v>0.74</v>
      </c>
      <c r="N26" s="18">
        <v>180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260</v>
      </c>
      <c r="W26" s="20">
        <f t="shared" si="3"/>
        <v>52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3">
      <c r="A27" s="11">
        <v>21</v>
      </c>
      <c r="B27" s="15" t="s">
        <v>308</v>
      </c>
      <c r="C27" s="14" t="s">
        <v>15</v>
      </c>
      <c r="D27" s="14">
        <v>42780</v>
      </c>
      <c r="E27" s="15"/>
      <c r="F27" s="15" t="s">
        <v>53</v>
      </c>
      <c r="G27" s="15" t="s">
        <v>47</v>
      </c>
      <c r="H27" s="15" t="s">
        <v>36</v>
      </c>
      <c r="I27" s="15" t="s">
        <v>37</v>
      </c>
      <c r="J27" s="15" t="s">
        <v>141</v>
      </c>
      <c r="K27" s="15" t="s">
        <v>142</v>
      </c>
      <c r="L27" s="16">
        <v>515</v>
      </c>
      <c r="M27" s="17">
        <v>0.7</v>
      </c>
      <c r="N27" s="18">
        <f t="shared" si="5"/>
        <v>360.5</v>
      </c>
      <c r="O27" s="19"/>
      <c r="P27" s="16">
        <v>520</v>
      </c>
      <c r="Q27" s="20">
        <f t="shared" si="0"/>
        <v>114.4</v>
      </c>
      <c r="R27" s="16"/>
      <c r="S27" s="20">
        <f t="shared" si="1"/>
        <v>0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24" customHeight="1" x14ac:dyDescent="0.3">
      <c r="A28" s="11">
        <v>22</v>
      </c>
      <c r="B28" s="15" t="s">
        <v>308</v>
      </c>
      <c r="C28" s="14" t="s">
        <v>16</v>
      </c>
      <c r="D28" s="14">
        <v>42780</v>
      </c>
      <c r="E28" s="15"/>
      <c r="F28" s="15" t="s">
        <v>46</v>
      </c>
      <c r="G28" s="15" t="s">
        <v>47</v>
      </c>
      <c r="H28" s="15" t="s">
        <v>36</v>
      </c>
      <c r="I28" s="15" t="s">
        <v>37</v>
      </c>
      <c r="J28" s="15" t="s">
        <v>309</v>
      </c>
      <c r="K28" s="15" t="s">
        <v>310</v>
      </c>
      <c r="L28" s="16">
        <v>310</v>
      </c>
      <c r="M28" s="17">
        <v>0.72</v>
      </c>
      <c r="N28" s="18">
        <v>223</v>
      </c>
      <c r="O28" s="19"/>
      <c r="P28" s="16"/>
      <c r="Q28" s="20">
        <f t="shared" si="0"/>
        <v>0</v>
      </c>
      <c r="R28" s="16">
        <v>310</v>
      </c>
      <c r="S28" s="20">
        <f t="shared" si="1"/>
        <v>62</v>
      </c>
      <c r="T28" s="16"/>
      <c r="U28" s="20">
        <f t="shared" si="2"/>
        <v>0</v>
      </c>
      <c r="V28" s="16"/>
      <c r="W28" s="20">
        <f t="shared" si="3"/>
        <v>0</v>
      </c>
      <c r="X28" s="60" t="s">
        <v>311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3">
      <c r="A29" s="11">
        <v>23</v>
      </c>
      <c r="B29" s="15" t="s">
        <v>58</v>
      </c>
      <c r="C29" s="14" t="s">
        <v>17</v>
      </c>
      <c r="D29" s="14">
        <v>42780</v>
      </c>
      <c r="E29" s="15"/>
      <c r="F29" s="15" t="s">
        <v>34</v>
      </c>
      <c r="G29" s="15" t="s">
        <v>35</v>
      </c>
      <c r="H29" s="15" t="s">
        <v>36</v>
      </c>
      <c r="I29" s="22" t="s">
        <v>37</v>
      </c>
      <c r="J29" s="15" t="s">
        <v>312</v>
      </c>
      <c r="K29" s="15" t="s">
        <v>313</v>
      </c>
      <c r="L29" s="16">
        <v>320</v>
      </c>
      <c r="M29" s="17">
        <v>0.65</v>
      </c>
      <c r="N29" s="18">
        <v>210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330</v>
      </c>
      <c r="U29" s="20">
        <f t="shared" si="2"/>
        <v>66</v>
      </c>
      <c r="V29" s="16"/>
      <c r="W29" s="20">
        <f t="shared" si="3"/>
        <v>0</v>
      </c>
      <c r="X29" s="60" t="s">
        <v>314</v>
      </c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3">
      <c r="A30" s="11">
        <v>24</v>
      </c>
      <c r="B30" s="15" t="s">
        <v>62</v>
      </c>
      <c r="C30" s="14" t="s">
        <v>18</v>
      </c>
      <c r="D30" s="14">
        <v>42780</v>
      </c>
      <c r="E30" s="15" t="s">
        <v>315</v>
      </c>
      <c r="F30" s="15" t="s">
        <v>85</v>
      </c>
      <c r="G30" s="15" t="s">
        <v>59</v>
      </c>
      <c r="H30" s="15" t="s">
        <v>36</v>
      </c>
      <c r="I30" s="22" t="s">
        <v>37</v>
      </c>
      <c r="J30" s="15" t="s">
        <v>64</v>
      </c>
      <c r="K30" s="22" t="s">
        <v>65</v>
      </c>
      <c r="L30" s="16">
        <v>0</v>
      </c>
      <c r="M30" s="17">
        <v>0</v>
      </c>
      <c r="N30" s="18">
        <f t="shared" si="5"/>
        <v>0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50</v>
      </c>
      <c r="W30" s="20">
        <v>15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12" x14ac:dyDescent="0.3">
      <c r="A31" s="11">
        <v>25</v>
      </c>
      <c r="B31" s="15" t="s">
        <v>58</v>
      </c>
      <c r="C31" s="14" t="s">
        <v>17</v>
      </c>
      <c r="D31" s="14">
        <v>42781</v>
      </c>
      <c r="E31" s="15"/>
      <c r="F31" s="15" t="s">
        <v>85</v>
      </c>
      <c r="G31" s="15" t="s">
        <v>35</v>
      </c>
      <c r="H31" s="15" t="s">
        <v>36</v>
      </c>
      <c r="I31" s="22" t="s">
        <v>37</v>
      </c>
      <c r="J31" s="15" t="s">
        <v>316</v>
      </c>
      <c r="K31" s="15" t="s">
        <v>317</v>
      </c>
      <c r="L31" s="16">
        <v>2</v>
      </c>
      <c r="M31" s="17">
        <v>25</v>
      </c>
      <c r="N31" s="18">
        <f t="shared" si="5"/>
        <v>50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>
        <v>100</v>
      </c>
      <c r="U31" s="20">
        <f t="shared" si="2"/>
        <v>20</v>
      </c>
      <c r="V31" s="16"/>
      <c r="W31" s="20">
        <f t="shared" si="3"/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 t="shared" si="4"/>
        <v>0</v>
      </c>
    </row>
    <row r="32" spans="1:32" s="21" customFormat="1" ht="12" x14ac:dyDescent="0.3">
      <c r="A32" s="11">
        <v>26</v>
      </c>
      <c r="B32" s="15" t="s">
        <v>58</v>
      </c>
      <c r="C32" s="14" t="s">
        <v>42</v>
      </c>
      <c r="D32" s="14">
        <v>42781</v>
      </c>
      <c r="E32" s="15"/>
      <c r="F32" s="15" t="s">
        <v>71</v>
      </c>
      <c r="G32" s="15" t="s">
        <v>59</v>
      </c>
      <c r="H32" s="15" t="s">
        <v>36</v>
      </c>
      <c r="I32" s="15" t="s">
        <v>37</v>
      </c>
      <c r="J32" s="15" t="s">
        <v>318</v>
      </c>
      <c r="K32" s="15" t="s">
        <v>319</v>
      </c>
      <c r="L32" s="16">
        <v>335</v>
      </c>
      <c r="M32" s="17">
        <v>0.66</v>
      </c>
      <c r="N32" s="18">
        <v>220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1"/>
      <c r="Y32" s="57" t="s">
        <v>41</v>
      </c>
      <c r="Z32" s="51"/>
      <c r="AA32" s="38"/>
      <c r="AB32" s="11"/>
      <c r="AC32" s="52"/>
      <c r="AD32" s="51"/>
      <c r="AE32" s="34"/>
      <c r="AF32" s="42">
        <f t="shared" si="4"/>
        <v>0</v>
      </c>
    </row>
    <row r="33" spans="1:32" s="21" customFormat="1" ht="12" x14ac:dyDescent="0.3">
      <c r="A33" s="11">
        <v>27</v>
      </c>
      <c r="B33" s="15" t="s">
        <v>320</v>
      </c>
      <c r="C33" s="14" t="s">
        <v>18</v>
      </c>
      <c r="D33" s="14">
        <v>42781</v>
      </c>
      <c r="E33" s="15"/>
      <c r="F33" s="15" t="s">
        <v>85</v>
      </c>
      <c r="G33" s="15" t="s">
        <v>47</v>
      </c>
      <c r="H33" s="15" t="s">
        <v>321</v>
      </c>
      <c r="I33" s="15" t="s">
        <v>65</v>
      </c>
      <c r="J33" s="15" t="s">
        <v>322</v>
      </c>
      <c r="K33" s="15" t="s">
        <v>323</v>
      </c>
      <c r="L33" s="16">
        <v>100</v>
      </c>
      <c r="M33" s="17">
        <v>1</v>
      </c>
      <c r="N33" s="18">
        <f t="shared" si="5"/>
        <v>100</v>
      </c>
      <c r="O33" s="19">
        <v>75</v>
      </c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>
        <v>5</v>
      </c>
      <c r="W33" s="20">
        <v>50</v>
      </c>
      <c r="X33" s="61"/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3">
      <c r="A34" s="11">
        <v>28</v>
      </c>
      <c r="B34" s="15" t="s">
        <v>161</v>
      </c>
      <c r="C34" s="14" t="s">
        <v>16</v>
      </c>
      <c r="D34" s="14">
        <v>42781</v>
      </c>
      <c r="E34" s="15" t="s">
        <v>324</v>
      </c>
      <c r="F34" s="15" t="s">
        <v>46</v>
      </c>
      <c r="G34" s="15" t="s">
        <v>47</v>
      </c>
      <c r="H34" s="15" t="s">
        <v>273</v>
      </c>
      <c r="I34" s="22" t="s">
        <v>274</v>
      </c>
      <c r="J34" s="15" t="s">
        <v>126</v>
      </c>
      <c r="K34" s="22" t="s">
        <v>127</v>
      </c>
      <c r="L34" s="16">
        <v>146</v>
      </c>
      <c r="M34" s="17">
        <v>0.85</v>
      </c>
      <c r="N34" s="18">
        <v>125</v>
      </c>
      <c r="O34" s="19"/>
      <c r="P34" s="16"/>
      <c r="Q34" s="20">
        <f t="shared" si="0"/>
        <v>0</v>
      </c>
      <c r="R34" s="16">
        <v>150</v>
      </c>
      <c r="S34" s="20">
        <f t="shared" si="1"/>
        <v>30</v>
      </c>
      <c r="T34" s="16"/>
      <c r="U34" s="20">
        <f t="shared" si="2"/>
        <v>0</v>
      </c>
      <c r="V34" s="16"/>
      <c r="W34" s="20">
        <f t="shared" si="3"/>
        <v>0</v>
      </c>
      <c r="X34" s="60" t="s">
        <v>82</v>
      </c>
      <c r="Y34" s="57" t="s">
        <v>41</v>
      </c>
      <c r="Z34" s="53"/>
      <c r="AA34" s="45"/>
      <c r="AB34" s="32"/>
      <c r="AC34" s="54"/>
      <c r="AD34" s="51"/>
      <c r="AE34" s="34"/>
      <c r="AF34" s="42">
        <f t="shared" si="4"/>
        <v>0</v>
      </c>
    </row>
    <row r="35" spans="1:32" s="21" customFormat="1" ht="12" x14ac:dyDescent="0.3">
      <c r="A35" s="11">
        <v>29</v>
      </c>
      <c r="B35" s="15" t="s">
        <v>51</v>
      </c>
      <c r="C35" s="14" t="s">
        <v>15</v>
      </c>
      <c r="D35" s="14">
        <v>42781</v>
      </c>
      <c r="E35" s="15" t="s">
        <v>325</v>
      </c>
      <c r="F35" s="15" t="s">
        <v>53</v>
      </c>
      <c r="G35" s="15" t="s">
        <v>47</v>
      </c>
      <c r="H35" s="15" t="s">
        <v>253</v>
      </c>
      <c r="I35" s="15" t="s">
        <v>254</v>
      </c>
      <c r="J35" s="15" t="s">
        <v>326</v>
      </c>
      <c r="K35" s="15" t="s">
        <v>327</v>
      </c>
      <c r="L35" s="16">
        <v>120</v>
      </c>
      <c r="M35" s="17">
        <v>0.8</v>
      </c>
      <c r="N35" s="18">
        <f>L35*M35</f>
        <v>96</v>
      </c>
      <c r="O35" s="19">
        <v>12</v>
      </c>
      <c r="P35" s="16">
        <v>120</v>
      </c>
      <c r="Q35" s="20">
        <f>P35*0.22</f>
        <v>26.4</v>
      </c>
      <c r="R35" s="16"/>
      <c r="S35" s="20">
        <f>R35*0.2</f>
        <v>0</v>
      </c>
      <c r="T35" s="16"/>
      <c r="U35" s="20">
        <f>T35*0.2</f>
        <v>0</v>
      </c>
      <c r="V35" s="16"/>
      <c r="W35" s="20">
        <f>V35*0.2</f>
        <v>0</v>
      </c>
      <c r="X35" s="60" t="s">
        <v>328</v>
      </c>
      <c r="Y35" s="57" t="s">
        <v>41</v>
      </c>
      <c r="Z35" s="51"/>
      <c r="AA35" s="38"/>
      <c r="AB35" s="11"/>
      <c r="AC35" s="52"/>
      <c r="AD35" s="51"/>
      <c r="AE35" s="34"/>
      <c r="AF35" s="42">
        <f>AD35*AE35</f>
        <v>0</v>
      </c>
    </row>
    <row r="36" spans="1:32" s="21" customFormat="1" ht="12" x14ac:dyDescent="0.3">
      <c r="A36" s="11">
        <v>30</v>
      </c>
      <c r="B36" s="15" t="s">
        <v>178</v>
      </c>
      <c r="C36" s="14" t="s">
        <v>15</v>
      </c>
      <c r="D36" s="14">
        <v>42781</v>
      </c>
      <c r="E36" s="15"/>
      <c r="F36" s="15" t="s">
        <v>53</v>
      </c>
      <c r="G36" s="15" t="s">
        <v>47</v>
      </c>
      <c r="H36" s="15" t="s">
        <v>182</v>
      </c>
      <c r="I36" s="22" t="s">
        <v>183</v>
      </c>
      <c r="J36" s="15" t="s">
        <v>282</v>
      </c>
      <c r="K36" s="22" t="s">
        <v>283</v>
      </c>
      <c r="L36" s="16">
        <v>1300</v>
      </c>
      <c r="M36" s="17">
        <v>0.81</v>
      </c>
      <c r="N36" s="18">
        <f>L36*M36</f>
        <v>1053</v>
      </c>
      <c r="O36" s="19">
        <v>34.6</v>
      </c>
      <c r="P36" s="16">
        <v>1300</v>
      </c>
      <c r="Q36" s="20">
        <f>P36*0.22</f>
        <v>286</v>
      </c>
      <c r="R36" s="16"/>
      <c r="S36" s="20">
        <f>R36*0.2</f>
        <v>0</v>
      </c>
      <c r="T36" s="16"/>
      <c r="U36" s="20">
        <f>T36*0.2</f>
        <v>0</v>
      </c>
      <c r="V36" s="16"/>
      <c r="W36" s="20">
        <f>V36*0.2</f>
        <v>0</v>
      </c>
      <c r="X36" s="60" t="s">
        <v>238</v>
      </c>
      <c r="Y36" s="57" t="s">
        <v>41</v>
      </c>
      <c r="Z36" s="53" t="s">
        <v>239</v>
      </c>
      <c r="AA36" s="45">
        <v>150</v>
      </c>
      <c r="AB36" s="32"/>
      <c r="AC36" s="54"/>
      <c r="AD36" s="51"/>
      <c r="AE36" s="34"/>
      <c r="AF36" s="42">
        <f>AD36*AE36</f>
        <v>0</v>
      </c>
    </row>
    <row r="37" spans="1:32" s="21" customFormat="1" ht="12" x14ac:dyDescent="0.3">
      <c r="A37" s="11">
        <v>31</v>
      </c>
      <c r="B37" s="15" t="s">
        <v>161</v>
      </c>
      <c r="C37" s="14" t="s">
        <v>16</v>
      </c>
      <c r="D37" s="14">
        <v>42782</v>
      </c>
      <c r="E37" s="15" t="s">
        <v>329</v>
      </c>
      <c r="F37" s="15" t="s">
        <v>46</v>
      </c>
      <c r="G37" s="15" t="s">
        <v>47</v>
      </c>
      <c r="H37" s="15" t="s">
        <v>273</v>
      </c>
      <c r="I37" s="22" t="s">
        <v>274</v>
      </c>
      <c r="J37" s="15" t="s">
        <v>126</v>
      </c>
      <c r="K37" s="15" t="s">
        <v>127</v>
      </c>
      <c r="L37" s="16">
        <v>150</v>
      </c>
      <c r="M37" s="17">
        <v>0.7</v>
      </c>
      <c r="N37" s="18">
        <f t="shared" si="5"/>
        <v>105</v>
      </c>
      <c r="O37" s="19"/>
      <c r="P37" s="16"/>
      <c r="Q37" s="20">
        <f t="shared" si="0"/>
        <v>0</v>
      </c>
      <c r="R37" s="16">
        <v>150</v>
      </c>
      <c r="S37" s="20">
        <f t="shared" si="1"/>
        <v>30</v>
      </c>
      <c r="T37" s="16"/>
      <c r="U37" s="20">
        <f t="shared" si="2"/>
        <v>0</v>
      </c>
      <c r="V37" s="16"/>
      <c r="W37" s="20">
        <f t="shared" si="3"/>
        <v>0</v>
      </c>
      <c r="X37" s="60"/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3">
      <c r="A38" s="11">
        <v>32</v>
      </c>
      <c r="B38" s="15" t="s">
        <v>178</v>
      </c>
      <c r="C38" s="14" t="s">
        <v>42</v>
      </c>
      <c r="D38" s="14">
        <v>42782</v>
      </c>
      <c r="E38" s="15"/>
      <c r="F38" s="15" t="s">
        <v>71</v>
      </c>
      <c r="G38" s="15" t="s">
        <v>59</v>
      </c>
      <c r="H38" s="15" t="s">
        <v>182</v>
      </c>
      <c r="I38" s="15" t="s">
        <v>183</v>
      </c>
      <c r="J38" s="15" t="s">
        <v>330</v>
      </c>
      <c r="K38" s="15" t="s">
        <v>331</v>
      </c>
      <c r="L38" s="16">
        <v>450</v>
      </c>
      <c r="M38" s="17">
        <v>0.62</v>
      </c>
      <c r="N38" s="18">
        <f t="shared" si="5"/>
        <v>279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x14ac:dyDescent="0.3">
      <c r="A39" s="11">
        <v>33</v>
      </c>
      <c r="B39" s="15" t="s">
        <v>91</v>
      </c>
      <c r="C39" s="14" t="s">
        <v>18</v>
      </c>
      <c r="D39" s="14">
        <v>42782</v>
      </c>
      <c r="E39" s="15"/>
      <c r="F39" s="15" t="s">
        <v>85</v>
      </c>
      <c r="G39" s="15" t="s">
        <v>59</v>
      </c>
      <c r="H39" s="15" t="s">
        <v>36</v>
      </c>
      <c r="I39" s="22" t="s">
        <v>37</v>
      </c>
      <c r="J39" s="15" t="s">
        <v>158</v>
      </c>
      <c r="K39" s="22" t="s">
        <v>159</v>
      </c>
      <c r="L39" s="16">
        <v>3</v>
      </c>
      <c r="M39" s="17">
        <v>25</v>
      </c>
      <c r="N39" s="18">
        <f t="shared" si="5"/>
        <v>75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>
        <v>3</v>
      </c>
      <c r="W39" s="20">
        <v>30</v>
      </c>
      <c r="X39" s="60" t="s">
        <v>156</v>
      </c>
      <c r="Y39" s="57" t="s">
        <v>41</v>
      </c>
      <c r="Z39" s="53"/>
      <c r="AA39" s="45"/>
      <c r="AB39" s="32"/>
      <c r="AC39" s="54"/>
      <c r="AD39" s="51"/>
      <c r="AE39" s="34"/>
      <c r="AF39" s="42">
        <f t="shared" si="4"/>
        <v>0</v>
      </c>
    </row>
    <row r="40" spans="1:32" s="21" customFormat="1" ht="12" x14ac:dyDescent="0.3">
      <c r="A40" s="11">
        <v>34</v>
      </c>
      <c r="B40" s="15" t="s">
        <v>58</v>
      </c>
      <c r="C40" s="14" t="s">
        <v>18</v>
      </c>
      <c r="D40" s="14">
        <v>42782</v>
      </c>
      <c r="E40" s="15"/>
      <c r="F40" s="15" t="s">
        <v>85</v>
      </c>
      <c r="G40" s="15" t="s">
        <v>59</v>
      </c>
      <c r="H40" s="15" t="s">
        <v>332</v>
      </c>
      <c r="I40" s="15" t="s">
        <v>333</v>
      </c>
      <c r="J40" s="15" t="s">
        <v>36</v>
      </c>
      <c r="K40" s="15" t="s">
        <v>37</v>
      </c>
      <c r="L40" s="16">
        <v>240</v>
      </c>
      <c r="M40" s="17">
        <v>0.65</v>
      </c>
      <c r="N40" s="18">
        <f t="shared" si="5"/>
        <v>156</v>
      </c>
      <c r="O40" s="19">
        <v>14</v>
      </c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>
        <v>240</v>
      </c>
      <c r="W40" s="20">
        <f t="shared" si="3"/>
        <v>48</v>
      </c>
      <c r="X40" s="60" t="s">
        <v>334</v>
      </c>
      <c r="Y40" s="57" t="s">
        <v>41</v>
      </c>
      <c r="Z40" s="51"/>
      <c r="AA40" s="38"/>
      <c r="AB40" s="11"/>
      <c r="AC40" s="52"/>
      <c r="AD40" s="53"/>
      <c r="AE40" s="34"/>
      <c r="AF40" s="42">
        <f t="shared" si="4"/>
        <v>0</v>
      </c>
    </row>
    <row r="41" spans="1:32" s="21" customFormat="1" ht="12" x14ac:dyDescent="0.3">
      <c r="A41" s="11">
        <v>35</v>
      </c>
      <c r="B41" s="15" t="s">
        <v>62</v>
      </c>
      <c r="C41" s="14" t="s">
        <v>18</v>
      </c>
      <c r="D41" s="14">
        <v>42783</v>
      </c>
      <c r="E41" s="15" t="s">
        <v>335</v>
      </c>
      <c r="F41" s="15" t="s">
        <v>85</v>
      </c>
      <c r="G41" s="15" t="s">
        <v>59</v>
      </c>
      <c r="H41" s="15" t="s">
        <v>336</v>
      </c>
      <c r="I41" s="22" t="s">
        <v>337</v>
      </c>
      <c r="J41" s="15" t="s">
        <v>36</v>
      </c>
      <c r="K41" s="15" t="s">
        <v>37</v>
      </c>
      <c r="L41" s="16">
        <v>0</v>
      </c>
      <c r="M41" s="17">
        <v>0</v>
      </c>
      <c r="N41" s="18">
        <f t="shared" si="5"/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>
        <v>125</v>
      </c>
      <c r="W41" s="20">
        <f t="shared" si="3"/>
        <v>25</v>
      </c>
      <c r="X41" s="60" t="s">
        <v>82</v>
      </c>
      <c r="Y41" s="57" t="s">
        <v>41</v>
      </c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3">
      <c r="A42" s="11">
        <v>36</v>
      </c>
      <c r="B42" s="15" t="s">
        <v>58</v>
      </c>
      <c r="C42" s="14" t="s">
        <v>16</v>
      </c>
      <c r="D42" s="14">
        <v>42783</v>
      </c>
      <c r="E42" s="15"/>
      <c r="F42" s="15" t="s">
        <v>46</v>
      </c>
      <c r="G42" s="15" t="s">
        <v>59</v>
      </c>
      <c r="H42" s="15" t="s">
        <v>332</v>
      </c>
      <c r="I42" s="22" t="s">
        <v>333</v>
      </c>
      <c r="J42" s="15" t="s">
        <v>36</v>
      </c>
      <c r="K42" s="15" t="s">
        <v>37</v>
      </c>
      <c r="L42" s="16">
        <v>240</v>
      </c>
      <c r="M42" s="17">
        <v>0.65</v>
      </c>
      <c r="N42" s="18">
        <f t="shared" si="5"/>
        <v>156</v>
      </c>
      <c r="O42" s="19">
        <v>14</v>
      </c>
      <c r="P42" s="16"/>
      <c r="Q42" s="20">
        <f t="shared" si="0"/>
        <v>0</v>
      </c>
      <c r="R42" s="16">
        <v>240</v>
      </c>
      <c r="S42" s="20">
        <f t="shared" si="1"/>
        <v>48</v>
      </c>
      <c r="T42" s="16"/>
      <c r="U42" s="20">
        <f t="shared" si="2"/>
        <v>0</v>
      </c>
      <c r="V42" s="16"/>
      <c r="W42" s="20">
        <f t="shared" si="3"/>
        <v>0</v>
      </c>
      <c r="X42" s="60" t="s">
        <v>334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3">
      <c r="A43" s="11">
        <v>37</v>
      </c>
      <c r="B43" s="15" t="s">
        <v>58</v>
      </c>
      <c r="C43" s="14" t="s">
        <v>16</v>
      </c>
      <c r="D43" s="14">
        <v>42783</v>
      </c>
      <c r="E43" s="15"/>
      <c r="F43" s="15" t="s">
        <v>46</v>
      </c>
      <c r="G43" s="15" t="s">
        <v>59</v>
      </c>
      <c r="H43" s="15" t="s">
        <v>338</v>
      </c>
      <c r="I43" s="22" t="s">
        <v>339</v>
      </c>
      <c r="J43" s="15" t="s">
        <v>36</v>
      </c>
      <c r="K43" s="15" t="s">
        <v>37</v>
      </c>
      <c r="L43" s="16">
        <v>183</v>
      </c>
      <c r="M43" s="17">
        <v>0.27</v>
      </c>
      <c r="N43" s="18">
        <v>50</v>
      </c>
      <c r="O43" s="19"/>
      <c r="P43" s="16"/>
      <c r="Q43" s="20">
        <f t="shared" si="0"/>
        <v>0</v>
      </c>
      <c r="R43" s="16">
        <v>150</v>
      </c>
      <c r="S43" s="20">
        <f t="shared" si="1"/>
        <v>30</v>
      </c>
      <c r="T43" s="16"/>
      <c r="U43" s="20">
        <f t="shared" si="2"/>
        <v>0</v>
      </c>
      <c r="V43" s="16"/>
      <c r="W43" s="20">
        <f t="shared" si="3"/>
        <v>0</v>
      </c>
      <c r="X43" s="60"/>
      <c r="Y43" s="58" t="s">
        <v>41</v>
      </c>
      <c r="Z43" s="51"/>
      <c r="AA43" s="38"/>
      <c r="AB43" s="11"/>
      <c r="AC43" s="52"/>
      <c r="AD43" s="51"/>
      <c r="AE43" s="34"/>
      <c r="AF43" s="42">
        <f t="shared" si="4"/>
        <v>0</v>
      </c>
    </row>
    <row r="44" spans="1:32" s="21" customFormat="1" ht="12" x14ac:dyDescent="0.3">
      <c r="A44" s="11">
        <v>39</v>
      </c>
      <c r="B44" s="15" t="s">
        <v>58</v>
      </c>
      <c r="C44" s="14" t="s">
        <v>16</v>
      </c>
      <c r="D44" s="14">
        <v>42786</v>
      </c>
      <c r="E44" s="15"/>
      <c r="F44" s="15" t="s">
        <v>53</v>
      </c>
      <c r="G44" s="15" t="s">
        <v>47</v>
      </c>
      <c r="H44" s="15" t="s">
        <v>36</v>
      </c>
      <c r="I44" s="15" t="s">
        <v>37</v>
      </c>
      <c r="J44" s="15" t="s">
        <v>128</v>
      </c>
      <c r="K44" s="15" t="s">
        <v>129</v>
      </c>
      <c r="L44" s="16">
        <v>140</v>
      </c>
      <c r="M44" s="17">
        <v>0.72</v>
      </c>
      <c r="N44" s="18">
        <v>100</v>
      </c>
      <c r="O44" s="19"/>
      <c r="P44" s="16"/>
      <c r="Q44" s="20">
        <f>P44*0.22</f>
        <v>0</v>
      </c>
      <c r="R44" s="16">
        <v>150</v>
      </c>
      <c r="S44" s="20">
        <f>R44*0.2</f>
        <v>30</v>
      </c>
      <c r="T44" s="16"/>
      <c r="U44" s="20">
        <f>T44*0.2</f>
        <v>0</v>
      </c>
      <c r="V44" s="16"/>
      <c r="W44" s="20">
        <f>V44*0.2</f>
        <v>0</v>
      </c>
      <c r="X44" s="60"/>
      <c r="Y44" s="58" t="s">
        <v>41</v>
      </c>
      <c r="Z44" s="51"/>
      <c r="AA44" s="38"/>
      <c r="AB44" s="11"/>
      <c r="AC44" s="52"/>
      <c r="AD44" s="51"/>
      <c r="AE44" s="34"/>
      <c r="AF44" s="42">
        <f>AD44*AE44</f>
        <v>0</v>
      </c>
    </row>
    <row r="45" spans="1:32" s="21" customFormat="1" ht="12" x14ac:dyDescent="0.3">
      <c r="A45" s="11">
        <v>38</v>
      </c>
      <c r="B45" s="15" t="s">
        <v>178</v>
      </c>
      <c r="C45" s="14" t="s">
        <v>15</v>
      </c>
      <c r="D45" s="14">
        <v>42787</v>
      </c>
      <c r="E45" s="15"/>
      <c r="F45" s="15" t="s">
        <v>71</v>
      </c>
      <c r="G45" s="15" t="s">
        <v>35</v>
      </c>
      <c r="H45" s="15" t="s">
        <v>182</v>
      </c>
      <c r="I45" s="15" t="s">
        <v>183</v>
      </c>
      <c r="J45" s="15" t="s">
        <v>282</v>
      </c>
      <c r="K45" s="15" t="s">
        <v>283</v>
      </c>
      <c r="L45" s="16">
        <v>1300</v>
      </c>
      <c r="M45" s="17">
        <v>0.94</v>
      </c>
      <c r="N45" s="18">
        <f t="shared" si="5"/>
        <v>1222</v>
      </c>
      <c r="O45" s="19">
        <v>21.81</v>
      </c>
      <c r="P45" s="16">
        <v>1300</v>
      </c>
      <c r="Q45" s="20">
        <f t="shared" si="0"/>
        <v>286</v>
      </c>
      <c r="R45" s="16"/>
      <c r="S45" s="20">
        <f t="shared" si="1"/>
        <v>0</v>
      </c>
      <c r="T45" s="16"/>
      <c r="U45" s="20">
        <f t="shared" si="2"/>
        <v>0</v>
      </c>
      <c r="V45" s="16"/>
      <c r="W45" s="20">
        <f t="shared" si="3"/>
        <v>0</v>
      </c>
      <c r="X45" s="60"/>
      <c r="Y45" s="58" t="s">
        <v>41</v>
      </c>
      <c r="Z45" s="51"/>
      <c r="AA45" s="38"/>
      <c r="AB45" s="11"/>
      <c r="AC45" s="52"/>
      <c r="AD45" s="53"/>
      <c r="AE45" s="34"/>
      <c r="AF45" s="42">
        <f t="shared" si="4"/>
        <v>0</v>
      </c>
    </row>
    <row r="46" spans="1:32" s="21" customFormat="1" ht="12" x14ac:dyDescent="0.3">
      <c r="A46" s="11">
        <v>39</v>
      </c>
      <c r="B46" s="15" t="s">
        <v>58</v>
      </c>
      <c r="C46" s="14" t="s">
        <v>42</v>
      </c>
      <c r="D46" s="14">
        <v>42788</v>
      </c>
      <c r="E46" s="15"/>
      <c r="F46" s="15" t="s">
        <v>53</v>
      </c>
      <c r="G46" s="15" t="s">
        <v>47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0.72</v>
      </c>
      <c r="N46" s="18">
        <v>100</v>
      </c>
      <c r="O46" s="19"/>
      <c r="P46" s="16"/>
      <c r="Q46" s="20">
        <f t="shared" si="0"/>
        <v>0</v>
      </c>
      <c r="R46" s="16"/>
      <c r="S46" s="20">
        <f t="shared" si="1"/>
        <v>0</v>
      </c>
      <c r="T46" s="16"/>
      <c r="U46" s="20">
        <f t="shared" si="2"/>
        <v>0</v>
      </c>
      <c r="V46" s="16"/>
      <c r="W46" s="20">
        <f t="shared" si="3"/>
        <v>0</v>
      </c>
      <c r="X46" s="60"/>
      <c r="Y46" s="58" t="s">
        <v>41</v>
      </c>
      <c r="Z46" s="51"/>
      <c r="AA46" s="38"/>
      <c r="AB46" s="11"/>
      <c r="AC46" s="52"/>
      <c r="AD46" s="51"/>
      <c r="AE46" s="34"/>
      <c r="AF46" s="42">
        <f t="shared" si="4"/>
        <v>0</v>
      </c>
    </row>
    <row r="47" spans="1:32" s="21" customFormat="1" ht="12" x14ac:dyDescent="0.3">
      <c r="A47" s="11">
        <v>40</v>
      </c>
      <c r="B47" s="15" t="s">
        <v>58</v>
      </c>
      <c r="C47" s="14" t="s">
        <v>18</v>
      </c>
      <c r="D47" s="14">
        <v>42788</v>
      </c>
      <c r="E47" s="15"/>
      <c r="F47" s="15" t="s">
        <v>85</v>
      </c>
      <c r="G47" s="15" t="s">
        <v>59</v>
      </c>
      <c r="H47" s="15" t="s">
        <v>332</v>
      </c>
      <c r="I47" s="22" t="s">
        <v>333</v>
      </c>
      <c r="J47" s="15" t="s">
        <v>36</v>
      </c>
      <c r="K47" s="15" t="s">
        <v>37</v>
      </c>
      <c r="L47" s="16">
        <v>240</v>
      </c>
      <c r="M47" s="17">
        <v>0.65</v>
      </c>
      <c r="N47" s="18">
        <f t="shared" ref="N47:N56" si="6">L47*M47</f>
        <v>156</v>
      </c>
      <c r="O47" s="19">
        <v>14</v>
      </c>
      <c r="P47" s="16"/>
      <c r="Q47" s="20">
        <f t="shared" ref="Q47:Q56" si="7">P47*0.22</f>
        <v>0</v>
      </c>
      <c r="R47" s="16"/>
      <c r="S47" s="20">
        <f t="shared" ref="S47:S56" si="8">R47*0.2</f>
        <v>0</v>
      </c>
      <c r="T47" s="16"/>
      <c r="U47" s="20">
        <f t="shared" ref="U47:U56" si="9">T47*0.2</f>
        <v>0</v>
      </c>
      <c r="V47" s="16">
        <v>250</v>
      </c>
      <c r="W47" s="20">
        <f t="shared" ref="W47:W56" si="10">V47*0.2</f>
        <v>50</v>
      </c>
      <c r="X47" s="60" t="s">
        <v>340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ref="AF47:AF56" si="11">AD47*AE47</f>
        <v>0</v>
      </c>
    </row>
    <row r="48" spans="1:32" s="21" customFormat="1" ht="12" x14ac:dyDescent="0.3">
      <c r="A48" s="11">
        <v>41</v>
      </c>
      <c r="B48" s="15" t="s">
        <v>58</v>
      </c>
      <c r="C48" s="14" t="s">
        <v>18</v>
      </c>
      <c r="D48" s="14">
        <v>42788</v>
      </c>
      <c r="E48" s="15"/>
      <c r="F48" s="15" t="s">
        <v>85</v>
      </c>
      <c r="G48" s="15" t="s">
        <v>47</v>
      </c>
      <c r="H48" s="15" t="s">
        <v>338</v>
      </c>
      <c r="I48" s="15" t="s">
        <v>339</v>
      </c>
      <c r="J48" s="15" t="s">
        <v>36</v>
      </c>
      <c r="K48" s="15" t="s">
        <v>37</v>
      </c>
      <c r="L48" s="16">
        <v>183</v>
      </c>
      <c r="M48" s="17">
        <v>0.27</v>
      </c>
      <c r="N48" s="18">
        <v>50</v>
      </c>
      <c r="O48" s="19"/>
      <c r="P48" s="16"/>
      <c r="Q48" s="20">
        <f t="shared" si="7"/>
        <v>0</v>
      </c>
      <c r="R48" s="16"/>
      <c r="S48" s="20">
        <f t="shared" si="8"/>
        <v>0</v>
      </c>
      <c r="T48" s="16"/>
      <c r="U48" s="20">
        <f t="shared" si="9"/>
        <v>0</v>
      </c>
      <c r="V48" s="16">
        <v>100</v>
      </c>
      <c r="W48" s="20">
        <f t="shared" si="10"/>
        <v>20</v>
      </c>
      <c r="X48" s="60"/>
      <c r="Y48" s="58" t="s">
        <v>41</v>
      </c>
      <c r="Z48" s="51"/>
      <c r="AA48" s="38"/>
      <c r="AB48" s="11"/>
      <c r="AC48" s="52"/>
      <c r="AD48" s="51"/>
      <c r="AE48" s="34"/>
      <c r="AF48" s="42">
        <f t="shared" si="11"/>
        <v>0</v>
      </c>
    </row>
    <row r="49" spans="1:32" s="21" customFormat="1" ht="12" x14ac:dyDescent="0.3">
      <c r="A49" s="11">
        <v>42</v>
      </c>
      <c r="B49" s="15" t="s">
        <v>178</v>
      </c>
      <c r="C49" s="14" t="s">
        <v>18</v>
      </c>
      <c r="D49" s="14">
        <v>42788</v>
      </c>
      <c r="E49" s="15"/>
      <c r="F49" s="15" t="s">
        <v>85</v>
      </c>
      <c r="G49" s="15" t="s">
        <v>47</v>
      </c>
      <c r="H49" s="15" t="s">
        <v>182</v>
      </c>
      <c r="I49" s="15" t="s">
        <v>183</v>
      </c>
      <c r="J49" s="15" t="s">
        <v>341</v>
      </c>
      <c r="K49" s="15" t="s">
        <v>342</v>
      </c>
      <c r="L49" s="16">
        <v>175</v>
      </c>
      <c r="M49" s="17">
        <v>0.72</v>
      </c>
      <c r="N49" s="18">
        <f t="shared" si="6"/>
        <v>126</v>
      </c>
      <c r="O49" s="19"/>
      <c r="P49" s="16"/>
      <c r="Q49" s="20">
        <f t="shared" si="7"/>
        <v>0</v>
      </c>
      <c r="R49" s="16"/>
      <c r="S49" s="20">
        <f t="shared" si="8"/>
        <v>0</v>
      </c>
      <c r="T49" s="16"/>
      <c r="U49" s="20">
        <f t="shared" si="9"/>
        <v>0</v>
      </c>
      <c r="V49" s="16">
        <v>180</v>
      </c>
      <c r="W49" s="20">
        <f t="shared" si="10"/>
        <v>36</v>
      </c>
      <c r="X49" s="60" t="s">
        <v>238</v>
      </c>
      <c r="Y49" s="57" t="s">
        <v>41</v>
      </c>
      <c r="Z49" s="51"/>
      <c r="AA49" s="38"/>
      <c r="AB49" s="11"/>
      <c r="AC49" s="52"/>
      <c r="AD49" s="51"/>
      <c r="AE49" s="34"/>
      <c r="AF49" s="42">
        <f t="shared" si="11"/>
        <v>0</v>
      </c>
    </row>
    <row r="50" spans="1:32" s="21" customFormat="1" ht="12" x14ac:dyDescent="0.3">
      <c r="A50" s="11">
        <v>43</v>
      </c>
      <c r="B50" s="15" t="s">
        <v>58</v>
      </c>
      <c r="C50" s="14" t="s">
        <v>17</v>
      </c>
      <c r="D50" s="14">
        <v>42789</v>
      </c>
      <c r="E50" s="15"/>
      <c r="F50" s="15" t="s">
        <v>34</v>
      </c>
      <c r="G50" s="15" t="s">
        <v>47</v>
      </c>
      <c r="H50" s="15" t="s">
        <v>36</v>
      </c>
      <c r="I50" s="15" t="s">
        <v>37</v>
      </c>
      <c r="J50" s="15" t="s">
        <v>226</v>
      </c>
      <c r="K50" s="15" t="s">
        <v>227</v>
      </c>
      <c r="L50" s="16">
        <v>1</v>
      </c>
      <c r="M50" s="17">
        <v>20</v>
      </c>
      <c r="N50" s="18">
        <f t="shared" si="6"/>
        <v>20</v>
      </c>
      <c r="O50" s="19"/>
      <c r="P50" s="16"/>
      <c r="Q50" s="20">
        <f t="shared" si="7"/>
        <v>0</v>
      </c>
      <c r="R50" s="16"/>
      <c r="S50" s="20">
        <f t="shared" si="8"/>
        <v>0</v>
      </c>
      <c r="T50" s="16">
        <v>2</v>
      </c>
      <c r="U50" s="20">
        <v>25</v>
      </c>
      <c r="V50" s="16"/>
      <c r="W50" s="20">
        <f t="shared" si="10"/>
        <v>0</v>
      </c>
      <c r="X50" s="60" t="s">
        <v>343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1"/>
        <v>0</v>
      </c>
    </row>
    <row r="51" spans="1:32" s="21" customFormat="1" ht="12" x14ac:dyDescent="0.3">
      <c r="A51" s="11">
        <v>44</v>
      </c>
      <c r="B51" s="15" t="s">
        <v>58</v>
      </c>
      <c r="C51" s="14" t="s">
        <v>16</v>
      </c>
      <c r="D51" s="14">
        <v>42789</v>
      </c>
      <c r="E51" s="15"/>
      <c r="F51" s="15" t="s">
        <v>34</v>
      </c>
      <c r="G51" s="15" t="s">
        <v>47</v>
      </c>
      <c r="H51" s="15" t="s">
        <v>36</v>
      </c>
      <c r="I51" s="15" t="s">
        <v>37</v>
      </c>
      <c r="J51" s="15" t="s">
        <v>226</v>
      </c>
      <c r="K51" s="15" t="s">
        <v>227</v>
      </c>
      <c r="L51" s="16">
        <v>208</v>
      </c>
      <c r="M51" s="17">
        <v>0.72</v>
      </c>
      <c r="N51" s="18">
        <v>150</v>
      </c>
      <c r="O51" s="19"/>
      <c r="P51" s="16"/>
      <c r="Q51" s="20">
        <f t="shared" si="7"/>
        <v>0</v>
      </c>
      <c r="R51" s="16">
        <v>220</v>
      </c>
      <c r="S51" s="20">
        <f t="shared" si="8"/>
        <v>44</v>
      </c>
      <c r="T51" s="16"/>
      <c r="U51" s="20">
        <f t="shared" si="9"/>
        <v>0</v>
      </c>
      <c r="V51" s="16"/>
      <c r="W51" s="20">
        <f t="shared" si="10"/>
        <v>0</v>
      </c>
      <c r="X51" s="60"/>
      <c r="Y51" s="57" t="s">
        <v>41</v>
      </c>
      <c r="Z51" s="51"/>
      <c r="AA51" s="38"/>
      <c r="AB51" s="11"/>
      <c r="AC51" s="52"/>
      <c r="AD51" s="51"/>
      <c r="AE51" s="34"/>
      <c r="AF51" s="42">
        <f t="shared" si="11"/>
        <v>0</v>
      </c>
    </row>
    <row r="52" spans="1:32" s="21" customFormat="1" ht="12" x14ac:dyDescent="0.3">
      <c r="A52" s="11">
        <v>45</v>
      </c>
      <c r="B52" s="15" t="s">
        <v>58</v>
      </c>
      <c r="C52" s="14" t="s">
        <v>18</v>
      </c>
      <c r="D52" s="14">
        <v>42789</v>
      </c>
      <c r="E52" s="15"/>
      <c r="F52" s="15" t="s">
        <v>85</v>
      </c>
      <c r="G52" s="15" t="s">
        <v>35</v>
      </c>
      <c r="H52" s="15" t="s">
        <v>36</v>
      </c>
      <c r="I52" s="15" t="s">
        <v>37</v>
      </c>
      <c r="J52" s="15" t="s">
        <v>344</v>
      </c>
      <c r="K52" s="15" t="s">
        <v>345</v>
      </c>
      <c r="L52" s="16">
        <v>340</v>
      </c>
      <c r="M52" s="17">
        <v>0.66</v>
      </c>
      <c r="N52" s="18">
        <v>225</v>
      </c>
      <c r="O52" s="19"/>
      <c r="P52" s="16"/>
      <c r="Q52" s="20">
        <f t="shared" si="7"/>
        <v>0</v>
      </c>
      <c r="R52" s="16"/>
      <c r="S52" s="20">
        <f t="shared" si="8"/>
        <v>0</v>
      </c>
      <c r="T52" s="16"/>
      <c r="U52" s="20">
        <f t="shared" si="9"/>
        <v>0</v>
      </c>
      <c r="V52" s="16">
        <v>350</v>
      </c>
      <c r="W52" s="20">
        <f t="shared" si="10"/>
        <v>70</v>
      </c>
      <c r="X52" s="60"/>
      <c r="Y52" s="57" t="s">
        <v>41</v>
      </c>
      <c r="Z52" s="51"/>
      <c r="AA52" s="38"/>
      <c r="AB52" s="11"/>
      <c r="AC52" s="52"/>
      <c r="AD52" s="51"/>
      <c r="AE52" s="34"/>
      <c r="AF52" s="42">
        <f t="shared" si="11"/>
        <v>0</v>
      </c>
    </row>
    <row r="53" spans="1:32" s="21" customFormat="1" ht="12" x14ac:dyDescent="0.3">
      <c r="A53" s="11">
        <v>46</v>
      </c>
      <c r="B53" s="15" t="s">
        <v>58</v>
      </c>
      <c r="C53" s="14" t="s">
        <v>18</v>
      </c>
      <c r="D53" s="14">
        <v>42790</v>
      </c>
      <c r="E53" s="15"/>
      <c r="F53" s="15" t="s">
        <v>85</v>
      </c>
      <c r="G53" s="15" t="s">
        <v>47</v>
      </c>
      <c r="H53" s="15" t="s">
        <v>36</v>
      </c>
      <c r="I53" s="15" t="s">
        <v>37</v>
      </c>
      <c r="J53" s="15" t="s">
        <v>346</v>
      </c>
      <c r="K53" s="15" t="s">
        <v>347</v>
      </c>
      <c r="L53" s="16">
        <v>250</v>
      </c>
      <c r="M53" s="17">
        <v>0.72</v>
      </c>
      <c r="N53" s="18">
        <f t="shared" si="6"/>
        <v>180</v>
      </c>
      <c r="O53" s="19"/>
      <c r="P53" s="16"/>
      <c r="Q53" s="20">
        <f t="shared" si="7"/>
        <v>0</v>
      </c>
      <c r="R53" s="16"/>
      <c r="S53" s="20">
        <f t="shared" si="8"/>
        <v>0</v>
      </c>
      <c r="T53" s="16"/>
      <c r="U53" s="20">
        <f t="shared" si="9"/>
        <v>0</v>
      </c>
      <c r="V53" s="16">
        <v>260</v>
      </c>
      <c r="W53" s="20">
        <f t="shared" si="10"/>
        <v>52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11"/>
        <v>0</v>
      </c>
    </row>
    <row r="54" spans="1:32" s="21" customFormat="1" ht="12" x14ac:dyDescent="0.3">
      <c r="A54" s="11">
        <v>47</v>
      </c>
      <c r="B54" s="15" t="s">
        <v>308</v>
      </c>
      <c r="C54" s="14" t="s">
        <v>17</v>
      </c>
      <c r="D54" s="14">
        <v>42790</v>
      </c>
      <c r="E54" s="15"/>
      <c r="F54" s="15" t="s">
        <v>34</v>
      </c>
      <c r="G54" s="15" t="s">
        <v>47</v>
      </c>
      <c r="H54" s="15" t="s">
        <v>36</v>
      </c>
      <c r="I54" s="22" t="s">
        <v>37</v>
      </c>
      <c r="J54" s="15" t="s">
        <v>309</v>
      </c>
      <c r="K54" s="22" t="s">
        <v>310</v>
      </c>
      <c r="L54" s="16">
        <v>234</v>
      </c>
      <c r="M54" s="17">
        <v>0.62</v>
      </c>
      <c r="N54" s="18">
        <f t="shared" si="6"/>
        <v>145.08000000000001</v>
      </c>
      <c r="O54" s="19"/>
      <c r="P54" s="16"/>
      <c r="Q54" s="20">
        <f t="shared" si="7"/>
        <v>0</v>
      </c>
      <c r="R54" s="16"/>
      <c r="S54" s="20">
        <f t="shared" si="8"/>
        <v>0</v>
      </c>
      <c r="T54" s="16">
        <v>240</v>
      </c>
      <c r="U54" s="20">
        <f t="shared" si="9"/>
        <v>48</v>
      </c>
      <c r="V54" s="16"/>
      <c r="W54" s="20">
        <f t="shared" si="10"/>
        <v>0</v>
      </c>
      <c r="X54" s="60"/>
      <c r="Y54" s="57"/>
      <c r="Z54" s="51"/>
      <c r="AA54" s="38"/>
      <c r="AB54" s="11"/>
      <c r="AC54" s="52"/>
      <c r="AD54" s="51"/>
      <c r="AE54" s="34"/>
      <c r="AF54" s="42">
        <f t="shared" si="11"/>
        <v>0</v>
      </c>
    </row>
    <row r="55" spans="1:32" s="21" customFormat="1" ht="12" x14ac:dyDescent="0.3">
      <c r="A55" s="11">
        <v>48</v>
      </c>
      <c r="B55" s="15" t="s">
        <v>111</v>
      </c>
      <c r="C55" s="14" t="s">
        <v>15</v>
      </c>
      <c r="D55" s="14">
        <v>42790</v>
      </c>
      <c r="E55" s="15" t="s">
        <v>112</v>
      </c>
      <c r="F55" s="15" t="s">
        <v>53</v>
      </c>
      <c r="G55" s="15" t="s">
        <v>47</v>
      </c>
      <c r="H55" s="15" t="s">
        <v>113</v>
      </c>
      <c r="I55" s="22" t="s">
        <v>114</v>
      </c>
      <c r="J55" s="15" t="s">
        <v>230</v>
      </c>
      <c r="K55" s="22" t="s">
        <v>231</v>
      </c>
      <c r="L55" s="16">
        <v>220</v>
      </c>
      <c r="M55" s="17">
        <v>0.8</v>
      </c>
      <c r="N55" s="18">
        <f t="shared" si="6"/>
        <v>176</v>
      </c>
      <c r="O55" s="19"/>
      <c r="P55" s="16">
        <v>240</v>
      </c>
      <c r="Q55" s="20">
        <f t="shared" si="7"/>
        <v>52.8</v>
      </c>
      <c r="R55" s="16"/>
      <c r="S55" s="20">
        <f t="shared" si="8"/>
        <v>0</v>
      </c>
      <c r="T55" s="16"/>
      <c r="U55" s="20">
        <f t="shared" si="9"/>
        <v>0</v>
      </c>
      <c r="V55" s="16"/>
      <c r="W55" s="20">
        <f t="shared" si="10"/>
        <v>0</v>
      </c>
      <c r="X55" s="60"/>
      <c r="Y55" s="57" t="s">
        <v>41</v>
      </c>
      <c r="Z55" s="51"/>
      <c r="AA55" s="38"/>
      <c r="AB55" s="11"/>
      <c r="AC55" s="52"/>
      <c r="AD55" s="51">
        <v>220</v>
      </c>
      <c r="AE55" s="34">
        <v>0.7</v>
      </c>
      <c r="AF55" s="42">
        <f t="shared" si="11"/>
        <v>154</v>
      </c>
    </row>
    <row r="56" spans="1:32" s="21" customFormat="1" ht="12" x14ac:dyDescent="0.3">
      <c r="A56" s="11">
        <v>49</v>
      </c>
      <c r="B56" s="15" t="s">
        <v>111</v>
      </c>
      <c r="C56" s="14" t="s">
        <v>16</v>
      </c>
      <c r="D56" s="14">
        <v>42790</v>
      </c>
      <c r="E56" s="15" t="s">
        <v>112</v>
      </c>
      <c r="F56" s="15" t="s">
        <v>46</v>
      </c>
      <c r="G56" s="15" t="s">
        <v>47</v>
      </c>
      <c r="H56" s="15" t="s">
        <v>113</v>
      </c>
      <c r="I56" s="22" t="s">
        <v>114</v>
      </c>
      <c r="J56" s="15" t="s">
        <v>348</v>
      </c>
      <c r="K56" s="15" t="s">
        <v>349</v>
      </c>
      <c r="L56" s="16">
        <v>725</v>
      </c>
      <c r="M56" s="17">
        <v>0.8</v>
      </c>
      <c r="N56" s="18">
        <f t="shared" si="6"/>
        <v>580</v>
      </c>
      <c r="O56" s="19">
        <v>8.9</v>
      </c>
      <c r="P56" s="16"/>
      <c r="Q56" s="20">
        <f t="shared" si="7"/>
        <v>0</v>
      </c>
      <c r="R56" s="16">
        <v>750</v>
      </c>
      <c r="S56" s="20">
        <f t="shared" si="8"/>
        <v>150</v>
      </c>
      <c r="T56" s="16"/>
      <c r="U56" s="20">
        <f t="shared" si="9"/>
        <v>0</v>
      </c>
      <c r="V56" s="16"/>
      <c r="W56" s="20">
        <f t="shared" si="10"/>
        <v>0</v>
      </c>
      <c r="X56" s="60" t="s">
        <v>350</v>
      </c>
      <c r="Y56" s="57" t="s">
        <v>41</v>
      </c>
      <c r="Z56" s="51"/>
      <c r="AA56" s="38"/>
      <c r="AB56" s="11"/>
      <c r="AC56" s="52"/>
      <c r="AD56" s="51"/>
      <c r="AE56" s="34"/>
      <c r="AF56" s="42">
        <f t="shared" si="11"/>
        <v>0</v>
      </c>
    </row>
    <row r="57" spans="1:32" s="21" customFormat="1" ht="12" x14ac:dyDescent="0.3">
      <c r="A57" s="11">
        <v>50</v>
      </c>
      <c r="B57" s="15" t="s">
        <v>111</v>
      </c>
      <c r="C57" s="14" t="s">
        <v>118</v>
      </c>
      <c r="D57" s="14">
        <v>42790</v>
      </c>
      <c r="E57" s="15" t="s">
        <v>112</v>
      </c>
      <c r="F57" s="15" t="s">
        <v>193</v>
      </c>
      <c r="G57" s="15" t="s">
        <v>47</v>
      </c>
      <c r="H57" s="15" t="s">
        <v>113</v>
      </c>
      <c r="I57" s="22" t="s">
        <v>114</v>
      </c>
      <c r="J57" s="15" t="s">
        <v>351</v>
      </c>
      <c r="K57" s="15" t="s">
        <v>352</v>
      </c>
      <c r="L57" s="16">
        <v>265</v>
      </c>
      <c r="M57" s="17">
        <v>0.8</v>
      </c>
      <c r="N57" s="18">
        <f t="shared" si="5"/>
        <v>212</v>
      </c>
      <c r="O57" s="19"/>
      <c r="P57" s="16"/>
      <c r="Q57" s="20">
        <f t="shared" si="0"/>
        <v>0</v>
      </c>
      <c r="R57" s="16"/>
      <c r="S57" s="20">
        <f t="shared" si="1"/>
        <v>0</v>
      </c>
      <c r="T57" s="16"/>
      <c r="U57" s="20">
        <f t="shared" si="2"/>
        <v>0</v>
      </c>
      <c r="V57" s="16"/>
      <c r="W57" s="20">
        <f t="shared" si="3"/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 t="shared" si="4"/>
        <v>0</v>
      </c>
    </row>
    <row r="58" spans="1:32" s="21" customFormat="1" ht="12" x14ac:dyDescent="0.3">
      <c r="A58" s="11">
        <v>51</v>
      </c>
      <c r="B58" s="15" t="s">
        <v>32</v>
      </c>
      <c r="C58" s="14" t="s">
        <v>42</v>
      </c>
      <c r="D58" s="14">
        <v>42791</v>
      </c>
      <c r="E58" s="15" t="s">
        <v>353</v>
      </c>
      <c r="F58" s="15" t="s">
        <v>71</v>
      </c>
      <c r="G58" s="15" t="s">
        <v>59</v>
      </c>
      <c r="H58" s="15" t="s">
        <v>36</v>
      </c>
      <c r="I58" s="15" t="s">
        <v>37</v>
      </c>
      <c r="J58" s="15" t="s">
        <v>354</v>
      </c>
      <c r="K58" s="15" t="s">
        <v>355</v>
      </c>
      <c r="L58" s="16">
        <v>400</v>
      </c>
      <c r="M58" s="17">
        <v>0.75</v>
      </c>
      <c r="N58" s="18">
        <f t="shared" si="5"/>
        <v>300</v>
      </c>
      <c r="O58" s="19"/>
      <c r="P58" s="16"/>
      <c r="Q58" s="20">
        <f t="shared" si="0"/>
        <v>0</v>
      </c>
      <c r="R58" s="16"/>
      <c r="S58" s="20">
        <f t="shared" si="1"/>
        <v>0</v>
      </c>
      <c r="T58" s="16"/>
      <c r="U58" s="20">
        <f t="shared" si="2"/>
        <v>0</v>
      </c>
      <c r="V58" s="16"/>
      <c r="W58" s="20">
        <f t="shared" si="3"/>
        <v>0</v>
      </c>
      <c r="X58" s="60"/>
      <c r="Y58" s="58" t="s">
        <v>41</v>
      </c>
      <c r="Z58" s="51"/>
      <c r="AA58" s="38"/>
      <c r="AB58" s="11"/>
      <c r="AC58" s="52"/>
      <c r="AD58" s="51"/>
      <c r="AE58" s="34"/>
      <c r="AF58" s="42">
        <f t="shared" si="4"/>
        <v>0</v>
      </c>
    </row>
    <row r="59" spans="1:32" s="21" customFormat="1" ht="12" x14ac:dyDescent="0.3">
      <c r="A59" s="11">
        <v>52</v>
      </c>
      <c r="B59" s="15" t="s">
        <v>32</v>
      </c>
      <c r="C59" s="14" t="s">
        <v>42</v>
      </c>
      <c r="D59" s="14">
        <v>42793</v>
      </c>
      <c r="E59" s="15" t="s">
        <v>356</v>
      </c>
      <c r="F59" s="15" t="s">
        <v>71</v>
      </c>
      <c r="G59" s="15" t="s">
        <v>59</v>
      </c>
      <c r="H59" s="15" t="s">
        <v>357</v>
      </c>
      <c r="I59" s="15" t="s">
        <v>358</v>
      </c>
      <c r="J59" s="15" t="s">
        <v>36</v>
      </c>
      <c r="K59" s="15" t="s">
        <v>37</v>
      </c>
      <c r="L59" s="16">
        <v>320</v>
      </c>
      <c r="M59" s="17">
        <v>0.75</v>
      </c>
      <c r="N59" s="18">
        <f t="shared" si="5"/>
        <v>240</v>
      </c>
      <c r="O59" s="19"/>
      <c r="P59" s="16"/>
      <c r="Q59" s="20">
        <f t="shared" si="0"/>
        <v>0</v>
      </c>
      <c r="R59" s="16"/>
      <c r="S59" s="20">
        <f t="shared" si="1"/>
        <v>0</v>
      </c>
      <c r="T59" s="16"/>
      <c r="U59" s="20">
        <f t="shared" si="2"/>
        <v>0</v>
      </c>
      <c r="V59" s="16"/>
      <c r="W59" s="20">
        <f t="shared" si="3"/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 t="shared" si="4"/>
        <v>0</v>
      </c>
    </row>
    <row r="60" spans="1:32" s="21" customFormat="1" ht="12" x14ac:dyDescent="0.3">
      <c r="A60" s="11">
        <v>53</v>
      </c>
      <c r="B60" s="15" t="s">
        <v>58</v>
      </c>
      <c r="C60" s="14" t="s">
        <v>18</v>
      </c>
      <c r="D60" s="14">
        <v>42793</v>
      </c>
      <c r="E60" s="15"/>
      <c r="F60" s="15" t="s">
        <v>85</v>
      </c>
      <c r="G60" s="15" t="s">
        <v>47</v>
      </c>
      <c r="H60" s="15" t="s">
        <v>36</v>
      </c>
      <c r="I60" s="15" t="s">
        <v>37</v>
      </c>
      <c r="J60" s="15" t="s">
        <v>359</v>
      </c>
      <c r="K60" s="15" t="s">
        <v>360</v>
      </c>
      <c r="L60" s="16">
        <v>130</v>
      </c>
      <c r="M60" s="17">
        <v>0.73</v>
      </c>
      <c r="N60" s="18">
        <v>95</v>
      </c>
      <c r="O60" s="19"/>
      <c r="P60" s="16"/>
      <c r="Q60" s="20">
        <f t="shared" si="0"/>
        <v>0</v>
      </c>
      <c r="R60" s="16"/>
      <c r="S60" s="20">
        <f t="shared" si="1"/>
        <v>0</v>
      </c>
      <c r="T60" s="16"/>
      <c r="U60" s="20">
        <f t="shared" si="2"/>
        <v>0</v>
      </c>
      <c r="V60" s="16">
        <v>150</v>
      </c>
      <c r="W60" s="20">
        <f t="shared" si="3"/>
        <v>30</v>
      </c>
      <c r="X60" s="60"/>
      <c r="Y60" s="57" t="s">
        <v>41</v>
      </c>
      <c r="Z60" s="51"/>
      <c r="AA60" s="38"/>
      <c r="AB60" s="11"/>
      <c r="AC60" s="52"/>
      <c r="AD60" s="51"/>
      <c r="AE60" s="34"/>
      <c r="AF60" s="42">
        <f t="shared" si="4"/>
        <v>0</v>
      </c>
    </row>
    <row r="61" spans="1:32" s="21" customFormat="1" ht="12" x14ac:dyDescent="0.3">
      <c r="A61" s="11">
        <v>54</v>
      </c>
      <c r="B61" s="15" t="s">
        <v>51</v>
      </c>
      <c r="C61" s="14" t="s">
        <v>16</v>
      </c>
      <c r="D61" s="14">
        <v>42793</v>
      </c>
      <c r="E61" s="15" t="s">
        <v>361</v>
      </c>
      <c r="F61" s="15" t="s">
        <v>46</v>
      </c>
      <c r="G61" s="15" t="s">
        <v>47</v>
      </c>
      <c r="H61" s="15" t="s">
        <v>54</v>
      </c>
      <c r="I61" s="15" t="s">
        <v>55</v>
      </c>
      <c r="J61" s="15" t="s">
        <v>362</v>
      </c>
      <c r="K61" s="15" t="s">
        <v>65</v>
      </c>
      <c r="L61" s="16">
        <v>100</v>
      </c>
      <c r="M61" s="17">
        <v>0.8</v>
      </c>
      <c r="N61" s="18">
        <f t="shared" si="5"/>
        <v>80</v>
      </c>
      <c r="O61" s="19">
        <v>10</v>
      </c>
      <c r="P61" s="16"/>
      <c r="Q61" s="20">
        <f t="shared" si="0"/>
        <v>0</v>
      </c>
      <c r="R61" s="16">
        <v>3</v>
      </c>
      <c r="S61" s="20">
        <v>30</v>
      </c>
      <c r="T61" s="16"/>
      <c r="U61" s="20">
        <f t="shared" si="2"/>
        <v>0</v>
      </c>
      <c r="V61" s="16"/>
      <c r="W61" s="20">
        <f t="shared" si="3"/>
        <v>0</v>
      </c>
      <c r="X61" s="60" t="s">
        <v>328</v>
      </c>
      <c r="Y61" s="57" t="s">
        <v>41</v>
      </c>
      <c r="Z61" s="51"/>
      <c r="AA61" s="38"/>
      <c r="AB61" s="11"/>
      <c r="AC61" s="52"/>
      <c r="AD61" s="51"/>
      <c r="AE61" s="34"/>
      <c r="AF61" s="42">
        <f t="shared" si="4"/>
        <v>0</v>
      </c>
    </row>
    <row r="62" spans="1:32" s="21" customFormat="1" ht="12" x14ac:dyDescent="0.3">
      <c r="A62" s="11">
        <v>55</v>
      </c>
      <c r="B62" s="15" t="s">
        <v>58</v>
      </c>
      <c r="C62" s="14" t="s">
        <v>17</v>
      </c>
      <c r="D62" s="14">
        <v>42794</v>
      </c>
      <c r="E62" s="15"/>
      <c r="F62" s="15" t="s">
        <v>34</v>
      </c>
      <c r="G62" s="15" t="s">
        <v>59</v>
      </c>
      <c r="H62" s="15" t="s">
        <v>332</v>
      </c>
      <c r="I62" s="15" t="s">
        <v>333</v>
      </c>
      <c r="J62" s="15" t="s">
        <v>36</v>
      </c>
      <c r="K62" s="15" t="s">
        <v>37</v>
      </c>
      <c r="L62" s="16">
        <v>240</v>
      </c>
      <c r="M62" s="17">
        <v>0.65</v>
      </c>
      <c r="N62" s="18">
        <f t="shared" si="5"/>
        <v>156</v>
      </c>
      <c r="O62" s="19">
        <v>14</v>
      </c>
      <c r="P62" s="16"/>
      <c r="Q62" s="20">
        <f t="shared" si="0"/>
        <v>0</v>
      </c>
      <c r="R62" s="16"/>
      <c r="S62" s="20">
        <f t="shared" si="1"/>
        <v>0</v>
      </c>
      <c r="T62" s="16">
        <v>250</v>
      </c>
      <c r="U62" s="20">
        <f t="shared" si="2"/>
        <v>50</v>
      </c>
      <c r="V62" s="16"/>
      <c r="W62" s="20">
        <f t="shared" si="3"/>
        <v>0</v>
      </c>
      <c r="X62" s="60" t="s">
        <v>334</v>
      </c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x14ac:dyDescent="0.3">
      <c r="A63" s="11">
        <v>56</v>
      </c>
      <c r="B63" s="15"/>
      <c r="C63" s="14"/>
      <c r="D63" s="14"/>
      <c r="E63" s="15"/>
      <c r="F63" s="15"/>
      <c r="G63" s="15"/>
      <c r="H63" s="15"/>
      <c r="I63" s="15"/>
      <c r="J63" s="15"/>
      <c r="K63" s="15"/>
      <c r="L63" s="16"/>
      <c r="M63" s="17"/>
      <c r="N63" s="18">
        <f t="shared" si="5"/>
        <v>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60"/>
      <c r="Y63" s="57"/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12" x14ac:dyDescent="0.3">
      <c r="A64" s="11">
        <v>57</v>
      </c>
      <c r="B64" s="15"/>
      <c r="C64" s="14"/>
      <c r="D64" s="14"/>
      <c r="E64" s="15"/>
      <c r="F64" s="15"/>
      <c r="G64" s="15"/>
      <c r="H64" s="15"/>
      <c r="I64" s="22"/>
      <c r="J64" s="15"/>
      <c r="K64" s="22"/>
      <c r="L64" s="16"/>
      <c r="M64" s="17"/>
      <c r="N64" s="18">
        <f t="shared" si="5"/>
        <v>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60"/>
      <c r="Y64" s="57"/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3">
      <c r="A65" s="11">
        <v>58</v>
      </c>
      <c r="B65" s="15"/>
      <c r="C65" s="14"/>
      <c r="D65" s="14"/>
      <c r="E65" s="15"/>
      <c r="F65" s="15"/>
      <c r="G65" s="15"/>
      <c r="H65" s="15"/>
      <c r="I65" s="22"/>
      <c r="J65" s="15"/>
      <c r="K65" s="22"/>
      <c r="L65" s="16"/>
      <c r="M65" s="17"/>
      <c r="N65" s="18">
        <f t="shared" si="5"/>
        <v>0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/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3">
      <c r="A66" s="11">
        <v>59</v>
      </c>
      <c r="B66" s="15"/>
      <c r="C66" s="14"/>
      <c r="D66" s="14"/>
      <c r="E66" s="15"/>
      <c r="F66" s="15"/>
      <c r="G66" s="15"/>
      <c r="H66" s="15"/>
      <c r="I66" s="22"/>
      <c r="J66" s="15"/>
      <c r="K66" s="15"/>
      <c r="L66" s="16"/>
      <c r="M66" s="17"/>
      <c r="N66" s="18">
        <f t="shared" si="5"/>
        <v>0</v>
      </c>
      <c r="O66" s="19"/>
      <c r="P66" s="16"/>
      <c r="Q66" s="20">
        <f t="shared" si="0"/>
        <v>0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/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3">
      <c r="A67" s="11">
        <v>60</v>
      </c>
      <c r="B67" s="15"/>
      <c r="C67" s="14"/>
      <c r="D67" s="14"/>
      <c r="E67" s="15"/>
      <c r="F67" s="15"/>
      <c r="G67" s="15"/>
      <c r="H67" s="15"/>
      <c r="I67" s="15"/>
      <c r="J67" s="15"/>
      <c r="K67" s="15"/>
      <c r="L67" s="16"/>
      <c r="M67" s="17"/>
      <c r="N67" s="18">
        <f t="shared" si="5"/>
        <v>0</v>
      </c>
      <c r="O67" s="19"/>
      <c r="P67" s="16"/>
      <c r="Q67" s="20">
        <f t="shared" si="0"/>
        <v>0</v>
      </c>
      <c r="R67" s="16"/>
      <c r="S67" s="20">
        <f t="shared" si="1"/>
        <v>0</v>
      </c>
      <c r="T67" s="16"/>
      <c r="U67" s="20">
        <f t="shared" si="2"/>
        <v>0</v>
      </c>
      <c r="V67" s="16"/>
      <c r="W67" s="20">
        <f t="shared" si="3"/>
        <v>0</v>
      </c>
      <c r="X67" s="60"/>
      <c r="Y67" s="57"/>
      <c r="Z67" s="51"/>
      <c r="AA67" s="38"/>
      <c r="AB67" s="11"/>
      <c r="AC67" s="52"/>
      <c r="AD67" s="51"/>
      <c r="AE67" s="34"/>
      <c r="AF67" s="42">
        <f t="shared" si="4"/>
        <v>0</v>
      </c>
    </row>
    <row r="68" spans="1:32" s="21" customFormat="1" ht="12" x14ac:dyDescent="0.3">
      <c r="A68" s="11">
        <v>61</v>
      </c>
      <c r="B68" s="15"/>
      <c r="C68" s="14"/>
      <c r="D68" s="14"/>
      <c r="E68" s="15"/>
      <c r="F68" s="15"/>
      <c r="G68" s="15"/>
      <c r="H68" s="15"/>
      <c r="I68" s="15"/>
      <c r="J68" s="15"/>
      <c r="K68" s="15"/>
      <c r="L68" s="16"/>
      <c r="M68" s="17"/>
      <c r="N68" s="18">
        <f t="shared" si="5"/>
        <v>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/>
      <c r="U68" s="20">
        <f t="shared" si="2"/>
        <v>0</v>
      </c>
      <c r="V68" s="16"/>
      <c r="W68" s="20">
        <f t="shared" si="3"/>
        <v>0</v>
      </c>
      <c r="X68" s="60"/>
      <c r="Y68" s="57"/>
      <c r="Z68" s="51"/>
      <c r="AA68" s="38"/>
      <c r="AB68" s="11"/>
      <c r="AC68" s="52"/>
      <c r="AD68" s="51"/>
      <c r="AE68" s="34"/>
      <c r="AF68" s="42">
        <f t="shared" si="4"/>
        <v>0</v>
      </c>
    </row>
    <row r="69" spans="1:32" s="21" customFormat="1" ht="12" x14ac:dyDescent="0.3">
      <c r="C69" s="24"/>
      <c r="F69" s="24"/>
      <c r="G69" s="24"/>
      <c r="N69" s="25"/>
      <c r="O69" s="25"/>
      <c r="P69" s="26"/>
      <c r="Q69" s="25"/>
      <c r="R69" s="26"/>
      <c r="S69" s="25"/>
      <c r="T69" s="26"/>
      <c r="U69" s="25"/>
      <c r="V69" s="26"/>
      <c r="W69" s="25"/>
      <c r="X69" s="27"/>
      <c r="AA69" s="37"/>
      <c r="AC69" s="37"/>
    </row>
    <row r="70" spans="1:32" s="21" customFormat="1" ht="12" x14ac:dyDescent="0.3">
      <c r="C70" s="24"/>
      <c r="F70" s="24"/>
      <c r="G70" s="24"/>
      <c r="K70" s="28" t="s">
        <v>258</v>
      </c>
      <c r="L70" s="29">
        <f>SUM(L2:L68)</f>
        <v>16601</v>
      </c>
      <c r="M70" s="29"/>
      <c r="N70" s="64">
        <f t="shared" ref="N70:W70" si="12">SUM(N2:N68)</f>
        <v>12967.58</v>
      </c>
      <c r="O70" s="64">
        <f t="shared" si="12"/>
        <v>485.66</v>
      </c>
      <c r="P70" s="26">
        <f t="shared" si="12"/>
        <v>5500</v>
      </c>
      <c r="Q70" s="64">
        <f t="shared" si="12"/>
        <v>1239.9999999999998</v>
      </c>
      <c r="R70" s="26">
        <f t="shared" si="12"/>
        <v>3093</v>
      </c>
      <c r="S70" s="64">
        <f t="shared" si="12"/>
        <v>648</v>
      </c>
      <c r="T70" s="26">
        <f>SUM(T2:T68)</f>
        <v>2022</v>
      </c>
      <c r="U70" s="64">
        <f>SUM(U2:U68)</f>
        <v>429</v>
      </c>
      <c r="V70" s="26">
        <f t="shared" si="12"/>
        <v>2543</v>
      </c>
      <c r="W70" s="64">
        <f t="shared" si="12"/>
        <v>592</v>
      </c>
      <c r="X70" s="46" t="s">
        <v>259</v>
      </c>
      <c r="Y70" s="30"/>
      <c r="Z70" s="27"/>
      <c r="AA70" s="64">
        <f>SUM(AA7:AA68)</f>
        <v>600</v>
      </c>
      <c r="AB70" s="27"/>
      <c r="AC70" s="64">
        <f>SUM(AC7:AC68)</f>
        <v>0</v>
      </c>
      <c r="AD70" s="55">
        <f>SUM(AD7:AD68)</f>
        <v>220</v>
      </c>
      <c r="AE70" s="30"/>
      <c r="AF70" s="64">
        <f>SUM(AF7:AF68)</f>
        <v>154</v>
      </c>
    </row>
    <row r="71" spans="1:32" x14ac:dyDescent="0.3">
      <c r="C71" s="114"/>
      <c r="F71" s="114"/>
      <c r="G71" s="114"/>
      <c r="K71" s="63"/>
      <c r="L71" s="31"/>
      <c r="M71" s="31"/>
      <c r="N71" s="64"/>
      <c r="O71" s="64"/>
      <c r="Q71" s="64">
        <v>-32.979999999999997</v>
      </c>
      <c r="S71" s="64"/>
      <c r="U71" s="64"/>
      <c r="W71" s="64"/>
      <c r="X71" s="66" t="s">
        <v>363</v>
      </c>
      <c r="Z71" s="3"/>
      <c r="AA71" s="64"/>
      <c r="AF71" s="64"/>
    </row>
    <row r="72" spans="1:32" x14ac:dyDescent="0.3">
      <c r="C72" s="114"/>
      <c r="F72" s="114"/>
      <c r="G72" s="114"/>
      <c r="K72" s="63"/>
      <c r="L72" s="31"/>
      <c r="M72" s="31"/>
      <c r="N72" s="64"/>
      <c r="O72" s="64"/>
      <c r="Q72" s="64"/>
      <c r="S72" s="64"/>
      <c r="U72" s="64">
        <v>-55.87</v>
      </c>
      <c r="W72" s="64"/>
      <c r="X72" s="66" t="s">
        <v>364</v>
      </c>
      <c r="Z72" s="3"/>
      <c r="AA72" s="64"/>
      <c r="AF72" s="64"/>
    </row>
    <row r="73" spans="1:32" x14ac:dyDescent="0.3">
      <c r="C73" s="114"/>
      <c r="F73" s="114"/>
      <c r="G73" s="114"/>
      <c r="L73" s="31"/>
      <c r="M73" s="31"/>
      <c r="N73" s="64"/>
      <c r="O73" s="64"/>
      <c r="Q73" s="64">
        <v>-32.799999999999997</v>
      </c>
      <c r="S73" s="64"/>
      <c r="U73" s="64"/>
      <c r="W73" s="64"/>
      <c r="X73" s="66" t="s">
        <v>365</v>
      </c>
      <c r="Z73" s="3"/>
      <c r="AA73" s="64"/>
      <c r="AF73" s="64"/>
    </row>
    <row r="74" spans="1:32" x14ac:dyDescent="0.3">
      <c r="C74" s="114"/>
      <c r="F74" s="114"/>
      <c r="G74" s="114"/>
      <c r="N74" s="64"/>
      <c r="O74" s="64"/>
      <c r="Q74" s="64">
        <v>-36.14</v>
      </c>
      <c r="S74" s="64"/>
      <c r="U74" s="64"/>
      <c r="W74" s="64"/>
      <c r="X74" s="66" t="s">
        <v>366</v>
      </c>
      <c r="AA74" s="64"/>
      <c r="AF74" s="64"/>
    </row>
    <row r="75" spans="1:32" x14ac:dyDescent="0.3">
      <c r="C75" s="114"/>
      <c r="F75" s="114"/>
      <c r="G75" s="114"/>
      <c r="N75" s="64"/>
      <c r="O75" s="64"/>
      <c r="Q75" s="64"/>
      <c r="S75" s="64"/>
      <c r="U75" s="64"/>
      <c r="W75" s="64">
        <v>-19</v>
      </c>
      <c r="X75" s="66" t="s">
        <v>367</v>
      </c>
      <c r="AA75" s="64"/>
      <c r="AF75" s="64"/>
    </row>
    <row r="76" spans="1:32" x14ac:dyDescent="0.3">
      <c r="C76" s="114"/>
      <c r="F76" s="114"/>
      <c r="G76" s="114"/>
      <c r="N76" s="64"/>
      <c r="O76" s="64"/>
      <c r="Q76" s="64"/>
      <c r="S76" s="64"/>
      <c r="U76" s="64"/>
      <c r="W76" s="64">
        <v>200</v>
      </c>
      <c r="X76" s="46" t="s">
        <v>368</v>
      </c>
      <c r="AA76" s="64"/>
      <c r="AF76" s="64"/>
    </row>
    <row r="77" spans="1:32" x14ac:dyDescent="0.3">
      <c r="C77" s="114"/>
      <c r="F77" s="114"/>
      <c r="G77" s="114"/>
      <c r="N77" s="64"/>
      <c r="O77" s="64"/>
      <c r="Q77" s="64"/>
      <c r="S77" s="64"/>
      <c r="U77" s="64"/>
      <c r="W77" s="64">
        <v>300</v>
      </c>
      <c r="X77" s="46" t="s">
        <v>369</v>
      </c>
      <c r="AA77" s="64"/>
      <c r="AF77" s="64"/>
    </row>
    <row r="78" spans="1:32" x14ac:dyDescent="0.3">
      <c r="C78" s="114"/>
      <c r="F78" s="114"/>
      <c r="G78" s="114"/>
      <c r="N78" s="64"/>
      <c r="O78" s="64"/>
      <c r="Q78" s="64"/>
      <c r="S78" s="64"/>
      <c r="U78" s="64"/>
      <c r="W78" s="64">
        <v>300</v>
      </c>
      <c r="X78" s="46" t="s">
        <v>370</v>
      </c>
      <c r="AA78" s="64"/>
      <c r="AF78" s="64"/>
    </row>
    <row r="79" spans="1:32" x14ac:dyDescent="0.3">
      <c r="C79" s="114"/>
      <c r="F79" s="114"/>
      <c r="G79" s="114"/>
      <c r="N79" s="64"/>
      <c r="O79" s="64"/>
      <c r="Q79" s="64"/>
      <c r="S79" s="64"/>
      <c r="U79" s="64"/>
      <c r="W79" s="64"/>
      <c r="X79" s="46"/>
      <c r="AA79" s="64"/>
      <c r="AF79" s="64"/>
    </row>
    <row r="80" spans="1:32" x14ac:dyDescent="0.3">
      <c r="C80" s="114"/>
      <c r="F80" s="114"/>
      <c r="G80" s="114"/>
      <c r="N80" s="64"/>
      <c r="O80" s="64"/>
      <c r="Q80" s="64"/>
      <c r="S80" s="64"/>
      <c r="U80" s="64"/>
      <c r="W80" s="64"/>
      <c r="X80" s="46"/>
      <c r="AA80" s="64"/>
      <c r="AF80" s="64"/>
    </row>
    <row r="81" spans="14:32" x14ac:dyDescent="0.3">
      <c r="N81" s="64"/>
      <c r="O81" s="64"/>
      <c r="Q81" s="64"/>
      <c r="S81" s="64"/>
      <c r="U81" s="64"/>
      <c r="W81" s="64"/>
      <c r="X81" s="46"/>
      <c r="AA81" s="64"/>
      <c r="AF81" s="64"/>
    </row>
    <row r="82" spans="14:32" x14ac:dyDescent="0.3">
      <c r="N82" s="64"/>
      <c r="O82" s="64"/>
      <c r="Q82" s="64"/>
      <c r="S82" s="64"/>
      <c r="U82" s="64"/>
      <c r="W82" s="64"/>
      <c r="X82" s="46"/>
      <c r="AA82" s="64"/>
      <c r="AF82" s="64"/>
    </row>
    <row r="83" spans="14:32" x14ac:dyDescent="0.3">
      <c r="N83" s="64"/>
      <c r="O83" s="64"/>
      <c r="Q83" s="64"/>
      <c r="S83" s="64"/>
      <c r="U83" s="64"/>
      <c r="W83" s="64"/>
      <c r="X83" s="46"/>
      <c r="AA83" s="64"/>
      <c r="AF83" s="64"/>
    </row>
    <row r="84" spans="14:32" x14ac:dyDescent="0.3">
      <c r="N84" s="64"/>
      <c r="O84" s="64"/>
      <c r="Q84" s="64"/>
      <c r="S84" s="64"/>
      <c r="U84" s="64"/>
      <c r="W84" s="64"/>
      <c r="X84" s="46"/>
      <c r="AA84" s="64"/>
      <c r="AF84" s="64"/>
    </row>
    <row r="85" spans="14:32" x14ac:dyDescent="0.3">
      <c r="N85" s="64"/>
      <c r="O85" s="64"/>
      <c r="Q85" s="64"/>
      <c r="S85" s="64"/>
      <c r="U85" s="64"/>
      <c r="W85" s="64"/>
      <c r="X85" s="46"/>
      <c r="AA85" s="64"/>
      <c r="AF85" s="64"/>
    </row>
    <row r="86" spans="14:32" x14ac:dyDescent="0.3">
      <c r="N86" s="64"/>
      <c r="O86" s="64"/>
      <c r="Q86" s="64"/>
      <c r="S86" s="64"/>
      <c r="U86" s="64"/>
      <c r="W86" s="64"/>
      <c r="X86" s="46"/>
      <c r="AA86" s="64"/>
      <c r="AF86" s="64"/>
    </row>
    <row r="87" spans="14:32" x14ac:dyDescent="0.3">
      <c r="N87" s="64"/>
      <c r="O87" s="64"/>
      <c r="Q87" s="64"/>
      <c r="S87" s="64"/>
      <c r="U87" s="64"/>
      <c r="W87" s="64"/>
      <c r="X87" s="46"/>
      <c r="AA87" s="64"/>
      <c r="AF87" s="64"/>
    </row>
    <row r="88" spans="14:32" x14ac:dyDescent="0.3">
      <c r="N88" s="64"/>
      <c r="O88" s="64"/>
      <c r="Q88" s="64"/>
      <c r="S88" s="64"/>
      <c r="U88" s="64"/>
      <c r="W88" s="64"/>
      <c r="X88" s="46"/>
      <c r="AA88" s="64"/>
      <c r="AF88" s="64"/>
    </row>
    <row r="89" spans="14:32" x14ac:dyDescent="0.3">
      <c r="N89" s="64"/>
      <c r="O89" s="64"/>
      <c r="Q89" s="64"/>
      <c r="S89" s="64"/>
      <c r="U89" s="64"/>
      <c r="W89" s="64"/>
      <c r="X89" s="46"/>
      <c r="AA89" s="64"/>
      <c r="AF89" s="64"/>
    </row>
    <row r="90" spans="14:32" x14ac:dyDescent="0.3">
      <c r="N90" s="64"/>
      <c r="O90" s="64"/>
      <c r="Q90" s="64"/>
      <c r="S90" s="64"/>
      <c r="U90" s="64"/>
      <c r="W90" s="64"/>
      <c r="X90" s="46"/>
      <c r="AA90" s="64"/>
      <c r="AF90" s="64"/>
    </row>
    <row r="91" spans="14:32" x14ac:dyDescent="0.3">
      <c r="N91" s="64"/>
      <c r="O91" s="64"/>
      <c r="Q91" s="64"/>
      <c r="S91" s="64"/>
      <c r="U91" s="64"/>
      <c r="W91" s="64"/>
      <c r="X91" s="46"/>
      <c r="AA91" s="64"/>
      <c r="AF91" s="64"/>
    </row>
    <row r="92" spans="14:32" x14ac:dyDescent="0.3">
      <c r="N92" s="64"/>
      <c r="O92" s="64"/>
      <c r="Q92" s="64"/>
      <c r="S92" s="64"/>
      <c r="U92" s="64"/>
      <c r="W92" s="64"/>
      <c r="X92" s="46"/>
      <c r="AA92" s="64"/>
      <c r="AF92" s="64"/>
    </row>
    <row r="93" spans="14:32" x14ac:dyDescent="0.3">
      <c r="N93" s="64"/>
      <c r="O93" s="64"/>
      <c r="Q93" s="64"/>
      <c r="S93" s="64"/>
      <c r="U93" s="64"/>
      <c r="W93" s="64"/>
      <c r="X93" s="46"/>
      <c r="AA93" s="64"/>
      <c r="AF93" s="64"/>
    </row>
    <row r="94" spans="14:32" x14ac:dyDescent="0.3">
      <c r="N94" s="64"/>
      <c r="O94" s="64"/>
      <c r="Q94" s="64"/>
      <c r="S94" s="64"/>
      <c r="U94" s="64"/>
      <c r="W94" s="64"/>
      <c r="X94" s="46"/>
      <c r="AA94" s="64"/>
      <c r="AF94" s="64"/>
    </row>
    <row r="95" spans="14:32" x14ac:dyDescent="0.3">
      <c r="N95" s="64"/>
      <c r="O95" s="64"/>
      <c r="Q95" s="64"/>
      <c r="S95" s="64"/>
      <c r="U95" s="64"/>
      <c r="W95" s="64"/>
      <c r="X95" s="46"/>
      <c r="AA95" s="64"/>
      <c r="AF95" s="64"/>
    </row>
    <row r="96" spans="14:32" x14ac:dyDescent="0.3"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3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3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3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3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3"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3"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3">
      <c r="X103" s="46"/>
    </row>
    <row r="104" spans="14:32" x14ac:dyDescent="0.3">
      <c r="X104" s="46"/>
    </row>
    <row r="105" spans="14:32" x14ac:dyDescent="0.3">
      <c r="X105" s="46"/>
    </row>
    <row r="106" spans="14:32" x14ac:dyDescent="0.3">
      <c r="X106" s="46"/>
    </row>
    <row r="107" spans="14:32" x14ac:dyDescent="0.3">
      <c r="X107" s="46"/>
    </row>
    <row r="108" spans="14:32" x14ac:dyDescent="0.3">
      <c r="X108" s="46"/>
    </row>
    <row r="109" spans="14:32" x14ac:dyDescent="0.3">
      <c r="X109" s="46"/>
    </row>
    <row r="110" spans="14:32" x14ac:dyDescent="0.3">
      <c r="X110" s="46"/>
    </row>
    <row r="111" spans="14:32" x14ac:dyDescent="0.3">
      <c r="X111" s="46"/>
    </row>
    <row r="112" spans="14:32" x14ac:dyDescent="0.3">
      <c r="X112" s="46"/>
    </row>
    <row r="113" spans="24:24" x14ac:dyDescent="0.3">
      <c r="X113" s="46"/>
    </row>
    <row r="114" spans="24:24" x14ac:dyDescent="0.3">
      <c r="X114" s="46"/>
    </row>
    <row r="115" spans="24:24" x14ac:dyDescent="0.3">
      <c r="X115" s="46"/>
    </row>
    <row r="116" spans="24:24" x14ac:dyDescent="0.3">
      <c r="X116" s="46"/>
    </row>
    <row r="117" spans="24:24" x14ac:dyDescent="0.3">
      <c r="X117" s="46"/>
    </row>
    <row r="118" spans="24:24" x14ac:dyDescent="0.3">
      <c r="X118" s="46"/>
    </row>
    <row r="119" spans="24:24" x14ac:dyDescent="0.3">
      <c r="X119" s="46"/>
    </row>
    <row r="120" spans="24:24" x14ac:dyDescent="0.3">
      <c r="X120" s="46"/>
    </row>
    <row r="121" spans="24:24" x14ac:dyDescent="0.3">
      <c r="X121" s="46"/>
    </row>
    <row r="122" spans="24:24" x14ac:dyDescent="0.3">
      <c r="X122" s="46"/>
    </row>
    <row r="123" spans="24:24" x14ac:dyDescent="0.3">
      <c r="X123" s="46"/>
    </row>
    <row r="124" spans="24:24" x14ac:dyDescent="0.3">
      <c r="X124" s="46"/>
    </row>
    <row r="125" spans="24:24" x14ac:dyDescent="0.3">
      <c r="X125" s="46"/>
    </row>
    <row r="126" spans="24:24" x14ac:dyDescent="0.3">
      <c r="X126" s="46"/>
    </row>
    <row r="127" spans="24:24" x14ac:dyDescent="0.3">
      <c r="X127" s="46"/>
    </row>
    <row r="128" spans="24:24" x14ac:dyDescent="0.3">
      <c r="X128" s="46"/>
    </row>
    <row r="129" spans="24:24" x14ac:dyDescent="0.3">
      <c r="X129" s="46"/>
    </row>
    <row r="130" spans="24:24" x14ac:dyDescent="0.3">
      <c r="X130" s="46"/>
    </row>
    <row r="131" spans="24:24" x14ac:dyDescent="0.3">
      <c r="X131" s="46"/>
    </row>
    <row r="132" spans="24:24" x14ac:dyDescent="0.3">
      <c r="X132" s="46"/>
    </row>
    <row r="133" spans="24:24" x14ac:dyDescent="0.3">
      <c r="X133" s="46"/>
    </row>
    <row r="134" spans="24:24" x14ac:dyDescent="0.3">
      <c r="X134" s="46"/>
    </row>
    <row r="135" spans="24:24" x14ac:dyDescent="0.3">
      <c r="X135" s="46"/>
    </row>
    <row r="136" spans="24:24" x14ac:dyDescent="0.3">
      <c r="X136" s="46"/>
    </row>
    <row r="137" spans="24:24" x14ac:dyDescent="0.3">
      <c r="X137" s="46"/>
    </row>
    <row r="138" spans="24:24" x14ac:dyDescent="0.3">
      <c r="X138" s="46"/>
    </row>
    <row r="139" spans="24:24" x14ac:dyDescent="0.3">
      <c r="X139" s="46"/>
    </row>
    <row r="140" spans="24:24" x14ac:dyDescent="0.3">
      <c r="X140" s="46"/>
    </row>
    <row r="141" spans="24:24" x14ac:dyDescent="0.3">
      <c r="X141" s="46"/>
    </row>
    <row r="142" spans="24:24" x14ac:dyDescent="0.3">
      <c r="X142" s="46"/>
    </row>
    <row r="143" spans="24:24" x14ac:dyDescent="0.3">
      <c r="X143" s="46"/>
    </row>
    <row r="144" spans="24:24" x14ac:dyDescent="0.3">
      <c r="X144" s="46"/>
    </row>
    <row r="145" spans="24:24" x14ac:dyDescent="0.3">
      <c r="X145" s="46"/>
    </row>
    <row r="146" spans="24:24" x14ac:dyDescent="0.3">
      <c r="X146" s="46"/>
    </row>
    <row r="147" spans="24:24" x14ac:dyDescent="0.3">
      <c r="X147" s="46"/>
    </row>
    <row r="148" spans="24:24" x14ac:dyDescent="0.3">
      <c r="X148" s="46"/>
    </row>
    <row r="149" spans="24:24" x14ac:dyDescent="0.3">
      <c r="X149" s="46"/>
    </row>
    <row r="150" spans="24:24" x14ac:dyDescent="0.3">
      <c r="X150" s="46"/>
    </row>
    <row r="151" spans="24:24" x14ac:dyDescent="0.3">
      <c r="X151" s="46"/>
    </row>
    <row r="152" spans="24:24" x14ac:dyDescent="0.3">
      <c r="X152" s="46"/>
    </row>
    <row r="153" spans="24:24" x14ac:dyDescent="0.3">
      <c r="X153" s="46"/>
    </row>
  </sheetData>
  <autoFilter ref="A6:AF68" xr:uid="{00000000-0009-0000-0000-000001000000}"/>
  <mergeCells count="26"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F167"/>
  <sheetViews>
    <sheetView topLeftCell="A4" zoomScale="85" zoomScaleNormal="85" workbookViewId="0">
      <selection activeCell="K42" sqref="K42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6" customWidth="1"/>
    <col min="4" max="4" width="11.33203125" style="1" customWidth="1"/>
    <col min="5" max="5" width="12.44140625" style="1" customWidth="1"/>
    <col min="6" max="6" width="11.44140625" style="76"/>
    <col min="7" max="7" width="8.6640625" style="76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5546875" style="63" customWidth="1"/>
    <col min="17" max="17" width="9.5546875" style="1" customWidth="1"/>
    <col min="18" max="18" width="9.5546875" style="63" customWidth="1"/>
    <col min="19" max="19" width="9.5546875" style="1" customWidth="1"/>
    <col min="20" max="20" width="9.5546875" style="63" customWidth="1"/>
    <col min="21" max="21" width="9.5546875" style="1" customWidth="1"/>
    <col min="22" max="22" width="9.5546875" style="63" customWidth="1"/>
    <col min="23" max="23" width="9.5546875" style="1" customWidth="1"/>
    <col min="24" max="24" width="23.5546875" style="3" customWidth="1"/>
    <col min="25" max="25" width="4.33203125" style="1" customWidth="1"/>
    <col min="26" max="26" width="11.33203125" style="1" customWidth="1"/>
    <col min="27" max="27" width="8.5546875" style="1" customWidth="1"/>
    <col min="28" max="28" width="11.6640625" style="1" customWidth="1"/>
    <col min="29" max="29" width="9" style="1" customWidth="1"/>
    <col min="30" max="30" width="8.6640625" style="1" customWidth="1"/>
    <col min="31" max="31" width="8.44140625" style="1" customWidth="1"/>
    <col min="32" max="16384" width="11.44140625" style="1"/>
  </cols>
  <sheetData>
    <row r="1" spans="1:32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3" spans="1:32" ht="15.6" x14ac:dyDescent="0.3">
      <c r="B3" s="4" t="s">
        <v>0</v>
      </c>
      <c r="C3" s="115" t="s">
        <v>371</v>
      </c>
      <c r="D3" s="115">
        <v>2017</v>
      </c>
      <c r="E3" s="4"/>
      <c r="F3" s="5" t="s">
        <v>371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7"/>
    </row>
    <row r="4" spans="1:32" ht="15" thickBot="1" x14ac:dyDescent="0.35">
      <c r="C4" s="114"/>
      <c r="F4" s="114"/>
      <c r="G4" s="114"/>
    </row>
    <row r="5" spans="1:32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18</v>
      </c>
      <c r="W5" s="171"/>
      <c r="X5" s="183" t="s">
        <v>19</v>
      </c>
      <c r="Y5" s="174" t="s">
        <v>20</v>
      </c>
      <c r="Z5" s="176" t="s">
        <v>21</v>
      </c>
      <c r="AA5" s="177"/>
      <c r="AB5" s="178" t="s">
        <v>22</v>
      </c>
      <c r="AC5" s="179"/>
      <c r="AD5" s="180" t="s">
        <v>23</v>
      </c>
      <c r="AE5" s="181"/>
      <c r="AF5" s="182"/>
    </row>
    <row r="6" spans="1:32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84"/>
      <c r="Y6" s="175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3">
      <c r="A7" s="11">
        <v>1</v>
      </c>
      <c r="B7" s="12" t="s">
        <v>161</v>
      </c>
      <c r="C7" s="14" t="s">
        <v>16</v>
      </c>
      <c r="D7" s="13">
        <v>42796</v>
      </c>
      <c r="E7" s="12" t="s">
        <v>372</v>
      </c>
      <c r="F7" s="15" t="s">
        <v>46</v>
      </c>
      <c r="G7" s="15" t="s">
        <v>35</v>
      </c>
      <c r="H7" s="15" t="s">
        <v>373</v>
      </c>
      <c r="I7" s="15" t="s">
        <v>374</v>
      </c>
      <c r="J7" s="15" t="s">
        <v>126</v>
      </c>
      <c r="K7" s="15" t="s">
        <v>127</v>
      </c>
      <c r="L7" s="16">
        <v>390</v>
      </c>
      <c r="M7" s="17">
        <v>0.77</v>
      </c>
      <c r="N7" s="18">
        <v>300</v>
      </c>
      <c r="O7" s="19"/>
      <c r="P7" s="16"/>
      <c r="Q7" s="20">
        <f>P7*0.22</f>
        <v>0</v>
      </c>
      <c r="R7" s="16">
        <v>400</v>
      </c>
      <c r="S7" s="20">
        <f>R7*0.2</f>
        <v>80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3">
      <c r="A8" s="11">
        <v>2</v>
      </c>
      <c r="B8" s="12" t="s">
        <v>51</v>
      </c>
      <c r="C8" s="14" t="s">
        <v>18</v>
      </c>
      <c r="D8" s="13">
        <v>42796</v>
      </c>
      <c r="E8" s="12" t="s">
        <v>375</v>
      </c>
      <c r="F8" s="15" t="s">
        <v>85</v>
      </c>
      <c r="G8" s="15" t="s">
        <v>47</v>
      </c>
      <c r="H8" s="15" t="s">
        <v>376</v>
      </c>
      <c r="I8" s="22" t="s">
        <v>377</v>
      </c>
      <c r="J8" s="23" t="s">
        <v>378</v>
      </c>
      <c r="K8" s="23" t="s">
        <v>379</v>
      </c>
      <c r="L8" s="16">
        <v>100</v>
      </c>
      <c r="M8" s="17">
        <v>0.8</v>
      </c>
      <c r="N8" s="18">
        <f>L8*M8</f>
        <v>80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3</v>
      </c>
      <c r="W8" s="20">
        <v>30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x14ac:dyDescent="0.3">
      <c r="A9" s="11">
        <v>3</v>
      </c>
      <c r="B9" s="12" t="s">
        <v>111</v>
      </c>
      <c r="C9" s="14" t="s">
        <v>16</v>
      </c>
      <c r="D9" s="13">
        <v>42797</v>
      </c>
      <c r="E9" s="12" t="s">
        <v>112</v>
      </c>
      <c r="F9" s="15" t="s">
        <v>46</v>
      </c>
      <c r="G9" s="15" t="s">
        <v>47</v>
      </c>
      <c r="H9" s="15" t="s">
        <v>380</v>
      </c>
      <c r="I9" s="77" t="s">
        <v>381</v>
      </c>
      <c r="J9" s="15" t="s">
        <v>115</v>
      </c>
      <c r="K9" s="22" t="s">
        <v>116</v>
      </c>
      <c r="L9" s="16">
        <v>1035</v>
      </c>
      <c r="M9" s="17">
        <v>0.45</v>
      </c>
      <c r="N9" s="18">
        <v>465</v>
      </c>
      <c r="O9" s="19"/>
      <c r="P9" s="16"/>
      <c r="Q9" s="20">
        <f t="shared" ref="Q9:Q82" si="0">P9*0.22</f>
        <v>0</v>
      </c>
      <c r="R9" s="16">
        <v>550</v>
      </c>
      <c r="S9" s="20">
        <f t="shared" ref="S9:S82" si="1">R9*0.2</f>
        <v>110</v>
      </c>
      <c r="T9" s="16"/>
      <c r="U9" s="20">
        <f t="shared" ref="U9:U82" si="2">T9*0.2</f>
        <v>0</v>
      </c>
      <c r="V9" s="16"/>
      <c r="W9" s="20">
        <f t="shared" ref="W9:W82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82" si="4">AD9*AE9</f>
        <v>0</v>
      </c>
    </row>
    <row r="10" spans="1:32" s="21" customFormat="1" ht="12" x14ac:dyDescent="0.3">
      <c r="A10" s="11">
        <v>4</v>
      </c>
      <c r="B10" s="12" t="s">
        <v>58</v>
      </c>
      <c r="C10" s="14" t="s">
        <v>18</v>
      </c>
      <c r="D10" s="13">
        <v>42797</v>
      </c>
      <c r="E10" s="12"/>
      <c r="F10" s="15" t="s">
        <v>85</v>
      </c>
      <c r="G10" s="15" t="s">
        <v>59</v>
      </c>
      <c r="H10" s="15" t="s">
        <v>36</v>
      </c>
      <c r="I10" s="15" t="s">
        <v>37</v>
      </c>
      <c r="J10" s="15" t="s">
        <v>128</v>
      </c>
      <c r="K10" s="15" t="s">
        <v>129</v>
      </c>
      <c r="L10" s="16">
        <v>140</v>
      </c>
      <c r="M10" s="17">
        <v>0.68</v>
      </c>
      <c r="N10" s="18">
        <v>95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>
        <v>150</v>
      </c>
      <c r="W10" s="20">
        <f t="shared" si="3"/>
        <v>30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3">
      <c r="A11" s="11">
        <v>5</v>
      </c>
      <c r="B11" s="12" t="s">
        <v>118</v>
      </c>
      <c r="C11" s="14" t="s">
        <v>18</v>
      </c>
      <c r="D11" s="13">
        <v>42797</v>
      </c>
      <c r="E11" s="12"/>
      <c r="F11" s="15" t="s">
        <v>85</v>
      </c>
      <c r="G11" s="15" t="s">
        <v>59</v>
      </c>
      <c r="H11" s="15" t="s">
        <v>36</v>
      </c>
      <c r="I11" s="15" t="s">
        <v>37</v>
      </c>
      <c r="J11" s="15" t="s">
        <v>382</v>
      </c>
      <c r="K11" s="15" t="s">
        <v>383</v>
      </c>
      <c r="L11" s="16">
        <v>87</v>
      </c>
      <c r="M11" s="17">
        <v>0.6</v>
      </c>
      <c r="N11" s="18">
        <f>L11*M11</f>
        <v>52.199999999999996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>
        <v>100</v>
      </c>
      <c r="W11" s="20">
        <f t="shared" si="3"/>
        <v>20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3">
      <c r="A12" s="11">
        <v>6</v>
      </c>
      <c r="B12" s="12" t="s">
        <v>58</v>
      </c>
      <c r="C12" s="14" t="s">
        <v>15</v>
      </c>
      <c r="D12" s="13">
        <v>42797</v>
      </c>
      <c r="E12" s="12"/>
      <c r="F12" s="15" t="s">
        <v>53</v>
      </c>
      <c r="G12" s="15" t="s">
        <v>47</v>
      </c>
      <c r="H12" s="15" t="s">
        <v>384</v>
      </c>
      <c r="I12" s="15" t="s">
        <v>385</v>
      </c>
      <c r="J12" s="15" t="s">
        <v>36</v>
      </c>
      <c r="K12" s="15" t="s">
        <v>37</v>
      </c>
      <c r="L12" s="16">
        <v>135</v>
      </c>
      <c r="M12" s="17">
        <v>0.75</v>
      </c>
      <c r="N12" s="18">
        <v>100</v>
      </c>
      <c r="O12" s="19"/>
      <c r="P12" s="16">
        <v>150</v>
      </c>
      <c r="Q12" s="20">
        <f t="shared" si="0"/>
        <v>33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60" t="s">
        <v>386</v>
      </c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3">
      <c r="A13" s="11">
        <v>7</v>
      </c>
      <c r="B13" s="12" t="s">
        <v>51</v>
      </c>
      <c r="C13" s="14" t="s">
        <v>15</v>
      </c>
      <c r="D13" s="13">
        <v>42797</v>
      </c>
      <c r="E13" s="12" t="s">
        <v>387</v>
      </c>
      <c r="F13" s="15" t="s">
        <v>71</v>
      </c>
      <c r="G13" s="15" t="s">
        <v>35</v>
      </c>
      <c r="H13" s="15" t="s">
        <v>72</v>
      </c>
      <c r="I13" s="15" t="s">
        <v>73</v>
      </c>
      <c r="J13" s="22" t="s">
        <v>388</v>
      </c>
      <c r="K13" s="22" t="s">
        <v>389</v>
      </c>
      <c r="L13" s="16">
        <v>270</v>
      </c>
      <c r="M13" s="17">
        <v>0.74</v>
      </c>
      <c r="N13" s="18">
        <f>L13*M13</f>
        <v>199.8</v>
      </c>
      <c r="O13" s="19"/>
      <c r="P13" s="16">
        <v>270</v>
      </c>
      <c r="Q13" s="20">
        <f t="shared" si="0"/>
        <v>59.4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 t="s">
        <v>390</v>
      </c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3">
      <c r="A14" s="11">
        <v>8</v>
      </c>
      <c r="B14" s="15" t="s">
        <v>62</v>
      </c>
      <c r="C14" s="14" t="s">
        <v>18</v>
      </c>
      <c r="D14" s="13">
        <v>42797</v>
      </c>
      <c r="E14" s="15" t="s">
        <v>315</v>
      </c>
      <c r="F14" s="15" t="s">
        <v>85</v>
      </c>
      <c r="G14" s="15" t="s">
        <v>59</v>
      </c>
      <c r="H14" s="15" t="s">
        <v>391</v>
      </c>
      <c r="I14" s="15" t="s">
        <v>140</v>
      </c>
      <c r="J14" s="15" t="s">
        <v>392</v>
      </c>
      <c r="K14" s="15" t="s">
        <v>65</v>
      </c>
      <c r="L14" s="16">
        <v>0</v>
      </c>
      <c r="M14" s="17">
        <v>0</v>
      </c>
      <c r="N14" s="18">
        <f>L14*M14</f>
        <v>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/>
      <c r="U14" s="20">
        <f t="shared" si="2"/>
        <v>0</v>
      </c>
      <c r="V14" s="16">
        <v>120</v>
      </c>
      <c r="W14" s="20">
        <f t="shared" si="3"/>
        <v>24</v>
      </c>
      <c r="X14" s="60" t="s">
        <v>393</v>
      </c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3">
      <c r="A15" s="11">
        <v>9</v>
      </c>
      <c r="B15" s="15" t="s">
        <v>58</v>
      </c>
      <c r="C15" s="14" t="s">
        <v>17</v>
      </c>
      <c r="D15" s="13">
        <v>42797</v>
      </c>
      <c r="E15" s="12"/>
      <c r="F15" s="15" t="s">
        <v>34</v>
      </c>
      <c r="G15" s="15" t="s">
        <v>35</v>
      </c>
      <c r="H15" s="15" t="s">
        <v>394</v>
      </c>
      <c r="I15" s="15" t="s">
        <v>395</v>
      </c>
      <c r="J15" s="15" t="s">
        <v>36</v>
      </c>
      <c r="K15" s="15" t="s">
        <v>37</v>
      </c>
      <c r="L15" s="16">
        <v>205</v>
      </c>
      <c r="M15" s="17">
        <v>0.78</v>
      </c>
      <c r="N15" s="18">
        <v>160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>
        <v>200</v>
      </c>
      <c r="U15" s="20">
        <f t="shared" si="2"/>
        <v>40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x14ac:dyDescent="0.3">
      <c r="A16" s="11">
        <v>10</v>
      </c>
      <c r="B16" s="15" t="s">
        <v>58</v>
      </c>
      <c r="C16" s="14" t="s">
        <v>17</v>
      </c>
      <c r="D16" s="14">
        <v>42800</v>
      </c>
      <c r="E16" s="15"/>
      <c r="F16" s="15" t="s">
        <v>34</v>
      </c>
      <c r="G16" s="15" t="s">
        <v>35</v>
      </c>
      <c r="H16" s="15" t="s">
        <v>36</v>
      </c>
      <c r="I16" s="15" t="s">
        <v>37</v>
      </c>
      <c r="J16" s="15" t="s">
        <v>396</v>
      </c>
      <c r="K16" s="15" t="s">
        <v>397</v>
      </c>
      <c r="L16" s="16">
        <v>165</v>
      </c>
      <c r="M16" s="17">
        <v>0.67</v>
      </c>
      <c r="N16" s="18">
        <v>110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>
        <v>180</v>
      </c>
      <c r="U16" s="20">
        <f t="shared" si="2"/>
        <v>36</v>
      </c>
      <c r="V16" s="16"/>
      <c r="W16" s="20">
        <f t="shared" si="3"/>
        <v>0</v>
      </c>
      <c r="X16" s="60"/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3">
      <c r="A17" s="11">
        <v>11</v>
      </c>
      <c r="B17" s="15" t="s">
        <v>58</v>
      </c>
      <c r="C17" s="14" t="s">
        <v>16</v>
      </c>
      <c r="D17" s="14">
        <v>42800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226</v>
      </c>
      <c r="K17" s="15" t="s">
        <v>227</v>
      </c>
      <c r="L17" s="16">
        <v>210</v>
      </c>
      <c r="M17" s="17">
        <v>0.72</v>
      </c>
      <c r="N17" s="18">
        <v>150</v>
      </c>
      <c r="O17" s="19"/>
      <c r="P17" s="16"/>
      <c r="Q17" s="20">
        <f t="shared" si="0"/>
        <v>0</v>
      </c>
      <c r="R17" s="16">
        <v>220</v>
      </c>
      <c r="S17" s="20">
        <f t="shared" si="1"/>
        <v>44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x14ac:dyDescent="0.3">
      <c r="A18" s="11">
        <v>12</v>
      </c>
      <c r="B18" s="15" t="s">
        <v>58</v>
      </c>
      <c r="C18" s="14" t="s">
        <v>18</v>
      </c>
      <c r="D18" s="14">
        <v>42800</v>
      </c>
      <c r="E18" s="15"/>
      <c r="F18" s="15" t="s">
        <v>85</v>
      </c>
      <c r="G18" s="15" t="s">
        <v>59</v>
      </c>
      <c r="H18" s="15" t="s">
        <v>36</v>
      </c>
      <c r="I18" s="15" t="s">
        <v>37</v>
      </c>
      <c r="J18" s="15" t="s">
        <v>398</v>
      </c>
      <c r="K18" s="15" t="s">
        <v>399</v>
      </c>
      <c r="L18" s="16">
        <v>100</v>
      </c>
      <c r="M18" s="17">
        <v>0.65</v>
      </c>
      <c r="N18" s="18">
        <f>L18*M18</f>
        <v>65</v>
      </c>
      <c r="O18" s="19"/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3</v>
      </c>
      <c r="W18" s="20">
        <v>30</v>
      </c>
      <c r="X18" s="60" t="s">
        <v>400</v>
      </c>
      <c r="Y18" s="57" t="s">
        <v>41</v>
      </c>
      <c r="Z18" s="51"/>
      <c r="AA18" s="38"/>
      <c r="AB18" s="11"/>
      <c r="AC18" s="52"/>
      <c r="AD18" s="51"/>
      <c r="AE18" s="34"/>
      <c r="AF18" s="42">
        <f t="shared" si="4"/>
        <v>0</v>
      </c>
    </row>
    <row r="19" spans="1:32" s="21" customFormat="1" ht="12" x14ac:dyDescent="0.3">
      <c r="A19" s="11">
        <v>13</v>
      </c>
      <c r="B19" s="15" t="s">
        <v>58</v>
      </c>
      <c r="C19" s="14" t="s">
        <v>18</v>
      </c>
      <c r="D19" s="14">
        <v>42801</v>
      </c>
      <c r="E19" s="15"/>
      <c r="F19" s="15" t="s">
        <v>85</v>
      </c>
      <c r="G19" s="15" t="s">
        <v>47</v>
      </c>
      <c r="H19" s="15" t="s">
        <v>36</v>
      </c>
      <c r="I19" s="15" t="s">
        <v>37</v>
      </c>
      <c r="J19" s="15" t="s">
        <v>167</v>
      </c>
      <c r="K19" s="15" t="s">
        <v>168</v>
      </c>
      <c r="L19" s="16">
        <v>170</v>
      </c>
      <c r="M19" s="17">
        <v>0.72</v>
      </c>
      <c r="N19" s="18">
        <v>90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>
        <v>180</v>
      </c>
      <c r="W19" s="20">
        <f t="shared" si="3"/>
        <v>36</v>
      </c>
      <c r="X19" s="60"/>
      <c r="Y19" s="57" t="s">
        <v>41</v>
      </c>
      <c r="Z19" s="51"/>
      <c r="AA19" s="38"/>
      <c r="AB19" s="11"/>
      <c r="AC19" s="52"/>
      <c r="AD19" s="51"/>
      <c r="AE19" s="34"/>
      <c r="AF19" s="42">
        <f t="shared" si="4"/>
        <v>0</v>
      </c>
    </row>
    <row r="20" spans="1:32" s="21" customFormat="1" ht="12" x14ac:dyDescent="0.3">
      <c r="A20" s="11">
        <v>14</v>
      </c>
      <c r="B20" s="15" t="s">
        <v>58</v>
      </c>
      <c r="C20" s="14" t="s">
        <v>18</v>
      </c>
      <c r="D20" s="14">
        <v>42801</v>
      </c>
      <c r="E20" s="15"/>
      <c r="F20" s="15" t="s">
        <v>85</v>
      </c>
      <c r="G20" s="15" t="s">
        <v>47</v>
      </c>
      <c r="H20" s="15" t="s">
        <v>332</v>
      </c>
      <c r="I20" s="22" t="s">
        <v>333</v>
      </c>
      <c r="J20" s="23" t="s">
        <v>36</v>
      </c>
      <c r="K20" s="23" t="s">
        <v>37</v>
      </c>
      <c r="L20" s="16">
        <v>240</v>
      </c>
      <c r="M20" s="17">
        <v>0.65</v>
      </c>
      <c r="N20" s="18">
        <f>L20*M20</f>
        <v>156</v>
      </c>
      <c r="O20" s="19">
        <v>14</v>
      </c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>
        <v>250</v>
      </c>
      <c r="W20" s="20">
        <f t="shared" si="3"/>
        <v>50</v>
      </c>
      <c r="X20" s="60" t="s">
        <v>334</v>
      </c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3">
      <c r="A21" s="11">
        <v>15</v>
      </c>
      <c r="B21" s="15" t="s">
        <v>161</v>
      </c>
      <c r="C21" s="14" t="s">
        <v>42</v>
      </c>
      <c r="D21" s="14">
        <v>42801</v>
      </c>
      <c r="E21" s="15"/>
      <c r="F21" s="15" t="s">
        <v>71</v>
      </c>
      <c r="G21" s="15" t="s">
        <v>59</v>
      </c>
      <c r="H21" s="15" t="s">
        <v>163</v>
      </c>
      <c r="I21" s="22" t="s">
        <v>164</v>
      </c>
      <c r="J21" s="15" t="s">
        <v>126</v>
      </c>
      <c r="K21" s="15" t="s">
        <v>127</v>
      </c>
      <c r="L21" s="16">
        <v>100</v>
      </c>
      <c r="M21" s="17">
        <v>0.7</v>
      </c>
      <c r="N21" s="18">
        <f>L21*M21</f>
        <v>70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3">
      <c r="A22" s="11">
        <v>16</v>
      </c>
      <c r="B22" s="15" t="s">
        <v>32</v>
      </c>
      <c r="C22" s="14" t="s">
        <v>42</v>
      </c>
      <c r="D22" s="14">
        <v>42801</v>
      </c>
      <c r="E22" s="15" t="s">
        <v>401</v>
      </c>
      <c r="F22" s="15" t="s">
        <v>402</v>
      </c>
      <c r="G22" s="15" t="s">
        <v>59</v>
      </c>
      <c r="H22" s="22" t="s">
        <v>403</v>
      </c>
      <c r="I22" s="22" t="s">
        <v>254</v>
      </c>
      <c r="J22" s="15" t="s">
        <v>36</v>
      </c>
      <c r="K22" s="15" t="s">
        <v>37</v>
      </c>
      <c r="L22" s="16">
        <v>100</v>
      </c>
      <c r="M22" s="17">
        <v>2</v>
      </c>
      <c r="N22" s="18">
        <f>L22*M22</f>
        <v>200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1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3">
      <c r="A23" s="11">
        <v>17</v>
      </c>
      <c r="B23" s="15" t="s">
        <v>58</v>
      </c>
      <c r="C23" s="14" t="s">
        <v>17</v>
      </c>
      <c r="D23" s="14">
        <v>42801</v>
      </c>
      <c r="E23" s="15"/>
      <c r="F23" s="15" t="s">
        <v>34</v>
      </c>
      <c r="G23" s="15" t="s">
        <v>59</v>
      </c>
      <c r="H23" s="15" t="s">
        <v>36</v>
      </c>
      <c r="I23" s="15" t="s">
        <v>37</v>
      </c>
      <c r="J23" s="15" t="s">
        <v>404</v>
      </c>
      <c r="K23" s="15" t="s">
        <v>299</v>
      </c>
      <c r="L23" s="16">
        <v>230</v>
      </c>
      <c r="M23" s="17">
        <v>0.65</v>
      </c>
      <c r="N23" s="18">
        <v>150</v>
      </c>
      <c r="O23" s="19"/>
      <c r="P23" s="16"/>
      <c r="Q23" s="20">
        <f t="shared" si="0"/>
        <v>0</v>
      </c>
      <c r="R23" s="16"/>
      <c r="S23" s="20">
        <f t="shared" si="1"/>
        <v>0</v>
      </c>
      <c r="T23" s="16">
        <v>240</v>
      </c>
      <c r="U23" s="20">
        <f t="shared" si="2"/>
        <v>48</v>
      </c>
      <c r="V23" s="16"/>
      <c r="W23" s="20">
        <f t="shared" si="3"/>
        <v>0</v>
      </c>
      <c r="X23" s="60"/>
      <c r="Y23" s="57" t="s">
        <v>41</v>
      </c>
      <c r="Z23" s="53"/>
      <c r="AA23" s="45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3">
      <c r="A24" s="11">
        <v>18</v>
      </c>
      <c r="B24" s="15" t="s">
        <v>58</v>
      </c>
      <c r="C24" s="14" t="s">
        <v>17</v>
      </c>
      <c r="D24" s="14">
        <v>42802</v>
      </c>
      <c r="E24" s="15"/>
      <c r="F24" s="15" t="s">
        <v>34</v>
      </c>
      <c r="G24" s="15" t="s">
        <v>59</v>
      </c>
      <c r="H24" s="15" t="s">
        <v>36</v>
      </c>
      <c r="I24" s="15" t="s">
        <v>37</v>
      </c>
      <c r="J24" s="15" t="s">
        <v>405</v>
      </c>
      <c r="K24" s="15" t="s">
        <v>406</v>
      </c>
      <c r="L24" s="16">
        <v>170</v>
      </c>
      <c r="M24" s="17">
        <v>0.65</v>
      </c>
      <c r="N24" s="18">
        <v>110</v>
      </c>
      <c r="O24" s="19"/>
      <c r="P24" s="16"/>
      <c r="Q24" s="20">
        <f t="shared" si="0"/>
        <v>0</v>
      </c>
      <c r="R24" s="16"/>
      <c r="S24" s="20">
        <f t="shared" si="1"/>
        <v>0</v>
      </c>
      <c r="T24" s="16">
        <v>170</v>
      </c>
      <c r="U24" s="20">
        <f t="shared" si="2"/>
        <v>34</v>
      </c>
      <c r="V24" s="16"/>
      <c r="W24" s="20">
        <f t="shared" si="3"/>
        <v>0</v>
      </c>
      <c r="X24" s="60"/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3">
      <c r="A25" s="11">
        <v>19</v>
      </c>
      <c r="B25" s="15" t="s">
        <v>62</v>
      </c>
      <c r="C25" s="14" t="s">
        <v>17</v>
      </c>
      <c r="D25" s="14">
        <v>42802</v>
      </c>
      <c r="E25" s="15"/>
      <c r="F25" s="15" t="s">
        <v>34</v>
      </c>
      <c r="G25" s="15" t="s">
        <v>59</v>
      </c>
      <c r="H25" s="15" t="s">
        <v>407</v>
      </c>
      <c r="I25" s="15" t="s">
        <v>254</v>
      </c>
      <c r="J25" s="15" t="s">
        <v>408</v>
      </c>
      <c r="K25" s="15" t="s">
        <v>159</v>
      </c>
      <c r="L25" s="16">
        <v>0</v>
      </c>
      <c r="M25" s="17">
        <v>0</v>
      </c>
      <c r="N25" s="18">
        <f>L25*M25</f>
        <v>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100</v>
      </c>
      <c r="U25" s="20">
        <f t="shared" si="2"/>
        <v>20</v>
      </c>
      <c r="V25" s="16"/>
      <c r="W25" s="20">
        <f t="shared" si="3"/>
        <v>0</v>
      </c>
      <c r="X25" s="60" t="s">
        <v>393</v>
      </c>
      <c r="Y25" s="57" t="s">
        <v>41</v>
      </c>
      <c r="Z25" s="51"/>
      <c r="AA25" s="38"/>
      <c r="AB25" s="11"/>
      <c r="AC25" s="52"/>
      <c r="AD25" s="51"/>
      <c r="AE25" s="34"/>
      <c r="AF25" s="42">
        <f t="shared" si="4"/>
        <v>0</v>
      </c>
    </row>
    <row r="26" spans="1:32" s="21" customFormat="1" ht="12" x14ac:dyDescent="0.3">
      <c r="A26" s="11">
        <v>20</v>
      </c>
      <c r="B26" s="15" t="s">
        <v>58</v>
      </c>
      <c r="C26" s="14" t="s">
        <v>15</v>
      </c>
      <c r="D26" s="14">
        <v>42802</v>
      </c>
      <c r="E26" s="15"/>
      <c r="F26" s="15" t="s">
        <v>53</v>
      </c>
      <c r="G26" s="15" t="s">
        <v>47</v>
      </c>
      <c r="H26" s="15" t="s">
        <v>36</v>
      </c>
      <c r="I26" s="15" t="s">
        <v>37</v>
      </c>
      <c r="J26" s="15" t="s">
        <v>128</v>
      </c>
      <c r="K26" s="15" t="s">
        <v>129</v>
      </c>
      <c r="L26" s="16">
        <v>140</v>
      </c>
      <c r="M26" s="17">
        <v>0.72</v>
      </c>
      <c r="N26" s="18">
        <v>100</v>
      </c>
      <c r="O26" s="19"/>
      <c r="P26" s="16">
        <v>150</v>
      </c>
      <c r="Q26" s="20">
        <f t="shared" si="0"/>
        <v>33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3">
      <c r="A27" s="11">
        <v>21</v>
      </c>
      <c r="B27" s="15" t="s">
        <v>58</v>
      </c>
      <c r="C27" s="14" t="s">
        <v>16</v>
      </c>
      <c r="D27" s="14">
        <v>42802</v>
      </c>
      <c r="E27" s="15"/>
      <c r="F27" s="15" t="s">
        <v>46</v>
      </c>
      <c r="G27" s="15" t="s">
        <v>47</v>
      </c>
      <c r="H27" s="15" t="s">
        <v>36</v>
      </c>
      <c r="I27" s="15" t="s">
        <v>37</v>
      </c>
      <c r="J27" s="15" t="s">
        <v>409</v>
      </c>
      <c r="K27" s="15" t="s">
        <v>410</v>
      </c>
      <c r="L27" s="16">
        <v>325</v>
      </c>
      <c r="M27" s="17">
        <v>0.77</v>
      </c>
      <c r="N27" s="18">
        <v>250</v>
      </c>
      <c r="O27" s="19"/>
      <c r="P27" s="16"/>
      <c r="Q27" s="20">
        <f t="shared" si="0"/>
        <v>0</v>
      </c>
      <c r="R27" s="16">
        <v>330</v>
      </c>
      <c r="S27" s="20">
        <f t="shared" si="1"/>
        <v>66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x14ac:dyDescent="0.3">
      <c r="A28" s="11">
        <v>22</v>
      </c>
      <c r="B28" s="15" t="s">
        <v>58</v>
      </c>
      <c r="C28" s="14" t="s">
        <v>16</v>
      </c>
      <c r="D28" s="14">
        <v>42803</v>
      </c>
      <c r="E28" s="15"/>
      <c r="F28" s="15" t="s">
        <v>46</v>
      </c>
      <c r="G28" s="15" t="s">
        <v>35</v>
      </c>
      <c r="H28" s="15" t="s">
        <v>332</v>
      </c>
      <c r="I28" s="22" t="s">
        <v>333</v>
      </c>
      <c r="J28" s="15" t="s">
        <v>36</v>
      </c>
      <c r="K28" s="22" t="s">
        <v>37</v>
      </c>
      <c r="L28" s="16">
        <v>240</v>
      </c>
      <c r="M28" s="17">
        <v>0.65</v>
      </c>
      <c r="N28" s="18">
        <f>L28*M28</f>
        <v>156</v>
      </c>
      <c r="O28" s="19">
        <v>14</v>
      </c>
      <c r="P28" s="16"/>
      <c r="Q28" s="20">
        <f t="shared" si="0"/>
        <v>0</v>
      </c>
      <c r="R28" s="16">
        <v>250</v>
      </c>
      <c r="S28" s="20">
        <f t="shared" si="1"/>
        <v>50</v>
      </c>
      <c r="T28" s="16"/>
      <c r="U28" s="20">
        <f t="shared" si="2"/>
        <v>0</v>
      </c>
      <c r="V28" s="16"/>
      <c r="W28" s="20">
        <f t="shared" si="3"/>
        <v>0</v>
      </c>
      <c r="X28" s="60" t="s">
        <v>411</v>
      </c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3">
      <c r="A29" s="11">
        <v>23</v>
      </c>
      <c r="B29" s="15" t="s">
        <v>118</v>
      </c>
      <c r="C29" s="14" t="s">
        <v>17</v>
      </c>
      <c r="D29" s="14">
        <v>42803</v>
      </c>
      <c r="E29" s="15"/>
      <c r="F29" s="15" t="s">
        <v>34</v>
      </c>
      <c r="G29" s="15" t="s">
        <v>35</v>
      </c>
      <c r="H29" s="15" t="s">
        <v>36</v>
      </c>
      <c r="I29" s="22" t="s">
        <v>37</v>
      </c>
      <c r="J29" s="15" t="s">
        <v>412</v>
      </c>
      <c r="K29" s="15" t="s">
        <v>413</v>
      </c>
      <c r="L29" s="16">
        <v>285</v>
      </c>
      <c r="M29" s="17">
        <v>0.62</v>
      </c>
      <c r="N29" s="18">
        <f>L29*M29</f>
        <v>176.7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300</v>
      </c>
      <c r="U29" s="20">
        <f t="shared" si="2"/>
        <v>60</v>
      </c>
      <c r="V29" s="16"/>
      <c r="W29" s="20">
        <f t="shared" si="3"/>
        <v>0</v>
      </c>
      <c r="X29" s="61"/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3">
      <c r="A30" s="11">
        <v>24</v>
      </c>
      <c r="B30" s="15" t="s">
        <v>51</v>
      </c>
      <c r="C30" s="14" t="s">
        <v>15</v>
      </c>
      <c r="D30" s="14">
        <v>42803</v>
      </c>
      <c r="E30" s="15" t="s">
        <v>414</v>
      </c>
      <c r="F30" s="15" t="s">
        <v>71</v>
      </c>
      <c r="G30" s="15" t="s">
        <v>59</v>
      </c>
      <c r="H30" s="15" t="s">
        <v>415</v>
      </c>
      <c r="I30" s="15" t="s">
        <v>250</v>
      </c>
      <c r="J30" s="15" t="s">
        <v>416</v>
      </c>
      <c r="K30" s="15" t="s">
        <v>417</v>
      </c>
      <c r="L30" s="16">
        <v>480</v>
      </c>
      <c r="M30" s="17">
        <v>0.73</v>
      </c>
      <c r="N30" s="18">
        <f>L30*M30</f>
        <v>350.4</v>
      </c>
      <c r="O30" s="19">
        <v>10</v>
      </c>
      <c r="P30" s="16">
        <v>500</v>
      </c>
      <c r="Q30" s="20">
        <f t="shared" si="0"/>
        <v>110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61" t="s">
        <v>418</v>
      </c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12" x14ac:dyDescent="0.3">
      <c r="A31" s="11">
        <v>25</v>
      </c>
      <c r="B31" s="15" t="s">
        <v>58</v>
      </c>
      <c r="C31" s="14" t="s">
        <v>15</v>
      </c>
      <c r="D31" s="14">
        <v>42804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419</v>
      </c>
      <c r="K31" s="15" t="s">
        <v>420</v>
      </c>
      <c r="L31" s="16">
        <v>330</v>
      </c>
      <c r="M31" s="17">
        <v>0.74</v>
      </c>
      <c r="N31" s="18">
        <v>245</v>
      </c>
      <c r="O31" s="19"/>
      <c r="P31" s="16">
        <v>350</v>
      </c>
      <c r="Q31" s="20">
        <f t="shared" si="0"/>
        <v>77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 t="shared" si="4"/>
        <v>0</v>
      </c>
    </row>
    <row r="32" spans="1:32" s="21" customFormat="1" ht="12" x14ac:dyDescent="0.3">
      <c r="A32" s="11">
        <v>26</v>
      </c>
      <c r="B32" s="15" t="s">
        <v>58</v>
      </c>
      <c r="C32" s="14" t="s">
        <v>42</v>
      </c>
      <c r="D32" s="14">
        <v>42804</v>
      </c>
      <c r="E32" s="15"/>
      <c r="F32" s="15" t="s">
        <v>71</v>
      </c>
      <c r="G32" s="15" t="s">
        <v>59</v>
      </c>
      <c r="H32" s="15" t="s">
        <v>36</v>
      </c>
      <c r="I32" s="22" t="s">
        <v>37</v>
      </c>
      <c r="J32" s="15" t="s">
        <v>421</v>
      </c>
      <c r="K32" s="22" t="s">
        <v>310</v>
      </c>
      <c r="L32" s="16">
        <v>230</v>
      </c>
      <c r="M32" s="17">
        <v>0.65</v>
      </c>
      <c r="N32" s="18">
        <v>150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0"/>
      <c r="Y32" s="57" t="s">
        <v>41</v>
      </c>
      <c r="Z32" s="53"/>
      <c r="AA32" s="45"/>
      <c r="AB32" s="32"/>
      <c r="AC32" s="54"/>
      <c r="AD32" s="51"/>
      <c r="AE32" s="34"/>
      <c r="AF32" s="42">
        <f t="shared" si="4"/>
        <v>0</v>
      </c>
    </row>
    <row r="33" spans="1:32" s="21" customFormat="1" ht="12" x14ac:dyDescent="0.3">
      <c r="A33" s="11">
        <v>27</v>
      </c>
      <c r="B33" s="15" t="s">
        <v>44</v>
      </c>
      <c r="C33" s="14" t="s">
        <v>17</v>
      </c>
      <c r="D33" s="14">
        <v>42804</v>
      </c>
      <c r="E33" s="15" t="s">
        <v>422</v>
      </c>
      <c r="F33" s="15" t="s">
        <v>34</v>
      </c>
      <c r="G33" s="15" t="s">
        <v>59</v>
      </c>
      <c r="H33" s="15" t="s">
        <v>408</v>
      </c>
      <c r="I33" s="22" t="s">
        <v>159</v>
      </c>
      <c r="J33" s="15" t="s">
        <v>408</v>
      </c>
      <c r="K33" s="15" t="s">
        <v>159</v>
      </c>
      <c r="L33" s="16">
        <v>120</v>
      </c>
      <c r="M33" s="17">
        <v>0.35</v>
      </c>
      <c r="N33" s="18">
        <f>L33*M33</f>
        <v>42</v>
      </c>
      <c r="O33" s="19">
        <v>50</v>
      </c>
      <c r="P33" s="16"/>
      <c r="Q33" s="20">
        <f t="shared" si="0"/>
        <v>0</v>
      </c>
      <c r="R33" s="16"/>
      <c r="S33" s="20">
        <f t="shared" si="1"/>
        <v>0</v>
      </c>
      <c r="T33" s="16">
        <v>4</v>
      </c>
      <c r="U33" s="20">
        <v>40</v>
      </c>
      <c r="V33" s="16"/>
      <c r="W33" s="20">
        <f t="shared" si="3"/>
        <v>0</v>
      </c>
      <c r="X33" s="60" t="s">
        <v>423</v>
      </c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3">
      <c r="A34" s="11">
        <v>28</v>
      </c>
      <c r="B34" s="15" t="s">
        <v>44</v>
      </c>
      <c r="C34" s="14" t="s">
        <v>16</v>
      </c>
      <c r="D34" s="14">
        <v>42804</v>
      </c>
      <c r="E34" s="15"/>
      <c r="F34" s="15" t="s">
        <v>46</v>
      </c>
      <c r="G34" s="15" t="s">
        <v>59</v>
      </c>
      <c r="H34" s="15" t="s">
        <v>378</v>
      </c>
      <c r="I34" s="15" t="s">
        <v>379</v>
      </c>
      <c r="J34" s="15" t="s">
        <v>424</v>
      </c>
      <c r="K34" s="15" t="s">
        <v>425</v>
      </c>
      <c r="L34" s="16">
        <v>295</v>
      </c>
      <c r="M34" s="17">
        <v>0.65</v>
      </c>
      <c r="N34" s="18">
        <f>L34*M34</f>
        <v>191.75</v>
      </c>
      <c r="O34" s="19"/>
      <c r="P34" s="16"/>
      <c r="Q34" s="20">
        <f t="shared" si="0"/>
        <v>0</v>
      </c>
      <c r="R34" s="16">
        <v>300</v>
      </c>
      <c r="S34" s="20">
        <f t="shared" si="1"/>
        <v>60</v>
      </c>
      <c r="T34" s="16"/>
      <c r="U34" s="20">
        <f t="shared" si="2"/>
        <v>0</v>
      </c>
      <c r="V34" s="16"/>
      <c r="W34" s="20">
        <f t="shared" si="3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24" x14ac:dyDescent="0.3">
      <c r="A35" s="11">
        <v>29</v>
      </c>
      <c r="B35" s="15" t="s">
        <v>426</v>
      </c>
      <c r="C35" s="14" t="s">
        <v>16</v>
      </c>
      <c r="D35" s="14">
        <v>42807</v>
      </c>
      <c r="E35" s="15"/>
      <c r="F35" s="15" t="s">
        <v>46</v>
      </c>
      <c r="G35" s="15" t="s">
        <v>47</v>
      </c>
      <c r="H35" s="15" t="s">
        <v>36</v>
      </c>
      <c r="I35" s="22" t="s">
        <v>37</v>
      </c>
      <c r="J35" s="15" t="s">
        <v>427</v>
      </c>
      <c r="K35" s="22" t="s">
        <v>107</v>
      </c>
      <c r="L35" s="16">
        <v>360</v>
      </c>
      <c r="M35" s="17">
        <v>0.7</v>
      </c>
      <c r="N35" s="18">
        <f>L35*M35</f>
        <v>251.99999999999997</v>
      </c>
      <c r="O35" s="19"/>
      <c r="P35" s="16"/>
      <c r="Q35" s="20">
        <f t="shared" si="0"/>
        <v>0</v>
      </c>
      <c r="R35" s="16">
        <v>370</v>
      </c>
      <c r="S35" s="20">
        <f t="shared" si="1"/>
        <v>74</v>
      </c>
      <c r="T35" s="16"/>
      <c r="U35" s="20">
        <f t="shared" si="2"/>
        <v>0</v>
      </c>
      <c r="V35" s="16"/>
      <c r="W35" s="20">
        <f t="shared" si="3"/>
        <v>0</v>
      </c>
      <c r="X35" s="60" t="s">
        <v>428</v>
      </c>
      <c r="Y35" s="57" t="s">
        <v>41</v>
      </c>
      <c r="Z35" s="53"/>
      <c r="AA35" s="45"/>
      <c r="AB35" s="32"/>
      <c r="AC35" s="54"/>
      <c r="AD35" s="51"/>
      <c r="AE35" s="34"/>
      <c r="AF35" s="42">
        <f t="shared" si="4"/>
        <v>0</v>
      </c>
    </row>
    <row r="36" spans="1:32" s="21" customFormat="1" ht="12" x14ac:dyDescent="0.3">
      <c r="A36" s="11">
        <v>30</v>
      </c>
      <c r="B36" s="15" t="s">
        <v>58</v>
      </c>
      <c r="C36" s="14" t="s">
        <v>17</v>
      </c>
      <c r="D36" s="14">
        <v>42807</v>
      </c>
      <c r="E36" s="15"/>
      <c r="F36" s="15" t="s">
        <v>34</v>
      </c>
      <c r="G36" s="15" t="s">
        <v>35</v>
      </c>
      <c r="H36" s="15" t="s">
        <v>36</v>
      </c>
      <c r="I36" s="15" t="s">
        <v>37</v>
      </c>
      <c r="J36" s="15" t="s">
        <v>429</v>
      </c>
      <c r="K36" s="15" t="s">
        <v>430</v>
      </c>
      <c r="L36" s="16">
        <v>215</v>
      </c>
      <c r="M36" s="17">
        <v>0.67</v>
      </c>
      <c r="N36" s="18">
        <v>145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>
        <v>230</v>
      </c>
      <c r="U36" s="20">
        <f t="shared" si="2"/>
        <v>46</v>
      </c>
      <c r="V36" s="16"/>
      <c r="W36" s="20">
        <f t="shared" si="3"/>
        <v>0</v>
      </c>
      <c r="X36" s="60"/>
      <c r="Y36" s="57" t="s">
        <v>41</v>
      </c>
      <c r="Z36" s="51"/>
      <c r="AA36" s="38"/>
      <c r="AB36" s="11"/>
      <c r="AC36" s="52"/>
      <c r="AD36" s="53"/>
      <c r="AE36" s="34"/>
      <c r="AF36" s="42">
        <f t="shared" si="4"/>
        <v>0</v>
      </c>
    </row>
    <row r="37" spans="1:32" s="21" customFormat="1" ht="12" x14ac:dyDescent="0.3">
      <c r="A37" s="11">
        <v>31</v>
      </c>
      <c r="B37" s="15" t="s">
        <v>51</v>
      </c>
      <c r="C37" s="14" t="s">
        <v>15</v>
      </c>
      <c r="D37" s="14">
        <v>42807</v>
      </c>
      <c r="E37" s="15" t="s">
        <v>431</v>
      </c>
      <c r="F37" s="15" t="s">
        <v>53</v>
      </c>
      <c r="G37" s="15" t="s">
        <v>47</v>
      </c>
      <c r="H37" s="15" t="s">
        <v>36</v>
      </c>
      <c r="I37" s="15" t="s">
        <v>37</v>
      </c>
      <c r="J37" s="15" t="s">
        <v>432</v>
      </c>
      <c r="K37" s="15" t="s">
        <v>433</v>
      </c>
      <c r="L37" s="16">
        <v>230</v>
      </c>
      <c r="M37" s="17">
        <v>0.8</v>
      </c>
      <c r="N37" s="18">
        <f t="shared" ref="N37:N42" si="5">L37*M37</f>
        <v>184</v>
      </c>
      <c r="O37" s="19">
        <v>40</v>
      </c>
      <c r="P37" s="16">
        <v>230</v>
      </c>
      <c r="Q37" s="20">
        <f t="shared" si="0"/>
        <v>50.6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60" t="s">
        <v>434</v>
      </c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3">
      <c r="A38" s="11">
        <v>32</v>
      </c>
      <c r="B38" s="15" t="s">
        <v>32</v>
      </c>
      <c r="C38" s="14" t="s">
        <v>18</v>
      </c>
      <c r="D38" s="14">
        <v>42807</v>
      </c>
      <c r="E38" s="15"/>
      <c r="F38" s="15" t="s">
        <v>71</v>
      </c>
      <c r="G38" s="15" t="s">
        <v>59</v>
      </c>
      <c r="H38" s="15" t="s">
        <v>36</v>
      </c>
      <c r="I38" s="15" t="s">
        <v>37</v>
      </c>
      <c r="J38" s="15" t="s">
        <v>354</v>
      </c>
      <c r="K38" s="15" t="s">
        <v>355</v>
      </c>
      <c r="L38" s="16">
        <v>400</v>
      </c>
      <c r="M38" s="17">
        <v>0.75</v>
      </c>
      <c r="N38" s="18">
        <f t="shared" si="5"/>
        <v>300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400</v>
      </c>
      <c r="W38" s="20">
        <f t="shared" si="3"/>
        <v>80</v>
      </c>
      <c r="X38" s="60" t="s">
        <v>435</v>
      </c>
      <c r="Y38" s="58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x14ac:dyDescent="0.3">
      <c r="A39" s="11">
        <v>33</v>
      </c>
      <c r="B39" s="15" t="s">
        <v>51</v>
      </c>
      <c r="C39" s="14" t="s">
        <v>42</v>
      </c>
      <c r="D39" s="14">
        <v>42808</v>
      </c>
      <c r="E39" s="15" t="s">
        <v>436</v>
      </c>
      <c r="F39" s="15" t="s">
        <v>71</v>
      </c>
      <c r="G39" s="15" t="s">
        <v>35</v>
      </c>
      <c r="H39" s="15" t="s">
        <v>54</v>
      </c>
      <c r="I39" s="22" t="s">
        <v>55</v>
      </c>
      <c r="J39" s="15" t="s">
        <v>437</v>
      </c>
      <c r="K39" s="15" t="s">
        <v>438</v>
      </c>
      <c r="L39" s="16">
        <v>370</v>
      </c>
      <c r="M39" s="17">
        <v>0.73</v>
      </c>
      <c r="N39" s="18">
        <f t="shared" si="5"/>
        <v>270.09999999999997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/>
      <c r="W39" s="20">
        <f t="shared" si="3"/>
        <v>0</v>
      </c>
      <c r="X39" s="60"/>
      <c r="Y39" s="58" t="s">
        <v>41</v>
      </c>
      <c r="Z39" s="51"/>
      <c r="AA39" s="38"/>
      <c r="AB39" s="11"/>
      <c r="AC39" s="52"/>
      <c r="AD39" s="51"/>
      <c r="AE39" s="34"/>
      <c r="AF39" s="42">
        <f t="shared" si="4"/>
        <v>0</v>
      </c>
    </row>
    <row r="40" spans="1:32" s="21" customFormat="1" ht="12" x14ac:dyDescent="0.3">
      <c r="A40" s="11">
        <v>34</v>
      </c>
      <c r="B40" s="15" t="s">
        <v>51</v>
      </c>
      <c r="C40" s="14" t="s">
        <v>17</v>
      </c>
      <c r="D40" s="14">
        <v>42808</v>
      </c>
      <c r="E40" s="15" t="s">
        <v>439</v>
      </c>
      <c r="F40" s="15" t="s">
        <v>34</v>
      </c>
      <c r="G40" s="15" t="s">
        <v>47</v>
      </c>
      <c r="H40" s="15" t="s">
        <v>376</v>
      </c>
      <c r="I40" s="15" t="s">
        <v>377</v>
      </c>
      <c r="J40" s="15" t="s">
        <v>378</v>
      </c>
      <c r="K40" s="15" t="s">
        <v>379</v>
      </c>
      <c r="L40" s="16">
        <v>100</v>
      </c>
      <c r="M40" s="17">
        <v>0.8</v>
      </c>
      <c r="N40" s="18">
        <f t="shared" si="5"/>
        <v>80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4</v>
      </c>
      <c r="U40" s="20">
        <v>35</v>
      </c>
      <c r="V40" s="16"/>
      <c r="W40" s="20">
        <f t="shared" si="3"/>
        <v>0</v>
      </c>
      <c r="X40" s="60" t="s">
        <v>440</v>
      </c>
      <c r="Y40" s="58" t="s">
        <v>41</v>
      </c>
      <c r="Z40" s="51"/>
      <c r="AA40" s="38"/>
      <c r="AB40" s="11"/>
      <c r="AC40" s="52"/>
      <c r="AD40" s="53"/>
      <c r="AE40" s="34"/>
      <c r="AF40" s="42">
        <f t="shared" si="4"/>
        <v>0</v>
      </c>
    </row>
    <row r="41" spans="1:32" s="21" customFormat="1" ht="12" x14ac:dyDescent="0.3">
      <c r="A41" s="11">
        <v>35</v>
      </c>
      <c r="B41" s="15" t="s">
        <v>51</v>
      </c>
      <c r="C41" s="14" t="s">
        <v>16</v>
      </c>
      <c r="D41" s="14">
        <v>42808</v>
      </c>
      <c r="E41" s="15" t="s">
        <v>441</v>
      </c>
      <c r="F41" s="15" t="s">
        <v>46</v>
      </c>
      <c r="G41" s="15" t="s">
        <v>47</v>
      </c>
      <c r="H41" s="15" t="s">
        <v>253</v>
      </c>
      <c r="I41" s="15" t="s">
        <v>254</v>
      </c>
      <c r="J41" s="15" t="s">
        <v>442</v>
      </c>
      <c r="K41" s="15" t="s">
        <v>443</v>
      </c>
      <c r="L41" s="16">
        <v>110</v>
      </c>
      <c r="M41" s="17">
        <v>0.9</v>
      </c>
      <c r="N41" s="18">
        <f t="shared" si="5"/>
        <v>99</v>
      </c>
      <c r="O41" s="19">
        <v>10</v>
      </c>
      <c r="P41" s="16"/>
      <c r="Q41" s="20">
        <f t="shared" si="0"/>
        <v>0</v>
      </c>
      <c r="R41" s="16">
        <v>150</v>
      </c>
      <c r="S41" s="20">
        <f t="shared" si="1"/>
        <v>30</v>
      </c>
      <c r="T41" s="16"/>
      <c r="U41" s="20">
        <f t="shared" si="2"/>
        <v>0</v>
      </c>
      <c r="V41" s="16"/>
      <c r="W41" s="20">
        <f t="shared" si="3"/>
        <v>0</v>
      </c>
      <c r="X41" s="60" t="s">
        <v>444</v>
      </c>
      <c r="Y41" s="58" t="s">
        <v>41</v>
      </c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3">
      <c r="A42" s="11">
        <v>36</v>
      </c>
      <c r="B42" s="15" t="s">
        <v>44</v>
      </c>
      <c r="C42" s="14" t="s">
        <v>15</v>
      </c>
      <c r="D42" s="14">
        <v>42808</v>
      </c>
      <c r="E42" s="15" t="s">
        <v>445</v>
      </c>
      <c r="F42" s="15" t="s">
        <v>53</v>
      </c>
      <c r="G42" s="15" t="s">
        <v>47</v>
      </c>
      <c r="H42" s="15" t="s">
        <v>36</v>
      </c>
      <c r="I42" s="22" t="s">
        <v>37</v>
      </c>
      <c r="J42" s="15" t="s">
        <v>446</v>
      </c>
      <c r="K42" s="15" t="s">
        <v>447</v>
      </c>
      <c r="L42" s="16">
        <v>190</v>
      </c>
      <c r="M42" s="17">
        <v>0.75</v>
      </c>
      <c r="N42" s="18">
        <f t="shared" si="5"/>
        <v>142.5</v>
      </c>
      <c r="O42" s="19"/>
      <c r="P42" s="16">
        <v>200</v>
      </c>
      <c r="Q42" s="20">
        <f t="shared" si="0"/>
        <v>44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60"/>
      <c r="Y42" s="57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3">
      <c r="A43" s="11">
        <v>37</v>
      </c>
      <c r="B43" s="15" t="s">
        <v>58</v>
      </c>
      <c r="C43" s="14" t="s">
        <v>15</v>
      </c>
      <c r="D43" s="14">
        <v>42809</v>
      </c>
      <c r="E43" s="15"/>
      <c r="F43" s="15" t="s">
        <v>53</v>
      </c>
      <c r="G43" s="15" t="s">
        <v>47</v>
      </c>
      <c r="H43" s="15" t="s">
        <v>36</v>
      </c>
      <c r="I43" s="15" t="s">
        <v>37</v>
      </c>
      <c r="J43" s="15"/>
      <c r="K43" s="15" t="s">
        <v>448</v>
      </c>
      <c r="L43" s="16">
        <v>1</v>
      </c>
      <c r="M43" s="17">
        <v>25</v>
      </c>
      <c r="N43" s="18">
        <f t="shared" ref="N43:N49" si="6">L43*M43</f>
        <v>25</v>
      </c>
      <c r="O43" s="19"/>
      <c r="P43" s="16">
        <v>3</v>
      </c>
      <c r="Q43" s="20">
        <v>30</v>
      </c>
      <c r="R43" s="16"/>
      <c r="S43" s="20">
        <f t="shared" ref="S43:S50" si="7">R43*0.2</f>
        <v>0</v>
      </c>
      <c r="T43" s="16"/>
      <c r="U43" s="20">
        <f t="shared" ref="U43:U50" si="8">T43*0.2</f>
        <v>0</v>
      </c>
      <c r="V43" s="16"/>
      <c r="W43" s="20">
        <f t="shared" ref="W43:W50" si="9">V43*0.2</f>
        <v>0</v>
      </c>
      <c r="X43" s="60" t="s">
        <v>449</v>
      </c>
      <c r="Y43" s="58" t="s">
        <v>41</v>
      </c>
      <c r="Z43" s="51"/>
      <c r="AA43" s="38"/>
      <c r="AB43" s="11"/>
      <c r="AC43" s="52"/>
      <c r="AD43" s="51"/>
      <c r="AE43" s="34"/>
      <c r="AF43" s="42">
        <f t="shared" ref="AF43:AF50" si="10">AD43*AE43</f>
        <v>0</v>
      </c>
    </row>
    <row r="44" spans="1:32" s="21" customFormat="1" ht="12" x14ac:dyDescent="0.3">
      <c r="A44" s="11">
        <v>38</v>
      </c>
      <c r="B44" s="15" t="s">
        <v>58</v>
      </c>
      <c r="C44" s="14" t="s">
        <v>16</v>
      </c>
      <c r="D44" s="14">
        <v>42809</v>
      </c>
      <c r="E44" s="15"/>
      <c r="F44" s="15" t="s">
        <v>46</v>
      </c>
      <c r="G44" s="15" t="s">
        <v>47</v>
      </c>
      <c r="H44" s="15" t="s">
        <v>36</v>
      </c>
      <c r="I44" s="15" t="s">
        <v>37</v>
      </c>
      <c r="J44" s="15" t="s">
        <v>450</v>
      </c>
      <c r="K44" s="15" t="s">
        <v>451</v>
      </c>
      <c r="L44" s="16">
        <v>300</v>
      </c>
      <c r="M44" s="17">
        <v>0.72</v>
      </c>
      <c r="N44" s="18">
        <v>215</v>
      </c>
      <c r="O44" s="19"/>
      <c r="P44" s="16"/>
      <c r="Q44" s="20">
        <f t="shared" ref="Q44:Q50" si="11">P44*0.22</f>
        <v>0</v>
      </c>
      <c r="R44" s="16">
        <v>300</v>
      </c>
      <c r="S44" s="20">
        <f t="shared" si="7"/>
        <v>60</v>
      </c>
      <c r="T44" s="16"/>
      <c r="U44" s="20">
        <f t="shared" si="8"/>
        <v>0</v>
      </c>
      <c r="V44" s="16"/>
      <c r="W44" s="20">
        <f t="shared" si="9"/>
        <v>0</v>
      </c>
      <c r="X44" s="60"/>
      <c r="Y44" s="57" t="s">
        <v>41</v>
      </c>
      <c r="Z44" s="51"/>
      <c r="AA44" s="38"/>
      <c r="AB44" s="11"/>
      <c r="AC44" s="52"/>
      <c r="AD44" s="51"/>
      <c r="AE44" s="34"/>
      <c r="AF44" s="42">
        <f t="shared" si="10"/>
        <v>0</v>
      </c>
    </row>
    <row r="45" spans="1:32" s="21" customFormat="1" ht="12" x14ac:dyDescent="0.3">
      <c r="A45" s="11">
        <v>39</v>
      </c>
      <c r="B45" s="15" t="s">
        <v>44</v>
      </c>
      <c r="C45" s="14" t="s">
        <v>15</v>
      </c>
      <c r="D45" s="14">
        <v>42810</v>
      </c>
      <c r="E45" s="15" t="s">
        <v>452</v>
      </c>
      <c r="F45" s="15" t="s">
        <v>53</v>
      </c>
      <c r="G45" s="15" t="s">
        <v>47</v>
      </c>
      <c r="H45" s="15" t="s">
        <v>36</v>
      </c>
      <c r="I45" s="15" t="s">
        <v>37</v>
      </c>
      <c r="J45" s="15" t="s">
        <v>453</v>
      </c>
      <c r="K45" s="15" t="s">
        <v>454</v>
      </c>
      <c r="L45" s="16">
        <v>220</v>
      </c>
      <c r="M45" s="17">
        <v>0.75</v>
      </c>
      <c r="N45" s="18">
        <f t="shared" si="6"/>
        <v>165</v>
      </c>
      <c r="O45" s="19"/>
      <c r="P45" s="16">
        <v>220</v>
      </c>
      <c r="Q45" s="20">
        <f t="shared" si="11"/>
        <v>48.4</v>
      </c>
      <c r="R45" s="16"/>
      <c r="S45" s="20">
        <f t="shared" si="7"/>
        <v>0</v>
      </c>
      <c r="T45" s="16"/>
      <c r="U45" s="20">
        <f t="shared" si="8"/>
        <v>0</v>
      </c>
      <c r="V45" s="16"/>
      <c r="W45" s="20">
        <f t="shared" si="9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10"/>
        <v>0</v>
      </c>
    </row>
    <row r="46" spans="1:32" s="21" customFormat="1" ht="12" x14ac:dyDescent="0.3">
      <c r="A46" s="11">
        <v>40</v>
      </c>
      <c r="B46" s="15" t="s">
        <v>161</v>
      </c>
      <c r="C46" s="14" t="s">
        <v>42</v>
      </c>
      <c r="D46" s="14">
        <v>42811</v>
      </c>
      <c r="E46" s="15" t="s">
        <v>455</v>
      </c>
      <c r="F46" s="15" t="s">
        <v>71</v>
      </c>
      <c r="G46" s="15" t="s">
        <v>35</v>
      </c>
      <c r="H46" s="15" t="s">
        <v>373</v>
      </c>
      <c r="I46" s="15" t="s">
        <v>374</v>
      </c>
      <c r="J46" s="15" t="s">
        <v>126</v>
      </c>
      <c r="K46" s="15" t="s">
        <v>127</v>
      </c>
      <c r="L46" s="16">
        <v>390</v>
      </c>
      <c r="M46" s="17">
        <v>0.77</v>
      </c>
      <c r="N46" s="18">
        <v>300</v>
      </c>
      <c r="O46" s="19"/>
      <c r="P46" s="16"/>
      <c r="Q46" s="20">
        <f t="shared" si="11"/>
        <v>0</v>
      </c>
      <c r="R46" s="16"/>
      <c r="S46" s="20">
        <f t="shared" si="7"/>
        <v>0</v>
      </c>
      <c r="T46" s="16"/>
      <c r="U46" s="20">
        <f t="shared" si="8"/>
        <v>0</v>
      </c>
      <c r="V46" s="16"/>
      <c r="W46" s="20">
        <f t="shared" si="9"/>
        <v>0</v>
      </c>
      <c r="X46" s="60"/>
      <c r="Y46" s="57" t="s">
        <v>41</v>
      </c>
      <c r="Z46" s="51"/>
      <c r="AA46" s="38"/>
      <c r="AB46" s="11"/>
      <c r="AC46" s="52"/>
      <c r="AD46" s="51"/>
      <c r="AE46" s="34"/>
      <c r="AF46" s="42">
        <f t="shared" si="10"/>
        <v>0</v>
      </c>
    </row>
    <row r="47" spans="1:32" s="21" customFormat="1" ht="24" x14ac:dyDescent="0.3">
      <c r="A47" s="11">
        <v>41</v>
      </c>
      <c r="B47" s="15" t="s">
        <v>111</v>
      </c>
      <c r="C47" s="14" t="s">
        <v>15</v>
      </c>
      <c r="D47" s="14">
        <v>42811</v>
      </c>
      <c r="E47" s="15" t="s">
        <v>112</v>
      </c>
      <c r="F47" s="15" t="s">
        <v>53</v>
      </c>
      <c r="G47" s="15" t="s">
        <v>47</v>
      </c>
      <c r="H47" s="15" t="s">
        <v>113</v>
      </c>
      <c r="I47" s="15" t="s">
        <v>114</v>
      </c>
      <c r="J47" s="15" t="s">
        <v>348</v>
      </c>
      <c r="K47" s="15" t="s">
        <v>349</v>
      </c>
      <c r="L47" s="16">
        <v>725</v>
      </c>
      <c r="M47" s="17">
        <v>0.8</v>
      </c>
      <c r="N47" s="18">
        <f t="shared" si="6"/>
        <v>580</v>
      </c>
      <c r="O47" s="19">
        <v>8.9</v>
      </c>
      <c r="P47" s="16">
        <v>750</v>
      </c>
      <c r="Q47" s="20">
        <f t="shared" si="11"/>
        <v>165</v>
      </c>
      <c r="R47" s="16">
        <v>30</v>
      </c>
      <c r="S47" s="20">
        <f t="shared" si="7"/>
        <v>6</v>
      </c>
      <c r="T47" s="16"/>
      <c r="U47" s="20">
        <f t="shared" si="8"/>
        <v>0</v>
      </c>
      <c r="V47" s="16"/>
      <c r="W47" s="20">
        <f t="shared" si="9"/>
        <v>0</v>
      </c>
      <c r="X47" s="60" t="s">
        <v>456</v>
      </c>
      <c r="Y47" s="57" t="s">
        <v>41</v>
      </c>
      <c r="Z47" s="51"/>
      <c r="AA47" s="38"/>
      <c r="AB47" s="11"/>
      <c r="AC47" s="52"/>
      <c r="AD47" s="51"/>
      <c r="AE47" s="34"/>
      <c r="AF47" s="42">
        <f t="shared" si="10"/>
        <v>0</v>
      </c>
    </row>
    <row r="48" spans="1:32" s="21" customFormat="1" ht="24" x14ac:dyDescent="0.3">
      <c r="A48" s="11">
        <v>42</v>
      </c>
      <c r="B48" s="15" t="s">
        <v>111</v>
      </c>
      <c r="C48" s="14" t="s">
        <v>16</v>
      </c>
      <c r="D48" s="14">
        <v>42811</v>
      </c>
      <c r="E48" s="15" t="s">
        <v>112</v>
      </c>
      <c r="F48" s="15" t="s">
        <v>46</v>
      </c>
      <c r="G48" s="15" t="s">
        <v>47</v>
      </c>
      <c r="H48" s="15" t="s">
        <v>113</v>
      </c>
      <c r="I48" s="15" t="s">
        <v>114</v>
      </c>
      <c r="J48" s="15" t="s">
        <v>230</v>
      </c>
      <c r="K48" s="15" t="s">
        <v>231</v>
      </c>
      <c r="L48" s="16">
        <v>220</v>
      </c>
      <c r="M48" s="17">
        <v>0.8</v>
      </c>
      <c r="N48" s="18">
        <f t="shared" si="6"/>
        <v>176</v>
      </c>
      <c r="O48" s="19"/>
      <c r="P48" s="16"/>
      <c r="Q48" s="20">
        <f t="shared" si="11"/>
        <v>0</v>
      </c>
      <c r="R48" s="16">
        <v>240</v>
      </c>
      <c r="S48" s="20">
        <f t="shared" si="7"/>
        <v>48</v>
      </c>
      <c r="T48" s="16"/>
      <c r="U48" s="20">
        <f t="shared" si="8"/>
        <v>0</v>
      </c>
      <c r="V48" s="16"/>
      <c r="W48" s="20">
        <f t="shared" si="9"/>
        <v>0</v>
      </c>
      <c r="X48" s="60" t="s">
        <v>456</v>
      </c>
      <c r="Y48" s="57" t="s">
        <v>41</v>
      </c>
      <c r="Z48" s="51"/>
      <c r="AA48" s="38"/>
      <c r="AB48" s="11"/>
      <c r="AC48" s="52"/>
      <c r="AD48" s="51"/>
      <c r="AE48" s="34"/>
      <c r="AF48" s="42">
        <f t="shared" si="10"/>
        <v>0</v>
      </c>
    </row>
    <row r="49" spans="1:32" s="21" customFormat="1" ht="12" x14ac:dyDescent="0.3">
      <c r="A49" s="11">
        <v>43</v>
      </c>
      <c r="B49" s="15" t="s">
        <v>44</v>
      </c>
      <c r="C49" s="14" t="s">
        <v>17</v>
      </c>
      <c r="D49" s="14">
        <v>42811</v>
      </c>
      <c r="E49" s="15" t="s">
        <v>457</v>
      </c>
      <c r="F49" s="15" t="s">
        <v>34</v>
      </c>
      <c r="G49" s="15" t="s">
        <v>59</v>
      </c>
      <c r="H49" s="15" t="s">
        <v>458</v>
      </c>
      <c r="I49" s="22" t="s">
        <v>459</v>
      </c>
      <c r="J49" s="15" t="s">
        <v>36</v>
      </c>
      <c r="K49" s="22" t="s">
        <v>37</v>
      </c>
      <c r="L49" s="16">
        <v>170</v>
      </c>
      <c r="M49" s="17">
        <v>0.65</v>
      </c>
      <c r="N49" s="18">
        <f t="shared" si="6"/>
        <v>110.5</v>
      </c>
      <c r="O49" s="19"/>
      <c r="P49" s="16"/>
      <c r="Q49" s="20">
        <f t="shared" si="11"/>
        <v>0</v>
      </c>
      <c r="R49" s="16"/>
      <c r="S49" s="20">
        <f t="shared" si="7"/>
        <v>0</v>
      </c>
      <c r="T49" s="16">
        <v>180</v>
      </c>
      <c r="U49" s="20">
        <f t="shared" si="8"/>
        <v>36</v>
      </c>
      <c r="V49" s="16"/>
      <c r="W49" s="20">
        <f t="shared" si="9"/>
        <v>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10"/>
        <v>0</v>
      </c>
    </row>
    <row r="50" spans="1:32" s="21" customFormat="1" ht="12" x14ac:dyDescent="0.3">
      <c r="A50" s="11">
        <v>44</v>
      </c>
      <c r="B50" s="15" t="s">
        <v>58</v>
      </c>
      <c r="C50" s="14" t="s">
        <v>16</v>
      </c>
      <c r="D50" s="14">
        <v>42815</v>
      </c>
      <c r="E50" s="15"/>
      <c r="F50" s="15" t="s">
        <v>46</v>
      </c>
      <c r="G50" s="15" t="s">
        <v>47</v>
      </c>
      <c r="H50" s="15" t="s">
        <v>36</v>
      </c>
      <c r="I50" s="22" t="s">
        <v>37</v>
      </c>
      <c r="J50" s="15" t="s">
        <v>460</v>
      </c>
      <c r="K50" s="22" t="s">
        <v>461</v>
      </c>
      <c r="L50" s="16">
        <v>330</v>
      </c>
      <c r="M50" s="17">
        <v>0.65</v>
      </c>
      <c r="N50" s="18">
        <v>215</v>
      </c>
      <c r="O50" s="19"/>
      <c r="P50" s="16"/>
      <c r="Q50" s="20">
        <f t="shared" si="11"/>
        <v>0</v>
      </c>
      <c r="R50" s="16">
        <v>330</v>
      </c>
      <c r="S50" s="20">
        <f t="shared" si="7"/>
        <v>66</v>
      </c>
      <c r="T50" s="16"/>
      <c r="U50" s="20">
        <f t="shared" si="8"/>
        <v>0</v>
      </c>
      <c r="V50" s="16"/>
      <c r="W50" s="20">
        <f t="shared" si="9"/>
        <v>0</v>
      </c>
      <c r="X50" s="60" t="s">
        <v>82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0"/>
        <v>0</v>
      </c>
    </row>
    <row r="51" spans="1:32" s="21" customFormat="1" ht="12" x14ac:dyDescent="0.3">
      <c r="A51" s="11">
        <v>45</v>
      </c>
      <c r="B51" s="15" t="s">
        <v>118</v>
      </c>
      <c r="C51" s="14" t="s">
        <v>17</v>
      </c>
      <c r="D51" s="14">
        <v>42815</v>
      </c>
      <c r="E51" s="15"/>
      <c r="F51" s="15" t="s">
        <v>34</v>
      </c>
      <c r="G51" s="15" t="s">
        <v>59</v>
      </c>
      <c r="H51" s="15" t="s">
        <v>36</v>
      </c>
      <c r="I51" s="15" t="s">
        <v>37</v>
      </c>
      <c r="J51" s="15" t="s">
        <v>462</v>
      </c>
      <c r="K51" s="15" t="s">
        <v>463</v>
      </c>
      <c r="L51" s="16">
        <v>193</v>
      </c>
      <c r="M51" s="17">
        <v>0.62</v>
      </c>
      <c r="N51" s="18">
        <f>L51*M51</f>
        <v>119.66</v>
      </c>
      <c r="O51" s="19">
        <v>89</v>
      </c>
      <c r="P51" s="16"/>
      <c r="Q51" s="20">
        <f t="shared" si="0"/>
        <v>0</v>
      </c>
      <c r="R51" s="16"/>
      <c r="S51" s="20">
        <f t="shared" si="1"/>
        <v>0</v>
      </c>
      <c r="T51" s="16">
        <v>200</v>
      </c>
      <c r="U51" s="20">
        <f t="shared" si="2"/>
        <v>40</v>
      </c>
      <c r="V51" s="16"/>
      <c r="W51" s="20">
        <f t="shared" si="3"/>
        <v>0</v>
      </c>
      <c r="X51" s="60" t="s">
        <v>464</v>
      </c>
      <c r="Y51" s="58" t="s">
        <v>41</v>
      </c>
      <c r="Z51" s="51"/>
      <c r="AA51" s="38"/>
      <c r="AB51" s="11"/>
      <c r="AC51" s="52"/>
      <c r="AD51" s="51"/>
      <c r="AE51" s="34"/>
      <c r="AF51" s="42">
        <f t="shared" si="4"/>
        <v>0</v>
      </c>
    </row>
    <row r="52" spans="1:32" s="21" customFormat="1" ht="12" x14ac:dyDescent="0.3">
      <c r="A52" s="11">
        <v>46</v>
      </c>
      <c r="B52" s="15" t="s">
        <v>32</v>
      </c>
      <c r="C52" s="14" t="s">
        <v>18</v>
      </c>
      <c r="D52" s="14">
        <v>42816</v>
      </c>
      <c r="E52" s="15" t="s">
        <v>457</v>
      </c>
      <c r="F52" s="15" t="s">
        <v>85</v>
      </c>
      <c r="G52" s="15" t="s">
        <v>59</v>
      </c>
      <c r="H52" s="15" t="s">
        <v>465</v>
      </c>
      <c r="I52" s="22" t="s">
        <v>466</v>
      </c>
      <c r="J52" s="15" t="s">
        <v>36</v>
      </c>
      <c r="K52" s="22" t="s">
        <v>37</v>
      </c>
      <c r="L52" s="16">
        <v>0</v>
      </c>
      <c r="M52" s="17">
        <v>0</v>
      </c>
      <c r="N52" s="18">
        <f>L52*M52</f>
        <v>0</v>
      </c>
      <c r="O52" s="19"/>
      <c r="P52" s="16"/>
      <c r="Q52" s="20">
        <f t="shared" si="0"/>
        <v>0</v>
      </c>
      <c r="R52" s="16"/>
      <c r="S52" s="20">
        <f t="shared" si="1"/>
        <v>0</v>
      </c>
      <c r="T52" s="16"/>
      <c r="U52" s="20">
        <f t="shared" si="2"/>
        <v>0</v>
      </c>
      <c r="V52" s="16">
        <v>5</v>
      </c>
      <c r="W52" s="20">
        <v>50</v>
      </c>
      <c r="X52" s="60" t="s">
        <v>467</v>
      </c>
      <c r="Y52" s="57" t="s">
        <v>41</v>
      </c>
      <c r="Z52" s="51"/>
      <c r="AA52" s="38"/>
      <c r="AB52" s="11"/>
      <c r="AC52" s="52"/>
      <c r="AD52" s="51"/>
      <c r="AE52" s="34"/>
      <c r="AF52" s="42">
        <f t="shared" si="4"/>
        <v>0</v>
      </c>
    </row>
    <row r="53" spans="1:32" s="21" customFormat="1" ht="12" x14ac:dyDescent="0.3">
      <c r="A53" s="11">
        <v>47</v>
      </c>
      <c r="B53" s="15" t="s">
        <v>58</v>
      </c>
      <c r="C53" s="14" t="s">
        <v>15</v>
      </c>
      <c r="D53" s="14">
        <v>42816</v>
      </c>
      <c r="E53" s="15"/>
      <c r="F53" s="15" t="s">
        <v>53</v>
      </c>
      <c r="G53" s="15" t="s">
        <v>47</v>
      </c>
      <c r="H53" s="15" t="s">
        <v>36</v>
      </c>
      <c r="I53" s="15" t="s">
        <v>37</v>
      </c>
      <c r="J53" s="15" t="s">
        <v>468</v>
      </c>
      <c r="K53" s="15" t="s">
        <v>469</v>
      </c>
      <c r="L53" s="16">
        <v>275</v>
      </c>
      <c r="M53" s="17">
        <v>0.71</v>
      </c>
      <c r="N53" s="18">
        <v>195</v>
      </c>
      <c r="O53" s="19"/>
      <c r="P53" s="16">
        <v>280</v>
      </c>
      <c r="Q53" s="20">
        <f t="shared" si="0"/>
        <v>61.6</v>
      </c>
      <c r="R53" s="16"/>
      <c r="S53" s="20">
        <f t="shared" si="1"/>
        <v>0</v>
      </c>
      <c r="T53" s="16"/>
      <c r="U53" s="20">
        <f t="shared" si="2"/>
        <v>0</v>
      </c>
      <c r="V53" s="16"/>
      <c r="W53" s="20">
        <f t="shared" si="3"/>
        <v>0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4"/>
        <v>0</v>
      </c>
    </row>
    <row r="54" spans="1:32" s="21" customFormat="1" ht="12" x14ac:dyDescent="0.3">
      <c r="A54" s="11">
        <v>48</v>
      </c>
      <c r="B54" s="15" t="s">
        <v>58</v>
      </c>
      <c r="C54" s="14" t="s">
        <v>16</v>
      </c>
      <c r="D54" s="14">
        <v>42817</v>
      </c>
      <c r="E54" s="15"/>
      <c r="F54" s="15" t="s">
        <v>46</v>
      </c>
      <c r="G54" s="15" t="s">
        <v>47</v>
      </c>
      <c r="H54" s="15" t="s">
        <v>36</v>
      </c>
      <c r="I54" s="15" t="s">
        <v>37</v>
      </c>
      <c r="J54" s="15" t="s">
        <v>470</v>
      </c>
      <c r="K54" s="15" t="s">
        <v>471</v>
      </c>
      <c r="L54" s="16">
        <v>220</v>
      </c>
      <c r="M54" s="17">
        <v>0.75</v>
      </c>
      <c r="N54" s="18">
        <f t="shared" ref="N54:N61" si="12">L54*M54</f>
        <v>165</v>
      </c>
      <c r="O54" s="19">
        <v>15</v>
      </c>
      <c r="P54" s="16"/>
      <c r="Q54" s="20">
        <f t="shared" ref="Q54:Q61" si="13">P54*0.22</f>
        <v>0</v>
      </c>
      <c r="R54" s="16">
        <v>230</v>
      </c>
      <c r="S54" s="20">
        <f t="shared" ref="S54:S61" si="14">R54*0.2</f>
        <v>46</v>
      </c>
      <c r="T54" s="16"/>
      <c r="U54" s="20">
        <f t="shared" ref="U54:U61" si="15">T54*0.2</f>
        <v>0</v>
      </c>
      <c r="V54" s="16"/>
      <c r="W54" s="20">
        <f t="shared" ref="W54:W61" si="16">V54*0.2</f>
        <v>0</v>
      </c>
      <c r="X54" s="60" t="s">
        <v>472</v>
      </c>
      <c r="Y54" s="57" t="s">
        <v>41</v>
      </c>
      <c r="Z54" s="51"/>
      <c r="AA54" s="38"/>
      <c r="AB54" s="11"/>
      <c r="AC54" s="52"/>
      <c r="AD54" s="51"/>
      <c r="AE54" s="34"/>
      <c r="AF54" s="42">
        <f t="shared" ref="AF54:AF61" si="17">AD54*AE54</f>
        <v>0</v>
      </c>
    </row>
    <row r="55" spans="1:32" s="21" customFormat="1" ht="12" x14ac:dyDescent="0.3">
      <c r="A55" s="11">
        <v>49</v>
      </c>
      <c r="B55" s="15" t="s">
        <v>58</v>
      </c>
      <c r="C55" s="14" t="s">
        <v>17</v>
      </c>
      <c r="D55" s="14">
        <v>42817</v>
      </c>
      <c r="E55" s="15"/>
      <c r="F55" s="15" t="s">
        <v>34</v>
      </c>
      <c r="G55" s="15" t="s">
        <v>35</v>
      </c>
      <c r="H55" s="15" t="s">
        <v>36</v>
      </c>
      <c r="I55" s="15" t="s">
        <v>37</v>
      </c>
      <c r="J55" s="15" t="s">
        <v>128</v>
      </c>
      <c r="K55" s="15" t="s">
        <v>129</v>
      </c>
      <c r="L55" s="16">
        <v>140</v>
      </c>
      <c r="M55" s="17">
        <v>0.68</v>
      </c>
      <c r="N55" s="18">
        <v>95</v>
      </c>
      <c r="O55" s="19"/>
      <c r="P55" s="16"/>
      <c r="Q55" s="20">
        <f t="shared" si="13"/>
        <v>0</v>
      </c>
      <c r="R55" s="16"/>
      <c r="S55" s="20">
        <f t="shared" si="14"/>
        <v>0</v>
      </c>
      <c r="T55" s="16">
        <v>150</v>
      </c>
      <c r="U55" s="20">
        <f t="shared" si="15"/>
        <v>30</v>
      </c>
      <c r="V55" s="16"/>
      <c r="W55" s="20">
        <f t="shared" si="16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17"/>
        <v>0</v>
      </c>
    </row>
    <row r="56" spans="1:32" s="21" customFormat="1" ht="12" x14ac:dyDescent="0.3">
      <c r="A56" s="11">
        <v>50</v>
      </c>
      <c r="B56" s="15" t="s">
        <v>51</v>
      </c>
      <c r="C56" s="14" t="s">
        <v>15</v>
      </c>
      <c r="D56" s="14">
        <v>42817</v>
      </c>
      <c r="E56" s="15" t="s">
        <v>473</v>
      </c>
      <c r="F56" s="15" t="s">
        <v>71</v>
      </c>
      <c r="G56" s="15" t="s">
        <v>59</v>
      </c>
      <c r="H56" s="15" t="s">
        <v>72</v>
      </c>
      <c r="I56" s="15" t="s">
        <v>73</v>
      </c>
      <c r="J56" s="15" t="s">
        <v>474</v>
      </c>
      <c r="K56" s="15" t="s">
        <v>475</v>
      </c>
      <c r="L56" s="16">
        <v>430</v>
      </c>
      <c r="M56" s="17">
        <v>0.68</v>
      </c>
      <c r="N56" s="18">
        <f t="shared" si="12"/>
        <v>292.40000000000003</v>
      </c>
      <c r="O56" s="19"/>
      <c r="P56" s="16">
        <v>450</v>
      </c>
      <c r="Q56" s="20">
        <f t="shared" si="13"/>
        <v>99</v>
      </c>
      <c r="R56" s="16"/>
      <c r="S56" s="20">
        <f t="shared" si="14"/>
        <v>0</v>
      </c>
      <c r="T56" s="16"/>
      <c r="U56" s="20">
        <f t="shared" si="15"/>
        <v>0</v>
      </c>
      <c r="V56" s="16"/>
      <c r="W56" s="20">
        <f t="shared" si="16"/>
        <v>0</v>
      </c>
      <c r="X56" s="60"/>
      <c r="Y56" s="57" t="s">
        <v>41</v>
      </c>
      <c r="Z56" s="51"/>
      <c r="AA56" s="38"/>
      <c r="AB56" s="11"/>
      <c r="AC56" s="52"/>
      <c r="AD56" s="51"/>
      <c r="AE56" s="34"/>
      <c r="AF56" s="42">
        <f t="shared" si="17"/>
        <v>0</v>
      </c>
    </row>
    <row r="57" spans="1:32" s="21" customFormat="1" ht="12" x14ac:dyDescent="0.3">
      <c r="A57" s="11">
        <v>51</v>
      </c>
      <c r="B57" s="15" t="s">
        <v>58</v>
      </c>
      <c r="C57" s="14" t="s">
        <v>17</v>
      </c>
      <c r="D57" s="14">
        <v>42818</v>
      </c>
      <c r="E57" s="15"/>
      <c r="F57" s="15" t="s">
        <v>34</v>
      </c>
      <c r="G57" s="15" t="s">
        <v>35</v>
      </c>
      <c r="H57" s="15" t="s">
        <v>36</v>
      </c>
      <c r="I57" s="15" t="s">
        <v>37</v>
      </c>
      <c r="J57" s="15" t="s">
        <v>226</v>
      </c>
      <c r="K57" s="15" t="s">
        <v>227</v>
      </c>
      <c r="L57" s="16">
        <v>210</v>
      </c>
      <c r="M57" s="17">
        <v>0.67</v>
      </c>
      <c r="N57" s="18">
        <v>140</v>
      </c>
      <c r="O57" s="19"/>
      <c r="P57" s="16"/>
      <c r="Q57" s="20">
        <f t="shared" si="13"/>
        <v>0</v>
      </c>
      <c r="R57" s="16"/>
      <c r="S57" s="20">
        <f t="shared" si="14"/>
        <v>0</v>
      </c>
      <c r="T57" s="16">
        <v>220</v>
      </c>
      <c r="U57" s="20">
        <f t="shared" si="15"/>
        <v>44</v>
      </c>
      <c r="V57" s="16"/>
      <c r="W57" s="20">
        <f t="shared" si="16"/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 t="shared" si="17"/>
        <v>0</v>
      </c>
    </row>
    <row r="58" spans="1:32" s="21" customFormat="1" ht="12" x14ac:dyDescent="0.3">
      <c r="A58" s="11">
        <v>52</v>
      </c>
      <c r="B58" s="15" t="s">
        <v>476</v>
      </c>
      <c r="C58" s="14" t="s">
        <v>16</v>
      </c>
      <c r="D58" s="14">
        <v>42818</v>
      </c>
      <c r="E58" s="15"/>
      <c r="F58" s="15" t="s">
        <v>46</v>
      </c>
      <c r="G58" s="15" t="s">
        <v>47</v>
      </c>
      <c r="H58" s="15" t="s">
        <v>477</v>
      </c>
      <c r="I58" s="22" t="s">
        <v>478</v>
      </c>
      <c r="J58" s="15" t="s">
        <v>36</v>
      </c>
      <c r="K58" s="22" t="s">
        <v>37</v>
      </c>
      <c r="L58" s="16">
        <v>520</v>
      </c>
      <c r="M58" s="17">
        <v>0.7</v>
      </c>
      <c r="N58" s="18">
        <f t="shared" si="12"/>
        <v>364</v>
      </c>
      <c r="O58" s="19"/>
      <c r="P58" s="16"/>
      <c r="Q58" s="20">
        <f t="shared" si="13"/>
        <v>0</v>
      </c>
      <c r="R58" s="16">
        <v>530</v>
      </c>
      <c r="S58" s="20">
        <f t="shared" si="14"/>
        <v>106</v>
      </c>
      <c r="T58" s="16"/>
      <c r="U58" s="20">
        <f t="shared" si="15"/>
        <v>0</v>
      </c>
      <c r="V58" s="16"/>
      <c r="W58" s="20">
        <f t="shared" si="16"/>
        <v>0</v>
      </c>
      <c r="X58" s="60"/>
      <c r="Y58" s="57"/>
      <c r="Z58" s="51"/>
      <c r="AA58" s="38"/>
      <c r="AB58" s="11"/>
      <c r="AC58" s="52"/>
      <c r="AD58" s="51"/>
      <c r="AE58" s="34"/>
      <c r="AF58" s="42">
        <f t="shared" si="17"/>
        <v>0</v>
      </c>
    </row>
    <row r="59" spans="1:32" s="21" customFormat="1" ht="12" x14ac:dyDescent="0.3">
      <c r="A59" s="11">
        <v>53</v>
      </c>
      <c r="B59" s="15" t="s">
        <v>58</v>
      </c>
      <c r="C59" s="14" t="s">
        <v>15</v>
      </c>
      <c r="D59" s="14">
        <v>42818</v>
      </c>
      <c r="E59" s="15"/>
      <c r="F59" s="15" t="s">
        <v>53</v>
      </c>
      <c r="G59" s="15" t="s">
        <v>47</v>
      </c>
      <c r="H59" s="15" t="s">
        <v>36</v>
      </c>
      <c r="I59" s="22" t="s">
        <v>37</v>
      </c>
      <c r="J59" s="15" t="s">
        <v>419</v>
      </c>
      <c r="K59" s="22" t="s">
        <v>420</v>
      </c>
      <c r="L59" s="16">
        <v>330</v>
      </c>
      <c r="M59" s="17">
        <v>0.73</v>
      </c>
      <c r="N59" s="18">
        <v>240</v>
      </c>
      <c r="O59" s="19"/>
      <c r="P59" s="16">
        <v>340</v>
      </c>
      <c r="Q59" s="20">
        <f t="shared" si="13"/>
        <v>74.8</v>
      </c>
      <c r="R59" s="16"/>
      <c r="S59" s="20">
        <f t="shared" si="14"/>
        <v>0</v>
      </c>
      <c r="T59" s="16"/>
      <c r="U59" s="20">
        <f t="shared" si="15"/>
        <v>0</v>
      </c>
      <c r="V59" s="16"/>
      <c r="W59" s="20">
        <f t="shared" si="16"/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 t="shared" si="17"/>
        <v>0</v>
      </c>
    </row>
    <row r="60" spans="1:32" s="21" customFormat="1" ht="12" x14ac:dyDescent="0.3">
      <c r="A60" s="11">
        <v>54</v>
      </c>
      <c r="B60" s="15" t="s">
        <v>32</v>
      </c>
      <c r="C60" s="14" t="s">
        <v>17</v>
      </c>
      <c r="D60" s="14">
        <v>42820</v>
      </c>
      <c r="E60" s="15" t="s">
        <v>479</v>
      </c>
      <c r="F60" s="15" t="s">
        <v>34</v>
      </c>
      <c r="G60" s="15" t="s">
        <v>59</v>
      </c>
      <c r="H60" s="15" t="s">
        <v>36</v>
      </c>
      <c r="I60" s="22" t="s">
        <v>37</v>
      </c>
      <c r="J60" s="15" t="s">
        <v>48</v>
      </c>
      <c r="K60" s="15" t="s">
        <v>49</v>
      </c>
      <c r="L60" s="16">
        <v>200</v>
      </c>
      <c r="M60" s="17">
        <v>0.8</v>
      </c>
      <c r="N60" s="18">
        <f t="shared" si="12"/>
        <v>160</v>
      </c>
      <c r="O60" s="19"/>
      <c r="P60" s="16"/>
      <c r="Q60" s="20">
        <f t="shared" si="13"/>
        <v>0</v>
      </c>
      <c r="R60" s="16"/>
      <c r="S60" s="20">
        <f t="shared" si="14"/>
        <v>0</v>
      </c>
      <c r="T60" s="16">
        <v>250</v>
      </c>
      <c r="U60" s="20">
        <f t="shared" si="15"/>
        <v>50</v>
      </c>
      <c r="V60" s="16"/>
      <c r="W60" s="20">
        <f t="shared" si="16"/>
        <v>0</v>
      </c>
      <c r="X60" s="60" t="s">
        <v>480</v>
      </c>
      <c r="Y60" s="57" t="s">
        <v>41</v>
      </c>
      <c r="Z60" s="51"/>
      <c r="AA60" s="38"/>
      <c r="AB60" s="11"/>
      <c r="AC60" s="52"/>
      <c r="AD60" s="51"/>
      <c r="AE60" s="34"/>
      <c r="AF60" s="42">
        <f t="shared" si="17"/>
        <v>0</v>
      </c>
    </row>
    <row r="61" spans="1:32" s="21" customFormat="1" ht="12" x14ac:dyDescent="0.3">
      <c r="A61" s="11">
        <v>55</v>
      </c>
      <c r="B61" s="15" t="s">
        <v>32</v>
      </c>
      <c r="C61" s="14" t="s">
        <v>17</v>
      </c>
      <c r="D61" s="14">
        <v>42821</v>
      </c>
      <c r="E61" s="15" t="s">
        <v>481</v>
      </c>
      <c r="F61" s="15" t="s">
        <v>34</v>
      </c>
      <c r="G61" s="15" t="s">
        <v>59</v>
      </c>
      <c r="H61" s="15" t="s">
        <v>36</v>
      </c>
      <c r="I61" s="15" t="s">
        <v>37</v>
      </c>
      <c r="J61" s="15" t="s">
        <v>48</v>
      </c>
      <c r="K61" s="15" t="s">
        <v>49</v>
      </c>
      <c r="L61" s="16">
        <v>200</v>
      </c>
      <c r="M61" s="17">
        <v>0.8</v>
      </c>
      <c r="N61" s="18">
        <f t="shared" si="12"/>
        <v>160</v>
      </c>
      <c r="O61" s="19"/>
      <c r="P61" s="16"/>
      <c r="Q61" s="20">
        <f t="shared" si="13"/>
        <v>0</v>
      </c>
      <c r="R61" s="16"/>
      <c r="S61" s="20">
        <f t="shared" si="14"/>
        <v>0</v>
      </c>
      <c r="T61" s="16">
        <v>200</v>
      </c>
      <c r="U61" s="20">
        <f t="shared" si="15"/>
        <v>40</v>
      </c>
      <c r="V61" s="16"/>
      <c r="W61" s="20">
        <f t="shared" si="16"/>
        <v>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 t="shared" si="17"/>
        <v>0</v>
      </c>
    </row>
    <row r="62" spans="1:32" s="21" customFormat="1" ht="12" x14ac:dyDescent="0.3">
      <c r="A62" s="11">
        <v>56</v>
      </c>
      <c r="B62" s="15" t="s">
        <v>51</v>
      </c>
      <c r="C62" s="14" t="s">
        <v>15</v>
      </c>
      <c r="D62" s="14">
        <v>42821</v>
      </c>
      <c r="E62" s="15" t="s">
        <v>482</v>
      </c>
      <c r="F62" s="15" t="s">
        <v>53</v>
      </c>
      <c r="G62" s="15" t="s">
        <v>47</v>
      </c>
      <c r="H62" s="15" t="s">
        <v>253</v>
      </c>
      <c r="I62" s="15" t="s">
        <v>254</v>
      </c>
      <c r="J62" s="15" t="s">
        <v>483</v>
      </c>
      <c r="K62" s="15" t="s">
        <v>484</v>
      </c>
      <c r="L62" s="16">
        <v>100</v>
      </c>
      <c r="M62" s="17">
        <v>0.8</v>
      </c>
      <c r="N62" s="18">
        <f>L62*M62</f>
        <v>80</v>
      </c>
      <c r="O62" s="19">
        <v>10</v>
      </c>
      <c r="P62" s="16">
        <v>100</v>
      </c>
      <c r="Q62" s="20">
        <f t="shared" si="0"/>
        <v>22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60" t="s">
        <v>328</v>
      </c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24" x14ac:dyDescent="0.3">
      <c r="A63" s="11">
        <v>57</v>
      </c>
      <c r="B63" s="15" t="s">
        <v>476</v>
      </c>
      <c r="C63" s="14" t="s">
        <v>16</v>
      </c>
      <c r="D63" s="14">
        <v>42821</v>
      </c>
      <c r="E63" s="15"/>
      <c r="F63" s="15" t="s">
        <v>46</v>
      </c>
      <c r="G63" s="15" t="s">
        <v>47</v>
      </c>
      <c r="H63" s="15" t="s">
        <v>36</v>
      </c>
      <c r="I63" s="15" t="s">
        <v>37</v>
      </c>
      <c r="J63" s="15" t="s">
        <v>485</v>
      </c>
      <c r="K63" s="15" t="s">
        <v>486</v>
      </c>
      <c r="L63" s="16">
        <v>240</v>
      </c>
      <c r="M63" s="17">
        <v>0.75</v>
      </c>
      <c r="N63" s="18">
        <f>L63*M63</f>
        <v>180</v>
      </c>
      <c r="O63" s="19">
        <v>30</v>
      </c>
      <c r="P63" s="16"/>
      <c r="Q63" s="20">
        <f t="shared" si="0"/>
        <v>0</v>
      </c>
      <c r="R63" s="16">
        <v>250</v>
      </c>
      <c r="S63" s="20">
        <f t="shared" si="1"/>
        <v>50</v>
      </c>
      <c r="T63" s="16"/>
      <c r="U63" s="20">
        <f t="shared" si="2"/>
        <v>0</v>
      </c>
      <c r="V63" s="16"/>
      <c r="W63" s="20">
        <f t="shared" si="3"/>
        <v>0</v>
      </c>
      <c r="X63" s="60" t="s">
        <v>487</v>
      </c>
      <c r="Y63" s="57" t="s">
        <v>41</v>
      </c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24" x14ac:dyDescent="0.3">
      <c r="A64" s="11">
        <v>58</v>
      </c>
      <c r="B64" s="15" t="s">
        <v>476</v>
      </c>
      <c r="C64" s="14" t="s">
        <v>16</v>
      </c>
      <c r="D64" s="14">
        <v>42822</v>
      </c>
      <c r="E64" s="15"/>
      <c r="F64" s="15" t="s">
        <v>46</v>
      </c>
      <c r="G64" s="15" t="s">
        <v>47</v>
      </c>
      <c r="H64" s="15" t="s">
        <v>36</v>
      </c>
      <c r="I64" s="15" t="s">
        <v>37</v>
      </c>
      <c r="J64" s="15" t="s">
        <v>488</v>
      </c>
      <c r="K64" s="15" t="s">
        <v>489</v>
      </c>
      <c r="L64" s="16">
        <v>260</v>
      </c>
      <c r="M64" s="17">
        <v>0.75</v>
      </c>
      <c r="N64" s="18">
        <f>L64*M64</f>
        <v>195</v>
      </c>
      <c r="O64" s="19">
        <v>15</v>
      </c>
      <c r="P64" s="16"/>
      <c r="Q64" s="20">
        <f t="shared" si="0"/>
        <v>0</v>
      </c>
      <c r="R64" s="16">
        <v>270</v>
      </c>
      <c r="S64" s="20">
        <f t="shared" si="1"/>
        <v>54</v>
      </c>
      <c r="T64" s="16"/>
      <c r="U64" s="20">
        <f t="shared" si="2"/>
        <v>0</v>
      </c>
      <c r="V64" s="16"/>
      <c r="W64" s="20">
        <f t="shared" si="3"/>
        <v>0</v>
      </c>
      <c r="X64" s="60" t="s">
        <v>490</v>
      </c>
      <c r="Y64" s="57" t="s">
        <v>41</v>
      </c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3">
      <c r="A65" s="11">
        <v>59</v>
      </c>
      <c r="B65" s="15" t="s">
        <v>476</v>
      </c>
      <c r="C65" s="14" t="s">
        <v>15</v>
      </c>
      <c r="D65" s="14">
        <v>42822</v>
      </c>
      <c r="E65" s="15"/>
      <c r="F65" s="15" t="s">
        <v>53</v>
      </c>
      <c r="G65" s="15" t="s">
        <v>47</v>
      </c>
      <c r="H65" s="15" t="s">
        <v>36</v>
      </c>
      <c r="I65" s="15" t="s">
        <v>37</v>
      </c>
      <c r="J65" s="15" t="s">
        <v>491</v>
      </c>
      <c r="K65" s="15" t="s">
        <v>492</v>
      </c>
      <c r="L65" s="16">
        <v>110</v>
      </c>
      <c r="M65" s="17">
        <v>0.65</v>
      </c>
      <c r="N65" s="18">
        <f>L65*M65</f>
        <v>71.5</v>
      </c>
      <c r="O65" s="19"/>
      <c r="P65" s="16">
        <v>120</v>
      </c>
      <c r="Q65" s="20">
        <f t="shared" si="0"/>
        <v>26.4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 t="s">
        <v>41</v>
      </c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3">
      <c r="A66" s="11">
        <v>60</v>
      </c>
      <c r="B66" s="15" t="s">
        <v>476</v>
      </c>
      <c r="C66" s="14" t="s">
        <v>15</v>
      </c>
      <c r="D66" s="14">
        <v>42822</v>
      </c>
      <c r="E66" s="15"/>
      <c r="F66" s="15" t="s">
        <v>53</v>
      </c>
      <c r="G66" s="15" t="s">
        <v>47</v>
      </c>
      <c r="H66" s="15" t="s">
        <v>491</v>
      </c>
      <c r="I66" s="22" t="s">
        <v>492</v>
      </c>
      <c r="J66" s="15" t="s">
        <v>38</v>
      </c>
      <c r="K66" s="22" t="s">
        <v>39</v>
      </c>
      <c r="L66" s="16">
        <v>180</v>
      </c>
      <c r="M66" s="17">
        <v>0.75</v>
      </c>
      <c r="N66" s="18">
        <v>136</v>
      </c>
      <c r="O66" s="19"/>
      <c r="P66" s="16">
        <v>190</v>
      </c>
      <c r="Q66" s="20">
        <f t="shared" si="0"/>
        <v>41.8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3">
      <c r="A67" s="11">
        <v>61</v>
      </c>
      <c r="B67" s="15" t="s">
        <v>476</v>
      </c>
      <c r="C67" s="14" t="s">
        <v>15</v>
      </c>
      <c r="D67" s="14">
        <v>42822</v>
      </c>
      <c r="E67" s="15"/>
      <c r="F67" s="15" t="s">
        <v>53</v>
      </c>
      <c r="G67" s="15" t="s">
        <v>47</v>
      </c>
      <c r="H67" s="15" t="s">
        <v>491</v>
      </c>
      <c r="I67" s="22" t="s">
        <v>492</v>
      </c>
      <c r="J67" s="15" t="s">
        <v>36</v>
      </c>
      <c r="K67" s="22" t="s">
        <v>37</v>
      </c>
      <c r="L67" s="16">
        <v>110</v>
      </c>
      <c r="M67" s="17">
        <v>0.75</v>
      </c>
      <c r="N67" s="18">
        <f>L67*M67</f>
        <v>82.5</v>
      </c>
      <c r="O67" s="19"/>
      <c r="P67" s="16">
        <v>100</v>
      </c>
      <c r="Q67" s="20">
        <f t="shared" si="0"/>
        <v>22</v>
      </c>
      <c r="R67" s="16"/>
      <c r="S67" s="20">
        <f t="shared" si="1"/>
        <v>0</v>
      </c>
      <c r="T67" s="16"/>
      <c r="U67" s="20">
        <f t="shared" si="2"/>
        <v>0</v>
      </c>
      <c r="V67" s="16"/>
      <c r="W67" s="20">
        <f t="shared" si="3"/>
        <v>0</v>
      </c>
      <c r="X67" s="60" t="s">
        <v>251</v>
      </c>
      <c r="Y67" s="57" t="s">
        <v>41</v>
      </c>
      <c r="Z67" s="51"/>
      <c r="AA67" s="38"/>
      <c r="AB67" s="11"/>
      <c r="AC67" s="52"/>
      <c r="AD67" s="51"/>
      <c r="AE67" s="34"/>
      <c r="AF67" s="42">
        <f t="shared" si="4"/>
        <v>0</v>
      </c>
    </row>
    <row r="68" spans="1:32" s="21" customFormat="1" ht="12" x14ac:dyDescent="0.3">
      <c r="A68" s="11">
        <v>62</v>
      </c>
      <c r="B68" s="15" t="s">
        <v>58</v>
      </c>
      <c r="C68" s="14" t="s">
        <v>17</v>
      </c>
      <c r="D68" s="14">
        <v>42822</v>
      </c>
      <c r="E68" s="15"/>
      <c r="F68" s="15" t="s">
        <v>34</v>
      </c>
      <c r="G68" s="15" t="s">
        <v>59</v>
      </c>
      <c r="H68" s="15" t="s">
        <v>36</v>
      </c>
      <c r="I68" s="22" t="s">
        <v>37</v>
      </c>
      <c r="J68" s="15" t="s">
        <v>493</v>
      </c>
      <c r="K68" s="15" t="s">
        <v>494</v>
      </c>
      <c r="L68" s="16">
        <v>290</v>
      </c>
      <c r="M68" s="17">
        <v>0.65</v>
      </c>
      <c r="N68" s="18">
        <v>190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>
        <v>300</v>
      </c>
      <c r="U68" s="20">
        <f t="shared" si="2"/>
        <v>60</v>
      </c>
      <c r="V68" s="16"/>
      <c r="W68" s="20">
        <f t="shared" si="3"/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si="4"/>
        <v>0</v>
      </c>
    </row>
    <row r="69" spans="1:32" s="21" customFormat="1" ht="12" x14ac:dyDescent="0.3">
      <c r="A69" s="11">
        <v>63</v>
      </c>
      <c r="B69" s="15" t="s">
        <v>58</v>
      </c>
      <c r="C69" s="14" t="s">
        <v>17</v>
      </c>
      <c r="D69" s="14">
        <v>42823</v>
      </c>
      <c r="E69" s="15"/>
      <c r="F69" s="15" t="s">
        <v>34</v>
      </c>
      <c r="G69" s="15" t="s">
        <v>47</v>
      </c>
      <c r="H69" s="15" t="s">
        <v>36</v>
      </c>
      <c r="I69" s="22" t="s">
        <v>37</v>
      </c>
      <c r="J69" s="15" t="s">
        <v>495</v>
      </c>
      <c r="K69" s="15" t="s">
        <v>496</v>
      </c>
      <c r="L69" s="16">
        <v>180</v>
      </c>
      <c r="M69" s="17">
        <v>0.72</v>
      </c>
      <c r="N69" s="18">
        <v>130</v>
      </c>
      <c r="O69" s="19"/>
      <c r="P69" s="16"/>
      <c r="Q69" s="20">
        <f t="shared" si="0"/>
        <v>0</v>
      </c>
      <c r="R69" s="16"/>
      <c r="S69" s="20">
        <f t="shared" si="1"/>
        <v>0</v>
      </c>
      <c r="T69" s="16">
        <v>190</v>
      </c>
      <c r="U69" s="20">
        <f t="shared" si="2"/>
        <v>38</v>
      </c>
      <c r="V69" s="16"/>
      <c r="W69" s="20">
        <f t="shared" si="3"/>
        <v>0</v>
      </c>
      <c r="X69" s="60"/>
      <c r="Y69" s="57" t="s">
        <v>41</v>
      </c>
      <c r="Z69" s="51"/>
      <c r="AA69" s="38"/>
      <c r="AB69" s="11"/>
      <c r="AC69" s="52"/>
      <c r="AD69" s="51"/>
      <c r="AE69" s="34"/>
      <c r="AF69" s="42">
        <f t="shared" si="4"/>
        <v>0</v>
      </c>
    </row>
    <row r="70" spans="1:32" s="21" customFormat="1" ht="12" x14ac:dyDescent="0.3">
      <c r="A70" s="11">
        <v>64</v>
      </c>
      <c r="B70" s="15" t="s">
        <v>476</v>
      </c>
      <c r="C70" s="14" t="s">
        <v>15</v>
      </c>
      <c r="D70" s="14">
        <v>42823</v>
      </c>
      <c r="E70" s="15"/>
      <c r="F70" s="15" t="s">
        <v>53</v>
      </c>
      <c r="G70" s="15" t="s">
        <v>47</v>
      </c>
      <c r="H70" s="15" t="s">
        <v>36</v>
      </c>
      <c r="I70" s="22" t="s">
        <v>37</v>
      </c>
      <c r="J70" s="15" t="s">
        <v>488</v>
      </c>
      <c r="K70" s="22" t="s">
        <v>489</v>
      </c>
      <c r="L70" s="16">
        <v>240</v>
      </c>
      <c r="M70" s="17">
        <v>0.75</v>
      </c>
      <c r="N70" s="18">
        <v>178</v>
      </c>
      <c r="O70" s="19"/>
      <c r="P70" s="16">
        <v>250</v>
      </c>
      <c r="Q70" s="20">
        <f t="shared" ref="Q70:Q77" si="18">P70*0.22</f>
        <v>55</v>
      </c>
      <c r="R70" s="16"/>
      <c r="S70" s="20">
        <f t="shared" ref="S70:S77" si="19">R70*0.2</f>
        <v>0</v>
      </c>
      <c r="T70" s="16"/>
      <c r="U70" s="20">
        <f t="shared" ref="U70:U77" si="20">T70*0.2</f>
        <v>0</v>
      </c>
      <c r="V70" s="16"/>
      <c r="W70" s="20">
        <f t="shared" ref="W70:W77" si="21">V70*0.2</f>
        <v>0</v>
      </c>
      <c r="X70" s="60"/>
      <c r="Y70" s="57" t="s">
        <v>41</v>
      </c>
      <c r="Z70" s="51"/>
      <c r="AA70" s="38"/>
      <c r="AB70" s="11"/>
      <c r="AC70" s="52"/>
      <c r="AD70" s="51"/>
      <c r="AE70" s="34"/>
      <c r="AF70" s="42">
        <f t="shared" ref="AF70:AF77" si="22">AD70*AE70</f>
        <v>0</v>
      </c>
    </row>
    <row r="71" spans="1:32" s="21" customFormat="1" ht="12" x14ac:dyDescent="0.3">
      <c r="A71" s="11">
        <v>65</v>
      </c>
      <c r="B71" s="15" t="s">
        <v>476</v>
      </c>
      <c r="C71" s="14" t="s">
        <v>16</v>
      </c>
      <c r="D71" s="14">
        <v>42823</v>
      </c>
      <c r="E71" s="15"/>
      <c r="F71" s="15" t="s">
        <v>46</v>
      </c>
      <c r="G71" s="15" t="s">
        <v>47</v>
      </c>
      <c r="H71" s="15" t="s">
        <v>36</v>
      </c>
      <c r="I71" s="22" t="s">
        <v>37</v>
      </c>
      <c r="J71" s="15" t="s">
        <v>497</v>
      </c>
      <c r="K71" s="22" t="s">
        <v>250</v>
      </c>
      <c r="L71" s="16">
        <v>100</v>
      </c>
      <c r="M71" s="17">
        <v>0.75</v>
      </c>
      <c r="N71" s="18">
        <v>70</v>
      </c>
      <c r="O71" s="19"/>
      <c r="P71" s="16"/>
      <c r="Q71" s="20">
        <f t="shared" si="18"/>
        <v>0</v>
      </c>
      <c r="R71" s="16"/>
      <c r="S71" s="20">
        <f t="shared" si="19"/>
        <v>0</v>
      </c>
      <c r="T71" s="16"/>
      <c r="U71" s="20">
        <f t="shared" si="20"/>
        <v>0</v>
      </c>
      <c r="V71" s="16"/>
      <c r="W71" s="20">
        <f t="shared" si="21"/>
        <v>0</v>
      </c>
      <c r="X71" s="60"/>
      <c r="Y71" s="57" t="s">
        <v>41</v>
      </c>
      <c r="Z71" s="51"/>
      <c r="AA71" s="38"/>
      <c r="AB71" s="11"/>
      <c r="AC71" s="52"/>
      <c r="AD71" s="51"/>
      <c r="AE71" s="34"/>
      <c r="AF71" s="42">
        <f t="shared" si="22"/>
        <v>0</v>
      </c>
    </row>
    <row r="72" spans="1:32" s="21" customFormat="1" ht="12" x14ac:dyDescent="0.3">
      <c r="A72" s="11">
        <v>66</v>
      </c>
      <c r="B72" s="15" t="s">
        <v>32</v>
      </c>
      <c r="C72" s="14" t="s">
        <v>16</v>
      </c>
      <c r="D72" s="14">
        <v>42823</v>
      </c>
      <c r="E72" s="15" t="s">
        <v>498</v>
      </c>
      <c r="F72" s="15" t="s">
        <v>46</v>
      </c>
      <c r="G72" s="15" t="s">
        <v>35</v>
      </c>
      <c r="H72" s="15" t="s">
        <v>36</v>
      </c>
      <c r="I72" s="22" t="s">
        <v>37</v>
      </c>
      <c r="J72" s="15" t="s">
        <v>354</v>
      </c>
      <c r="K72" s="15" t="s">
        <v>355</v>
      </c>
      <c r="L72" s="16">
        <v>400</v>
      </c>
      <c r="M72" s="17">
        <v>0.75</v>
      </c>
      <c r="N72" s="18">
        <f>L72*M72</f>
        <v>300</v>
      </c>
      <c r="O72" s="19"/>
      <c r="P72" s="16"/>
      <c r="Q72" s="20">
        <f t="shared" si="18"/>
        <v>0</v>
      </c>
      <c r="R72" s="16">
        <v>400</v>
      </c>
      <c r="S72" s="20">
        <f t="shared" si="19"/>
        <v>80</v>
      </c>
      <c r="T72" s="16"/>
      <c r="U72" s="20">
        <f t="shared" si="20"/>
        <v>0</v>
      </c>
      <c r="V72" s="16"/>
      <c r="W72" s="20">
        <f t="shared" si="21"/>
        <v>0</v>
      </c>
      <c r="X72" s="60" t="s">
        <v>499</v>
      </c>
      <c r="Y72" s="57"/>
      <c r="Z72" s="51"/>
      <c r="AA72" s="38"/>
      <c r="AB72" s="11"/>
      <c r="AC72" s="52"/>
      <c r="AD72" s="51"/>
      <c r="AE72" s="34"/>
      <c r="AF72" s="42">
        <f t="shared" si="22"/>
        <v>0</v>
      </c>
    </row>
    <row r="73" spans="1:32" s="21" customFormat="1" ht="12" x14ac:dyDescent="0.3">
      <c r="A73" s="11">
        <v>67</v>
      </c>
      <c r="B73" s="15" t="s">
        <v>58</v>
      </c>
      <c r="C73" s="14" t="s">
        <v>17</v>
      </c>
      <c r="D73" s="14">
        <v>42824</v>
      </c>
      <c r="E73" s="15"/>
      <c r="F73" s="15" t="s">
        <v>34</v>
      </c>
      <c r="G73" s="15" t="s">
        <v>59</v>
      </c>
      <c r="H73" s="15" t="s">
        <v>36</v>
      </c>
      <c r="I73" s="15" t="s">
        <v>37</v>
      </c>
      <c r="J73" s="15" t="s">
        <v>500</v>
      </c>
      <c r="K73" s="15" t="s">
        <v>501</v>
      </c>
      <c r="L73" s="16">
        <v>240</v>
      </c>
      <c r="M73" s="17">
        <v>0.67</v>
      </c>
      <c r="N73" s="18">
        <v>160</v>
      </c>
      <c r="O73" s="19"/>
      <c r="P73" s="16"/>
      <c r="Q73" s="20">
        <f t="shared" si="18"/>
        <v>0</v>
      </c>
      <c r="R73" s="16"/>
      <c r="S73" s="20">
        <f t="shared" si="19"/>
        <v>0</v>
      </c>
      <c r="T73" s="16">
        <v>250</v>
      </c>
      <c r="U73" s="20">
        <f t="shared" si="20"/>
        <v>50</v>
      </c>
      <c r="V73" s="16"/>
      <c r="W73" s="20">
        <f t="shared" si="21"/>
        <v>0</v>
      </c>
      <c r="X73" s="60"/>
      <c r="Y73" s="57" t="s">
        <v>41</v>
      </c>
      <c r="Z73" s="51"/>
      <c r="AA73" s="38"/>
      <c r="AB73" s="11"/>
      <c r="AC73" s="52"/>
      <c r="AD73" s="51"/>
      <c r="AE73" s="34"/>
      <c r="AF73" s="42">
        <f t="shared" si="22"/>
        <v>0</v>
      </c>
    </row>
    <row r="74" spans="1:32" s="21" customFormat="1" ht="12" x14ac:dyDescent="0.3">
      <c r="A74" s="11">
        <v>68</v>
      </c>
      <c r="B74" s="15" t="s">
        <v>58</v>
      </c>
      <c r="C74" s="14" t="s">
        <v>15</v>
      </c>
      <c r="D74" s="14">
        <v>42824</v>
      </c>
      <c r="E74" s="15"/>
      <c r="F74" s="15" t="s">
        <v>53</v>
      </c>
      <c r="G74" s="15" t="s">
        <v>47</v>
      </c>
      <c r="H74" s="15" t="s">
        <v>36</v>
      </c>
      <c r="I74" s="15" t="s">
        <v>37</v>
      </c>
      <c r="J74" s="15" t="s">
        <v>288</v>
      </c>
      <c r="K74" s="22" t="s">
        <v>289</v>
      </c>
      <c r="L74" s="16">
        <v>150</v>
      </c>
      <c r="M74" s="17">
        <v>0.73</v>
      </c>
      <c r="N74" s="18">
        <v>110</v>
      </c>
      <c r="O74" s="19"/>
      <c r="P74" s="16">
        <v>150</v>
      </c>
      <c r="Q74" s="20">
        <f t="shared" si="18"/>
        <v>33</v>
      </c>
      <c r="R74" s="16"/>
      <c r="S74" s="20">
        <f t="shared" si="19"/>
        <v>0</v>
      </c>
      <c r="T74" s="16"/>
      <c r="U74" s="20">
        <f t="shared" si="20"/>
        <v>0</v>
      </c>
      <c r="V74" s="16"/>
      <c r="W74" s="20">
        <f t="shared" si="21"/>
        <v>0</v>
      </c>
      <c r="X74" s="60"/>
      <c r="Y74" s="57" t="s">
        <v>41</v>
      </c>
      <c r="Z74" s="51"/>
      <c r="AA74" s="38"/>
      <c r="AB74" s="11"/>
      <c r="AC74" s="52"/>
      <c r="AD74" s="51"/>
      <c r="AE74" s="34"/>
      <c r="AF74" s="42">
        <f t="shared" si="22"/>
        <v>0</v>
      </c>
    </row>
    <row r="75" spans="1:32" s="21" customFormat="1" ht="12" x14ac:dyDescent="0.3">
      <c r="A75" s="11">
        <v>69</v>
      </c>
      <c r="B75" s="15" t="s">
        <v>476</v>
      </c>
      <c r="C75" s="14" t="s">
        <v>16</v>
      </c>
      <c r="D75" s="14">
        <v>42824</v>
      </c>
      <c r="E75" s="15"/>
      <c r="F75" s="15" t="s">
        <v>46</v>
      </c>
      <c r="G75" s="15" t="s">
        <v>47</v>
      </c>
      <c r="H75" s="15" t="s">
        <v>36</v>
      </c>
      <c r="I75" s="15" t="s">
        <v>37</v>
      </c>
      <c r="J75" s="15" t="s">
        <v>502</v>
      </c>
      <c r="K75" s="22" t="s">
        <v>503</v>
      </c>
      <c r="L75" s="16">
        <v>147</v>
      </c>
      <c r="M75" s="17">
        <v>0.75</v>
      </c>
      <c r="N75" s="18">
        <v>110</v>
      </c>
      <c r="O75" s="19"/>
      <c r="P75" s="16"/>
      <c r="Q75" s="20">
        <f t="shared" si="18"/>
        <v>0</v>
      </c>
      <c r="R75" s="16">
        <v>150</v>
      </c>
      <c r="S75" s="20">
        <f t="shared" si="19"/>
        <v>30</v>
      </c>
      <c r="T75" s="16"/>
      <c r="U75" s="20">
        <f t="shared" si="20"/>
        <v>0</v>
      </c>
      <c r="V75" s="16"/>
      <c r="W75" s="20">
        <f t="shared" si="21"/>
        <v>0</v>
      </c>
      <c r="X75" s="60"/>
      <c r="Y75" s="57" t="s">
        <v>41</v>
      </c>
      <c r="Z75" s="51"/>
      <c r="AA75" s="38"/>
      <c r="AB75" s="11"/>
      <c r="AC75" s="52"/>
      <c r="AD75" s="51"/>
      <c r="AE75" s="34"/>
      <c r="AF75" s="42">
        <f t="shared" si="22"/>
        <v>0</v>
      </c>
    </row>
    <row r="76" spans="1:32" s="21" customFormat="1" ht="12" x14ac:dyDescent="0.3">
      <c r="A76" s="11">
        <v>70</v>
      </c>
      <c r="B76" s="15" t="s">
        <v>32</v>
      </c>
      <c r="C76" s="14" t="s">
        <v>42</v>
      </c>
      <c r="D76" s="14">
        <v>42824</v>
      </c>
      <c r="E76" s="15" t="s">
        <v>1588</v>
      </c>
      <c r="F76" s="15" t="s">
        <v>71</v>
      </c>
      <c r="G76" s="15" t="s">
        <v>59</v>
      </c>
      <c r="H76" s="15" t="s">
        <v>36</v>
      </c>
      <c r="I76" s="15" t="s">
        <v>37</v>
      </c>
      <c r="J76" s="15" t="s">
        <v>504</v>
      </c>
      <c r="K76" s="15" t="s">
        <v>505</v>
      </c>
      <c r="L76" s="16">
        <v>390</v>
      </c>
      <c r="M76" s="17">
        <v>0.7</v>
      </c>
      <c r="N76" s="18">
        <f>L76*M76</f>
        <v>273</v>
      </c>
      <c r="O76" s="19"/>
      <c r="P76" s="16"/>
      <c r="Q76" s="20">
        <f t="shared" si="18"/>
        <v>0</v>
      </c>
      <c r="R76" s="16"/>
      <c r="S76" s="20">
        <f t="shared" si="19"/>
        <v>0</v>
      </c>
      <c r="T76" s="16"/>
      <c r="U76" s="20">
        <f t="shared" si="20"/>
        <v>0</v>
      </c>
      <c r="V76" s="16"/>
      <c r="W76" s="20">
        <f t="shared" si="21"/>
        <v>0</v>
      </c>
      <c r="X76" s="60"/>
      <c r="Y76" s="57"/>
      <c r="Z76" s="51"/>
      <c r="AA76" s="38"/>
      <c r="AB76" s="11"/>
      <c r="AC76" s="52"/>
      <c r="AD76" s="51"/>
      <c r="AE76" s="34"/>
      <c r="AF76" s="42">
        <f t="shared" si="22"/>
        <v>0</v>
      </c>
    </row>
    <row r="77" spans="1:32" s="21" customFormat="1" ht="12" x14ac:dyDescent="0.3">
      <c r="A77" s="11">
        <v>71</v>
      </c>
      <c r="B77" s="15" t="s">
        <v>32</v>
      </c>
      <c r="C77" s="14" t="s">
        <v>16</v>
      </c>
      <c r="D77" s="14">
        <v>42825</v>
      </c>
      <c r="E77" s="15" t="s">
        <v>506</v>
      </c>
      <c r="F77" s="15" t="s">
        <v>71</v>
      </c>
      <c r="G77" s="15" t="s">
        <v>35</v>
      </c>
      <c r="H77" s="15" t="s">
        <v>36</v>
      </c>
      <c r="I77" s="15" t="s">
        <v>37</v>
      </c>
      <c r="J77" s="15" t="s">
        <v>507</v>
      </c>
      <c r="K77" s="15" t="s">
        <v>508</v>
      </c>
      <c r="L77" s="16">
        <v>800</v>
      </c>
      <c r="M77" s="17">
        <v>0.7</v>
      </c>
      <c r="N77" s="18">
        <f>L77*M77</f>
        <v>560</v>
      </c>
      <c r="O77" s="19"/>
      <c r="P77" s="16"/>
      <c r="Q77" s="20">
        <f t="shared" si="18"/>
        <v>0</v>
      </c>
      <c r="R77" s="16">
        <v>830</v>
      </c>
      <c r="S77" s="20">
        <f t="shared" si="19"/>
        <v>166</v>
      </c>
      <c r="T77" s="16"/>
      <c r="U77" s="20">
        <f t="shared" si="20"/>
        <v>0</v>
      </c>
      <c r="V77" s="16"/>
      <c r="W77" s="20">
        <f t="shared" si="21"/>
        <v>0</v>
      </c>
      <c r="X77" s="60"/>
      <c r="Y77" s="57" t="s">
        <v>41</v>
      </c>
      <c r="Z77" s="51"/>
      <c r="AA77" s="38"/>
      <c r="AB77" s="11"/>
      <c r="AC77" s="52"/>
      <c r="AD77" s="51"/>
      <c r="AE77" s="34"/>
      <c r="AF77" s="42">
        <f t="shared" si="22"/>
        <v>0</v>
      </c>
    </row>
    <row r="78" spans="1:32" s="21" customFormat="1" ht="12" x14ac:dyDescent="0.3">
      <c r="A78" s="11">
        <v>72</v>
      </c>
      <c r="B78" s="15" t="s">
        <v>58</v>
      </c>
      <c r="C78" s="14" t="s">
        <v>15</v>
      </c>
      <c r="D78" s="14">
        <v>42825</v>
      </c>
      <c r="E78" s="15"/>
      <c r="F78" s="15" t="s">
        <v>53</v>
      </c>
      <c r="G78" s="15" t="s">
        <v>47</v>
      </c>
      <c r="H78" s="15" t="s">
        <v>36</v>
      </c>
      <c r="I78" s="22" t="s">
        <v>37</v>
      </c>
      <c r="J78" s="15" t="s">
        <v>509</v>
      </c>
      <c r="K78" s="22" t="s">
        <v>510</v>
      </c>
      <c r="L78" s="16">
        <v>140</v>
      </c>
      <c r="M78" s="17">
        <v>0.72</v>
      </c>
      <c r="N78" s="18">
        <v>100</v>
      </c>
      <c r="O78" s="19"/>
      <c r="P78" s="16">
        <v>150</v>
      </c>
      <c r="Q78" s="20">
        <f t="shared" si="0"/>
        <v>33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60"/>
      <c r="Y78" s="57" t="s">
        <v>41</v>
      </c>
      <c r="Z78" s="51"/>
      <c r="AA78" s="38"/>
      <c r="AB78" s="11"/>
      <c r="AC78" s="52"/>
      <c r="AD78" s="51"/>
      <c r="AE78" s="34"/>
      <c r="AF78" s="42">
        <f t="shared" si="4"/>
        <v>0</v>
      </c>
    </row>
    <row r="79" spans="1:32" s="21" customFormat="1" ht="12" x14ac:dyDescent="0.3">
      <c r="A79" s="11">
        <v>73</v>
      </c>
      <c r="B79" s="15"/>
      <c r="C79" s="14"/>
      <c r="D79" s="14"/>
      <c r="E79" s="15"/>
      <c r="F79" s="15"/>
      <c r="G79" s="15"/>
      <c r="H79" s="15"/>
      <c r="I79" s="22"/>
      <c r="J79" s="15"/>
      <c r="K79" s="22"/>
      <c r="L79" s="16"/>
      <c r="M79" s="17"/>
      <c r="N79" s="18">
        <f>L79*M79</f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60"/>
      <c r="Y79" s="57"/>
      <c r="Z79" s="51"/>
      <c r="AA79" s="38"/>
      <c r="AB79" s="11"/>
      <c r="AC79" s="52"/>
      <c r="AD79" s="51"/>
      <c r="AE79" s="34"/>
      <c r="AF79" s="42">
        <f t="shared" si="4"/>
        <v>0</v>
      </c>
    </row>
    <row r="80" spans="1:32" s="21" customFormat="1" ht="12" x14ac:dyDescent="0.3">
      <c r="A80" s="11">
        <v>74</v>
      </c>
      <c r="B80" s="15"/>
      <c r="C80" s="14"/>
      <c r="D80" s="14"/>
      <c r="E80" s="15"/>
      <c r="F80" s="15"/>
      <c r="G80" s="15"/>
      <c r="H80" s="15"/>
      <c r="I80" s="22"/>
      <c r="J80" s="15"/>
      <c r="K80" s="15"/>
      <c r="L80" s="16"/>
      <c r="M80" s="17"/>
      <c r="N80" s="18">
        <f>L80*M80</f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60"/>
      <c r="Y80" s="57"/>
      <c r="Z80" s="51"/>
      <c r="AA80" s="38"/>
      <c r="AB80" s="11"/>
      <c r="AC80" s="52"/>
      <c r="AD80" s="51"/>
      <c r="AE80" s="34"/>
      <c r="AF80" s="42">
        <f t="shared" si="4"/>
        <v>0</v>
      </c>
    </row>
    <row r="81" spans="1:32" s="21" customFormat="1" ht="12" x14ac:dyDescent="0.3">
      <c r="A81" s="11">
        <v>75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>L81*M81</f>
        <v>0</v>
      </c>
      <c r="O81" s="19"/>
      <c r="P81" s="16"/>
      <c r="Q81" s="20">
        <f t="shared" si="0"/>
        <v>0</v>
      </c>
      <c r="R81" s="16"/>
      <c r="S81" s="20">
        <f t="shared" si="1"/>
        <v>0</v>
      </c>
      <c r="T81" s="16"/>
      <c r="U81" s="20">
        <f t="shared" si="2"/>
        <v>0</v>
      </c>
      <c r="V81" s="16"/>
      <c r="W81" s="20">
        <f t="shared" si="3"/>
        <v>0</v>
      </c>
      <c r="X81" s="60"/>
      <c r="Y81" s="57"/>
      <c r="Z81" s="51"/>
      <c r="AA81" s="38"/>
      <c r="AB81" s="11"/>
      <c r="AC81" s="52"/>
      <c r="AD81" s="51"/>
      <c r="AE81" s="34"/>
      <c r="AF81" s="42">
        <f t="shared" si="4"/>
        <v>0</v>
      </c>
    </row>
    <row r="82" spans="1:32" s="21" customFormat="1" ht="12" x14ac:dyDescent="0.3">
      <c r="A82" s="11">
        <v>76</v>
      </c>
      <c r="B82" s="15"/>
      <c r="C82" s="14"/>
      <c r="D82" s="14"/>
      <c r="E82" s="15"/>
      <c r="F82" s="15"/>
      <c r="G82" s="15"/>
      <c r="H82" s="15"/>
      <c r="I82" s="15"/>
      <c r="J82" s="15"/>
      <c r="K82" s="15"/>
      <c r="L82" s="16"/>
      <c r="M82" s="17"/>
      <c r="N82" s="18">
        <f>L82*M82</f>
        <v>0</v>
      </c>
      <c r="O82" s="19"/>
      <c r="P82" s="16"/>
      <c r="Q82" s="20">
        <f t="shared" si="0"/>
        <v>0</v>
      </c>
      <c r="R82" s="16"/>
      <c r="S82" s="20">
        <f t="shared" si="1"/>
        <v>0</v>
      </c>
      <c r="T82" s="16"/>
      <c r="U82" s="20">
        <f t="shared" si="2"/>
        <v>0</v>
      </c>
      <c r="V82" s="16"/>
      <c r="W82" s="20">
        <f t="shared" si="3"/>
        <v>0</v>
      </c>
      <c r="X82" s="60"/>
      <c r="Y82" s="57"/>
      <c r="Z82" s="51"/>
      <c r="AA82" s="38"/>
      <c r="AB82" s="11"/>
      <c r="AC82" s="52"/>
      <c r="AD82" s="51"/>
      <c r="AE82" s="34"/>
      <c r="AF82" s="42">
        <f t="shared" si="4"/>
        <v>0</v>
      </c>
    </row>
    <row r="83" spans="1:32" s="21" customFormat="1" ht="12" x14ac:dyDescent="0.3">
      <c r="C83" s="24"/>
      <c r="F83" s="24"/>
      <c r="G83" s="24"/>
      <c r="N83" s="25"/>
      <c r="O83" s="25"/>
      <c r="P83" s="26"/>
      <c r="Q83" s="25"/>
      <c r="R83" s="26"/>
      <c r="S83" s="25"/>
      <c r="T83" s="26"/>
      <c r="U83" s="25"/>
      <c r="V83" s="26"/>
      <c r="W83" s="25"/>
      <c r="X83" s="27"/>
      <c r="AA83" s="37"/>
      <c r="AC83" s="37"/>
    </row>
    <row r="84" spans="1:32" s="21" customFormat="1" ht="12" x14ac:dyDescent="0.3">
      <c r="C84" s="24"/>
      <c r="F84" s="24"/>
      <c r="G84" s="24"/>
      <c r="K84" s="28" t="s">
        <v>258</v>
      </c>
      <c r="L84" s="29">
        <f>SUM(L2:L82)</f>
        <v>17418</v>
      </c>
      <c r="M84" s="29"/>
      <c r="N84" s="64">
        <f t="shared" ref="N84:W84" si="23">SUM(N2:N82)</f>
        <v>12331.01</v>
      </c>
      <c r="O84" s="64">
        <f t="shared" si="23"/>
        <v>305.89999999999998</v>
      </c>
      <c r="P84" s="26">
        <f t="shared" si="23"/>
        <v>4953</v>
      </c>
      <c r="Q84" s="64">
        <f t="shared" si="23"/>
        <v>1119</v>
      </c>
      <c r="R84" s="26">
        <f t="shared" si="23"/>
        <v>6130</v>
      </c>
      <c r="S84" s="64">
        <f t="shared" si="23"/>
        <v>1226</v>
      </c>
      <c r="T84" s="26">
        <f>SUM(T2:T82)</f>
        <v>3368</v>
      </c>
      <c r="U84" s="64">
        <f>SUM(U2:U82)</f>
        <v>747</v>
      </c>
      <c r="V84" s="26">
        <f t="shared" si="23"/>
        <v>1211</v>
      </c>
      <c r="W84" s="64">
        <f t="shared" si="23"/>
        <v>350</v>
      </c>
      <c r="X84" s="46" t="s">
        <v>259</v>
      </c>
      <c r="Y84" s="30"/>
      <c r="Z84" s="27"/>
      <c r="AA84" s="64">
        <f>SUM(AA7:AA82)</f>
        <v>0</v>
      </c>
      <c r="AB84" s="27"/>
      <c r="AC84" s="64">
        <f>SUM(AC7:AC82)</f>
        <v>0</v>
      </c>
      <c r="AD84" s="55">
        <f>SUM(AD7:AD82)</f>
        <v>0</v>
      </c>
      <c r="AE84" s="30"/>
      <c r="AF84" s="64">
        <f>SUM(AF7:AF82)</f>
        <v>0</v>
      </c>
    </row>
    <row r="85" spans="1:32" x14ac:dyDescent="0.3">
      <c r="C85" s="114"/>
      <c r="F85" s="114"/>
      <c r="G85" s="114"/>
      <c r="K85" s="63"/>
      <c r="L85" s="31"/>
      <c r="M85" s="31"/>
      <c r="N85" s="64"/>
      <c r="O85" s="64"/>
      <c r="Q85" s="64"/>
      <c r="S85" s="64"/>
      <c r="U85" s="64">
        <v>-58.78</v>
      </c>
      <c r="W85" s="64"/>
      <c r="X85" s="78" t="s">
        <v>511</v>
      </c>
      <c r="Z85" s="3"/>
      <c r="AA85" s="64"/>
      <c r="AF85" s="64"/>
    </row>
    <row r="86" spans="1:32" x14ac:dyDescent="0.3">
      <c r="C86" s="114"/>
      <c r="F86" s="114"/>
      <c r="G86" s="114"/>
      <c r="K86" s="63"/>
      <c r="L86" s="31"/>
      <c r="M86" s="31"/>
      <c r="N86" s="64"/>
      <c r="O86" s="64"/>
      <c r="Q86" s="80">
        <v>-34.43</v>
      </c>
      <c r="S86" s="64"/>
      <c r="U86" s="64"/>
      <c r="W86" s="64"/>
      <c r="X86" s="46" t="s">
        <v>512</v>
      </c>
      <c r="Z86" s="3"/>
      <c r="AA86" s="64"/>
      <c r="AF86" s="64"/>
    </row>
    <row r="87" spans="1:32" x14ac:dyDescent="0.3">
      <c r="C87" s="114"/>
      <c r="F87" s="114"/>
      <c r="G87" s="114"/>
      <c r="L87" s="31"/>
      <c r="M87" s="31"/>
      <c r="N87" s="64"/>
      <c r="O87" s="64"/>
      <c r="Q87" s="64"/>
      <c r="S87" s="64"/>
      <c r="U87" s="64"/>
      <c r="W87" s="64"/>
      <c r="X87" s="46"/>
      <c r="Z87" s="3"/>
      <c r="AA87" s="64"/>
      <c r="AF87" s="64"/>
    </row>
    <row r="88" spans="1:32" x14ac:dyDescent="0.3">
      <c r="C88" s="114"/>
      <c r="F88" s="114"/>
      <c r="G88" s="114"/>
      <c r="N88" s="64"/>
      <c r="O88" s="64"/>
      <c r="Q88" s="64"/>
      <c r="S88" s="64"/>
      <c r="U88" s="64"/>
      <c r="W88" s="64"/>
      <c r="X88" s="46"/>
      <c r="AA88" s="64"/>
      <c r="AF88" s="64"/>
    </row>
    <row r="89" spans="1:32" x14ac:dyDescent="0.3">
      <c r="C89" s="114"/>
      <c r="F89" s="114"/>
      <c r="G89" s="114"/>
      <c r="N89" s="64"/>
      <c r="O89" s="64"/>
      <c r="Q89" s="64"/>
      <c r="S89" s="64"/>
      <c r="U89" s="64"/>
      <c r="W89" s="64"/>
      <c r="X89" s="46"/>
      <c r="AA89" s="64"/>
      <c r="AF89" s="64"/>
    </row>
    <row r="90" spans="1:32" x14ac:dyDescent="0.3">
      <c r="C90" s="114"/>
      <c r="F90" s="114"/>
      <c r="G90" s="114"/>
      <c r="N90" s="64"/>
      <c r="O90" s="64"/>
      <c r="Q90" s="64"/>
      <c r="S90" s="64"/>
      <c r="U90" s="64"/>
      <c r="W90" s="64"/>
      <c r="X90" s="46"/>
      <c r="AA90" s="64"/>
      <c r="AF90" s="64"/>
    </row>
    <row r="91" spans="1:32" x14ac:dyDescent="0.3">
      <c r="C91" s="114"/>
      <c r="F91" s="114"/>
      <c r="G91" s="114"/>
      <c r="N91" s="64"/>
      <c r="O91" s="64"/>
      <c r="Q91" s="64"/>
      <c r="S91" s="64"/>
      <c r="U91" s="64"/>
      <c r="W91" s="64"/>
      <c r="X91" s="46"/>
      <c r="AA91" s="64"/>
      <c r="AF91" s="64"/>
    </row>
    <row r="92" spans="1:32" x14ac:dyDescent="0.3">
      <c r="C92" s="114"/>
      <c r="F92" s="114"/>
      <c r="G92" s="114"/>
      <c r="N92" s="64"/>
      <c r="O92" s="64"/>
      <c r="Q92" s="64"/>
      <c r="S92" s="64"/>
      <c r="U92" s="64"/>
      <c r="W92" s="64"/>
      <c r="X92" s="46"/>
      <c r="AA92" s="64"/>
      <c r="AF92" s="64"/>
    </row>
    <row r="93" spans="1:32" x14ac:dyDescent="0.3">
      <c r="C93" s="114"/>
      <c r="F93" s="114"/>
      <c r="G93" s="114"/>
      <c r="N93" s="64"/>
      <c r="O93" s="64"/>
      <c r="Q93" s="64"/>
      <c r="S93" s="64"/>
      <c r="U93" s="64"/>
      <c r="W93" s="64"/>
      <c r="X93" s="46"/>
      <c r="AA93" s="64"/>
      <c r="AF93" s="64"/>
    </row>
    <row r="94" spans="1:32" x14ac:dyDescent="0.3">
      <c r="C94" s="114"/>
      <c r="F94" s="114"/>
      <c r="G94" s="114"/>
      <c r="N94" s="64"/>
      <c r="O94" s="64"/>
      <c r="Q94" s="64"/>
      <c r="S94" s="64"/>
      <c r="U94" s="64"/>
      <c r="W94" s="64"/>
      <c r="X94" s="46"/>
      <c r="AA94" s="64"/>
      <c r="AF94" s="64"/>
    </row>
    <row r="95" spans="1:32" x14ac:dyDescent="0.3">
      <c r="C95" s="114"/>
      <c r="F95" s="114"/>
      <c r="G95" s="114"/>
      <c r="N95" s="64"/>
      <c r="O95" s="64"/>
      <c r="Q95" s="64"/>
      <c r="S95" s="64"/>
      <c r="U95" s="64"/>
      <c r="W95" s="64"/>
      <c r="X95" s="46"/>
      <c r="AA95" s="64"/>
      <c r="AF95" s="64"/>
    </row>
    <row r="96" spans="1:32" x14ac:dyDescent="0.3">
      <c r="C96" s="114"/>
      <c r="F96" s="114"/>
      <c r="G96" s="114"/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3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3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3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3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3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3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3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4:32" x14ac:dyDescent="0.3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4:32" x14ac:dyDescent="0.3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4:32" x14ac:dyDescent="0.3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4:32" x14ac:dyDescent="0.3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4:32" x14ac:dyDescent="0.3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4:32" x14ac:dyDescent="0.3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4:32" x14ac:dyDescent="0.3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4:32" x14ac:dyDescent="0.3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4:32" x14ac:dyDescent="0.3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3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3">
      <c r="N114" s="64"/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3"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3">
      <c r="O116" s="64"/>
      <c r="Q116" s="64"/>
      <c r="S116" s="64"/>
      <c r="U116" s="64"/>
      <c r="W116" s="64"/>
      <c r="X116" s="46"/>
      <c r="AA116" s="64"/>
      <c r="AF116" s="64"/>
    </row>
    <row r="117" spans="14:32" x14ac:dyDescent="0.3">
      <c r="X117" s="46"/>
    </row>
    <row r="118" spans="14:32" x14ac:dyDescent="0.3">
      <c r="X118" s="46"/>
    </row>
    <row r="119" spans="14:32" x14ac:dyDescent="0.3">
      <c r="X119" s="46"/>
    </row>
    <row r="120" spans="14:32" x14ac:dyDescent="0.3">
      <c r="X120" s="46"/>
    </row>
    <row r="121" spans="14:32" x14ac:dyDescent="0.3">
      <c r="X121" s="46"/>
    </row>
    <row r="122" spans="14:32" x14ac:dyDescent="0.3">
      <c r="X122" s="46"/>
    </row>
    <row r="123" spans="14:32" x14ac:dyDescent="0.3">
      <c r="X123" s="46"/>
    </row>
    <row r="124" spans="14:32" x14ac:dyDescent="0.3">
      <c r="X124" s="46"/>
    </row>
    <row r="125" spans="14:32" x14ac:dyDescent="0.3">
      <c r="X125" s="46"/>
    </row>
    <row r="126" spans="14:32" x14ac:dyDescent="0.3">
      <c r="X126" s="46"/>
    </row>
    <row r="127" spans="14:32" x14ac:dyDescent="0.3">
      <c r="X127" s="46"/>
    </row>
    <row r="128" spans="14:32" x14ac:dyDescent="0.3">
      <c r="X128" s="46"/>
    </row>
    <row r="129" spans="24:24" x14ac:dyDescent="0.3">
      <c r="X129" s="46"/>
    </row>
    <row r="130" spans="24:24" x14ac:dyDescent="0.3">
      <c r="X130" s="46"/>
    </row>
    <row r="131" spans="24:24" x14ac:dyDescent="0.3">
      <c r="X131" s="46"/>
    </row>
    <row r="132" spans="24:24" x14ac:dyDescent="0.3">
      <c r="X132" s="46"/>
    </row>
    <row r="133" spans="24:24" x14ac:dyDescent="0.3">
      <c r="X133" s="46"/>
    </row>
    <row r="134" spans="24:24" x14ac:dyDescent="0.3">
      <c r="X134" s="46"/>
    </row>
    <row r="135" spans="24:24" x14ac:dyDescent="0.3">
      <c r="X135" s="46"/>
    </row>
    <row r="136" spans="24:24" x14ac:dyDescent="0.3">
      <c r="X136" s="46"/>
    </row>
    <row r="137" spans="24:24" x14ac:dyDescent="0.3">
      <c r="X137" s="46"/>
    </row>
    <row r="138" spans="24:24" x14ac:dyDescent="0.3">
      <c r="X138" s="46"/>
    </row>
    <row r="139" spans="24:24" x14ac:dyDescent="0.3">
      <c r="X139" s="46"/>
    </row>
    <row r="140" spans="24:24" x14ac:dyDescent="0.3">
      <c r="X140" s="46"/>
    </row>
    <row r="141" spans="24:24" x14ac:dyDescent="0.3">
      <c r="X141" s="46"/>
    </row>
    <row r="142" spans="24:24" x14ac:dyDescent="0.3">
      <c r="X142" s="46"/>
    </row>
    <row r="143" spans="24:24" x14ac:dyDescent="0.3">
      <c r="X143" s="46"/>
    </row>
    <row r="144" spans="24:24" x14ac:dyDescent="0.3">
      <c r="X144" s="46"/>
    </row>
    <row r="145" spans="24:24" x14ac:dyDescent="0.3">
      <c r="X145" s="46"/>
    </row>
    <row r="146" spans="24:24" x14ac:dyDescent="0.3">
      <c r="X146" s="46"/>
    </row>
    <row r="147" spans="24:24" x14ac:dyDescent="0.3">
      <c r="X147" s="46"/>
    </row>
    <row r="148" spans="24:24" x14ac:dyDescent="0.3">
      <c r="X148" s="46"/>
    </row>
    <row r="149" spans="24:24" x14ac:dyDescent="0.3">
      <c r="X149" s="46"/>
    </row>
    <row r="150" spans="24:24" x14ac:dyDescent="0.3">
      <c r="X150" s="46"/>
    </row>
    <row r="151" spans="24:24" x14ac:dyDescent="0.3">
      <c r="X151" s="46"/>
    </row>
    <row r="152" spans="24:24" x14ac:dyDescent="0.3">
      <c r="X152" s="46"/>
    </row>
    <row r="153" spans="24:24" x14ac:dyDescent="0.3">
      <c r="X153" s="46"/>
    </row>
    <row r="154" spans="24:24" x14ac:dyDescent="0.3">
      <c r="X154" s="46"/>
    </row>
    <row r="155" spans="24:24" x14ac:dyDescent="0.3">
      <c r="X155" s="46"/>
    </row>
    <row r="156" spans="24:24" x14ac:dyDescent="0.3">
      <c r="X156" s="46"/>
    </row>
    <row r="157" spans="24:24" x14ac:dyDescent="0.3">
      <c r="X157" s="46"/>
    </row>
    <row r="158" spans="24:24" x14ac:dyDescent="0.3">
      <c r="X158" s="46"/>
    </row>
    <row r="159" spans="24:24" x14ac:dyDescent="0.3">
      <c r="X159" s="46"/>
    </row>
    <row r="160" spans="24:24" x14ac:dyDescent="0.3">
      <c r="X160" s="46"/>
    </row>
    <row r="161" spans="24:24" x14ac:dyDescent="0.3">
      <c r="X161" s="46"/>
    </row>
    <row r="162" spans="24:24" x14ac:dyDescent="0.3">
      <c r="X162" s="46"/>
    </row>
    <row r="163" spans="24:24" x14ac:dyDescent="0.3">
      <c r="X163" s="46"/>
    </row>
    <row r="164" spans="24:24" x14ac:dyDescent="0.3">
      <c r="X164" s="46"/>
    </row>
    <row r="165" spans="24:24" x14ac:dyDescent="0.3">
      <c r="X165" s="46"/>
    </row>
    <row r="166" spans="24:24" x14ac:dyDescent="0.3">
      <c r="X166" s="46"/>
    </row>
    <row r="167" spans="24:24" x14ac:dyDescent="0.3">
      <c r="X167" s="46"/>
    </row>
  </sheetData>
  <autoFilter ref="A6:AF82" xr:uid="{00000000-0009-0000-0000-000002000000}"/>
  <mergeCells count="26"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F151"/>
  <sheetViews>
    <sheetView zoomScale="85" zoomScaleNormal="85" workbookViewId="0">
      <selection activeCell="K25" sqref="K25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79" customWidth="1"/>
    <col min="4" max="4" width="11.33203125" style="1" customWidth="1"/>
    <col min="5" max="5" width="12.44140625" style="1" customWidth="1"/>
    <col min="6" max="6" width="11.44140625" style="79"/>
    <col min="7" max="7" width="8.6640625" style="79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1" style="63" customWidth="1"/>
    <col min="17" max="17" width="11" style="1" customWidth="1"/>
    <col min="18" max="18" width="11" style="63" customWidth="1"/>
    <col min="19" max="19" width="11" style="1" customWidth="1"/>
    <col min="20" max="20" width="11" style="63" customWidth="1"/>
    <col min="21" max="21" width="11" style="1" customWidth="1"/>
    <col min="22" max="22" width="11" style="63" customWidth="1"/>
    <col min="23" max="23" width="11" style="1" customWidth="1"/>
    <col min="24" max="24" width="21.6640625" style="3" customWidth="1"/>
    <col min="25" max="25" width="4.33203125" style="1" customWidth="1"/>
    <col min="26" max="26" width="11.33203125" style="1" customWidth="1"/>
    <col min="27" max="27" width="8.5546875" style="1" customWidth="1"/>
    <col min="28" max="28" width="11.6640625" style="1" customWidth="1"/>
    <col min="29" max="29" width="9" style="1" customWidth="1"/>
    <col min="30" max="30" width="8.6640625" style="1" customWidth="1"/>
    <col min="31" max="31" width="8.44140625" style="1" customWidth="1"/>
    <col min="32" max="16384" width="11.44140625" style="1"/>
  </cols>
  <sheetData>
    <row r="1" spans="1:32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3" spans="1:32" ht="15.6" x14ac:dyDescent="0.3">
      <c r="B3" s="4" t="s">
        <v>0</v>
      </c>
      <c r="C3" s="115" t="s">
        <v>513</v>
      </c>
      <c r="D3" s="115">
        <v>2017</v>
      </c>
      <c r="E3" s="4"/>
      <c r="F3" s="5" t="s">
        <v>514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7"/>
    </row>
    <row r="4" spans="1:32" ht="15" thickBot="1" x14ac:dyDescent="0.35">
      <c r="C4" s="114"/>
      <c r="F4" s="114"/>
      <c r="G4" s="114"/>
    </row>
    <row r="5" spans="1:32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18</v>
      </c>
      <c r="W5" s="171"/>
      <c r="X5" s="183" t="s">
        <v>19</v>
      </c>
      <c r="Y5" s="174" t="s">
        <v>20</v>
      </c>
      <c r="Z5" s="176" t="s">
        <v>21</v>
      </c>
      <c r="AA5" s="177"/>
      <c r="AB5" s="178" t="s">
        <v>22</v>
      </c>
      <c r="AC5" s="179"/>
      <c r="AD5" s="180" t="s">
        <v>23</v>
      </c>
      <c r="AE5" s="181"/>
      <c r="AF5" s="182"/>
    </row>
    <row r="6" spans="1:32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84"/>
      <c r="Y6" s="175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x14ac:dyDescent="0.3">
      <c r="A7" s="11">
        <v>1</v>
      </c>
      <c r="B7" s="12" t="s">
        <v>178</v>
      </c>
      <c r="C7" s="14" t="s">
        <v>16</v>
      </c>
      <c r="D7" s="13">
        <v>42828</v>
      </c>
      <c r="E7" s="12"/>
      <c r="F7" s="15" t="s">
        <v>46</v>
      </c>
      <c r="G7" s="15" t="s">
        <v>59</v>
      </c>
      <c r="H7" s="15" t="s">
        <v>182</v>
      </c>
      <c r="I7" s="15" t="s">
        <v>183</v>
      </c>
      <c r="J7" s="15" t="s">
        <v>515</v>
      </c>
      <c r="K7" s="15" t="s">
        <v>516</v>
      </c>
      <c r="L7" s="16">
        <v>100</v>
      </c>
      <c r="M7" s="17">
        <v>0.62</v>
      </c>
      <c r="N7" s="18">
        <f>L7*M7</f>
        <v>62</v>
      </c>
      <c r="O7" s="19"/>
      <c r="P7" s="16"/>
      <c r="Q7" s="20">
        <f>P7*0.22</f>
        <v>0</v>
      </c>
      <c r="R7" s="16">
        <v>100</v>
      </c>
      <c r="S7" s="20">
        <f>R7*0.2</f>
        <v>20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x14ac:dyDescent="0.3">
      <c r="A8" s="11">
        <v>2</v>
      </c>
      <c r="B8" s="12" t="s">
        <v>58</v>
      </c>
      <c r="C8" s="14" t="s">
        <v>16</v>
      </c>
      <c r="D8" s="13">
        <v>42829</v>
      </c>
      <c r="E8" s="12"/>
      <c r="F8" s="15" t="s">
        <v>46</v>
      </c>
      <c r="G8" s="15" t="s">
        <v>47</v>
      </c>
      <c r="H8" s="15" t="s">
        <v>36</v>
      </c>
      <c r="I8" s="22" t="s">
        <v>37</v>
      </c>
      <c r="J8" s="23" t="s">
        <v>517</v>
      </c>
      <c r="K8" s="23" t="s">
        <v>518</v>
      </c>
      <c r="L8" s="16">
        <v>197</v>
      </c>
      <c r="M8" s="17">
        <v>0.72</v>
      </c>
      <c r="N8" s="18">
        <v>145</v>
      </c>
      <c r="O8" s="19"/>
      <c r="P8" s="16"/>
      <c r="Q8" s="20">
        <f>P8*0.22</f>
        <v>0</v>
      </c>
      <c r="R8" s="16">
        <v>200</v>
      </c>
      <c r="S8" s="20">
        <f>R8*0.2</f>
        <v>40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x14ac:dyDescent="0.3">
      <c r="A9" s="11">
        <v>3</v>
      </c>
      <c r="B9" s="12" t="s">
        <v>58</v>
      </c>
      <c r="C9" s="14" t="s">
        <v>15</v>
      </c>
      <c r="D9" s="13">
        <v>42829</v>
      </c>
      <c r="E9" s="12"/>
      <c r="F9" s="15" t="s">
        <v>53</v>
      </c>
      <c r="G9" s="15" t="s">
        <v>47</v>
      </c>
      <c r="H9" s="15" t="s">
        <v>36</v>
      </c>
      <c r="I9" s="22" t="s">
        <v>37</v>
      </c>
      <c r="J9" s="15" t="s">
        <v>517</v>
      </c>
      <c r="K9" s="22" t="s">
        <v>518</v>
      </c>
      <c r="L9" s="16">
        <v>197</v>
      </c>
      <c r="M9" s="17">
        <v>0.72</v>
      </c>
      <c r="N9" s="18">
        <v>145</v>
      </c>
      <c r="O9" s="19"/>
      <c r="P9" s="16">
        <v>200</v>
      </c>
      <c r="Q9" s="20">
        <f t="shared" ref="Q9:Q66" si="0">P9*0.22</f>
        <v>44</v>
      </c>
      <c r="R9" s="16"/>
      <c r="S9" s="20">
        <f t="shared" ref="S9:S66" si="1">R9*0.2</f>
        <v>0</v>
      </c>
      <c r="T9" s="16"/>
      <c r="U9" s="20">
        <f t="shared" ref="U9:U66" si="2">T9*0.2</f>
        <v>0</v>
      </c>
      <c r="V9" s="16"/>
      <c r="W9" s="20">
        <f t="shared" ref="W9:W66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66" si="4">AD9*AE9</f>
        <v>0</v>
      </c>
    </row>
    <row r="10" spans="1:32" s="21" customFormat="1" ht="12" x14ac:dyDescent="0.3">
      <c r="A10" s="11">
        <v>4</v>
      </c>
      <c r="B10" s="12" t="s">
        <v>58</v>
      </c>
      <c r="C10" s="14" t="s">
        <v>17</v>
      </c>
      <c r="D10" s="13">
        <v>42830</v>
      </c>
      <c r="E10" s="12"/>
      <c r="F10" s="15" t="s">
        <v>34</v>
      </c>
      <c r="G10" s="15" t="s">
        <v>35</v>
      </c>
      <c r="H10" s="15" t="s">
        <v>332</v>
      </c>
      <c r="I10" s="15" t="s">
        <v>333</v>
      </c>
      <c r="J10" s="15" t="s">
        <v>36</v>
      </c>
      <c r="K10" s="15" t="s">
        <v>37</v>
      </c>
      <c r="L10" s="16">
        <v>240</v>
      </c>
      <c r="M10" s="17">
        <v>0.65</v>
      </c>
      <c r="N10" s="18">
        <f>L10*M10</f>
        <v>156</v>
      </c>
      <c r="O10" s="19">
        <v>14</v>
      </c>
      <c r="P10" s="16"/>
      <c r="Q10" s="20">
        <f t="shared" si="0"/>
        <v>0</v>
      </c>
      <c r="R10" s="16"/>
      <c r="S10" s="20">
        <f t="shared" si="1"/>
        <v>0</v>
      </c>
      <c r="T10" s="16">
        <v>250</v>
      </c>
      <c r="U10" s="20">
        <f t="shared" si="2"/>
        <v>50</v>
      </c>
      <c r="V10" s="16"/>
      <c r="W10" s="20">
        <f t="shared" si="3"/>
        <v>0</v>
      </c>
      <c r="X10" s="60" t="s">
        <v>334</v>
      </c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x14ac:dyDescent="0.3">
      <c r="A11" s="11">
        <v>5</v>
      </c>
      <c r="B11" s="12" t="s">
        <v>58</v>
      </c>
      <c r="C11" s="14" t="s">
        <v>15</v>
      </c>
      <c r="D11" s="13">
        <v>42830</v>
      </c>
      <c r="E11" s="12"/>
      <c r="F11" s="15" t="s">
        <v>71</v>
      </c>
      <c r="G11" s="15" t="s">
        <v>59</v>
      </c>
      <c r="H11" s="15" t="s">
        <v>36</v>
      </c>
      <c r="I11" s="15" t="s">
        <v>37</v>
      </c>
      <c r="J11" s="15" t="s">
        <v>519</v>
      </c>
      <c r="K11" s="15" t="s">
        <v>520</v>
      </c>
      <c r="L11" s="16">
        <v>280</v>
      </c>
      <c r="M11" s="17">
        <v>0.7</v>
      </c>
      <c r="N11" s="18">
        <v>195</v>
      </c>
      <c r="O11" s="19"/>
      <c r="P11" s="16">
        <v>300</v>
      </c>
      <c r="Q11" s="20">
        <f t="shared" si="0"/>
        <v>66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60"/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3">
      <c r="A12" s="11">
        <v>6</v>
      </c>
      <c r="B12" s="12" t="s">
        <v>58</v>
      </c>
      <c r="C12" s="14" t="s">
        <v>16</v>
      </c>
      <c r="D12" s="13">
        <v>42830</v>
      </c>
      <c r="E12" s="12"/>
      <c r="F12" s="15" t="s">
        <v>46</v>
      </c>
      <c r="G12" s="15" t="s">
        <v>47</v>
      </c>
      <c r="H12" s="15" t="s">
        <v>36</v>
      </c>
      <c r="I12" s="15" t="s">
        <v>37</v>
      </c>
      <c r="J12" s="15" t="s">
        <v>521</v>
      </c>
      <c r="K12" s="15" t="s">
        <v>522</v>
      </c>
      <c r="L12" s="16">
        <v>397</v>
      </c>
      <c r="M12" s="17">
        <v>0.72</v>
      </c>
      <c r="N12" s="18">
        <v>285</v>
      </c>
      <c r="O12" s="19">
        <v>25</v>
      </c>
      <c r="P12" s="16"/>
      <c r="Q12" s="20">
        <f t="shared" si="0"/>
        <v>0</v>
      </c>
      <c r="R12" s="16">
        <v>420</v>
      </c>
      <c r="S12" s="20">
        <f t="shared" si="1"/>
        <v>84</v>
      </c>
      <c r="T12" s="16"/>
      <c r="U12" s="20">
        <f t="shared" si="2"/>
        <v>0</v>
      </c>
      <c r="V12" s="16"/>
      <c r="W12" s="20">
        <f t="shared" si="3"/>
        <v>0</v>
      </c>
      <c r="X12" s="60" t="s">
        <v>523</v>
      </c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x14ac:dyDescent="0.3">
      <c r="A13" s="11">
        <v>7</v>
      </c>
      <c r="B13" s="12" t="s">
        <v>58</v>
      </c>
      <c r="C13" s="14" t="s">
        <v>17</v>
      </c>
      <c r="D13" s="13">
        <v>42831</v>
      </c>
      <c r="E13" s="12"/>
      <c r="F13" s="15" t="s">
        <v>34</v>
      </c>
      <c r="G13" s="15" t="s">
        <v>35</v>
      </c>
      <c r="H13" s="15" t="s">
        <v>36</v>
      </c>
      <c r="I13" s="15" t="s">
        <v>37</v>
      </c>
      <c r="J13" s="22" t="s">
        <v>128</v>
      </c>
      <c r="K13" s="22" t="s">
        <v>129</v>
      </c>
      <c r="L13" s="16">
        <v>140</v>
      </c>
      <c r="M13" s="17">
        <v>0.68</v>
      </c>
      <c r="N13" s="18">
        <v>95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>
        <v>150</v>
      </c>
      <c r="U13" s="20">
        <f t="shared" si="2"/>
        <v>30</v>
      </c>
      <c r="V13" s="16"/>
      <c r="W13" s="20">
        <f t="shared" si="3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x14ac:dyDescent="0.3">
      <c r="A14" s="11">
        <v>8</v>
      </c>
      <c r="B14" s="15" t="s">
        <v>62</v>
      </c>
      <c r="C14" s="14" t="s">
        <v>16</v>
      </c>
      <c r="D14" s="14">
        <v>42831</v>
      </c>
      <c r="E14" s="15" t="s">
        <v>457</v>
      </c>
      <c r="F14" s="15" t="s">
        <v>46</v>
      </c>
      <c r="G14" s="15" t="s">
        <v>59</v>
      </c>
      <c r="H14" s="15" t="s">
        <v>524</v>
      </c>
      <c r="I14" s="15" t="s">
        <v>525</v>
      </c>
      <c r="J14" s="15" t="s">
        <v>403</v>
      </c>
      <c r="K14" s="15" t="s">
        <v>254</v>
      </c>
      <c r="L14" s="16">
        <v>130</v>
      </c>
      <c r="M14" s="17">
        <v>0</v>
      </c>
      <c r="N14" s="18">
        <f>L14*M14</f>
        <v>0</v>
      </c>
      <c r="O14" s="19"/>
      <c r="P14" s="16"/>
      <c r="Q14" s="20">
        <f t="shared" si="0"/>
        <v>0</v>
      </c>
      <c r="R14" s="16">
        <v>150</v>
      </c>
      <c r="S14" s="20">
        <f t="shared" si="1"/>
        <v>30</v>
      </c>
      <c r="T14" s="16"/>
      <c r="U14" s="20">
        <f t="shared" si="2"/>
        <v>0</v>
      </c>
      <c r="V14" s="16"/>
      <c r="W14" s="20">
        <f t="shared" si="3"/>
        <v>0</v>
      </c>
      <c r="X14" s="60" t="s">
        <v>526</v>
      </c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x14ac:dyDescent="0.3">
      <c r="A15" s="11">
        <v>9</v>
      </c>
      <c r="B15" s="15" t="s">
        <v>32</v>
      </c>
      <c r="C15" s="14" t="s">
        <v>16</v>
      </c>
      <c r="D15" s="13">
        <v>42831</v>
      </c>
      <c r="E15" s="12" t="s">
        <v>527</v>
      </c>
      <c r="F15" s="15" t="s">
        <v>46</v>
      </c>
      <c r="G15" s="15" t="s">
        <v>47</v>
      </c>
      <c r="H15" s="15" t="s">
        <v>528</v>
      </c>
      <c r="I15" s="15" t="s">
        <v>529</v>
      </c>
      <c r="J15" s="15" t="s">
        <v>36</v>
      </c>
      <c r="K15" s="15" t="s">
        <v>37</v>
      </c>
      <c r="L15" s="16">
        <v>100</v>
      </c>
      <c r="M15" s="17">
        <v>0.8</v>
      </c>
      <c r="N15" s="18">
        <f>L15*M15</f>
        <v>80</v>
      </c>
      <c r="O15" s="19"/>
      <c r="P15" s="16"/>
      <c r="Q15" s="20">
        <f t="shared" si="0"/>
        <v>0</v>
      </c>
      <c r="R15" s="16">
        <v>100</v>
      </c>
      <c r="S15" s="20">
        <f t="shared" si="1"/>
        <v>20</v>
      </c>
      <c r="T15" s="16"/>
      <c r="U15" s="20">
        <f t="shared" si="2"/>
        <v>0</v>
      </c>
      <c r="V15" s="16"/>
      <c r="W15" s="20">
        <f t="shared" si="3"/>
        <v>0</v>
      </c>
      <c r="X15" s="60" t="s">
        <v>530</v>
      </c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24" x14ac:dyDescent="0.3">
      <c r="A16" s="11">
        <v>10</v>
      </c>
      <c r="B16" s="15" t="s">
        <v>32</v>
      </c>
      <c r="C16" s="14" t="s">
        <v>15</v>
      </c>
      <c r="D16" s="14">
        <v>42831</v>
      </c>
      <c r="E16" s="15" t="s">
        <v>531</v>
      </c>
      <c r="F16" s="15" t="s">
        <v>53</v>
      </c>
      <c r="G16" s="15" t="s">
        <v>35</v>
      </c>
      <c r="H16" s="15" t="s">
        <v>36</v>
      </c>
      <c r="I16" s="15" t="s">
        <v>37</v>
      </c>
      <c r="J16" s="15" t="s">
        <v>532</v>
      </c>
      <c r="K16" s="15" t="s">
        <v>505</v>
      </c>
      <c r="L16" s="16">
        <v>370</v>
      </c>
      <c r="M16" s="17">
        <v>0.8</v>
      </c>
      <c r="N16" s="18">
        <v>390</v>
      </c>
      <c r="O16" s="19"/>
      <c r="P16" s="16">
        <v>400</v>
      </c>
      <c r="Q16" s="20">
        <f t="shared" si="0"/>
        <v>88</v>
      </c>
      <c r="R16" s="16"/>
      <c r="S16" s="20">
        <f t="shared" si="1"/>
        <v>0</v>
      </c>
      <c r="T16" s="16"/>
      <c r="U16" s="20">
        <f t="shared" si="2"/>
        <v>0</v>
      </c>
      <c r="V16" s="16"/>
      <c r="W16" s="20">
        <f t="shared" si="3"/>
        <v>0</v>
      </c>
      <c r="X16" s="60" t="s">
        <v>533</v>
      </c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x14ac:dyDescent="0.3">
      <c r="A17" s="11">
        <v>11</v>
      </c>
      <c r="B17" s="15" t="s">
        <v>58</v>
      </c>
      <c r="C17" s="14" t="s">
        <v>16</v>
      </c>
      <c r="D17" s="14">
        <v>42832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167</v>
      </c>
      <c r="K17" s="15" t="s">
        <v>168</v>
      </c>
      <c r="L17" s="16">
        <v>168</v>
      </c>
      <c r="M17" s="17">
        <v>0.74</v>
      </c>
      <c r="N17" s="18">
        <v>125</v>
      </c>
      <c r="O17" s="19"/>
      <c r="P17" s="16"/>
      <c r="Q17" s="20">
        <f>P17*0.22</f>
        <v>0</v>
      </c>
      <c r="R17" s="16">
        <v>190</v>
      </c>
      <c r="S17" s="20">
        <f>R17*0.2</f>
        <v>38</v>
      </c>
      <c r="T17" s="16"/>
      <c r="U17" s="20">
        <f>T17*0.2</f>
        <v>0</v>
      </c>
      <c r="V17" s="16"/>
      <c r="W17" s="20">
        <f>V17*0.2</f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>AD17*AE17</f>
        <v>0</v>
      </c>
    </row>
    <row r="18" spans="1:32" s="21" customFormat="1" ht="12" x14ac:dyDescent="0.3">
      <c r="A18" s="11">
        <v>12</v>
      </c>
      <c r="B18" s="15" t="s">
        <v>534</v>
      </c>
      <c r="C18" s="14" t="s">
        <v>15</v>
      </c>
      <c r="D18" s="14">
        <v>42833</v>
      </c>
      <c r="E18" s="15"/>
      <c r="F18" s="15" t="s">
        <v>53</v>
      </c>
      <c r="G18" s="15" t="s">
        <v>47</v>
      </c>
      <c r="H18" s="15" t="s">
        <v>321</v>
      </c>
      <c r="I18" s="15" t="s">
        <v>65</v>
      </c>
      <c r="J18" s="15" t="s">
        <v>535</v>
      </c>
      <c r="K18" s="15" t="s">
        <v>107</v>
      </c>
      <c r="L18" s="16">
        <v>200</v>
      </c>
      <c r="M18" s="17">
        <v>0.8</v>
      </c>
      <c r="N18" s="18">
        <f>L18*M18</f>
        <v>160</v>
      </c>
      <c r="O18" s="19">
        <v>30</v>
      </c>
      <c r="P18" s="16">
        <v>200</v>
      </c>
      <c r="Q18" s="20">
        <f>P18*0.22</f>
        <v>44</v>
      </c>
      <c r="R18" s="16"/>
      <c r="S18" s="20">
        <f>R18*0.2</f>
        <v>0</v>
      </c>
      <c r="T18" s="16"/>
      <c r="U18" s="20">
        <f>T18*0.2</f>
        <v>0</v>
      </c>
      <c r="V18" s="16"/>
      <c r="W18" s="20">
        <f>V18*0.2</f>
        <v>0</v>
      </c>
      <c r="X18" s="60" t="s">
        <v>536</v>
      </c>
      <c r="Y18" s="57" t="s">
        <v>41</v>
      </c>
      <c r="Z18" s="51"/>
      <c r="AA18" s="38"/>
      <c r="AB18" s="11"/>
      <c r="AC18" s="52"/>
      <c r="AD18" s="51"/>
      <c r="AE18" s="34"/>
      <c r="AF18" s="42">
        <f>AD18*AE18</f>
        <v>0</v>
      </c>
    </row>
    <row r="19" spans="1:32" s="21" customFormat="1" ht="24" x14ac:dyDescent="0.3">
      <c r="A19" s="11">
        <v>13</v>
      </c>
      <c r="B19" s="15" t="s">
        <v>32</v>
      </c>
      <c r="C19" s="14" t="s">
        <v>15</v>
      </c>
      <c r="D19" s="14">
        <v>42834</v>
      </c>
      <c r="E19" s="15" t="s">
        <v>537</v>
      </c>
      <c r="F19" s="15" t="s">
        <v>53</v>
      </c>
      <c r="G19" s="15" t="s">
        <v>35</v>
      </c>
      <c r="H19" s="15" t="s">
        <v>36</v>
      </c>
      <c r="I19" s="15" t="s">
        <v>37</v>
      </c>
      <c r="J19" s="15" t="s">
        <v>538</v>
      </c>
      <c r="K19" s="15" t="s">
        <v>539</v>
      </c>
      <c r="L19" s="16">
        <v>800</v>
      </c>
      <c r="M19" s="17">
        <v>0.75</v>
      </c>
      <c r="N19" s="18">
        <f>L19*M19</f>
        <v>600</v>
      </c>
      <c r="O19" s="19">
        <v>28.42</v>
      </c>
      <c r="P19" s="16">
        <v>800</v>
      </c>
      <c r="Q19" s="20">
        <f>P19*0.22</f>
        <v>176</v>
      </c>
      <c r="R19" s="16"/>
      <c r="S19" s="20">
        <f>R19*0.2</f>
        <v>0</v>
      </c>
      <c r="T19" s="16"/>
      <c r="U19" s="20">
        <f>T19*0.2</f>
        <v>0</v>
      </c>
      <c r="V19" s="16"/>
      <c r="W19" s="20">
        <f>V19*0.2</f>
        <v>0</v>
      </c>
      <c r="X19" s="60" t="s">
        <v>533</v>
      </c>
      <c r="Y19" s="57"/>
      <c r="Z19" s="51"/>
      <c r="AA19" s="38"/>
      <c r="AB19" s="11"/>
      <c r="AC19" s="52"/>
      <c r="AD19" s="51"/>
      <c r="AE19" s="34"/>
      <c r="AF19" s="42">
        <f>AD19*AE19</f>
        <v>0</v>
      </c>
    </row>
    <row r="20" spans="1:32" s="21" customFormat="1" ht="12" x14ac:dyDescent="0.3">
      <c r="A20" s="11">
        <v>14</v>
      </c>
      <c r="B20" s="15" t="s">
        <v>58</v>
      </c>
      <c r="C20" s="14" t="s">
        <v>17</v>
      </c>
      <c r="D20" s="14">
        <v>42835</v>
      </c>
      <c r="E20" s="15"/>
      <c r="F20" s="15" t="s">
        <v>34</v>
      </c>
      <c r="G20" s="15" t="s">
        <v>35</v>
      </c>
      <c r="H20" s="15" t="s">
        <v>36</v>
      </c>
      <c r="I20" s="15" t="s">
        <v>37</v>
      </c>
      <c r="J20" s="15" t="s">
        <v>540</v>
      </c>
      <c r="K20" s="15" t="s">
        <v>541</v>
      </c>
      <c r="L20" s="16">
        <v>160</v>
      </c>
      <c r="M20" s="17">
        <v>0.6</v>
      </c>
      <c r="N20" s="18">
        <v>95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>
        <v>180</v>
      </c>
      <c r="U20" s="20">
        <f t="shared" si="2"/>
        <v>36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3">
      <c r="A21" s="11">
        <v>15</v>
      </c>
      <c r="B21" s="15" t="s">
        <v>51</v>
      </c>
      <c r="C21" s="14" t="s">
        <v>17</v>
      </c>
      <c r="D21" s="14">
        <v>42836</v>
      </c>
      <c r="E21" s="15" t="s">
        <v>542</v>
      </c>
      <c r="F21" s="15" t="s">
        <v>34</v>
      </c>
      <c r="G21" s="15" t="s">
        <v>59</v>
      </c>
      <c r="H21" s="15" t="s">
        <v>72</v>
      </c>
      <c r="I21" s="15" t="s">
        <v>73</v>
      </c>
      <c r="J21" s="15" t="s">
        <v>543</v>
      </c>
      <c r="K21" s="15" t="s">
        <v>75</v>
      </c>
      <c r="L21" s="16">
        <v>120</v>
      </c>
      <c r="M21" s="17">
        <v>0.68</v>
      </c>
      <c r="N21" s="18">
        <f>L21*M21</f>
        <v>81.600000000000009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>
        <v>150</v>
      </c>
      <c r="U21" s="20">
        <f t="shared" si="2"/>
        <v>30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3">
      <c r="A22" s="11">
        <v>16</v>
      </c>
      <c r="B22" s="15" t="s">
        <v>32</v>
      </c>
      <c r="C22" s="14" t="s">
        <v>16</v>
      </c>
      <c r="D22" s="14">
        <v>42836</v>
      </c>
      <c r="E22" s="15" t="s">
        <v>544</v>
      </c>
      <c r="F22" s="15" t="s">
        <v>46</v>
      </c>
      <c r="G22" s="15" t="s">
        <v>35</v>
      </c>
      <c r="H22" s="15" t="s">
        <v>36</v>
      </c>
      <c r="I22" s="22" t="s">
        <v>37</v>
      </c>
      <c r="J22" s="23" t="s">
        <v>48</v>
      </c>
      <c r="K22" s="23" t="s">
        <v>49</v>
      </c>
      <c r="L22" s="16">
        <v>200</v>
      </c>
      <c r="M22" s="17">
        <v>0.8</v>
      </c>
      <c r="N22" s="18">
        <f>L22*M22</f>
        <v>160</v>
      </c>
      <c r="O22" s="19"/>
      <c r="P22" s="16"/>
      <c r="Q22" s="20">
        <f t="shared" si="0"/>
        <v>0</v>
      </c>
      <c r="R22" s="16">
        <v>220</v>
      </c>
      <c r="S22" s="20">
        <f t="shared" si="1"/>
        <v>44</v>
      </c>
      <c r="T22" s="16"/>
      <c r="U22" s="20">
        <f t="shared" si="2"/>
        <v>0</v>
      </c>
      <c r="V22" s="16"/>
      <c r="W22" s="20">
        <f t="shared" si="3"/>
        <v>0</v>
      </c>
      <c r="X22" s="60" t="s">
        <v>545</v>
      </c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x14ac:dyDescent="0.3">
      <c r="A23" s="11">
        <v>17</v>
      </c>
      <c r="B23" s="15" t="s">
        <v>58</v>
      </c>
      <c r="C23" s="14" t="s">
        <v>16</v>
      </c>
      <c r="D23" s="14">
        <v>42837</v>
      </c>
      <c r="E23" s="15"/>
      <c r="F23" s="15" t="s">
        <v>46</v>
      </c>
      <c r="G23" s="15" t="s">
        <v>47</v>
      </c>
      <c r="H23" s="15" t="s">
        <v>546</v>
      </c>
      <c r="I23" s="22" t="s">
        <v>37</v>
      </c>
      <c r="J23" s="15" t="s">
        <v>547</v>
      </c>
      <c r="K23" s="15" t="s">
        <v>548</v>
      </c>
      <c r="L23" s="16">
        <v>2</v>
      </c>
      <c r="M23" s="17">
        <v>25</v>
      </c>
      <c r="N23" s="18">
        <f>L23*M23</f>
        <v>50</v>
      </c>
      <c r="O23" s="19"/>
      <c r="P23" s="16"/>
      <c r="Q23" s="20">
        <f t="shared" si="0"/>
        <v>0</v>
      </c>
      <c r="R23" s="16">
        <v>100</v>
      </c>
      <c r="S23" s="20">
        <f t="shared" si="1"/>
        <v>20</v>
      </c>
      <c r="T23" s="16"/>
      <c r="U23" s="20">
        <f t="shared" si="2"/>
        <v>0</v>
      </c>
      <c r="V23" s="16"/>
      <c r="W23" s="20">
        <f t="shared" si="3"/>
        <v>0</v>
      </c>
      <c r="X23" s="60" t="s">
        <v>549</v>
      </c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x14ac:dyDescent="0.3">
      <c r="A24" s="11">
        <v>18</v>
      </c>
      <c r="B24" s="15" t="s">
        <v>58</v>
      </c>
      <c r="C24" s="14" t="s">
        <v>16</v>
      </c>
      <c r="D24" s="14">
        <v>42837</v>
      </c>
      <c r="E24" s="15"/>
      <c r="F24" s="15" t="s">
        <v>46</v>
      </c>
      <c r="G24" s="15" t="s">
        <v>47</v>
      </c>
      <c r="H24" s="15" t="s">
        <v>550</v>
      </c>
      <c r="I24" s="22" t="s">
        <v>37</v>
      </c>
      <c r="J24" s="15" t="s">
        <v>547</v>
      </c>
      <c r="K24" s="15" t="s">
        <v>548</v>
      </c>
      <c r="L24" s="16">
        <v>3</v>
      </c>
      <c r="M24" s="17">
        <v>25</v>
      </c>
      <c r="N24" s="18">
        <v>65</v>
      </c>
      <c r="O24" s="19"/>
      <c r="P24" s="16"/>
      <c r="Q24" s="20">
        <f t="shared" si="0"/>
        <v>0</v>
      </c>
      <c r="R24" s="16">
        <v>3</v>
      </c>
      <c r="S24" s="20">
        <v>30</v>
      </c>
      <c r="T24" s="16"/>
      <c r="U24" s="20">
        <f t="shared" si="2"/>
        <v>0</v>
      </c>
      <c r="V24" s="16"/>
      <c r="W24" s="20">
        <f t="shared" si="3"/>
        <v>0</v>
      </c>
      <c r="X24" s="61" t="s">
        <v>551</v>
      </c>
      <c r="Y24" s="57" t="s">
        <v>41</v>
      </c>
      <c r="Z24" s="51"/>
      <c r="AA24" s="38"/>
      <c r="AB24" s="11"/>
      <c r="AC24" s="52"/>
      <c r="AD24" s="51"/>
      <c r="AE24" s="34"/>
      <c r="AF24" s="42">
        <f t="shared" si="4"/>
        <v>0</v>
      </c>
    </row>
    <row r="25" spans="1:32" s="21" customFormat="1" ht="12" x14ac:dyDescent="0.3">
      <c r="A25" s="11">
        <v>19</v>
      </c>
      <c r="B25" s="15" t="s">
        <v>32</v>
      </c>
      <c r="C25" s="14" t="s">
        <v>15</v>
      </c>
      <c r="D25" s="14">
        <v>42837</v>
      </c>
      <c r="E25" s="15"/>
      <c r="F25" s="15" t="s">
        <v>71</v>
      </c>
      <c r="G25" s="15" t="s">
        <v>35</v>
      </c>
      <c r="H25" s="15" t="s">
        <v>36</v>
      </c>
      <c r="I25" s="15" t="s">
        <v>37</v>
      </c>
      <c r="J25" s="15" t="s">
        <v>538</v>
      </c>
      <c r="K25" s="15" t="s">
        <v>539</v>
      </c>
      <c r="L25" s="16">
        <v>800</v>
      </c>
      <c r="M25" s="17">
        <v>0.75</v>
      </c>
      <c r="N25" s="18">
        <f>L25*M25</f>
        <v>600</v>
      </c>
      <c r="O25" s="19"/>
      <c r="P25" s="16">
        <v>800</v>
      </c>
      <c r="Q25" s="20">
        <f t="shared" si="0"/>
        <v>176</v>
      </c>
      <c r="R25" s="16"/>
      <c r="S25" s="20">
        <f t="shared" si="1"/>
        <v>0</v>
      </c>
      <c r="T25" s="16"/>
      <c r="U25" s="20">
        <f t="shared" si="2"/>
        <v>0</v>
      </c>
      <c r="V25" s="16"/>
      <c r="W25" s="20">
        <f t="shared" si="3"/>
        <v>0</v>
      </c>
      <c r="X25" s="60"/>
      <c r="Y25" s="57"/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23.7" customHeight="1" x14ac:dyDescent="0.3">
      <c r="A26" s="11">
        <v>20</v>
      </c>
      <c r="B26" s="15" t="s">
        <v>58</v>
      </c>
      <c r="C26" s="14" t="s">
        <v>18</v>
      </c>
      <c r="D26" s="14">
        <v>42838</v>
      </c>
      <c r="E26" s="15"/>
      <c r="F26" s="15" t="s">
        <v>85</v>
      </c>
      <c r="G26" s="15" t="s">
        <v>47</v>
      </c>
      <c r="H26" s="15" t="s">
        <v>546</v>
      </c>
      <c r="I26" s="22" t="s">
        <v>37</v>
      </c>
      <c r="J26" s="15" t="s">
        <v>547</v>
      </c>
      <c r="K26" s="15" t="s">
        <v>548</v>
      </c>
      <c r="L26" s="16">
        <v>140</v>
      </c>
      <c r="M26" s="17">
        <v>0.75</v>
      </c>
      <c r="N26" s="18">
        <f>L26*M26</f>
        <v>105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150</v>
      </c>
      <c r="W26" s="20">
        <f t="shared" si="3"/>
        <v>30</v>
      </c>
      <c r="X26" s="60" t="s">
        <v>552</v>
      </c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x14ac:dyDescent="0.3">
      <c r="A27" s="11">
        <v>21</v>
      </c>
      <c r="B27" s="15" t="s">
        <v>44</v>
      </c>
      <c r="C27" s="14" t="s">
        <v>16</v>
      </c>
      <c r="D27" s="14">
        <v>42838</v>
      </c>
      <c r="E27" s="15" t="s">
        <v>553</v>
      </c>
      <c r="F27" s="15" t="s">
        <v>46</v>
      </c>
      <c r="G27" s="15" t="s">
        <v>47</v>
      </c>
      <c r="H27" s="15" t="s">
        <v>546</v>
      </c>
      <c r="I27" s="15" t="s">
        <v>37</v>
      </c>
      <c r="J27" s="15" t="s">
        <v>554</v>
      </c>
      <c r="K27" s="15" t="s">
        <v>555</v>
      </c>
      <c r="L27" s="16">
        <v>260</v>
      </c>
      <c r="M27" s="17">
        <v>0.7</v>
      </c>
      <c r="N27" s="18">
        <f>L27*M27</f>
        <v>182</v>
      </c>
      <c r="O27" s="19"/>
      <c r="P27" s="16"/>
      <c r="Q27" s="20">
        <f t="shared" si="0"/>
        <v>0</v>
      </c>
      <c r="R27" s="16">
        <v>280</v>
      </c>
      <c r="S27" s="20">
        <f t="shared" si="1"/>
        <v>56</v>
      </c>
      <c r="T27" s="16"/>
      <c r="U27" s="20">
        <f t="shared" si="2"/>
        <v>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x14ac:dyDescent="0.3">
      <c r="A28" s="11">
        <v>22</v>
      </c>
      <c r="B28" s="15" t="s">
        <v>32</v>
      </c>
      <c r="C28" s="14" t="s">
        <v>16</v>
      </c>
      <c r="D28" s="14">
        <v>42842</v>
      </c>
      <c r="E28" s="15" t="s">
        <v>556</v>
      </c>
      <c r="F28" s="15" t="s">
        <v>46</v>
      </c>
      <c r="G28" s="15" t="s">
        <v>59</v>
      </c>
      <c r="H28" s="15" t="s">
        <v>36</v>
      </c>
      <c r="I28" s="15" t="s">
        <v>37</v>
      </c>
      <c r="J28" s="15" t="s">
        <v>538</v>
      </c>
      <c r="K28" s="15" t="s">
        <v>539</v>
      </c>
      <c r="L28" s="16">
        <v>800</v>
      </c>
      <c r="M28" s="17">
        <v>0.75</v>
      </c>
      <c r="N28" s="18">
        <f>L28*M28</f>
        <v>600</v>
      </c>
      <c r="O28" s="19"/>
      <c r="P28" s="16"/>
      <c r="Q28" s="20">
        <f t="shared" si="0"/>
        <v>0</v>
      </c>
      <c r="R28" s="16">
        <v>850</v>
      </c>
      <c r="S28" s="20">
        <f t="shared" si="1"/>
        <v>170</v>
      </c>
      <c r="T28" s="16"/>
      <c r="U28" s="20">
        <f t="shared" si="2"/>
        <v>0</v>
      </c>
      <c r="V28" s="16"/>
      <c r="W28" s="20">
        <f t="shared" si="3"/>
        <v>0</v>
      </c>
      <c r="X28" s="60"/>
      <c r="Y28" s="57"/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x14ac:dyDescent="0.3">
      <c r="A29" s="11">
        <v>23</v>
      </c>
      <c r="B29" s="15" t="s">
        <v>476</v>
      </c>
      <c r="C29" s="14" t="s">
        <v>18</v>
      </c>
      <c r="D29" s="14">
        <v>42844</v>
      </c>
      <c r="E29" s="15"/>
      <c r="F29" s="15" t="s">
        <v>85</v>
      </c>
      <c r="G29" s="15" t="s">
        <v>35</v>
      </c>
      <c r="H29" s="15" t="s">
        <v>36</v>
      </c>
      <c r="I29" s="15" t="s">
        <v>37</v>
      </c>
      <c r="J29" s="15" t="s">
        <v>557</v>
      </c>
      <c r="K29" s="15" t="s">
        <v>558</v>
      </c>
      <c r="L29" s="16">
        <v>290</v>
      </c>
      <c r="M29" s="17">
        <v>0.75</v>
      </c>
      <c r="N29" s="18">
        <v>205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300</v>
      </c>
      <c r="W29" s="20">
        <f t="shared" si="3"/>
        <v>60</v>
      </c>
      <c r="X29" s="60"/>
      <c r="Y29" s="57" t="s">
        <v>41</v>
      </c>
      <c r="Z29" s="51"/>
      <c r="AA29" s="38"/>
      <c r="AB29" s="11"/>
      <c r="AC29" s="52"/>
      <c r="AD29" s="51"/>
      <c r="AE29" s="34"/>
      <c r="AF29" s="42">
        <f t="shared" si="4"/>
        <v>0</v>
      </c>
    </row>
    <row r="30" spans="1:32" s="21" customFormat="1" ht="12" x14ac:dyDescent="0.3">
      <c r="A30" s="11">
        <v>24</v>
      </c>
      <c r="B30" s="15" t="s">
        <v>58</v>
      </c>
      <c r="C30" s="14" t="s">
        <v>15</v>
      </c>
      <c r="D30" s="14">
        <v>42844</v>
      </c>
      <c r="E30" s="15"/>
      <c r="F30" s="15" t="s">
        <v>53</v>
      </c>
      <c r="G30" s="15" t="s">
        <v>35</v>
      </c>
      <c r="H30" s="15" t="s">
        <v>36</v>
      </c>
      <c r="I30" s="15" t="s">
        <v>37</v>
      </c>
      <c r="J30" s="15" t="s">
        <v>226</v>
      </c>
      <c r="K30" s="22" t="s">
        <v>227</v>
      </c>
      <c r="L30" s="16">
        <v>210</v>
      </c>
      <c r="M30" s="17">
        <v>0.72</v>
      </c>
      <c r="N30" s="18">
        <v>150</v>
      </c>
      <c r="O30" s="19"/>
      <c r="P30" s="16">
        <v>220</v>
      </c>
      <c r="Q30" s="20">
        <f t="shared" si="0"/>
        <v>48.4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 t="shared" si="4"/>
        <v>0</v>
      </c>
    </row>
    <row r="31" spans="1:32" s="21" customFormat="1" ht="24" x14ac:dyDescent="0.3">
      <c r="A31" s="11">
        <v>25</v>
      </c>
      <c r="B31" s="15" t="s">
        <v>91</v>
      </c>
      <c r="C31" s="14" t="s">
        <v>15</v>
      </c>
      <c r="D31" s="14">
        <v>42844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559</v>
      </c>
      <c r="K31" s="15" t="s">
        <v>560</v>
      </c>
      <c r="L31" s="16">
        <v>4</v>
      </c>
      <c r="M31" s="17">
        <v>25</v>
      </c>
      <c r="N31" s="18">
        <v>95</v>
      </c>
      <c r="O31" s="19">
        <v>69.55</v>
      </c>
      <c r="P31" s="16">
        <v>5</v>
      </c>
      <c r="Q31" s="20">
        <v>50</v>
      </c>
      <c r="R31" s="16"/>
      <c r="S31" s="20">
        <f>R31*0.2</f>
        <v>0</v>
      </c>
      <c r="T31" s="16"/>
      <c r="U31" s="20">
        <f>T31*0.2</f>
        <v>0</v>
      </c>
      <c r="V31" s="16"/>
      <c r="W31" s="20">
        <f>V31*0.2</f>
        <v>0</v>
      </c>
      <c r="X31" s="61" t="s">
        <v>561</v>
      </c>
      <c r="Y31" s="57" t="s">
        <v>41</v>
      </c>
      <c r="Z31" s="51"/>
      <c r="AA31" s="38"/>
      <c r="AB31" s="11"/>
      <c r="AC31" s="52"/>
      <c r="AD31" s="51"/>
      <c r="AE31" s="34"/>
      <c r="AF31" s="42">
        <f>AD31*AE31</f>
        <v>0</v>
      </c>
    </row>
    <row r="32" spans="1:32" s="21" customFormat="1" ht="12" x14ac:dyDescent="0.3">
      <c r="A32" s="11">
        <v>26</v>
      </c>
      <c r="B32" s="15" t="s">
        <v>91</v>
      </c>
      <c r="C32" s="14" t="s">
        <v>16</v>
      </c>
      <c r="D32" s="14">
        <v>42844</v>
      </c>
      <c r="E32" s="15"/>
      <c r="F32" s="15" t="s">
        <v>46</v>
      </c>
      <c r="G32" s="15" t="s">
        <v>47</v>
      </c>
      <c r="H32" s="15" t="s">
        <v>36</v>
      </c>
      <c r="I32" s="15" t="s">
        <v>37</v>
      </c>
      <c r="J32" s="15" t="s">
        <v>559</v>
      </c>
      <c r="K32" s="15" t="s">
        <v>560</v>
      </c>
      <c r="L32" s="16">
        <v>270</v>
      </c>
      <c r="M32" s="17">
        <v>0.8</v>
      </c>
      <c r="N32" s="18">
        <f>L32*M32</f>
        <v>216</v>
      </c>
      <c r="O32" s="19">
        <v>14</v>
      </c>
      <c r="P32" s="16"/>
      <c r="Q32" s="20">
        <f t="shared" si="0"/>
        <v>0</v>
      </c>
      <c r="R32" s="16">
        <v>280</v>
      </c>
      <c r="S32" s="20">
        <f t="shared" si="1"/>
        <v>56</v>
      </c>
      <c r="T32" s="16"/>
      <c r="U32" s="20">
        <f t="shared" si="2"/>
        <v>0</v>
      </c>
      <c r="V32" s="16"/>
      <c r="W32" s="20">
        <f t="shared" si="3"/>
        <v>0</v>
      </c>
      <c r="X32" s="61" t="s">
        <v>562</v>
      </c>
      <c r="Y32" s="57" t="s">
        <v>41</v>
      </c>
      <c r="Z32" s="51"/>
      <c r="AA32" s="38"/>
      <c r="AB32" s="11"/>
      <c r="AC32" s="52"/>
      <c r="AD32" s="51"/>
      <c r="AE32" s="34"/>
      <c r="AF32" s="42">
        <f t="shared" si="4"/>
        <v>0</v>
      </c>
    </row>
    <row r="33" spans="1:32" s="21" customFormat="1" ht="12" x14ac:dyDescent="0.3">
      <c r="A33" s="11">
        <v>27</v>
      </c>
      <c r="B33" s="15" t="s">
        <v>91</v>
      </c>
      <c r="C33" s="14" t="s">
        <v>16</v>
      </c>
      <c r="D33" s="14">
        <v>42844</v>
      </c>
      <c r="E33" s="15"/>
      <c r="F33" s="15" t="s">
        <v>46</v>
      </c>
      <c r="G33" s="15" t="s">
        <v>47</v>
      </c>
      <c r="H33" s="15" t="s">
        <v>36</v>
      </c>
      <c r="I33" s="15" t="s">
        <v>37</v>
      </c>
      <c r="J33" s="15" t="s">
        <v>563</v>
      </c>
      <c r="K33" s="15" t="s">
        <v>564</v>
      </c>
      <c r="L33" s="16">
        <v>100</v>
      </c>
      <c r="M33" s="17">
        <v>0.8</v>
      </c>
      <c r="N33" s="18">
        <f>L33*M33</f>
        <v>80</v>
      </c>
      <c r="O33" s="19">
        <v>25</v>
      </c>
      <c r="P33" s="16"/>
      <c r="Q33" s="20">
        <f t="shared" si="0"/>
        <v>0</v>
      </c>
      <c r="R33" s="16">
        <v>100</v>
      </c>
      <c r="S33" s="20">
        <f t="shared" si="1"/>
        <v>20</v>
      </c>
      <c r="T33" s="16"/>
      <c r="U33" s="20">
        <f t="shared" si="2"/>
        <v>0</v>
      </c>
      <c r="V33" s="16"/>
      <c r="W33" s="20">
        <f t="shared" si="3"/>
        <v>0</v>
      </c>
      <c r="X33" s="61" t="s">
        <v>565</v>
      </c>
      <c r="Y33" s="57" t="s">
        <v>41</v>
      </c>
      <c r="Z33" s="51"/>
      <c r="AA33" s="38"/>
      <c r="AB33" s="11"/>
      <c r="AC33" s="52"/>
      <c r="AD33" s="51"/>
      <c r="AE33" s="34"/>
      <c r="AF33" s="42">
        <f t="shared" si="4"/>
        <v>0</v>
      </c>
    </row>
    <row r="34" spans="1:32" s="21" customFormat="1" ht="12" x14ac:dyDescent="0.3">
      <c r="A34" s="11">
        <v>28</v>
      </c>
      <c r="B34" s="15" t="s">
        <v>58</v>
      </c>
      <c r="C34" s="14" t="s">
        <v>17</v>
      </c>
      <c r="D34" s="14">
        <v>42844</v>
      </c>
      <c r="E34" s="15"/>
      <c r="F34" s="15" t="s">
        <v>34</v>
      </c>
      <c r="G34" s="15" t="s">
        <v>35</v>
      </c>
      <c r="H34" s="15" t="s">
        <v>36</v>
      </c>
      <c r="I34" s="15" t="s">
        <v>37</v>
      </c>
      <c r="J34" s="15" t="s">
        <v>566</v>
      </c>
      <c r="K34" s="15" t="s">
        <v>567</v>
      </c>
      <c r="L34" s="16">
        <v>281</v>
      </c>
      <c r="M34" s="17">
        <v>0.66</v>
      </c>
      <c r="N34" s="18">
        <v>185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>
        <v>190</v>
      </c>
      <c r="U34" s="20">
        <f t="shared" si="2"/>
        <v>38</v>
      </c>
      <c r="V34" s="16"/>
      <c r="W34" s="20">
        <f t="shared" si="3"/>
        <v>0</v>
      </c>
      <c r="X34" s="61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12" x14ac:dyDescent="0.3">
      <c r="A35" s="11">
        <v>29</v>
      </c>
      <c r="B35" s="15" t="s">
        <v>58</v>
      </c>
      <c r="C35" s="14" t="s">
        <v>15</v>
      </c>
      <c r="D35" s="14">
        <v>42845</v>
      </c>
      <c r="E35" s="15"/>
      <c r="F35" s="15" t="s">
        <v>53</v>
      </c>
      <c r="G35" s="15" t="s">
        <v>47</v>
      </c>
      <c r="H35" s="15" t="s">
        <v>36</v>
      </c>
      <c r="I35" s="15" t="s">
        <v>37</v>
      </c>
      <c r="J35" s="15" t="s">
        <v>568</v>
      </c>
      <c r="K35" s="22" t="s">
        <v>569</v>
      </c>
      <c r="L35" s="16">
        <v>300</v>
      </c>
      <c r="M35" s="17">
        <v>0.7</v>
      </c>
      <c r="N35" s="18">
        <f>L35*M35</f>
        <v>210</v>
      </c>
      <c r="O35" s="19"/>
      <c r="P35" s="16">
        <v>310</v>
      </c>
      <c r="Q35" s="20">
        <f t="shared" si="0"/>
        <v>68.2</v>
      </c>
      <c r="R35" s="16"/>
      <c r="S35" s="20">
        <f t="shared" si="1"/>
        <v>0</v>
      </c>
      <c r="T35" s="16"/>
      <c r="U35" s="20">
        <f t="shared" si="2"/>
        <v>0</v>
      </c>
      <c r="V35" s="16"/>
      <c r="W35" s="20">
        <f t="shared" si="3"/>
        <v>0</v>
      </c>
      <c r="X35" s="60"/>
      <c r="Y35" s="57" t="s">
        <v>41</v>
      </c>
      <c r="Z35" s="53"/>
      <c r="AA35" s="45"/>
      <c r="AB35" s="32"/>
      <c r="AC35" s="54"/>
      <c r="AD35" s="51"/>
      <c r="AE35" s="34"/>
      <c r="AF35" s="42">
        <f t="shared" si="4"/>
        <v>0</v>
      </c>
    </row>
    <row r="36" spans="1:32" s="21" customFormat="1" ht="12" x14ac:dyDescent="0.3">
      <c r="A36" s="11">
        <v>30</v>
      </c>
      <c r="B36" s="15" t="s">
        <v>58</v>
      </c>
      <c r="C36" s="14" t="s">
        <v>15</v>
      </c>
      <c r="D36" s="14">
        <v>42845</v>
      </c>
      <c r="E36" s="15"/>
      <c r="F36" s="15" t="s">
        <v>53</v>
      </c>
      <c r="G36" s="15" t="s">
        <v>59</v>
      </c>
      <c r="H36" s="15" t="s">
        <v>36</v>
      </c>
      <c r="I36" s="15" t="s">
        <v>37</v>
      </c>
      <c r="J36" s="15" t="s">
        <v>570</v>
      </c>
      <c r="K36" s="15" t="s">
        <v>571</v>
      </c>
      <c r="L36" s="16">
        <v>100</v>
      </c>
      <c r="M36" s="17">
        <v>0.65</v>
      </c>
      <c r="N36" s="18">
        <f>L36*M36</f>
        <v>65</v>
      </c>
      <c r="O36" s="19"/>
      <c r="P36" s="16">
        <v>200</v>
      </c>
      <c r="Q36" s="20">
        <f t="shared" si="0"/>
        <v>44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60"/>
      <c r="Y36" s="57" t="s">
        <v>41</v>
      </c>
      <c r="Z36" s="51"/>
      <c r="AA36" s="38"/>
      <c r="AB36" s="11"/>
      <c r="AC36" s="52"/>
      <c r="AD36" s="51"/>
      <c r="AE36" s="34"/>
      <c r="AF36" s="42">
        <f t="shared" si="4"/>
        <v>0</v>
      </c>
    </row>
    <row r="37" spans="1:32" s="21" customFormat="1" ht="12" x14ac:dyDescent="0.3">
      <c r="A37" s="11">
        <v>31</v>
      </c>
      <c r="B37" s="15" t="s">
        <v>91</v>
      </c>
      <c r="C37" s="14" t="s">
        <v>16</v>
      </c>
      <c r="D37" s="14">
        <v>42845</v>
      </c>
      <c r="E37" s="15"/>
      <c r="F37" s="15" t="s">
        <v>46</v>
      </c>
      <c r="G37" s="15" t="s">
        <v>35</v>
      </c>
      <c r="H37" s="15" t="s">
        <v>36</v>
      </c>
      <c r="I37" s="15" t="s">
        <v>37</v>
      </c>
      <c r="J37" s="15" t="s">
        <v>158</v>
      </c>
      <c r="K37" s="15" t="s">
        <v>159</v>
      </c>
      <c r="L37" s="16">
        <v>6.5</v>
      </c>
      <c r="M37" s="17">
        <v>25</v>
      </c>
      <c r="N37" s="18">
        <v>160</v>
      </c>
      <c r="O37" s="19"/>
      <c r="P37" s="16"/>
      <c r="Q37" s="20">
        <f t="shared" si="0"/>
        <v>0</v>
      </c>
      <c r="R37" s="16">
        <v>7</v>
      </c>
      <c r="S37" s="20">
        <v>70</v>
      </c>
      <c r="T37" s="16"/>
      <c r="U37" s="20">
        <f t="shared" si="2"/>
        <v>0</v>
      </c>
      <c r="V37" s="16"/>
      <c r="W37" s="20">
        <f t="shared" si="3"/>
        <v>0</v>
      </c>
      <c r="X37" s="60" t="s">
        <v>572</v>
      </c>
      <c r="Y37" s="57" t="s">
        <v>41</v>
      </c>
      <c r="Z37" s="51"/>
      <c r="AA37" s="38"/>
      <c r="AB37" s="11"/>
      <c r="AC37" s="52"/>
      <c r="AD37" s="51"/>
      <c r="AE37" s="34"/>
      <c r="AF37" s="42">
        <f t="shared" si="4"/>
        <v>0</v>
      </c>
    </row>
    <row r="38" spans="1:32" s="21" customFormat="1" ht="12" x14ac:dyDescent="0.3">
      <c r="A38" s="11">
        <v>32</v>
      </c>
      <c r="B38" s="15" t="s">
        <v>58</v>
      </c>
      <c r="C38" s="14" t="s">
        <v>15</v>
      </c>
      <c r="D38" s="14">
        <v>42846</v>
      </c>
      <c r="E38" s="15"/>
      <c r="F38" s="15" t="s">
        <v>53</v>
      </c>
      <c r="G38" s="15" t="s">
        <v>47</v>
      </c>
      <c r="H38" s="15" t="s">
        <v>36</v>
      </c>
      <c r="I38" s="22" t="s">
        <v>37</v>
      </c>
      <c r="J38" s="15" t="s">
        <v>573</v>
      </c>
      <c r="K38" s="22" t="s">
        <v>574</v>
      </c>
      <c r="L38" s="16">
        <v>325</v>
      </c>
      <c r="M38" s="17">
        <v>0.72</v>
      </c>
      <c r="N38" s="18">
        <v>235</v>
      </c>
      <c r="O38" s="19"/>
      <c r="P38" s="16">
        <v>340</v>
      </c>
      <c r="Q38" s="20">
        <f t="shared" si="0"/>
        <v>74.8</v>
      </c>
      <c r="R38" s="16"/>
      <c r="S38" s="20">
        <f t="shared" si="1"/>
        <v>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3"/>
      <c r="AA38" s="45"/>
      <c r="AB38" s="32"/>
      <c r="AC38" s="54"/>
      <c r="AD38" s="51"/>
      <c r="AE38" s="34"/>
      <c r="AF38" s="42">
        <f t="shared" si="4"/>
        <v>0</v>
      </c>
    </row>
    <row r="39" spans="1:32" s="21" customFormat="1" ht="12" x14ac:dyDescent="0.3">
      <c r="A39" s="11">
        <v>33</v>
      </c>
      <c r="B39" s="15" t="s">
        <v>58</v>
      </c>
      <c r="C39" s="14" t="s">
        <v>17</v>
      </c>
      <c r="D39" s="14">
        <v>42846</v>
      </c>
      <c r="E39" s="15"/>
      <c r="F39" s="15" t="s">
        <v>34</v>
      </c>
      <c r="G39" s="15" t="s">
        <v>35</v>
      </c>
      <c r="H39" s="15" t="s">
        <v>36</v>
      </c>
      <c r="I39" s="15" t="s">
        <v>37</v>
      </c>
      <c r="J39" s="15" t="s">
        <v>312</v>
      </c>
      <c r="K39" s="15" t="s">
        <v>313</v>
      </c>
      <c r="L39" s="16">
        <v>320</v>
      </c>
      <c r="M39" s="17">
        <v>0.65</v>
      </c>
      <c r="N39" s="18">
        <v>210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>
        <v>340</v>
      </c>
      <c r="U39" s="20">
        <f t="shared" si="2"/>
        <v>68</v>
      </c>
      <c r="V39" s="16"/>
      <c r="W39" s="20">
        <f t="shared" si="3"/>
        <v>0</v>
      </c>
      <c r="X39" s="60"/>
      <c r="Y39" s="57" t="s">
        <v>41</v>
      </c>
      <c r="Z39" s="51"/>
      <c r="AA39" s="38"/>
      <c r="AB39" s="11"/>
      <c r="AC39" s="52"/>
      <c r="AD39" s="53"/>
      <c r="AE39" s="34"/>
      <c r="AF39" s="42">
        <f t="shared" si="4"/>
        <v>0</v>
      </c>
    </row>
    <row r="40" spans="1:32" s="21" customFormat="1" ht="24" x14ac:dyDescent="0.3">
      <c r="A40" s="11">
        <v>34</v>
      </c>
      <c r="B40" s="15" t="s">
        <v>476</v>
      </c>
      <c r="C40" s="14" t="s">
        <v>16</v>
      </c>
      <c r="D40" s="14">
        <v>42846</v>
      </c>
      <c r="E40" s="15"/>
      <c r="F40" s="15" t="s">
        <v>46</v>
      </c>
      <c r="G40" s="15" t="s">
        <v>47</v>
      </c>
      <c r="H40" s="15" t="s">
        <v>36</v>
      </c>
      <c r="I40" s="22" t="s">
        <v>37</v>
      </c>
      <c r="J40" s="15" t="s">
        <v>485</v>
      </c>
      <c r="K40" s="15" t="s">
        <v>486</v>
      </c>
      <c r="L40" s="16">
        <v>240</v>
      </c>
      <c r="M40" s="17">
        <v>0.75</v>
      </c>
      <c r="N40" s="18">
        <f>L40*M40</f>
        <v>180</v>
      </c>
      <c r="O40" s="19">
        <v>50</v>
      </c>
      <c r="P40" s="16"/>
      <c r="Q40" s="20">
        <f t="shared" si="0"/>
        <v>0</v>
      </c>
      <c r="R40" s="16">
        <v>250</v>
      </c>
      <c r="S40" s="20">
        <f t="shared" si="1"/>
        <v>50</v>
      </c>
      <c r="T40" s="16"/>
      <c r="U40" s="20">
        <f t="shared" si="2"/>
        <v>0</v>
      </c>
      <c r="V40" s="16"/>
      <c r="W40" s="20">
        <f t="shared" si="3"/>
        <v>0</v>
      </c>
      <c r="X40" s="60" t="s">
        <v>575</v>
      </c>
      <c r="Y40" s="57" t="s">
        <v>41</v>
      </c>
      <c r="Z40" s="51"/>
      <c r="AA40" s="38"/>
      <c r="AB40" s="11"/>
      <c r="AC40" s="52"/>
      <c r="AD40" s="51"/>
      <c r="AE40" s="34"/>
      <c r="AF40" s="42">
        <f t="shared" si="4"/>
        <v>0</v>
      </c>
    </row>
    <row r="41" spans="1:32" s="21" customFormat="1" ht="12" x14ac:dyDescent="0.3">
      <c r="A41" s="11">
        <v>35</v>
      </c>
      <c r="B41" s="15"/>
      <c r="C41" s="14"/>
      <c r="D41" s="14"/>
      <c r="E41" s="15"/>
      <c r="F41" s="15"/>
      <c r="G41" s="15"/>
      <c r="H41" s="15"/>
      <c r="I41" s="22"/>
      <c r="J41" s="15"/>
      <c r="K41" s="15"/>
      <c r="L41" s="16"/>
      <c r="M41" s="17"/>
      <c r="N41" s="18">
        <f>L41*M41</f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60"/>
      <c r="Y41" s="58"/>
      <c r="Z41" s="51"/>
      <c r="AA41" s="38"/>
      <c r="AB41" s="11"/>
      <c r="AC41" s="52"/>
      <c r="AD41" s="51"/>
      <c r="AE41" s="34"/>
      <c r="AF41" s="42">
        <f t="shared" si="4"/>
        <v>0</v>
      </c>
    </row>
    <row r="42" spans="1:32" s="21" customFormat="1" ht="12" x14ac:dyDescent="0.3">
      <c r="A42" s="11">
        <v>36</v>
      </c>
      <c r="B42" s="15" t="s">
        <v>178</v>
      </c>
      <c r="C42" s="14" t="s">
        <v>17</v>
      </c>
      <c r="D42" s="14">
        <v>42849</v>
      </c>
      <c r="E42" s="15"/>
      <c r="F42" s="15" t="s">
        <v>34</v>
      </c>
      <c r="G42" s="15" t="s">
        <v>35</v>
      </c>
      <c r="H42" s="15" t="s">
        <v>182</v>
      </c>
      <c r="I42" s="22" t="s">
        <v>183</v>
      </c>
      <c r="J42" s="15" t="s">
        <v>576</v>
      </c>
      <c r="K42" s="15" t="s">
        <v>577</v>
      </c>
      <c r="L42" s="16">
        <v>490</v>
      </c>
      <c r="M42" s="17">
        <v>0.62</v>
      </c>
      <c r="N42" s="18">
        <f>L42*M42</f>
        <v>303.8</v>
      </c>
      <c r="O42" s="19"/>
      <c r="P42" s="16"/>
      <c r="Q42" s="20">
        <f t="shared" si="0"/>
        <v>0</v>
      </c>
      <c r="R42" s="16"/>
      <c r="S42" s="20">
        <f t="shared" si="1"/>
        <v>0</v>
      </c>
      <c r="T42" s="16">
        <v>500</v>
      </c>
      <c r="U42" s="20">
        <f t="shared" si="2"/>
        <v>100</v>
      </c>
      <c r="V42" s="16"/>
      <c r="W42" s="20">
        <f t="shared" si="3"/>
        <v>0</v>
      </c>
      <c r="X42" s="60"/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x14ac:dyDescent="0.3">
      <c r="A43" s="11">
        <v>37</v>
      </c>
      <c r="B43" s="15" t="s">
        <v>58</v>
      </c>
      <c r="C43" s="14" t="s">
        <v>16</v>
      </c>
      <c r="D43" s="14">
        <v>42849</v>
      </c>
      <c r="E43" s="15"/>
      <c r="F43" s="15" t="s">
        <v>578</v>
      </c>
      <c r="G43" s="15" t="s">
        <v>47</v>
      </c>
      <c r="H43" s="15" t="s">
        <v>36</v>
      </c>
      <c r="I43" s="15" t="s">
        <v>37</v>
      </c>
      <c r="J43" s="15" t="s">
        <v>579</v>
      </c>
      <c r="K43" s="15" t="s">
        <v>107</v>
      </c>
      <c r="L43" s="16">
        <v>170</v>
      </c>
      <c r="M43" s="17">
        <v>0.74</v>
      </c>
      <c r="N43" s="18">
        <v>125</v>
      </c>
      <c r="O43" s="19"/>
      <c r="P43" s="16"/>
      <c r="Q43" s="20">
        <f t="shared" si="0"/>
        <v>0</v>
      </c>
      <c r="R43" s="16">
        <v>180</v>
      </c>
      <c r="S43" s="20">
        <f t="shared" si="1"/>
        <v>36</v>
      </c>
      <c r="T43" s="16"/>
      <c r="U43" s="20">
        <f t="shared" si="2"/>
        <v>0</v>
      </c>
      <c r="V43" s="16"/>
      <c r="W43" s="20">
        <f t="shared" si="3"/>
        <v>0</v>
      </c>
      <c r="X43" s="60"/>
      <c r="Y43" s="58" t="s">
        <v>41</v>
      </c>
      <c r="Z43" s="51"/>
      <c r="AA43" s="38"/>
      <c r="AB43" s="11"/>
      <c r="AC43" s="52"/>
      <c r="AD43" s="53"/>
      <c r="AE43" s="34"/>
      <c r="AF43" s="42">
        <f t="shared" si="4"/>
        <v>0</v>
      </c>
    </row>
    <row r="44" spans="1:32" s="21" customFormat="1" ht="12" x14ac:dyDescent="0.3">
      <c r="A44" s="11">
        <v>38</v>
      </c>
      <c r="B44" s="15" t="s">
        <v>178</v>
      </c>
      <c r="C44" s="14" t="s">
        <v>15</v>
      </c>
      <c r="D44" s="14">
        <v>42850</v>
      </c>
      <c r="E44" s="15"/>
      <c r="F44" s="15" t="s">
        <v>580</v>
      </c>
      <c r="G44" s="15" t="s">
        <v>59</v>
      </c>
      <c r="H44" s="15" t="s">
        <v>581</v>
      </c>
      <c r="I44" s="15" t="s">
        <v>582</v>
      </c>
      <c r="J44" s="15" t="s">
        <v>182</v>
      </c>
      <c r="K44" s="15" t="s">
        <v>183</v>
      </c>
      <c r="L44" s="16">
        <v>430</v>
      </c>
      <c r="M44" s="17">
        <v>0.81</v>
      </c>
      <c r="N44" s="18">
        <f>L44*M44</f>
        <v>348.3</v>
      </c>
      <c r="O44" s="19"/>
      <c r="P44" s="16">
        <v>430</v>
      </c>
      <c r="Q44" s="20">
        <f t="shared" si="0"/>
        <v>94.6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60" t="s">
        <v>583</v>
      </c>
      <c r="Y44" s="58" t="s">
        <v>41</v>
      </c>
      <c r="Z44" s="51" t="s">
        <v>239</v>
      </c>
      <c r="AA44" s="38">
        <v>60</v>
      </c>
      <c r="AB44" s="11"/>
      <c r="AC44" s="52"/>
      <c r="AD44" s="51"/>
      <c r="AE44" s="34"/>
      <c r="AF44" s="42">
        <f t="shared" si="4"/>
        <v>0</v>
      </c>
    </row>
    <row r="45" spans="1:32" s="21" customFormat="1" ht="12" x14ac:dyDescent="0.3">
      <c r="A45" s="11">
        <v>39</v>
      </c>
      <c r="B45" s="15" t="s">
        <v>58</v>
      </c>
      <c r="C45" s="14" t="s">
        <v>16</v>
      </c>
      <c r="D45" s="14">
        <v>42851</v>
      </c>
      <c r="E45" s="15"/>
      <c r="F45" s="15" t="s">
        <v>46</v>
      </c>
      <c r="G45" s="15" t="s">
        <v>59</v>
      </c>
      <c r="H45" s="15" t="s">
        <v>36</v>
      </c>
      <c r="I45" s="22" t="s">
        <v>37</v>
      </c>
      <c r="J45" s="15" t="s">
        <v>584</v>
      </c>
      <c r="K45" s="15" t="s">
        <v>585</v>
      </c>
      <c r="L45" s="16">
        <v>220</v>
      </c>
      <c r="M45" s="17">
        <v>0.68</v>
      </c>
      <c r="N45" s="18">
        <v>150</v>
      </c>
      <c r="O45" s="19"/>
      <c r="P45" s="16"/>
      <c r="Q45" s="20">
        <f t="shared" si="0"/>
        <v>0</v>
      </c>
      <c r="R45" s="16">
        <v>220</v>
      </c>
      <c r="S45" s="20">
        <f t="shared" si="1"/>
        <v>44</v>
      </c>
      <c r="T45" s="16"/>
      <c r="U45" s="20">
        <f t="shared" si="2"/>
        <v>0</v>
      </c>
      <c r="V45" s="16"/>
      <c r="W45" s="20">
        <f t="shared" si="3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4"/>
        <v>0</v>
      </c>
    </row>
    <row r="46" spans="1:32" s="21" customFormat="1" ht="36" customHeight="1" x14ac:dyDescent="0.3">
      <c r="A46" s="11">
        <v>40</v>
      </c>
      <c r="B46" s="15" t="s">
        <v>44</v>
      </c>
      <c r="C46" s="14" t="s">
        <v>15</v>
      </c>
      <c r="D46" s="14">
        <v>42850</v>
      </c>
      <c r="E46" s="15" t="s">
        <v>457</v>
      </c>
      <c r="F46" s="15" t="s">
        <v>53</v>
      </c>
      <c r="G46" s="15" t="s">
        <v>35</v>
      </c>
      <c r="H46" s="15" t="s">
        <v>36</v>
      </c>
      <c r="I46" s="15" t="s">
        <v>37</v>
      </c>
      <c r="J46" s="15" t="s">
        <v>403</v>
      </c>
      <c r="K46" s="15" t="s">
        <v>254</v>
      </c>
      <c r="L46" s="16">
        <v>50</v>
      </c>
      <c r="M46" s="17">
        <v>0.7</v>
      </c>
      <c r="N46" s="18">
        <f>L46*M46</f>
        <v>35</v>
      </c>
      <c r="O46" s="19">
        <v>50</v>
      </c>
      <c r="P46" s="16">
        <v>50</v>
      </c>
      <c r="Q46" s="20">
        <v>15</v>
      </c>
      <c r="R46" s="16"/>
      <c r="S46" s="20">
        <f>R46*0.2</f>
        <v>0</v>
      </c>
      <c r="T46" s="16"/>
      <c r="U46" s="20">
        <f>T46*0.2</f>
        <v>0</v>
      </c>
      <c r="V46" s="16"/>
      <c r="W46" s="20">
        <f>V46*0.2</f>
        <v>0</v>
      </c>
      <c r="X46" s="60" t="s">
        <v>586</v>
      </c>
      <c r="Y46" s="58" t="s">
        <v>41</v>
      </c>
      <c r="Z46" s="51"/>
      <c r="AA46" s="38"/>
      <c r="AB46" s="11"/>
      <c r="AC46" s="52"/>
      <c r="AD46" s="51"/>
      <c r="AE46" s="34"/>
      <c r="AF46" s="42">
        <f>AD46*AE46</f>
        <v>0</v>
      </c>
    </row>
    <row r="47" spans="1:32" s="21" customFormat="1" ht="24" x14ac:dyDescent="0.3">
      <c r="A47" s="11">
        <v>40</v>
      </c>
      <c r="B47" s="15" t="s">
        <v>44</v>
      </c>
      <c r="C47" s="14" t="s">
        <v>15</v>
      </c>
      <c r="D47" s="14">
        <v>42851</v>
      </c>
      <c r="E47" s="15" t="s">
        <v>457</v>
      </c>
      <c r="F47" s="15" t="s">
        <v>53</v>
      </c>
      <c r="G47" s="15" t="s">
        <v>35</v>
      </c>
      <c r="H47" s="15" t="s">
        <v>403</v>
      </c>
      <c r="I47" s="15" t="s">
        <v>254</v>
      </c>
      <c r="J47" s="15" t="s">
        <v>587</v>
      </c>
      <c r="K47" s="15" t="s">
        <v>588</v>
      </c>
      <c r="L47" s="16">
        <v>200</v>
      </c>
      <c r="M47" s="17">
        <v>0.7</v>
      </c>
      <c r="N47" s="18">
        <f>L47*M47</f>
        <v>140</v>
      </c>
      <c r="O47" s="19">
        <v>50</v>
      </c>
      <c r="P47" s="16">
        <v>200</v>
      </c>
      <c r="Q47" s="20">
        <f t="shared" si="0"/>
        <v>44</v>
      </c>
      <c r="R47" s="16"/>
      <c r="S47" s="20">
        <f t="shared" si="1"/>
        <v>0</v>
      </c>
      <c r="T47" s="16"/>
      <c r="U47" s="20">
        <f t="shared" si="2"/>
        <v>0</v>
      </c>
      <c r="V47" s="16"/>
      <c r="W47" s="20">
        <f t="shared" si="3"/>
        <v>0</v>
      </c>
      <c r="X47" s="60" t="s">
        <v>589</v>
      </c>
      <c r="Y47" s="58" t="s">
        <v>41</v>
      </c>
      <c r="Z47" s="51"/>
      <c r="AA47" s="38"/>
      <c r="AB47" s="11"/>
      <c r="AC47" s="52"/>
      <c r="AD47" s="51"/>
      <c r="AE47" s="34"/>
      <c r="AF47" s="42">
        <f t="shared" si="4"/>
        <v>0</v>
      </c>
    </row>
    <row r="48" spans="1:32" s="21" customFormat="1" ht="12" x14ac:dyDescent="0.3">
      <c r="A48" s="11">
        <v>41</v>
      </c>
      <c r="B48" s="15" t="s">
        <v>111</v>
      </c>
      <c r="C48" s="14" t="s">
        <v>15</v>
      </c>
      <c r="D48" s="14">
        <v>42852</v>
      </c>
      <c r="E48" s="15" t="s">
        <v>112</v>
      </c>
      <c r="F48" s="15" t="s">
        <v>53</v>
      </c>
      <c r="G48" s="15" t="s">
        <v>47</v>
      </c>
      <c r="H48" s="15" t="s">
        <v>380</v>
      </c>
      <c r="I48" s="15" t="s">
        <v>381</v>
      </c>
      <c r="J48" s="15" t="s">
        <v>590</v>
      </c>
      <c r="K48" s="15" t="s">
        <v>591</v>
      </c>
      <c r="L48" s="16">
        <v>830</v>
      </c>
      <c r="M48" s="17">
        <v>0.8</v>
      </c>
      <c r="N48" s="18">
        <f>L48*M48</f>
        <v>664</v>
      </c>
      <c r="O48" s="19">
        <v>36</v>
      </c>
      <c r="P48" s="16">
        <v>830</v>
      </c>
      <c r="Q48" s="20">
        <f t="shared" si="0"/>
        <v>182.6</v>
      </c>
      <c r="R48" s="16"/>
      <c r="S48" s="20">
        <f t="shared" si="1"/>
        <v>0</v>
      </c>
      <c r="T48" s="16"/>
      <c r="U48" s="20">
        <f t="shared" si="2"/>
        <v>0</v>
      </c>
      <c r="V48" s="16"/>
      <c r="W48" s="20">
        <f t="shared" si="3"/>
        <v>0</v>
      </c>
      <c r="X48" s="60"/>
      <c r="Y48" s="57" t="s">
        <v>41</v>
      </c>
      <c r="Z48" s="51"/>
      <c r="AA48" s="38"/>
      <c r="AB48" s="11"/>
      <c r="AC48" s="52"/>
      <c r="AD48" s="51"/>
      <c r="AE48" s="34"/>
      <c r="AF48" s="42">
        <f t="shared" si="4"/>
        <v>0</v>
      </c>
    </row>
    <row r="49" spans="1:32" s="21" customFormat="1" ht="12" x14ac:dyDescent="0.3">
      <c r="A49" s="11">
        <v>42</v>
      </c>
      <c r="B49" s="15" t="s">
        <v>58</v>
      </c>
      <c r="C49" s="14" t="s">
        <v>18</v>
      </c>
      <c r="D49" s="14">
        <v>42852</v>
      </c>
      <c r="E49" s="15"/>
      <c r="F49" s="15"/>
      <c r="G49" s="15"/>
      <c r="H49" s="15" t="s">
        <v>36</v>
      </c>
      <c r="I49" s="15" t="s">
        <v>37</v>
      </c>
      <c r="J49" s="15" t="s">
        <v>592</v>
      </c>
      <c r="K49" s="15" t="s">
        <v>135</v>
      </c>
      <c r="L49" s="16">
        <v>195</v>
      </c>
      <c r="M49" s="17">
        <v>0.72</v>
      </c>
      <c r="N49" s="18">
        <v>140</v>
      </c>
      <c r="O49" s="19"/>
      <c r="P49" s="16"/>
      <c r="Q49" s="20">
        <f t="shared" si="0"/>
        <v>0</v>
      </c>
      <c r="R49" s="16"/>
      <c r="S49" s="20">
        <f t="shared" si="1"/>
        <v>0</v>
      </c>
      <c r="T49" s="16"/>
      <c r="U49" s="20">
        <f t="shared" si="2"/>
        <v>0</v>
      </c>
      <c r="V49" s="16">
        <v>200</v>
      </c>
      <c r="W49" s="20">
        <f t="shared" si="3"/>
        <v>40</v>
      </c>
      <c r="X49" s="60"/>
      <c r="Y49" s="57" t="s">
        <v>41</v>
      </c>
      <c r="Z49" s="51"/>
      <c r="AA49" s="38"/>
      <c r="AB49" s="11"/>
      <c r="AC49" s="52"/>
      <c r="AD49" s="51"/>
      <c r="AE49" s="34"/>
      <c r="AF49" s="42">
        <f t="shared" si="4"/>
        <v>0</v>
      </c>
    </row>
    <row r="50" spans="1:32" s="21" customFormat="1" ht="12" x14ac:dyDescent="0.3">
      <c r="A50" s="11">
        <v>43</v>
      </c>
      <c r="B50" s="15" t="s">
        <v>58</v>
      </c>
      <c r="C50" s="14" t="s">
        <v>17</v>
      </c>
      <c r="D50" s="14">
        <v>42852</v>
      </c>
      <c r="E50" s="15"/>
      <c r="F50" s="15"/>
      <c r="G50" s="15"/>
      <c r="H50" s="15" t="s">
        <v>36</v>
      </c>
      <c r="I50" s="15" t="s">
        <v>37</v>
      </c>
      <c r="J50" s="15" t="s">
        <v>593</v>
      </c>
      <c r="K50" s="15" t="s">
        <v>594</v>
      </c>
      <c r="L50" s="16">
        <v>190</v>
      </c>
      <c r="M50" s="17">
        <v>0.66</v>
      </c>
      <c r="N50" s="18">
        <v>125</v>
      </c>
      <c r="O50" s="19"/>
      <c r="P50" s="16"/>
      <c r="Q50" s="20">
        <f t="shared" si="0"/>
        <v>0</v>
      </c>
      <c r="R50" s="16"/>
      <c r="S50" s="20">
        <f t="shared" si="1"/>
        <v>0</v>
      </c>
      <c r="T50" s="16">
        <v>200</v>
      </c>
      <c r="U50" s="20">
        <f t="shared" si="2"/>
        <v>40</v>
      </c>
      <c r="V50" s="16"/>
      <c r="W50" s="20">
        <f t="shared" si="3"/>
        <v>0</v>
      </c>
      <c r="X50" s="60"/>
      <c r="Y50" s="57" t="s">
        <v>41</v>
      </c>
      <c r="Z50" s="51"/>
      <c r="AA50" s="38"/>
      <c r="AB50" s="11"/>
      <c r="AC50" s="52"/>
      <c r="AD50" s="51"/>
      <c r="AE50" s="34"/>
      <c r="AF50" s="42">
        <f t="shared" si="4"/>
        <v>0</v>
      </c>
    </row>
    <row r="51" spans="1:32" s="21" customFormat="1" ht="12" x14ac:dyDescent="0.3">
      <c r="A51" s="11">
        <v>44</v>
      </c>
      <c r="B51" s="15" t="s">
        <v>51</v>
      </c>
      <c r="C51" s="14" t="s">
        <v>16</v>
      </c>
      <c r="D51" s="14">
        <v>42852</v>
      </c>
      <c r="E51" s="15" t="s">
        <v>595</v>
      </c>
      <c r="F51" s="15" t="s">
        <v>46</v>
      </c>
      <c r="G51" s="15" t="s">
        <v>47</v>
      </c>
      <c r="H51" s="15" t="s">
        <v>253</v>
      </c>
      <c r="I51" s="15" t="s">
        <v>254</v>
      </c>
      <c r="J51" s="15" t="s">
        <v>596</v>
      </c>
      <c r="K51" s="15" t="s">
        <v>597</v>
      </c>
      <c r="L51" s="16">
        <v>378</v>
      </c>
      <c r="M51" s="17">
        <v>0.8</v>
      </c>
      <c r="N51" s="18">
        <f>L51*M51</f>
        <v>302.40000000000003</v>
      </c>
      <c r="O51" s="19"/>
      <c r="P51" s="16"/>
      <c r="Q51" s="20">
        <f t="shared" si="0"/>
        <v>0</v>
      </c>
      <c r="R51" s="16">
        <v>400</v>
      </c>
      <c r="S51" s="20">
        <f t="shared" si="1"/>
        <v>80</v>
      </c>
      <c r="T51" s="16"/>
      <c r="U51" s="20">
        <f t="shared" si="2"/>
        <v>0</v>
      </c>
      <c r="V51" s="16"/>
      <c r="W51" s="20">
        <f t="shared" si="3"/>
        <v>0</v>
      </c>
      <c r="X51" s="60"/>
      <c r="Y51" s="57" t="s">
        <v>41</v>
      </c>
      <c r="Z51" s="51"/>
      <c r="AA51" s="38"/>
      <c r="AB51" s="11"/>
      <c r="AC51" s="52"/>
      <c r="AD51" s="51"/>
      <c r="AE51" s="34"/>
      <c r="AF51" s="42">
        <f t="shared" si="4"/>
        <v>0</v>
      </c>
    </row>
    <row r="52" spans="1:32" s="21" customFormat="1" ht="12" x14ac:dyDescent="0.3">
      <c r="A52" s="11">
        <v>45</v>
      </c>
      <c r="B52" s="15" t="s">
        <v>32</v>
      </c>
      <c r="C52" s="14" t="s">
        <v>42</v>
      </c>
      <c r="D52" s="14">
        <v>42852</v>
      </c>
      <c r="E52" s="15" t="s">
        <v>457</v>
      </c>
      <c r="F52" s="15"/>
      <c r="G52" s="15"/>
      <c r="H52" s="15" t="s">
        <v>403</v>
      </c>
      <c r="I52" s="15" t="s">
        <v>254</v>
      </c>
      <c r="J52" s="15" t="s">
        <v>36</v>
      </c>
      <c r="K52" s="15" t="s">
        <v>37</v>
      </c>
      <c r="L52" s="16"/>
      <c r="M52" s="17"/>
      <c r="N52" s="18">
        <f>L52*M52</f>
        <v>0</v>
      </c>
      <c r="O52" s="19"/>
      <c r="P52" s="16"/>
      <c r="Q52" s="20">
        <f t="shared" si="0"/>
        <v>0</v>
      </c>
      <c r="R52" s="16"/>
      <c r="S52" s="20">
        <f t="shared" si="1"/>
        <v>0</v>
      </c>
      <c r="T52" s="16"/>
      <c r="U52" s="20">
        <f t="shared" si="2"/>
        <v>0</v>
      </c>
      <c r="V52" s="16"/>
      <c r="W52" s="20">
        <f t="shared" si="3"/>
        <v>0</v>
      </c>
      <c r="X52" s="60"/>
      <c r="Y52" s="57"/>
      <c r="Z52" s="51"/>
      <c r="AA52" s="38"/>
      <c r="AB52" s="11"/>
      <c r="AC52" s="52"/>
      <c r="AD52" s="51"/>
      <c r="AE52" s="34"/>
      <c r="AF52" s="42">
        <f t="shared" si="4"/>
        <v>0</v>
      </c>
    </row>
    <row r="53" spans="1:32" s="21" customFormat="1" ht="12" x14ac:dyDescent="0.3">
      <c r="A53" s="11">
        <v>46</v>
      </c>
      <c r="B53" s="15" t="s">
        <v>58</v>
      </c>
      <c r="C53" s="14" t="s">
        <v>42</v>
      </c>
      <c r="D53" s="14">
        <v>42852</v>
      </c>
      <c r="E53" s="15"/>
      <c r="F53" s="15" t="s">
        <v>85</v>
      </c>
      <c r="G53" s="15" t="s">
        <v>47</v>
      </c>
      <c r="H53" s="15" t="s">
        <v>36</v>
      </c>
      <c r="I53" s="22" t="s">
        <v>37</v>
      </c>
      <c r="J53" s="15" t="s">
        <v>598</v>
      </c>
      <c r="K53" s="22" t="s">
        <v>599</v>
      </c>
      <c r="L53" s="16">
        <v>750</v>
      </c>
      <c r="M53" s="17">
        <v>0.75</v>
      </c>
      <c r="N53" s="18">
        <f>L53*M53</f>
        <v>562.5</v>
      </c>
      <c r="O53" s="19">
        <v>37.5</v>
      </c>
      <c r="P53" s="16"/>
      <c r="Q53" s="20">
        <f t="shared" ref="Q53:Q61" si="5">P53*0.22</f>
        <v>0</v>
      </c>
      <c r="R53" s="16"/>
      <c r="S53" s="20">
        <f t="shared" ref="S53:S61" si="6">R53*0.2</f>
        <v>0</v>
      </c>
      <c r="T53" s="16"/>
      <c r="U53" s="20">
        <f t="shared" ref="U53:U61" si="7">T53*0.2</f>
        <v>0</v>
      </c>
      <c r="V53" s="16"/>
      <c r="W53" s="20">
        <f t="shared" ref="W53:W61" si="8">V53*0.2</f>
        <v>0</v>
      </c>
      <c r="X53" s="60" t="s">
        <v>600</v>
      </c>
      <c r="Y53" s="57" t="s">
        <v>41</v>
      </c>
      <c r="Z53" s="51"/>
      <c r="AA53" s="38"/>
      <c r="AB53" s="11"/>
      <c r="AC53" s="52"/>
      <c r="AD53" s="51"/>
      <c r="AE53" s="34"/>
      <c r="AF53" s="42">
        <f t="shared" ref="AF53:AF61" si="9">AD53*AE53</f>
        <v>0</v>
      </c>
    </row>
    <row r="54" spans="1:32" s="21" customFormat="1" ht="12" x14ac:dyDescent="0.3">
      <c r="A54" s="11">
        <v>47</v>
      </c>
      <c r="B54" s="15" t="s">
        <v>58</v>
      </c>
      <c r="C54" s="14" t="s">
        <v>16</v>
      </c>
      <c r="D54" s="14">
        <v>42852</v>
      </c>
      <c r="E54" s="15"/>
      <c r="F54" s="15" t="s">
        <v>46</v>
      </c>
      <c r="G54" s="15" t="s">
        <v>47</v>
      </c>
      <c r="H54" s="15" t="s">
        <v>36</v>
      </c>
      <c r="I54" s="22" t="s">
        <v>37</v>
      </c>
      <c r="J54" s="15" t="s">
        <v>598</v>
      </c>
      <c r="K54" s="22" t="s">
        <v>599</v>
      </c>
      <c r="L54" s="16">
        <v>750</v>
      </c>
      <c r="M54" s="17">
        <v>0.75</v>
      </c>
      <c r="N54" s="18">
        <f>L54*M54</f>
        <v>562.5</v>
      </c>
      <c r="O54" s="19">
        <v>37.5</v>
      </c>
      <c r="P54" s="16"/>
      <c r="Q54" s="20">
        <f>P54*0.22</f>
        <v>0</v>
      </c>
      <c r="R54" s="16">
        <v>750</v>
      </c>
      <c r="S54" s="20">
        <f>R54*0.2</f>
        <v>150</v>
      </c>
      <c r="T54" s="16"/>
      <c r="U54" s="20">
        <f>T54*0.2</f>
        <v>0</v>
      </c>
      <c r="V54" s="16"/>
      <c r="W54" s="20">
        <f>V54*0.2</f>
        <v>0</v>
      </c>
      <c r="X54" s="60" t="s">
        <v>601</v>
      </c>
      <c r="Y54" s="57" t="s">
        <v>41</v>
      </c>
      <c r="Z54" s="51"/>
      <c r="AA54" s="38"/>
      <c r="AB54" s="11"/>
      <c r="AC54" s="52"/>
      <c r="AD54" s="51"/>
      <c r="AE54" s="34"/>
      <c r="AF54" s="42">
        <f>AD54*AE54</f>
        <v>0</v>
      </c>
    </row>
    <row r="55" spans="1:32" s="21" customFormat="1" ht="12" x14ac:dyDescent="0.3">
      <c r="A55" s="11">
        <v>48</v>
      </c>
      <c r="B55" s="15" t="s">
        <v>161</v>
      </c>
      <c r="C55" s="14" t="s">
        <v>15</v>
      </c>
      <c r="D55" s="14">
        <v>42853</v>
      </c>
      <c r="E55" s="15" t="s">
        <v>602</v>
      </c>
      <c r="F55" s="15" t="s">
        <v>53</v>
      </c>
      <c r="G55" s="15" t="s">
        <v>47</v>
      </c>
      <c r="H55" s="15" t="s">
        <v>163</v>
      </c>
      <c r="I55" s="22" t="s">
        <v>164</v>
      </c>
      <c r="J55" s="15" t="s">
        <v>126</v>
      </c>
      <c r="K55" s="22" t="s">
        <v>127</v>
      </c>
      <c r="L55" s="16">
        <v>100</v>
      </c>
      <c r="M55" s="17">
        <v>0.8</v>
      </c>
      <c r="N55" s="18">
        <f>L55*M55</f>
        <v>80</v>
      </c>
      <c r="O55" s="19"/>
      <c r="P55" s="16">
        <v>130</v>
      </c>
      <c r="Q55" s="20">
        <f t="shared" si="5"/>
        <v>28.6</v>
      </c>
      <c r="R55" s="16"/>
      <c r="S55" s="20">
        <f t="shared" si="6"/>
        <v>0</v>
      </c>
      <c r="T55" s="16"/>
      <c r="U55" s="20">
        <f t="shared" si="7"/>
        <v>0</v>
      </c>
      <c r="V55" s="16"/>
      <c r="W55" s="20">
        <f t="shared" si="8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9"/>
        <v>0</v>
      </c>
    </row>
    <row r="56" spans="1:32" s="21" customFormat="1" ht="12" x14ac:dyDescent="0.3">
      <c r="A56" s="11">
        <v>49</v>
      </c>
      <c r="B56" s="15" t="s">
        <v>58</v>
      </c>
      <c r="C56" s="14" t="s">
        <v>17</v>
      </c>
      <c r="D56" s="14">
        <v>42853</v>
      </c>
      <c r="E56" s="15"/>
      <c r="F56" s="15" t="s">
        <v>34</v>
      </c>
      <c r="G56" s="15" t="s">
        <v>47</v>
      </c>
      <c r="H56" s="15" t="s">
        <v>36</v>
      </c>
      <c r="I56" s="22" t="s">
        <v>37</v>
      </c>
      <c r="J56" s="15" t="s">
        <v>603</v>
      </c>
      <c r="K56" s="15" t="s">
        <v>604</v>
      </c>
      <c r="L56" s="16">
        <v>345</v>
      </c>
      <c r="M56" s="17">
        <v>0.65</v>
      </c>
      <c r="N56" s="18">
        <v>225</v>
      </c>
      <c r="O56" s="19">
        <v>15</v>
      </c>
      <c r="P56" s="16"/>
      <c r="Q56" s="20">
        <f t="shared" si="5"/>
        <v>0</v>
      </c>
      <c r="R56" s="16"/>
      <c r="S56" s="20">
        <f t="shared" si="6"/>
        <v>0</v>
      </c>
      <c r="T56" s="16">
        <v>330</v>
      </c>
      <c r="U56" s="20">
        <f t="shared" si="7"/>
        <v>66</v>
      </c>
      <c r="V56" s="16"/>
      <c r="W56" s="20">
        <f t="shared" si="8"/>
        <v>0</v>
      </c>
      <c r="X56" s="60" t="s">
        <v>393</v>
      </c>
      <c r="Y56" s="57" t="s">
        <v>41</v>
      </c>
      <c r="Z56" s="51"/>
      <c r="AA56" s="38"/>
      <c r="AB56" s="11"/>
      <c r="AC56" s="52"/>
      <c r="AD56" s="51"/>
      <c r="AE56" s="34"/>
      <c r="AF56" s="42">
        <f t="shared" si="9"/>
        <v>0</v>
      </c>
    </row>
    <row r="57" spans="1:32" s="21" customFormat="1" ht="12" x14ac:dyDescent="0.3">
      <c r="A57" s="11" t="s">
        <v>41</v>
      </c>
      <c r="B57" s="15" t="s">
        <v>32</v>
      </c>
      <c r="C57" s="14" t="s">
        <v>17</v>
      </c>
      <c r="D57" s="14">
        <v>42853</v>
      </c>
      <c r="E57" s="15" t="s">
        <v>605</v>
      </c>
      <c r="F57" s="15" t="s">
        <v>34</v>
      </c>
      <c r="G57" s="15" t="s">
        <v>59</v>
      </c>
      <c r="H57" s="15" t="s">
        <v>606</v>
      </c>
      <c r="I57" s="15" t="s">
        <v>607</v>
      </c>
      <c r="J57" s="15" t="s">
        <v>280</v>
      </c>
      <c r="K57" s="15" t="s">
        <v>65</v>
      </c>
      <c r="L57" s="16">
        <v>100</v>
      </c>
      <c r="M57" s="17">
        <v>0.8</v>
      </c>
      <c r="N57" s="18">
        <f t="shared" ref="N57:N66" si="10">L57*M57</f>
        <v>80</v>
      </c>
      <c r="O57" s="19"/>
      <c r="P57" s="16"/>
      <c r="Q57" s="20">
        <f>P57*0.22</f>
        <v>0</v>
      </c>
      <c r="R57" s="16"/>
      <c r="S57" s="20">
        <f>R57*0.2</f>
        <v>0</v>
      </c>
      <c r="T57" s="16">
        <v>100</v>
      </c>
      <c r="U57" s="20">
        <f>T57*0.2</f>
        <v>20</v>
      </c>
      <c r="V57" s="16"/>
      <c r="W57" s="20">
        <f>V57*0.2</f>
        <v>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>AD57*AE57</f>
        <v>0</v>
      </c>
    </row>
    <row r="58" spans="1:32" s="21" customFormat="1" ht="12" x14ac:dyDescent="0.3">
      <c r="A58" s="11">
        <v>51</v>
      </c>
      <c r="B58" s="15" t="s">
        <v>32</v>
      </c>
      <c r="C58" s="14" t="s">
        <v>608</v>
      </c>
      <c r="D58" s="14">
        <v>42853</v>
      </c>
      <c r="E58" s="15" t="s">
        <v>609</v>
      </c>
      <c r="F58" s="15" t="s">
        <v>610</v>
      </c>
      <c r="G58" s="15" t="s">
        <v>59</v>
      </c>
      <c r="H58" s="15" t="s">
        <v>36</v>
      </c>
      <c r="I58" s="22" t="s">
        <v>37</v>
      </c>
      <c r="J58" s="15" t="s">
        <v>280</v>
      </c>
      <c r="K58" s="15" t="s">
        <v>65</v>
      </c>
      <c r="L58" s="16">
        <v>100</v>
      </c>
      <c r="M58" s="17">
        <v>0.8</v>
      </c>
      <c r="N58" s="18">
        <f t="shared" si="10"/>
        <v>80</v>
      </c>
      <c r="O58" s="19"/>
      <c r="P58" s="16"/>
      <c r="Q58" s="20">
        <f>P58*0.22</f>
        <v>0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>V58*0.2</f>
        <v>0</v>
      </c>
      <c r="X58" s="60"/>
      <c r="Y58" s="57" t="s">
        <v>41</v>
      </c>
      <c r="Z58" s="51"/>
      <c r="AA58" s="38"/>
      <c r="AB58" s="11"/>
      <c r="AC58" s="52"/>
      <c r="AD58" s="51">
        <v>3</v>
      </c>
      <c r="AE58" s="34">
        <v>25</v>
      </c>
      <c r="AF58" s="42">
        <f>AD58*AE58</f>
        <v>75</v>
      </c>
    </row>
    <row r="59" spans="1:32" s="21" customFormat="1" ht="12" x14ac:dyDescent="0.3">
      <c r="A59" s="11">
        <v>52</v>
      </c>
      <c r="B59" s="15"/>
      <c r="C59" s="14"/>
      <c r="D59" s="14"/>
      <c r="E59" s="15"/>
      <c r="F59" s="15"/>
      <c r="G59" s="15"/>
      <c r="H59" s="15"/>
      <c r="I59" s="22"/>
      <c r="J59" s="15"/>
      <c r="K59" s="22"/>
      <c r="L59" s="16"/>
      <c r="M59" s="17"/>
      <c r="N59" s="18">
        <f t="shared" si="10"/>
        <v>0</v>
      </c>
      <c r="O59" s="19"/>
      <c r="P59" s="16"/>
      <c r="Q59" s="20">
        <f>P59*0.22</f>
        <v>0</v>
      </c>
      <c r="R59" s="16"/>
      <c r="S59" s="20">
        <f>R59*0.2</f>
        <v>0</v>
      </c>
      <c r="T59" s="16"/>
      <c r="U59" s="20">
        <f>T59*0.2</f>
        <v>0</v>
      </c>
      <c r="V59" s="16"/>
      <c r="W59" s="20">
        <f>V59*0.2</f>
        <v>0</v>
      </c>
      <c r="X59" s="60"/>
      <c r="Y59" s="57"/>
      <c r="Z59" s="51"/>
      <c r="AA59" s="38"/>
      <c r="AB59" s="11"/>
      <c r="AC59" s="52"/>
      <c r="AD59" s="51"/>
      <c r="AE59" s="34"/>
      <c r="AF59" s="42">
        <f>AD59*AE59</f>
        <v>0</v>
      </c>
    </row>
    <row r="60" spans="1:32" s="21" customFormat="1" ht="12" x14ac:dyDescent="0.3">
      <c r="A60" s="11">
        <v>53</v>
      </c>
      <c r="B60" s="15"/>
      <c r="C60" s="14"/>
      <c r="D60" s="14"/>
      <c r="E60" s="15"/>
      <c r="F60" s="15"/>
      <c r="G60" s="15"/>
      <c r="H60" s="15"/>
      <c r="I60" s="22"/>
      <c r="J60" s="15"/>
      <c r="K60" s="15"/>
      <c r="L60" s="16"/>
      <c r="M60" s="17"/>
      <c r="N60" s="18">
        <f t="shared" si="10"/>
        <v>0</v>
      </c>
      <c r="O60" s="19"/>
      <c r="P60" s="16"/>
      <c r="Q60" s="20">
        <f>P60*0.22</f>
        <v>0</v>
      </c>
      <c r="R60" s="16"/>
      <c r="S60" s="20">
        <f>R60*0.2</f>
        <v>0</v>
      </c>
      <c r="T60" s="16"/>
      <c r="U60" s="20">
        <f>T60*0.2</f>
        <v>0</v>
      </c>
      <c r="V60" s="16"/>
      <c r="W60" s="20">
        <f>V60*0.2</f>
        <v>0</v>
      </c>
      <c r="X60" s="60"/>
      <c r="Y60" s="57"/>
      <c r="Z60" s="51"/>
      <c r="AA60" s="38"/>
      <c r="AB60" s="11"/>
      <c r="AC60" s="52"/>
      <c r="AD60" s="51"/>
      <c r="AE60" s="34"/>
      <c r="AF60" s="42">
        <f>AD60*AE60</f>
        <v>0</v>
      </c>
    </row>
    <row r="61" spans="1:32" s="21" customFormat="1" ht="12" x14ac:dyDescent="0.3">
      <c r="A61" s="11">
        <v>54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10"/>
        <v>0</v>
      </c>
      <c r="O61" s="19"/>
      <c r="P61" s="16"/>
      <c r="Q61" s="20">
        <f t="shared" si="5"/>
        <v>0</v>
      </c>
      <c r="R61" s="16"/>
      <c r="S61" s="20">
        <f t="shared" si="6"/>
        <v>0</v>
      </c>
      <c r="T61" s="16"/>
      <c r="U61" s="20">
        <f t="shared" si="7"/>
        <v>0</v>
      </c>
      <c r="V61" s="16"/>
      <c r="W61" s="20">
        <f t="shared" si="8"/>
        <v>0</v>
      </c>
      <c r="X61" s="60"/>
      <c r="Y61" s="57"/>
      <c r="Z61" s="51"/>
      <c r="AA61" s="38"/>
      <c r="AB61" s="11"/>
      <c r="AC61" s="52"/>
      <c r="AD61" s="51"/>
      <c r="AE61" s="34"/>
      <c r="AF61" s="42">
        <f t="shared" si="9"/>
        <v>0</v>
      </c>
    </row>
    <row r="62" spans="1:32" s="21" customFormat="1" ht="12" x14ac:dyDescent="0.3">
      <c r="A62" s="11">
        <v>55</v>
      </c>
      <c r="B62" s="15"/>
      <c r="C62" s="14"/>
      <c r="D62" s="14"/>
      <c r="E62" s="15"/>
      <c r="F62" s="15"/>
      <c r="G62" s="15"/>
      <c r="H62" s="15"/>
      <c r="I62" s="22"/>
      <c r="J62" s="15"/>
      <c r="K62" s="22"/>
      <c r="L62" s="16"/>
      <c r="M62" s="17"/>
      <c r="N62" s="18">
        <f t="shared" si="10"/>
        <v>0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60"/>
      <c r="Y62" s="57"/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x14ac:dyDescent="0.3">
      <c r="A63" s="11">
        <v>56</v>
      </c>
      <c r="B63" s="15"/>
      <c r="C63" s="14"/>
      <c r="D63" s="14"/>
      <c r="E63" s="15"/>
      <c r="F63" s="15"/>
      <c r="G63" s="15"/>
      <c r="H63" s="15"/>
      <c r="I63" s="22"/>
      <c r="J63" s="15"/>
      <c r="K63" s="22"/>
      <c r="L63" s="16"/>
      <c r="M63" s="17"/>
      <c r="N63" s="18">
        <f t="shared" si="10"/>
        <v>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60"/>
      <c r="Y63" s="57"/>
      <c r="Z63" s="51"/>
      <c r="AA63" s="38"/>
      <c r="AB63" s="11"/>
      <c r="AC63" s="52"/>
      <c r="AD63" s="51"/>
      <c r="AE63" s="34"/>
      <c r="AF63" s="42">
        <f t="shared" si="4"/>
        <v>0</v>
      </c>
    </row>
    <row r="64" spans="1:32" s="21" customFormat="1" ht="12" x14ac:dyDescent="0.3">
      <c r="A64" s="11">
        <v>57</v>
      </c>
      <c r="B64" s="15"/>
      <c r="C64" s="14"/>
      <c r="D64" s="14"/>
      <c r="E64" s="15"/>
      <c r="F64" s="15"/>
      <c r="G64" s="15"/>
      <c r="H64" s="15"/>
      <c r="I64" s="22"/>
      <c r="J64" s="15"/>
      <c r="K64" s="15"/>
      <c r="L64" s="16"/>
      <c r="M64" s="17"/>
      <c r="N64" s="18">
        <f t="shared" si="10"/>
        <v>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60"/>
      <c r="Y64" s="57"/>
      <c r="Z64" s="51"/>
      <c r="AA64" s="38"/>
      <c r="AB64" s="11"/>
      <c r="AC64" s="52"/>
      <c r="AD64" s="51"/>
      <c r="AE64" s="34"/>
      <c r="AF64" s="42">
        <f t="shared" si="4"/>
        <v>0</v>
      </c>
    </row>
    <row r="65" spans="1:32" s="21" customFormat="1" ht="12" x14ac:dyDescent="0.3">
      <c r="A65" s="11">
        <v>58</v>
      </c>
      <c r="B65" s="15"/>
      <c r="C65" s="14"/>
      <c r="D65" s="14"/>
      <c r="E65" s="15"/>
      <c r="F65" s="15"/>
      <c r="G65" s="15"/>
      <c r="H65" s="15"/>
      <c r="I65" s="15"/>
      <c r="J65" s="15"/>
      <c r="K65" s="15"/>
      <c r="L65" s="16"/>
      <c r="M65" s="17"/>
      <c r="N65" s="18">
        <f t="shared" si="10"/>
        <v>0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/>
      <c r="U65" s="20">
        <f t="shared" si="2"/>
        <v>0</v>
      </c>
      <c r="V65" s="16"/>
      <c r="W65" s="20">
        <f t="shared" si="3"/>
        <v>0</v>
      </c>
      <c r="X65" s="60"/>
      <c r="Y65" s="57"/>
      <c r="Z65" s="51"/>
      <c r="AA65" s="38"/>
      <c r="AB65" s="11"/>
      <c r="AC65" s="52"/>
      <c r="AD65" s="51"/>
      <c r="AE65" s="34"/>
      <c r="AF65" s="42">
        <f t="shared" si="4"/>
        <v>0</v>
      </c>
    </row>
    <row r="66" spans="1:32" s="21" customFormat="1" ht="12" x14ac:dyDescent="0.3">
      <c r="A66" s="11">
        <v>59</v>
      </c>
      <c r="B66" s="15"/>
      <c r="C66" s="14"/>
      <c r="D66" s="14"/>
      <c r="E66" s="15"/>
      <c r="F66" s="15"/>
      <c r="G66" s="15"/>
      <c r="H66" s="15"/>
      <c r="I66" s="15"/>
      <c r="J66" s="15"/>
      <c r="K66" s="15"/>
      <c r="L66" s="16"/>
      <c r="M66" s="17"/>
      <c r="N66" s="18">
        <f t="shared" si="10"/>
        <v>0</v>
      </c>
      <c r="O66" s="19"/>
      <c r="P66" s="16"/>
      <c r="Q66" s="20">
        <f t="shared" si="0"/>
        <v>0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60"/>
      <c r="Y66" s="57"/>
      <c r="Z66" s="51"/>
      <c r="AA66" s="38"/>
      <c r="AB66" s="11"/>
      <c r="AC66" s="52"/>
      <c r="AD66" s="51"/>
      <c r="AE66" s="34"/>
      <c r="AF66" s="42">
        <f t="shared" si="4"/>
        <v>0</v>
      </c>
    </row>
    <row r="67" spans="1:32" s="21" customFormat="1" ht="12" x14ac:dyDescent="0.3">
      <c r="C67" s="24"/>
      <c r="F67" s="24"/>
      <c r="G67" s="24"/>
      <c r="N67" s="25"/>
      <c r="O67" s="25"/>
      <c r="P67" s="26"/>
      <c r="Q67" s="25"/>
      <c r="R67" s="26"/>
      <c r="S67" s="25"/>
      <c r="T67" s="26"/>
      <c r="U67" s="25"/>
      <c r="V67" s="26"/>
      <c r="W67" s="25"/>
      <c r="X67" s="27"/>
      <c r="AA67" s="37"/>
      <c r="AC67" s="37"/>
    </row>
    <row r="68" spans="1:32" s="21" customFormat="1" ht="12" x14ac:dyDescent="0.3">
      <c r="C68" s="24"/>
      <c r="F68" s="24"/>
      <c r="G68" s="24"/>
      <c r="K68" s="28" t="s">
        <v>258</v>
      </c>
      <c r="L68" s="29">
        <f>SUM(L2:L66)</f>
        <v>13548.5</v>
      </c>
      <c r="M68" s="29"/>
      <c r="N68" s="64">
        <f t="shared" ref="N68:W68" si="11">SUM(N2:N66)</f>
        <v>10291.1</v>
      </c>
      <c r="O68" s="64">
        <f t="shared" si="11"/>
        <v>481.97</v>
      </c>
      <c r="P68" s="26">
        <f t="shared" si="11"/>
        <v>5415</v>
      </c>
      <c r="Q68" s="64">
        <f t="shared" si="11"/>
        <v>1244.1999999999998</v>
      </c>
      <c r="R68" s="26">
        <f t="shared" si="11"/>
        <v>4800</v>
      </c>
      <c r="S68" s="64">
        <f t="shared" si="11"/>
        <v>1058</v>
      </c>
      <c r="T68" s="26">
        <f>SUM(T2:T66)</f>
        <v>2390</v>
      </c>
      <c r="U68" s="64">
        <f>SUM(U2:U66)</f>
        <v>478</v>
      </c>
      <c r="V68" s="26">
        <f t="shared" si="11"/>
        <v>650</v>
      </c>
      <c r="W68" s="64">
        <f t="shared" si="11"/>
        <v>130</v>
      </c>
      <c r="X68" s="46" t="s">
        <v>259</v>
      </c>
      <c r="Y68" s="30"/>
      <c r="Z68" s="27"/>
      <c r="AA68" s="64">
        <f>SUM(AA7:AA66)</f>
        <v>60</v>
      </c>
      <c r="AB68" s="27"/>
      <c r="AC68" s="64">
        <f>SUM(AC7:AC66)</f>
        <v>0</v>
      </c>
      <c r="AD68" s="55">
        <f>SUM(AD7:AD66)</f>
        <v>3</v>
      </c>
      <c r="AE68" s="30"/>
      <c r="AF68" s="64">
        <f>SUM(AF7:AF66)</f>
        <v>75</v>
      </c>
    </row>
    <row r="69" spans="1:32" x14ac:dyDescent="0.3">
      <c r="C69" s="114"/>
      <c r="F69" s="114"/>
      <c r="G69" s="114"/>
      <c r="K69" s="63"/>
      <c r="L69" s="31"/>
      <c r="M69" s="31"/>
      <c r="N69" s="64"/>
      <c r="O69" s="64"/>
      <c r="Q69" s="64">
        <v>100</v>
      </c>
      <c r="S69" s="64"/>
      <c r="U69" s="64"/>
      <c r="W69" s="64"/>
      <c r="X69" s="46" t="s">
        <v>611</v>
      </c>
      <c r="Z69" s="3"/>
      <c r="AA69" s="64"/>
      <c r="AF69" s="64"/>
    </row>
    <row r="70" spans="1:32" x14ac:dyDescent="0.3">
      <c r="C70" s="114"/>
      <c r="F70" s="114"/>
      <c r="G70" s="114"/>
      <c r="K70" s="63"/>
      <c r="L70" s="31"/>
      <c r="M70" s="31"/>
      <c r="N70" s="64"/>
      <c r="O70" s="64"/>
      <c r="Q70" s="64">
        <v>-32.76</v>
      </c>
      <c r="S70" s="64"/>
      <c r="U70" s="64"/>
      <c r="W70" s="64"/>
      <c r="X70" s="66" t="s">
        <v>612</v>
      </c>
      <c r="Z70" s="3"/>
      <c r="AA70" s="64"/>
      <c r="AF70" s="64"/>
    </row>
    <row r="71" spans="1:32" x14ac:dyDescent="0.3">
      <c r="C71" s="114"/>
      <c r="F71" s="114"/>
      <c r="G71" s="114"/>
      <c r="L71" s="31"/>
      <c r="M71" s="31"/>
      <c r="N71" s="64"/>
      <c r="O71" s="64"/>
      <c r="Q71" s="64"/>
      <c r="S71" s="64"/>
      <c r="U71" s="64">
        <v>-61.26</v>
      </c>
      <c r="W71" s="64"/>
      <c r="X71" s="66" t="s">
        <v>613</v>
      </c>
      <c r="Z71" s="3"/>
      <c r="AA71" s="64"/>
      <c r="AF71" s="64"/>
    </row>
    <row r="72" spans="1:32" x14ac:dyDescent="0.3">
      <c r="C72" s="114"/>
      <c r="F72" s="114"/>
      <c r="G72" s="114"/>
      <c r="N72" s="64"/>
      <c r="O72" s="64"/>
      <c r="Q72" s="64"/>
      <c r="S72" s="64"/>
      <c r="U72" s="64"/>
      <c r="W72" s="64"/>
      <c r="X72" s="46"/>
      <c r="AA72" s="64"/>
      <c r="AF72" s="64"/>
    </row>
    <row r="73" spans="1:32" x14ac:dyDescent="0.3">
      <c r="C73" s="114"/>
      <c r="F73" s="114"/>
      <c r="G73" s="114"/>
      <c r="N73" s="64"/>
      <c r="O73" s="64"/>
      <c r="Q73" s="64"/>
      <c r="S73" s="64"/>
      <c r="U73" s="64"/>
      <c r="W73" s="64"/>
      <c r="X73" s="46"/>
      <c r="AA73" s="64"/>
      <c r="AF73" s="64"/>
    </row>
    <row r="74" spans="1:32" x14ac:dyDescent="0.3">
      <c r="C74" s="114"/>
      <c r="F74" s="114"/>
      <c r="G74" s="114"/>
      <c r="N74" s="64"/>
      <c r="O74" s="64"/>
      <c r="Q74" s="64"/>
      <c r="S74" s="64"/>
      <c r="U74" s="64"/>
      <c r="W74" s="64"/>
      <c r="X74" s="46"/>
      <c r="AA74" s="64"/>
      <c r="AF74" s="64"/>
    </row>
    <row r="75" spans="1:32" x14ac:dyDescent="0.3">
      <c r="C75" s="114"/>
      <c r="F75" s="114"/>
      <c r="G75" s="114"/>
      <c r="N75" s="64"/>
      <c r="O75" s="64"/>
      <c r="Q75" s="64"/>
      <c r="S75" s="64"/>
      <c r="U75" s="64"/>
      <c r="W75" s="64"/>
      <c r="X75" s="46"/>
      <c r="AA75" s="64"/>
      <c r="AF75" s="64"/>
    </row>
    <row r="76" spans="1:32" x14ac:dyDescent="0.3">
      <c r="C76" s="114"/>
      <c r="F76" s="114"/>
      <c r="G76" s="114"/>
      <c r="N76" s="64"/>
      <c r="O76" s="64"/>
      <c r="Q76" s="64"/>
      <c r="S76" s="64"/>
      <c r="U76" s="64"/>
      <c r="W76" s="64"/>
      <c r="X76" s="46"/>
      <c r="AA76" s="64"/>
      <c r="AF76" s="64"/>
    </row>
    <row r="77" spans="1:32" x14ac:dyDescent="0.3">
      <c r="C77" s="114"/>
      <c r="F77" s="114"/>
      <c r="G77" s="114"/>
      <c r="N77" s="64"/>
      <c r="O77" s="64"/>
      <c r="Q77" s="64"/>
      <c r="S77" s="64"/>
      <c r="U77" s="64"/>
      <c r="W77" s="64"/>
      <c r="X77" s="46"/>
      <c r="AA77" s="64"/>
      <c r="AF77" s="64"/>
    </row>
    <row r="78" spans="1:32" x14ac:dyDescent="0.3">
      <c r="C78" s="114"/>
      <c r="F78" s="114"/>
      <c r="G78" s="114"/>
      <c r="N78" s="64"/>
      <c r="O78" s="64"/>
      <c r="Q78" s="64"/>
      <c r="S78" s="64"/>
      <c r="U78" s="64"/>
      <c r="W78" s="64"/>
      <c r="X78" s="46"/>
      <c r="AA78" s="64"/>
      <c r="AF78" s="64"/>
    </row>
    <row r="79" spans="1:32" x14ac:dyDescent="0.3">
      <c r="C79" s="114"/>
      <c r="F79" s="114"/>
      <c r="G79" s="114"/>
      <c r="N79" s="64"/>
      <c r="O79" s="64"/>
      <c r="Q79" s="64"/>
      <c r="S79" s="64"/>
      <c r="U79" s="64"/>
      <c r="W79" s="64"/>
      <c r="X79" s="46"/>
      <c r="AA79" s="64"/>
      <c r="AF79" s="64"/>
    </row>
    <row r="80" spans="1:32" x14ac:dyDescent="0.3">
      <c r="C80" s="114"/>
      <c r="F80" s="114"/>
      <c r="G80" s="114"/>
      <c r="N80" s="64"/>
      <c r="O80" s="64"/>
      <c r="Q80" s="64"/>
      <c r="S80" s="64"/>
      <c r="U80" s="64"/>
      <c r="W80" s="64"/>
      <c r="X80" s="46"/>
      <c r="AA80" s="64"/>
      <c r="AF80" s="64"/>
    </row>
    <row r="81" spans="14:32" x14ac:dyDescent="0.3">
      <c r="N81" s="64"/>
      <c r="O81" s="64"/>
      <c r="Q81" s="64"/>
      <c r="S81" s="64"/>
      <c r="U81" s="64"/>
      <c r="W81" s="64"/>
      <c r="X81" s="46"/>
      <c r="AA81" s="64"/>
      <c r="AF81" s="64"/>
    </row>
    <row r="82" spans="14:32" x14ac:dyDescent="0.3">
      <c r="N82" s="64"/>
      <c r="O82" s="64"/>
      <c r="Q82" s="64"/>
      <c r="S82" s="64"/>
      <c r="U82" s="64"/>
      <c r="W82" s="64"/>
      <c r="X82" s="46"/>
      <c r="AA82" s="64"/>
      <c r="AF82" s="64"/>
    </row>
    <row r="83" spans="14:32" x14ac:dyDescent="0.3">
      <c r="N83" s="64"/>
      <c r="O83" s="64"/>
      <c r="Q83" s="64"/>
      <c r="S83" s="64"/>
      <c r="U83" s="64"/>
      <c r="W83" s="64"/>
      <c r="X83" s="46"/>
      <c r="AA83" s="64"/>
      <c r="AF83" s="64"/>
    </row>
    <row r="84" spans="14:32" x14ac:dyDescent="0.3">
      <c r="N84" s="64"/>
      <c r="O84" s="64"/>
      <c r="Q84" s="64"/>
      <c r="S84" s="64"/>
      <c r="U84" s="64"/>
      <c r="W84" s="64"/>
      <c r="X84" s="46"/>
      <c r="AA84" s="64"/>
      <c r="AF84" s="64"/>
    </row>
    <row r="85" spans="14:32" x14ac:dyDescent="0.3">
      <c r="N85" s="64"/>
      <c r="O85" s="64"/>
      <c r="Q85" s="64"/>
      <c r="S85" s="64"/>
      <c r="U85" s="64"/>
      <c r="W85" s="64"/>
      <c r="X85" s="46"/>
      <c r="AA85" s="64"/>
      <c r="AF85" s="64"/>
    </row>
    <row r="86" spans="14:32" x14ac:dyDescent="0.3">
      <c r="N86" s="64"/>
      <c r="O86" s="64"/>
      <c r="Q86" s="64"/>
      <c r="S86" s="64"/>
      <c r="U86" s="64"/>
      <c r="W86" s="64"/>
      <c r="X86" s="46"/>
      <c r="AA86" s="64"/>
      <c r="AF86" s="64"/>
    </row>
    <row r="87" spans="14:32" x14ac:dyDescent="0.3">
      <c r="N87" s="64"/>
      <c r="O87" s="64"/>
      <c r="Q87" s="64"/>
      <c r="S87" s="64"/>
      <c r="U87" s="64"/>
      <c r="W87" s="64"/>
      <c r="X87" s="46"/>
      <c r="AA87" s="64"/>
      <c r="AF87" s="64"/>
    </row>
    <row r="88" spans="14:32" x14ac:dyDescent="0.3">
      <c r="N88" s="64"/>
      <c r="O88" s="64"/>
      <c r="Q88" s="64"/>
      <c r="S88" s="64"/>
      <c r="U88" s="64"/>
      <c r="W88" s="64"/>
      <c r="X88" s="46"/>
      <c r="AA88" s="64"/>
      <c r="AF88" s="64"/>
    </row>
    <row r="89" spans="14:32" x14ac:dyDescent="0.3">
      <c r="N89" s="64"/>
      <c r="O89" s="64"/>
      <c r="Q89" s="64"/>
      <c r="S89" s="64"/>
      <c r="U89" s="64"/>
      <c r="W89" s="64"/>
      <c r="X89" s="46"/>
      <c r="AA89" s="64"/>
      <c r="AF89" s="64"/>
    </row>
    <row r="90" spans="14:32" x14ac:dyDescent="0.3">
      <c r="N90" s="64"/>
      <c r="O90" s="64"/>
      <c r="Q90" s="64"/>
      <c r="S90" s="64"/>
      <c r="U90" s="64"/>
      <c r="W90" s="64"/>
      <c r="X90" s="46"/>
      <c r="AA90" s="64"/>
      <c r="AF90" s="64"/>
    </row>
    <row r="91" spans="14:32" x14ac:dyDescent="0.3">
      <c r="N91" s="64"/>
      <c r="O91" s="64"/>
      <c r="Q91" s="64"/>
      <c r="S91" s="64"/>
      <c r="U91" s="64"/>
      <c r="W91" s="64"/>
      <c r="X91" s="46"/>
      <c r="AA91" s="64"/>
      <c r="AF91" s="64"/>
    </row>
    <row r="92" spans="14:32" x14ac:dyDescent="0.3">
      <c r="N92" s="64"/>
      <c r="O92" s="64"/>
      <c r="Q92" s="64"/>
      <c r="S92" s="64"/>
      <c r="U92" s="64"/>
      <c r="W92" s="64"/>
      <c r="X92" s="46"/>
      <c r="AA92" s="64"/>
      <c r="AF92" s="64"/>
    </row>
    <row r="93" spans="14:32" x14ac:dyDescent="0.3">
      <c r="N93" s="64"/>
      <c r="O93" s="64"/>
      <c r="Q93" s="64"/>
      <c r="S93" s="64"/>
      <c r="U93" s="64"/>
      <c r="W93" s="64"/>
      <c r="X93" s="46"/>
      <c r="AA93" s="64"/>
      <c r="AF93" s="64"/>
    </row>
    <row r="94" spans="14:32" x14ac:dyDescent="0.3">
      <c r="N94" s="64"/>
      <c r="O94" s="64"/>
      <c r="Q94" s="64"/>
      <c r="S94" s="64"/>
      <c r="U94" s="64"/>
      <c r="W94" s="64"/>
      <c r="X94" s="46"/>
      <c r="AA94" s="64"/>
      <c r="AF94" s="64"/>
    </row>
    <row r="95" spans="14:32" x14ac:dyDescent="0.3">
      <c r="N95" s="64"/>
      <c r="O95" s="64"/>
      <c r="Q95" s="64"/>
      <c r="S95" s="64"/>
      <c r="U95" s="64"/>
      <c r="W95" s="64"/>
      <c r="X95" s="46"/>
      <c r="AA95" s="64"/>
      <c r="AF95" s="64"/>
    </row>
    <row r="96" spans="14:32" x14ac:dyDescent="0.3"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3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3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3">
      <c r="O99" s="64"/>
      <c r="Q99" s="64"/>
      <c r="S99" s="64"/>
      <c r="U99" s="64"/>
      <c r="W99" s="64"/>
      <c r="X99" s="46"/>
      <c r="AA99" s="64"/>
      <c r="AF99" s="64"/>
    </row>
    <row r="100" spans="14:32" x14ac:dyDescent="0.3"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3">
      <c r="X101" s="46"/>
    </row>
    <row r="102" spans="14:32" x14ac:dyDescent="0.3">
      <c r="X102" s="46"/>
    </row>
    <row r="103" spans="14:32" x14ac:dyDescent="0.3">
      <c r="X103" s="46"/>
    </row>
    <row r="104" spans="14:32" x14ac:dyDescent="0.3">
      <c r="X104" s="46"/>
    </row>
    <row r="105" spans="14:32" x14ac:dyDescent="0.3">
      <c r="X105" s="46"/>
    </row>
    <row r="106" spans="14:32" x14ac:dyDescent="0.3">
      <c r="X106" s="46"/>
    </row>
    <row r="107" spans="14:32" x14ac:dyDescent="0.3">
      <c r="X107" s="46"/>
    </row>
    <row r="108" spans="14:32" x14ac:dyDescent="0.3">
      <c r="X108" s="46"/>
    </row>
    <row r="109" spans="14:32" x14ac:dyDescent="0.3">
      <c r="X109" s="46"/>
    </row>
    <row r="110" spans="14:32" x14ac:dyDescent="0.3">
      <c r="X110" s="46"/>
    </row>
    <row r="111" spans="14:32" x14ac:dyDescent="0.3">
      <c r="X111" s="46"/>
    </row>
    <row r="112" spans="14:32" x14ac:dyDescent="0.3">
      <c r="X112" s="46"/>
    </row>
    <row r="113" spans="24:24" x14ac:dyDescent="0.3">
      <c r="X113" s="46"/>
    </row>
    <row r="114" spans="24:24" x14ac:dyDescent="0.3">
      <c r="X114" s="46"/>
    </row>
    <row r="115" spans="24:24" x14ac:dyDescent="0.3">
      <c r="X115" s="46"/>
    </row>
    <row r="116" spans="24:24" x14ac:dyDescent="0.3">
      <c r="X116" s="46"/>
    </row>
    <row r="117" spans="24:24" x14ac:dyDescent="0.3">
      <c r="X117" s="46"/>
    </row>
    <row r="118" spans="24:24" x14ac:dyDescent="0.3">
      <c r="X118" s="46"/>
    </row>
    <row r="119" spans="24:24" x14ac:dyDescent="0.3">
      <c r="X119" s="46"/>
    </row>
    <row r="120" spans="24:24" x14ac:dyDescent="0.3">
      <c r="X120" s="46"/>
    </row>
    <row r="121" spans="24:24" x14ac:dyDescent="0.3">
      <c r="X121" s="46"/>
    </row>
    <row r="122" spans="24:24" x14ac:dyDescent="0.3">
      <c r="X122" s="46"/>
    </row>
    <row r="123" spans="24:24" x14ac:dyDescent="0.3">
      <c r="X123" s="46"/>
    </row>
    <row r="124" spans="24:24" x14ac:dyDescent="0.3">
      <c r="X124" s="46"/>
    </row>
    <row r="125" spans="24:24" x14ac:dyDescent="0.3">
      <c r="X125" s="46"/>
    </row>
    <row r="126" spans="24:24" x14ac:dyDescent="0.3">
      <c r="X126" s="46"/>
    </row>
    <row r="127" spans="24:24" x14ac:dyDescent="0.3">
      <c r="X127" s="46"/>
    </row>
    <row r="128" spans="24:24" x14ac:dyDescent="0.3">
      <c r="X128" s="46"/>
    </row>
    <row r="129" spans="24:24" x14ac:dyDescent="0.3">
      <c r="X129" s="46"/>
    </row>
    <row r="130" spans="24:24" x14ac:dyDescent="0.3">
      <c r="X130" s="46"/>
    </row>
    <row r="131" spans="24:24" x14ac:dyDescent="0.3">
      <c r="X131" s="46"/>
    </row>
    <row r="132" spans="24:24" x14ac:dyDescent="0.3">
      <c r="X132" s="46"/>
    </row>
    <row r="133" spans="24:24" x14ac:dyDescent="0.3">
      <c r="X133" s="46"/>
    </row>
    <row r="134" spans="24:24" x14ac:dyDescent="0.3">
      <c r="X134" s="46"/>
    </row>
    <row r="135" spans="24:24" x14ac:dyDescent="0.3">
      <c r="X135" s="46"/>
    </row>
    <row r="136" spans="24:24" x14ac:dyDescent="0.3">
      <c r="X136" s="46"/>
    </row>
    <row r="137" spans="24:24" x14ac:dyDescent="0.3">
      <c r="X137" s="46"/>
    </row>
    <row r="138" spans="24:24" x14ac:dyDescent="0.3">
      <c r="X138" s="46"/>
    </row>
    <row r="139" spans="24:24" x14ac:dyDescent="0.3">
      <c r="X139" s="46"/>
    </row>
    <row r="140" spans="24:24" x14ac:dyDescent="0.3">
      <c r="X140" s="46"/>
    </row>
    <row r="141" spans="24:24" x14ac:dyDescent="0.3">
      <c r="X141" s="46"/>
    </row>
    <row r="142" spans="24:24" x14ac:dyDescent="0.3">
      <c r="X142" s="46"/>
    </row>
    <row r="143" spans="24:24" x14ac:dyDescent="0.3">
      <c r="X143" s="46"/>
    </row>
    <row r="144" spans="24:24" x14ac:dyDescent="0.3">
      <c r="X144" s="46"/>
    </row>
    <row r="145" spans="24:24" x14ac:dyDescent="0.3">
      <c r="X145" s="46"/>
    </row>
    <row r="146" spans="24:24" x14ac:dyDescent="0.3">
      <c r="X146" s="46"/>
    </row>
    <row r="147" spans="24:24" x14ac:dyDescent="0.3">
      <c r="X147" s="46"/>
    </row>
    <row r="148" spans="24:24" x14ac:dyDescent="0.3">
      <c r="X148" s="46"/>
    </row>
    <row r="149" spans="24:24" x14ac:dyDescent="0.3">
      <c r="X149" s="46"/>
    </row>
    <row r="150" spans="24:24" x14ac:dyDescent="0.3">
      <c r="X150" s="46"/>
    </row>
    <row r="151" spans="24:24" x14ac:dyDescent="0.3">
      <c r="X151" s="46"/>
    </row>
  </sheetData>
  <autoFilter ref="A6:AF66" xr:uid="{00000000-0009-0000-0000-000003000000}"/>
  <mergeCells count="26"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F166"/>
  <sheetViews>
    <sheetView topLeftCell="J1" zoomScale="85" zoomScaleNormal="85" workbookViewId="0">
      <selection activeCell="K12" sqref="K12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81" customWidth="1"/>
    <col min="4" max="4" width="11.33203125" style="1" customWidth="1"/>
    <col min="5" max="5" width="12.44140625" style="1" customWidth="1"/>
    <col min="6" max="6" width="11.44140625" style="81"/>
    <col min="7" max="7" width="8.6640625" style="81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8.6640625" style="63" customWidth="1"/>
    <col min="17" max="17" width="8.6640625" style="1" customWidth="1"/>
    <col min="18" max="18" width="8.6640625" style="63" customWidth="1"/>
    <col min="19" max="19" width="8.6640625" style="1" customWidth="1"/>
    <col min="20" max="20" width="8.6640625" style="63" customWidth="1"/>
    <col min="21" max="21" width="8.6640625" style="1" customWidth="1"/>
    <col min="22" max="22" width="8.6640625" style="63" customWidth="1"/>
    <col min="23" max="23" width="8.6640625" style="1" customWidth="1"/>
    <col min="24" max="24" width="21.6640625" style="3" customWidth="1"/>
    <col min="25" max="25" width="4.33203125" style="1" customWidth="1"/>
    <col min="26" max="26" width="11.33203125" style="1" customWidth="1"/>
    <col min="27" max="27" width="8.5546875" style="1" customWidth="1"/>
    <col min="28" max="28" width="11.6640625" style="1" customWidth="1"/>
    <col min="29" max="29" width="9" style="1" customWidth="1"/>
    <col min="30" max="30" width="8.6640625" style="1" customWidth="1"/>
    <col min="31" max="31" width="8.44140625" style="1" customWidth="1"/>
    <col min="32" max="16384" width="11.44140625" style="1"/>
  </cols>
  <sheetData>
    <row r="1" spans="1:32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3" spans="1:32" ht="15.6" x14ac:dyDescent="0.3">
      <c r="B3" s="4" t="s">
        <v>0</v>
      </c>
      <c r="C3" s="115" t="s">
        <v>614</v>
      </c>
      <c r="D3" s="115">
        <v>2017</v>
      </c>
      <c r="E3" s="4"/>
      <c r="F3" s="5" t="s">
        <v>614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7"/>
    </row>
    <row r="4" spans="1:32" ht="15" thickBot="1" x14ac:dyDescent="0.35">
      <c r="C4" s="114"/>
      <c r="F4" s="114"/>
      <c r="G4" s="114"/>
    </row>
    <row r="5" spans="1:32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18</v>
      </c>
      <c r="W5" s="171"/>
      <c r="X5" s="183" t="s">
        <v>19</v>
      </c>
      <c r="Y5" s="174" t="s">
        <v>20</v>
      </c>
      <c r="Z5" s="176" t="s">
        <v>21</v>
      </c>
      <c r="AA5" s="177"/>
      <c r="AB5" s="178" t="s">
        <v>22</v>
      </c>
      <c r="AC5" s="179"/>
      <c r="AD5" s="180" t="s">
        <v>23</v>
      </c>
      <c r="AE5" s="181"/>
      <c r="AF5" s="182"/>
    </row>
    <row r="6" spans="1:32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84"/>
      <c r="Y6" s="175"/>
      <c r="Z6" s="47" t="s">
        <v>30</v>
      </c>
      <c r="AA6" s="44" t="s">
        <v>13</v>
      </c>
      <c r="AB6" s="44" t="s">
        <v>30</v>
      </c>
      <c r="AC6" s="48" t="s">
        <v>13</v>
      </c>
      <c r="AD6" s="40" t="s">
        <v>29</v>
      </c>
      <c r="AE6" s="35" t="s">
        <v>31</v>
      </c>
      <c r="AF6" s="36" t="s">
        <v>13</v>
      </c>
    </row>
    <row r="7" spans="1:32" s="21" customFormat="1" ht="12" customHeight="1" x14ac:dyDescent="0.3">
      <c r="A7" s="11">
        <v>1</v>
      </c>
      <c r="B7" s="12" t="s">
        <v>58</v>
      </c>
      <c r="C7" s="14" t="s">
        <v>16</v>
      </c>
      <c r="D7" s="13">
        <v>42857</v>
      </c>
      <c r="E7" s="12"/>
      <c r="F7" s="15" t="s">
        <v>615</v>
      </c>
      <c r="G7" s="15" t="s">
        <v>35</v>
      </c>
      <c r="H7" s="15" t="s">
        <v>36</v>
      </c>
      <c r="I7" s="15" t="s">
        <v>37</v>
      </c>
      <c r="J7" s="15" t="s">
        <v>249</v>
      </c>
      <c r="K7" s="15" t="s">
        <v>250</v>
      </c>
      <c r="L7" s="16">
        <v>100</v>
      </c>
      <c r="M7" s="17">
        <v>0.75</v>
      </c>
      <c r="N7" s="18">
        <f>L7*M7</f>
        <v>75</v>
      </c>
      <c r="O7" s="19"/>
      <c r="P7" s="16"/>
      <c r="Q7" s="20">
        <f>P7*0.22</f>
        <v>0</v>
      </c>
      <c r="R7" s="16">
        <v>150</v>
      </c>
      <c r="S7" s="20">
        <f>R7*0.2</f>
        <v>30</v>
      </c>
      <c r="T7" s="16"/>
      <c r="U7" s="20">
        <f>T7*0.2</f>
        <v>0</v>
      </c>
      <c r="V7" s="16"/>
      <c r="W7" s="20">
        <f>V7*0.2</f>
        <v>0</v>
      </c>
      <c r="X7" s="59"/>
      <c r="Y7" s="56" t="s">
        <v>41</v>
      </c>
      <c r="Z7" s="49"/>
      <c r="AA7" s="39"/>
      <c r="AB7" s="33"/>
      <c r="AC7" s="50"/>
      <c r="AD7" s="49"/>
      <c r="AE7" s="20"/>
      <c r="AF7" s="41">
        <f>AD7*AE7</f>
        <v>0</v>
      </c>
    </row>
    <row r="8" spans="1:32" s="21" customFormat="1" ht="12" customHeight="1" x14ac:dyDescent="0.3">
      <c r="A8" s="11">
        <v>2</v>
      </c>
      <c r="B8" s="12" t="s">
        <v>58</v>
      </c>
      <c r="C8" s="14" t="s">
        <v>16</v>
      </c>
      <c r="D8" s="13">
        <v>42857</v>
      </c>
      <c r="E8" s="12"/>
      <c r="F8" s="15" t="s">
        <v>615</v>
      </c>
      <c r="G8" s="15" t="s">
        <v>47</v>
      </c>
      <c r="H8" s="15" t="s">
        <v>36</v>
      </c>
      <c r="I8" s="22" t="s">
        <v>37</v>
      </c>
      <c r="J8" s="23" t="s">
        <v>616</v>
      </c>
      <c r="K8" s="23" t="s">
        <v>617</v>
      </c>
      <c r="L8" s="16">
        <v>93</v>
      </c>
      <c r="M8" s="17">
        <v>0.72</v>
      </c>
      <c r="N8" s="18">
        <v>65</v>
      </c>
      <c r="O8" s="19"/>
      <c r="P8" s="16"/>
      <c r="Q8" s="20">
        <f>P8*0.22</f>
        <v>0</v>
      </c>
      <c r="R8" s="16">
        <v>100</v>
      </c>
      <c r="S8" s="20">
        <f>R8*0.2</f>
        <v>20</v>
      </c>
      <c r="T8" s="16"/>
      <c r="U8" s="20">
        <f>T8*0.2</f>
        <v>0</v>
      </c>
      <c r="V8" s="16"/>
      <c r="W8" s="20">
        <f>V8*0.2</f>
        <v>0</v>
      </c>
      <c r="X8" s="60"/>
      <c r="Y8" s="57" t="s">
        <v>41</v>
      </c>
      <c r="Z8" s="51"/>
      <c r="AA8" s="38"/>
      <c r="AB8" s="11"/>
      <c r="AC8" s="52"/>
      <c r="AD8" s="51"/>
      <c r="AE8" s="34"/>
      <c r="AF8" s="42">
        <f>AD8*AE8</f>
        <v>0</v>
      </c>
    </row>
    <row r="9" spans="1:32" s="21" customFormat="1" ht="12" customHeight="1" x14ac:dyDescent="0.3">
      <c r="A9" s="11">
        <v>3</v>
      </c>
      <c r="B9" s="12" t="s">
        <v>476</v>
      </c>
      <c r="C9" s="14" t="s">
        <v>17</v>
      </c>
      <c r="D9" s="13">
        <v>42857</v>
      </c>
      <c r="E9" s="12"/>
      <c r="F9" s="15" t="s">
        <v>34</v>
      </c>
      <c r="G9" s="15" t="s">
        <v>35</v>
      </c>
      <c r="H9" s="15" t="s">
        <v>36</v>
      </c>
      <c r="I9" s="22" t="s">
        <v>37</v>
      </c>
      <c r="J9" s="15" t="s">
        <v>391</v>
      </c>
      <c r="K9" s="22" t="s">
        <v>140</v>
      </c>
      <c r="L9" s="16">
        <v>100</v>
      </c>
      <c r="M9" s="17">
        <v>0.8</v>
      </c>
      <c r="N9" s="18">
        <f>L9*M9</f>
        <v>80</v>
      </c>
      <c r="O9" s="19"/>
      <c r="P9" s="16"/>
      <c r="Q9" s="20">
        <f t="shared" ref="Q9:Q81" si="0">P9*0.22</f>
        <v>0</v>
      </c>
      <c r="R9" s="16"/>
      <c r="S9" s="20">
        <f t="shared" ref="S9:S81" si="1">R9*0.2</f>
        <v>0</v>
      </c>
      <c r="T9" s="16">
        <v>100</v>
      </c>
      <c r="U9" s="20">
        <f t="shared" ref="U9:U81" si="2">T9*0.2</f>
        <v>20</v>
      </c>
      <c r="V9" s="16"/>
      <c r="W9" s="20">
        <f t="shared" ref="W9:W81" si="3">V9*0.2</f>
        <v>0</v>
      </c>
      <c r="X9" s="60"/>
      <c r="Y9" s="57" t="s">
        <v>41</v>
      </c>
      <c r="Z9" s="53"/>
      <c r="AA9" s="45"/>
      <c r="AB9" s="32"/>
      <c r="AC9" s="54"/>
      <c r="AD9" s="51"/>
      <c r="AE9" s="34"/>
      <c r="AF9" s="42">
        <f t="shared" ref="AF9:AF81" si="4">AD9*AE9</f>
        <v>0</v>
      </c>
    </row>
    <row r="10" spans="1:32" s="21" customFormat="1" ht="12" customHeight="1" x14ac:dyDescent="0.3">
      <c r="A10" s="11">
        <v>4</v>
      </c>
      <c r="B10" s="12" t="s">
        <v>476</v>
      </c>
      <c r="C10" s="14" t="s">
        <v>17</v>
      </c>
      <c r="D10" s="13">
        <v>42857</v>
      </c>
      <c r="E10" s="12"/>
      <c r="F10" s="15" t="s">
        <v>34</v>
      </c>
      <c r="G10" s="15" t="s">
        <v>35</v>
      </c>
      <c r="H10" s="15" t="s">
        <v>36</v>
      </c>
      <c r="I10" s="15" t="s">
        <v>37</v>
      </c>
      <c r="J10" s="15" t="s">
        <v>618</v>
      </c>
      <c r="K10" s="15" t="s">
        <v>619</v>
      </c>
      <c r="L10" s="16">
        <v>120</v>
      </c>
      <c r="M10" s="17">
        <v>0.8</v>
      </c>
      <c r="N10" s="18">
        <v>95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>
        <v>120</v>
      </c>
      <c r="U10" s="20">
        <f t="shared" si="2"/>
        <v>24</v>
      </c>
      <c r="V10" s="16"/>
      <c r="W10" s="20">
        <f t="shared" si="3"/>
        <v>0</v>
      </c>
      <c r="X10" s="60"/>
      <c r="Y10" s="57" t="s">
        <v>41</v>
      </c>
      <c r="Z10" s="51"/>
      <c r="AA10" s="38"/>
      <c r="AB10" s="11"/>
      <c r="AC10" s="52"/>
      <c r="AD10" s="51"/>
      <c r="AE10" s="34"/>
      <c r="AF10" s="42">
        <f t="shared" si="4"/>
        <v>0</v>
      </c>
    </row>
    <row r="11" spans="1:32" s="21" customFormat="1" ht="12" customHeight="1" x14ac:dyDescent="0.3">
      <c r="A11" s="11">
        <v>5</v>
      </c>
      <c r="B11" s="12" t="s">
        <v>111</v>
      </c>
      <c r="C11" s="14" t="s">
        <v>42</v>
      </c>
      <c r="D11" s="13">
        <v>42857</v>
      </c>
      <c r="E11" s="12"/>
      <c r="F11" s="15" t="s">
        <v>620</v>
      </c>
      <c r="G11" s="15" t="s">
        <v>47</v>
      </c>
      <c r="H11" s="15" t="s">
        <v>621</v>
      </c>
      <c r="I11" s="15" t="s">
        <v>65</v>
      </c>
      <c r="J11" s="15" t="s">
        <v>622</v>
      </c>
      <c r="K11" s="15" t="s">
        <v>623</v>
      </c>
      <c r="L11" s="16">
        <v>220</v>
      </c>
      <c r="M11" s="17">
        <v>0.85</v>
      </c>
      <c r="N11" s="18">
        <f>L11*M11</f>
        <v>187</v>
      </c>
      <c r="O11" s="19">
        <v>50</v>
      </c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60" t="s">
        <v>624</v>
      </c>
      <c r="Y11" s="57" t="s">
        <v>41</v>
      </c>
      <c r="Z11" s="51"/>
      <c r="AA11" s="38"/>
      <c r="AB11" s="11"/>
      <c r="AC11" s="52"/>
      <c r="AD11" s="51"/>
      <c r="AE11" s="34"/>
      <c r="AF11" s="42">
        <f t="shared" si="4"/>
        <v>0</v>
      </c>
    </row>
    <row r="12" spans="1:32" s="21" customFormat="1" ht="12" x14ac:dyDescent="0.3">
      <c r="A12" s="11">
        <v>6</v>
      </c>
      <c r="B12" s="12" t="s">
        <v>44</v>
      </c>
      <c r="C12" s="14" t="s">
        <v>15</v>
      </c>
      <c r="D12" s="13">
        <v>42857</v>
      </c>
      <c r="E12" s="12" t="s">
        <v>625</v>
      </c>
      <c r="F12" s="15" t="s">
        <v>53</v>
      </c>
      <c r="G12" s="15" t="s">
        <v>47</v>
      </c>
      <c r="H12" s="15" t="s">
        <v>36</v>
      </c>
      <c r="I12" s="15" t="s">
        <v>37</v>
      </c>
      <c r="J12" s="15" t="s">
        <v>446</v>
      </c>
      <c r="K12" s="15" t="s">
        <v>447</v>
      </c>
      <c r="L12" s="16">
        <v>190</v>
      </c>
      <c r="M12" s="17">
        <v>0.75</v>
      </c>
      <c r="N12" s="18">
        <f>L12*M12</f>
        <v>142.5</v>
      </c>
      <c r="O12" s="19"/>
      <c r="P12" s="16">
        <v>200</v>
      </c>
      <c r="Q12" s="20">
        <f t="shared" si="0"/>
        <v>44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60"/>
      <c r="Y12" s="57" t="s">
        <v>41</v>
      </c>
      <c r="Z12" s="51"/>
      <c r="AA12" s="38"/>
      <c r="AB12" s="11"/>
      <c r="AC12" s="52"/>
      <c r="AD12" s="51"/>
      <c r="AE12" s="34"/>
      <c r="AF12" s="42">
        <f t="shared" si="4"/>
        <v>0</v>
      </c>
    </row>
    <row r="13" spans="1:32" s="21" customFormat="1" ht="12" customHeight="1" x14ac:dyDescent="0.3">
      <c r="A13" s="11">
        <v>7</v>
      </c>
      <c r="B13" s="12" t="s">
        <v>58</v>
      </c>
      <c r="C13" s="14" t="s">
        <v>15</v>
      </c>
      <c r="D13" s="13">
        <v>42858</v>
      </c>
      <c r="E13" s="12"/>
      <c r="F13" s="15" t="s">
        <v>53</v>
      </c>
      <c r="G13" s="15" t="s">
        <v>47</v>
      </c>
      <c r="H13" s="15" t="s">
        <v>36</v>
      </c>
      <c r="I13" s="15" t="s">
        <v>37</v>
      </c>
      <c r="J13" s="22" t="s">
        <v>226</v>
      </c>
      <c r="K13" s="22" t="s">
        <v>227</v>
      </c>
      <c r="L13" s="16">
        <v>210</v>
      </c>
      <c r="M13" s="17">
        <v>0.72</v>
      </c>
      <c r="N13" s="18">
        <v>150</v>
      </c>
      <c r="O13" s="19"/>
      <c r="P13" s="16">
        <v>220</v>
      </c>
      <c r="Q13" s="20">
        <f t="shared" si="0"/>
        <v>48.4</v>
      </c>
      <c r="R13" s="16"/>
      <c r="S13" s="20">
        <f t="shared" si="1"/>
        <v>0</v>
      </c>
      <c r="T13" s="16"/>
      <c r="U13" s="20">
        <f t="shared" si="2"/>
        <v>0</v>
      </c>
      <c r="V13" s="16"/>
      <c r="W13" s="20">
        <f t="shared" si="3"/>
        <v>0</v>
      </c>
      <c r="X13" s="60"/>
      <c r="Y13" s="57" t="s">
        <v>41</v>
      </c>
      <c r="Z13" s="51"/>
      <c r="AA13" s="38"/>
      <c r="AB13" s="11"/>
      <c r="AC13" s="52"/>
      <c r="AD13" s="51"/>
      <c r="AE13" s="34"/>
      <c r="AF13" s="42">
        <f t="shared" si="4"/>
        <v>0</v>
      </c>
    </row>
    <row r="14" spans="1:32" s="21" customFormat="1" ht="12" customHeight="1" x14ac:dyDescent="0.3">
      <c r="A14" s="11">
        <v>8</v>
      </c>
      <c r="B14" s="15" t="s">
        <v>58</v>
      </c>
      <c r="C14" s="14" t="s">
        <v>15</v>
      </c>
      <c r="D14" s="13">
        <v>42858</v>
      </c>
      <c r="E14" s="15"/>
      <c r="F14" s="15" t="s">
        <v>53</v>
      </c>
      <c r="G14" s="15" t="s">
        <v>47</v>
      </c>
      <c r="H14" s="15" t="s">
        <v>36</v>
      </c>
      <c r="I14" s="15" t="s">
        <v>37</v>
      </c>
      <c r="J14" s="15" t="s">
        <v>626</v>
      </c>
      <c r="K14" s="15" t="s">
        <v>627</v>
      </c>
      <c r="L14" s="16">
        <v>168</v>
      </c>
      <c r="M14" s="17">
        <v>0.75</v>
      </c>
      <c r="N14" s="18">
        <v>125</v>
      </c>
      <c r="O14" s="19"/>
      <c r="P14" s="16">
        <v>180</v>
      </c>
      <c r="Q14" s="20">
        <f t="shared" si="0"/>
        <v>39.6</v>
      </c>
      <c r="R14" s="16"/>
      <c r="S14" s="20">
        <f t="shared" si="1"/>
        <v>0</v>
      </c>
      <c r="T14" s="16"/>
      <c r="U14" s="20">
        <f t="shared" si="2"/>
        <v>0</v>
      </c>
      <c r="V14" s="16"/>
      <c r="W14" s="20">
        <f t="shared" si="3"/>
        <v>0</v>
      </c>
      <c r="X14" s="60"/>
      <c r="Y14" s="57" t="s">
        <v>41</v>
      </c>
      <c r="Z14" s="51"/>
      <c r="AA14" s="38"/>
      <c r="AB14" s="11"/>
      <c r="AC14" s="52"/>
      <c r="AD14" s="51"/>
      <c r="AE14" s="34"/>
      <c r="AF14" s="42">
        <f t="shared" si="4"/>
        <v>0</v>
      </c>
    </row>
    <row r="15" spans="1:32" s="21" customFormat="1" ht="12" customHeight="1" x14ac:dyDescent="0.3">
      <c r="A15" s="11">
        <v>9</v>
      </c>
      <c r="B15" s="15" t="s">
        <v>58</v>
      </c>
      <c r="C15" s="14" t="s">
        <v>16</v>
      </c>
      <c r="D15" s="13">
        <v>42858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15" t="s">
        <v>628</v>
      </c>
      <c r="K15" s="15" t="s">
        <v>629</v>
      </c>
      <c r="L15" s="16">
        <v>240</v>
      </c>
      <c r="M15" s="17">
        <v>0.75</v>
      </c>
      <c r="N15" s="18">
        <f>L15*M15</f>
        <v>180</v>
      </c>
      <c r="O15" s="19"/>
      <c r="P15" s="16"/>
      <c r="Q15" s="20">
        <f t="shared" si="0"/>
        <v>0</v>
      </c>
      <c r="R15" s="16">
        <v>240</v>
      </c>
      <c r="S15" s="20">
        <f t="shared" si="1"/>
        <v>48</v>
      </c>
      <c r="T15" s="16"/>
      <c r="U15" s="20">
        <f t="shared" si="2"/>
        <v>0</v>
      </c>
      <c r="V15" s="16"/>
      <c r="W15" s="20">
        <f t="shared" si="3"/>
        <v>0</v>
      </c>
      <c r="X15" s="60"/>
      <c r="Y15" s="57" t="s">
        <v>41</v>
      </c>
      <c r="Z15" s="51"/>
      <c r="AA15" s="38"/>
      <c r="AB15" s="11"/>
      <c r="AC15" s="52"/>
      <c r="AD15" s="51"/>
      <c r="AE15" s="34"/>
      <c r="AF15" s="42">
        <f t="shared" si="4"/>
        <v>0</v>
      </c>
    </row>
    <row r="16" spans="1:32" s="21" customFormat="1" ht="12" customHeight="1" x14ac:dyDescent="0.3">
      <c r="A16" s="11">
        <v>10</v>
      </c>
      <c r="B16" s="15" t="s">
        <v>58</v>
      </c>
      <c r="C16" s="14" t="s">
        <v>16</v>
      </c>
      <c r="D16" s="13">
        <v>42858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630</v>
      </c>
      <c r="K16" s="15" t="s">
        <v>631</v>
      </c>
      <c r="L16" s="16">
        <v>100</v>
      </c>
      <c r="M16" s="17">
        <v>0.8</v>
      </c>
      <c r="N16" s="18">
        <f>L16*M16</f>
        <v>80</v>
      </c>
      <c r="O16" s="19"/>
      <c r="P16" s="16"/>
      <c r="Q16" s="20">
        <f t="shared" si="0"/>
        <v>0</v>
      </c>
      <c r="R16" s="16">
        <v>160</v>
      </c>
      <c r="S16" s="20">
        <f t="shared" si="1"/>
        <v>32</v>
      </c>
      <c r="T16" s="16"/>
      <c r="U16" s="20">
        <f t="shared" si="2"/>
        <v>0</v>
      </c>
      <c r="V16" s="16"/>
      <c r="W16" s="20">
        <f t="shared" si="3"/>
        <v>0</v>
      </c>
      <c r="X16" s="60" t="s">
        <v>632</v>
      </c>
      <c r="Y16" s="57" t="s">
        <v>41</v>
      </c>
      <c r="Z16" s="51"/>
      <c r="AA16" s="38"/>
      <c r="AB16" s="11"/>
      <c r="AC16" s="52"/>
      <c r="AD16" s="51"/>
      <c r="AE16" s="34"/>
      <c r="AF16" s="42">
        <f t="shared" si="4"/>
        <v>0</v>
      </c>
    </row>
    <row r="17" spans="1:32" s="21" customFormat="1" ht="12" customHeight="1" x14ac:dyDescent="0.3">
      <c r="A17" s="11">
        <v>11</v>
      </c>
      <c r="B17" s="15" t="s">
        <v>476</v>
      </c>
      <c r="C17" s="14" t="s">
        <v>16</v>
      </c>
      <c r="D17" s="13">
        <v>42859</v>
      </c>
      <c r="E17" s="15"/>
      <c r="F17" s="15" t="s">
        <v>46</v>
      </c>
      <c r="G17" s="15" t="s">
        <v>47</v>
      </c>
      <c r="H17" s="15" t="s">
        <v>36</v>
      </c>
      <c r="I17" s="15" t="s">
        <v>37</v>
      </c>
      <c r="J17" s="15" t="s">
        <v>488</v>
      </c>
      <c r="K17" s="15" t="s">
        <v>489</v>
      </c>
      <c r="L17" s="16">
        <v>240</v>
      </c>
      <c r="M17" s="17">
        <v>0.75</v>
      </c>
      <c r="N17" s="18">
        <f>L17*M17</f>
        <v>180</v>
      </c>
      <c r="O17" s="19"/>
      <c r="P17" s="16"/>
      <c r="Q17" s="20">
        <f t="shared" si="0"/>
        <v>0</v>
      </c>
      <c r="R17" s="16">
        <v>240</v>
      </c>
      <c r="S17" s="20">
        <f t="shared" si="1"/>
        <v>48</v>
      </c>
      <c r="T17" s="16"/>
      <c r="U17" s="20">
        <f t="shared" si="2"/>
        <v>0</v>
      </c>
      <c r="V17" s="16"/>
      <c r="W17" s="20">
        <f t="shared" si="3"/>
        <v>0</v>
      </c>
      <c r="X17" s="60"/>
      <c r="Y17" s="57" t="s">
        <v>41</v>
      </c>
      <c r="Z17" s="51"/>
      <c r="AA17" s="38"/>
      <c r="AB17" s="11"/>
      <c r="AC17" s="52"/>
      <c r="AD17" s="51"/>
      <c r="AE17" s="34"/>
      <c r="AF17" s="42">
        <f t="shared" si="4"/>
        <v>0</v>
      </c>
    </row>
    <row r="18" spans="1:32" s="21" customFormat="1" ht="12" customHeight="1" x14ac:dyDescent="0.3">
      <c r="A18" s="11">
        <v>12</v>
      </c>
      <c r="B18" s="15" t="s">
        <v>476</v>
      </c>
      <c r="C18" s="14" t="s">
        <v>15</v>
      </c>
      <c r="D18" s="13">
        <v>42859</v>
      </c>
      <c r="E18" s="15"/>
      <c r="F18" s="15" t="s">
        <v>53</v>
      </c>
      <c r="G18" s="15" t="s">
        <v>47</v>
      </c>
      <c r="H18" s="15" t="s">
        <v>36</v>
      </c>
      <c r="I18" s="15" t="s">
        <v>37</v>
      </c>
      <c r="J18" s="15" t="s">
        <v>633</v>
      </c>
      <c r="K18" s="15" t="s">
        <v>634</v>
      </c>
      <c r="L18" s="16">
        <v>220</v>
      </c>
      <c r="M18" s="17">
        <v>0.7</v>
      </c>
      <c r="N18" s="18">
        <v>155</v>
      </c>
      <c r="O18" s="19"/>
      <c r="P18" s="16">
        <v>220</v>
      </c>
      <c r="Q18" s="20">
        <f t="shared" si="0"/>
        <v>48.4</v>
      </c>
      <c r="R18" s="16"/>
      <c r="S18" s="20">
        <f t="shared" si="1"/>
        <v>0</v>
      </c>
      <c r="T18" s="16"/>
      <c r="U18" s="20">
        <f t="shared" si="2"/>
        <v>0</v>
      </c>
      <c r="V18" s="16"/>
      <c r="W18" s="20">
        <f t="shared" si="3"/>
        <v>0</v>
      </c>
      <c r="X18" s="60"/>
      <c r="Y18" s="57" t="s">
        <v>41</v>
      </c>
      <c r="Z18" s="51"/>
      <c r="AA18" s="38"/>
      <c r="AB18" s="11"/>
      <c r="AC18" s="52"/>
      <c r="AD18" s="51"/>
      <c r="AE18" s="34"/>
      <c r="AF18" s="42">
        <f t="shared" si="4"/>
        <v>0</v>
      </c>
    </row>
    <row r="19" spans="1:32" s="21" customFormat="1" ht="24" customHeight="1" x14ac:dyDescent="0.3">
      <c r="A19" s="11">
        <v>13</v>
      </c>
      <c r="B19" s="15" t="s">
        <v>476</v>
      </c>
      <c r="C19" s="14" t="s">
        <v>17</v>
      </c>
      <c r="D19" s="13">
        <v>42860</v>
      </c>
      <c r="E19" s="15"/>
      <c r="F19" s="15" t="s">
        <v>34</v>
      </c>
      <c r="G19" s="15" t="s">
        <v>35</v>
      </c>
      <c r="H19" s="15" t="s">
        <v>36</v>
      </c>
      <c r="I19" s="15" t="s">
        <v>37</v>
      </c>
      <c r="J19" s="15" t="s">
        <v>635</v>
      </c>
      <c r="K19" s="15" t="s">
        <v>636</v>
      </c>
      <c r="L19" s="16">
        <v>410</v>
      </c>
      <c r="M19" s="17">
        <v>0.7</v>
      </c>
      <c r="N19" s="18">
        <f>L19*M19</f>
        <v>287</v>
      </c>
      <c r="O19" s="19">
        <v>8</v>
      </c>
      <c r="P19" s="16"/>
      <c r="Q19" s="20">
        <f t="shared" si="0"/>
        <v>0</v>
      </c>
      <c r="R19" s="16"/>
      <c r="S19" s="20">
        <f t="shared" si="1"/>
        <v>0</v>
      </c>
      <c r="T19" s="16">
        <v>410</v>
      </c>
      <c r="U19" s="20">
        <f t="shared" si="2"/>
        <v>82</v>
      </c>
      <c r="V19" s="16"/>
      <c r="W19" s="20">
        <f t="shared" si="3"/>
        <v>0</v>
      </c>
      <c r="X19" s="60" t="s">
        <v>637</v>
      </c>
      <c r="Y19" s="57" t="s">
        <v>41</v>
      </c>
      <c r="Z19" s="51"/>
      <c r="AA19" s="38"/>
      <c r="AB19" s="11"/>
      <c r="AC19" s="52"/>
      <c r="AD19" s="51"/>
      <c r="AE19" s="34"/>
      <c r="AF19" s="42">
        <f t="shared" si="4"/>
        <v>0</v>
      </c>
    </row>
    <row r="20" spans="1:32" s="21" customFormat="1" ht="12" customHeight="1" x14ac:dyDescent="0.3">
      <c r="A20" s="11">
        <v>14</v>
      </c>
      <c r="B20" s="15" t="s">
        <v>476</v>
      </c>
      <c r="C20" s="14" t="s">
        <v>16</v>
      </c>
      <c r="D20" s="13">
        <v>42860</v>
      </c>
      <c r="E20" s="15"/>
      <c r="F20" s="15" t="s">
        <v>46</v>
      </c>
      <c r="G20" s="15" t="s">
        <v>47</v>
      </c>
      <c r="H20" s="15" t="s">
        <v>36</v>
      </c>
      <c r="I20" s="22" t="s">
        <v>37</v>
      </c>
      <c r="J20" s="23" t="s">
        <v>638</v>
      </c>
      <c r="K20" s="23" t="s">
        <v>639</v>
      </c>
      <c r="L20" s="16">
        <v>400</v>
      </c>
      <c r="M20" s="17">
        <v>0.73</v>
      </c>
      <c r="N20" s="18">
        <v>290</v>
      </c>
      <c r="O20" s="19"/>
      <c r="P20" s="16"/>
      <c r="Q20" s="20">
        <f t="shared" si="0"/>
        <v>0</v>
      </c>
      <c r="R20" s="16">
        <v>400</v>
      </c>
      <c r="S20" s="20">
        <v>95</v>
      </c>
      <c r="T20" s="16"/>
      <c r="U20" s="20">
        <f t="shared" si="2"/>
        <v>0</v>
      </c>
      <c r="V20" s="16"/>
      <c r="W20" s="20">
        <f t="shared" si="3"/>
        <v>0</v>
      </c>
      <c r="X20" s="60"/>
      <c r="Y20" s="57" t="s">
        <v>41</v>
      </c>
      <c r="Z20" s="51"/>
      <c r="AA20" s="38"/>
      <c r="AB20" s="11"/>
      <c r="AC20" s="52"/>
      <c r="AD20" s="51"/>
      <c r="AE20" s="34"/>
      <c r="AF20" s="42">
        <f t="shared" si="4"/>
        <v>0</v>
      </c>
    </row>
    <row r="21" spans="1:32" s="21" customFormat="1" ht="12" x14ac:dyDescent="0.3">
      <c r="A21" s="11">
        <v>15</v>
      </c>
      <c r="B21" s="15" t="s">
        <v>44</v>
      </c>
      <c r="C21" s="14" t="s">
        <v>16</v>
      </c>
      <c r="D21" s="13">
        <v>42860</v>
      </c>
      <c r="E21" s="15" t="s">
        <v>640</v>
      </c>
      <c r="F21" s="15" t="s">
        <v>46</v>
      </c>
      <c r="G21" s="15" t="s">
        <v>47</v>
      </c>
      <c r="H21" s="15" t="s">
        <v>408</v>
      </c>
      <c r="I21" s="22" t="s">
        <v>159</v>
      </c>
      <c r="J21" s="15" t="s">
        <v>621</v>
      </c>
      <c r="K21" s="15" t="s">
        <v>641</v>
      </c>
      <c r="L21" s="16">
        <v>50</v>
      </c>
      <c r="M21" s="17">
        <v>0.65</v>
      </c>
      <c r="N21" s="18">
        <f>L21*M21</f>
        <v>32.5</v>
      </c>
      <c r="O21" s="19"/>
      <c r="P21" s="16"/>
      <c r="Q21" s="20">
        <f t="shared" si="0"/>
        <v>0</v>
      </c>
      <c r="R21" s="16">
        <v>100</v>
      </c>
      <c r="S21" s="20">
        <f t="shared" si="1"/>
        <v>20</v>
      </c>
      <c r="T21" s="16"/>
      <c r="U21" s="20">
        <f t="shared" si="2"/>
        <v>0</v>
      </c>
      <c r="V21" s="16"/>
      <c r="W21" s="20">
        <f t="shared" si="3"/>
        <v>0</v>
      </c>
      <c r="X21" s="60"/>
      <c r="Y21" s="57" t="s">
        <v>41</v>
      </c>
      <c r="Z21" s="51"/>
      <c r="AA21" s="38"/>
      <c r="AB21" s="11"/>
      <c r="AC21" s="52"/>
      <c r="AD21" s="51"/>
      <c r="AE21" s="34"/>
      <c r="AF21" s="42">
        <f t="shared" si="4"/>
        <v>0</v>
      </c>
    </row>
    <row r="22" spans="1:32" s="21" customFormat="1" ht="12" x14ac:dyDescent="0.3">
      <c r="A22" s="11">
        <v>16</v>
      </c>
      <c r="B22" s="15" t="s">
        <v>44</v>
      </c>
      <c r="C22" s="14" t="s">
        <v>42</v>
      </c>
      <c r="D22" s="13">
        <v>42860</v>
      </c>
      <c r="E22" s="15" t="s">
        <v>642</v>
      </c>
      <c r="F22" s="15" t="s">
        <v>53</v>
      </c>
      <c r="G22" s="15" t="s">
        <v>47</v>
      </c>
      <c r="H22" s="22" t="s">
        <v>36</v>
      </c>
      <c r="I22" s="22" t="s">
        <v>37</v>
      </c>
      <c r="J22" s="15" t="s">
        <v>643</v>
      </c>
      <c r="K22" s="15" t="s">
        <v>644</v>
      </c>
      <c r="L22" s="16">
        <v>530</v>
      </c>
      <c r="M22" s="17">
        <v>0.75</v>
      </c>
      <c r="N22" s="18">
        <f>L22*M22</f>
        <v>397.5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61"/>
      <c r="Y22" s="57" t="s">
        <v>41</v>
      </c>
      <c r="Z22" s="51"/>
      <c r="AA22" s="38"/>
      <c r="AB22" s="11"/>
      <c r="AC22" s="52"/>
      <c r="AD22" s="51"/>
      <c r="AE22" s="34"/>
      <c r="AF22" s="42">
        <f t="shared" si="4"/>
        <v>0</v>
      </c>
    </row>
    <row r="23" spans="1:32" s="21" customFormat="1" ht="12" customHeight="1" x14ac:dyDescent="0.3">
      <c r="A23" s="11">
        <v>17</v>
      </c>
      <c r="B23" s="15" t="s">
        <v>58</v>
      </c>
      <c r="C23" s="14" t="s">
        <v>18</v>
      </c>
      <c r="D23" s="13">
        <v>42860</v>
      </c>
      <c r="E23" s="15"/>
      <c r="F23" s="15" t="s">
        <v>85</v>
      </c>
      <c r="G23" s="15" t="s">
        <v>47</v>
      </c>
      <c r="H23" s="15" t="s">
        <v>36</v>
      </c>
      <c r="I23" s="15" t="s">
        <v>37</v>
      </c>
      <c r="J23" s="15" t="s">
        <v>616</v>
      </c>
      <c r="K23" s="15" t="s">
        <v>617</v>
      </c>
      <c r="L23" s="16">
        <v>93</v>
      </c>
      <c r="M23" s="17">
        <v>0.75</v>
      </c>
      <c r="N23" s="18">
        <v>70</v>
      </c>
      <c r="O23" s="19"/>
      <c r="P23" s="16"/>
      <c r="Q23" s="20">
        <f t="shared" si="0"/>
        <v>0</v>
      </c>
      <c r="R23" s="16"/>
      <c r="S23" s="20">
        <f t="shared" si="1"/>
        <v>0</v>
      </c>
      <c r="T23" s="16"/>
      <c r="U23" s="20">
        <f t="shared" si="2"/>
        <v>0</v>
      </c>
      <c r="V23" s="16">
        <v>100</v>
      </c>
      <c r="W23" s="20">
        <f t="shared" si="3"/>
        <v>20</v>
      </c>
      <c r="X23" s="60"/>
      <c r="Y23" s="57" t="s">
        <v>41</v>
      </c>
      <c r="Z23" s="51"/>
      <c r="AA23" s="38"/>
      <c r="AB23" s="11"/>
      <c r="AC23" s="52"/>
      <c r="AD23" s="51"/>
      <c r="AE23" s="34"/>
      <c r="AF23" s="42">
        <f t="shared" si="4"/>
        <v>0</v>
      </c>
    </row>
    <row r="24" spans="1:32" s="21" customFormat="1" ht="12" customHeight="1" x14ac:dyDescent="0.3">
      <c r="A24" s="11">
        <v>18</v>
      </c>
      <c r="B24" s="15" t="s">
        <v>58</v>
      </c>
      <c r="C24" s="14" t="s">
        <v>18</v>
      </c>
      <c r="D24" s="13">
        <v>42860</v>
      </c>
      <c r="E24" s="15"/>
      <c r="F24" s="15" t="s">
        <v>85</v>
      </c>
      <c r="G24" s="15" t="s">
        <v>47</v>
      </c>
      <c r="H24" s="15" t="s">
        <v>288</v>
      </c>
      <c r="I24" s="15" t="s">
        <v>289</v>
      </c>
      <c r="J24" s="15" t="s">
        <v>36</v>
      </c>
      <c r="K24" s="15" t="s">
        <v>37</v>
      </c>
      <c r="L24" s="16">
        <v>150</v>
      </c>
      <c r="M24" s="17">
        <v>0.8</v>
      </c>
      <c r="N24" s="18">
        <f>L24*M24</f>
        <v>120</v>
      </c>
      <c r="O24" s="19"/>
      <c r="P24" s="16"/>
      <c r="Q24" s="20">
        <f>P24*0.22</f>
        <v>0</v>
      </c>
      <c r="R24" s="16"/>
      <c r="S24" s="20">
        <f>R24*0.2</f>
        <v>0</v>
      </c>
      <c r="T24" s="16"/>
      <c r="U24" s="20">
        <f>T24*0.2</f>
        <v>0</v>
      </c>
      <c r="V24" s="16">
        <v>150</v>
      </c>
      <c r="W24" s="20">
        <f>V24*0.2</f>
        <v>30</v>
      </c>
      <c r="X24" s="60"/>
      <c r="Y24" s="57" t="s">
        <v>41</v>
      </c>
      <c r="Z24" s="51"/>
      <c r="AA24" s="38"/>
      <c r="AB24" s="11"/>
      <c r="AC24" s="52"/>
      <c r="AD24" s="51"/>
      <c r="AE24" s="34"/>
      <c r="AF24" s="42">
        <f>AD24*AE24</f>
        <v>0</v>
      </c>
    </row>
    <row r="25" spans="1:32" s="21" customFormat="1" ht="12" customHeight="1" x14ac:dyDescent="0.3">
      <c r="A25" s="11">
        <v>19</v>
      </c>
      <c r="B25" s="15" t="s">
        <v>32</v>
      </c>
      <c r="C25" s="14" t="s">
        <v>42</v>
      </c>
      <c r="D25" s="13">
        <v>42861</v>
      </c>
      <c r="E25" s="15" t="s">
        <v>645</v>
      </c>
      <c r="F25" s="15" t="s">
        <v>580</v>
      </c>
      <c r="G25" s="15" t="s">
        <v>59</v>
      </c>
      <c r="H25" s="15" t="s">
        <v>36</v>
      </c>
      <c r="I25" s="15" t="s">
        <v>37</v>
      </c>
      <c r="J25" s="15" t="s">
        <v>48</v>
      </c>
      <c r="K25" s="15" t="s">
        <v>49</v>
      </c>
      <c r="L25" s="16">
        <v>200</v>
      </c>
      <c r="M25" s="17">
        <v>0.9</v>
      </c>
      <c r="N25" s="18">
        <f>L25*M25</f>
        <v>180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/>
      <c r="W25" s="20">
        <f t="shared" si="3"/>
        <v>0</v>
      </c>
      <c r="X25" s="60"/>
      <c r="Y25" s="57" t="s">
        <v>41</v>
      </c>
      <c r="Z25" s="53"/>
      <c r="AA25" s="45"/>
      <c r="AB25" s="11"/>
      <c r="AC25" s="52"/>
      <c r="AD25" s="51"/>
      <c r="AE25" s="34"/>
      <c r="AF25" s="42">
        <f t="shared" si="4"/>
        <v>0</v>
      </c>
    </row>
    <row r="26" spans="1:32" s="21" customFormat="1" ht="12" customHeight="1" x14ac:dyDescent="0.3">
      <c r="A26" s="11">
        <v>20</v>
      </c>
      <c r="B26" s="15" t="s">
        <v>58</v>
      </c>
      <c r="C26" s="14" t="s">
        <v>18</v>
      </c>
      <c r="D26" s="13">
        <v>42863</v>
      </c>
      <c r="E26" s="15"/>
      <c r="F26" s="15" t="s">
        <v>85</v>
      </c>
      <c r="G26" s="15" t="s">
        <v>47</v>
      </c>
      <c r="H26" s="15" t="s">
        <v>36</v>
      </c>
      <c r="I26" s="15" t="s">
        <v>37</v>
      </c>
      <c r="J26" s="15" t="s">
        <v>646</v>
      </c>
      <c r="K26" s="15" t="s">
        <v>647</v>
      </c>
      <c r="L26" s="16">
        <v>160</v>
      </c>
      <c r="M26" s="17">
        <v>0.72</v>
      </c>
      <c r="N26" s="18">
        <v>115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>
        <v>150</v>
      </c>
      <c r="W26" s="20">
        <f t="shared" si="3"/>
        <v>30</v>
      </c>
      <c r="X26" s="60"/>
      <c r="Y26" s="57" t="s">
        <v>41</v>
      </c>
      <c r="Z26" s="51"/>
      <c r="AA26" s="38"/>
      <c r="AB26" s="11"/>
      <c r="AC26" s="52"/>
      <c r="AD26" s="51"/>
      <c r="AE26" s="34"/>
      <c r="AF26" s="42">
        <f t="shared" si="4"/>
        <v>0</v>
      </c>
    </row>
    <row r="27" spans="1:32" s="21" customFormat="1" ht="12" customHeight="1" x14ac:dyDescent="0.3">
      <c r="A27" s="11">
        <v>21</v>
      </c>
      <c r="B27" s="15" t="s">
        <v>161</v>
      </c>
      <c r="C27" s="14" t="s">
        <v>17</v>
      </c>
      <c r="D27" s="13">
        <v>42863</v>
      </c>
      <c r="E27" s="15"/>
      <c r="F27" s="15" t="s">
        <v>34</v>
      </c>
      <c r="G27" s="15" t="s">
        <v>35</v>
      </c>
      <c r="H27" s="15" t="s">
        <v>273</v>
      </c>
      <c r="I27" s="15" t="s">
        <v>274</v>
      </c>
      <c r="J27" s="15" t="s">
        <v>126</v>
      </c>
      <c r="K27" s="15" t="s">
        <v>127</v>
      </c>
      <c r="L27" s="16">
        <v>150</v>
      </c>
      <c r="M27" s="17">
        <v>0.75</v>
      </c>
      <c r="N27" s="18">
        <v>110</v>
      </c>
      <c r="O27" s="19"/>
      <c r="P27" s="16"/>
      <c r="Q27" s="20">
        <f t="shared" si="0"/>
        <v>0</v>
      </c>
      <c r="R27" s="16"/>
      <c r="S27" s="20">
        <f t="shared" si="1"/>
        <v>0</v>
      </c>
      <c r="T27" s="16">
        <v>150</v>
      </c>
      <c r="U27" s="20">
        <f t="shared" si="2"/>
        <v>30</v>
      </c>
      <c r="V27" s="16"/>
      <c r="W27" s="20">
        <f t="shared" si="3"/>
        <v>0</v>
      </c>
      <c r="X27" s="60"/>
      <c r="Y27" s="57" t="s">
        <v>41</v>
      </c>
      <c r="Z27" s="51"/>
      <c r="AA27" s="38"/>
      <c r="AB27" s="11"/>
      <c r="AC27" s="52"/>
      <c r="AD27" s="51"/>
      <c r="AE27" s="34"/>
      <c r="AF27" s="42">
        <f t="shared" si="4"/>
        <v>0</v>
      </c>
    </row>
    <row r="28" spans="1:32" s="21" customFormat="1" ht="12" customHeight="1" x14ac:dyDescent="0.3">
      <c r="A28" s="11">
        <v>22</v>
      </c>
      <c r="B28" s="15" t="s">
        <v>111</v>
      </c>
      <c r="C28" s="14" t="s">
        <v>15</v>
      </c>
      <c r="D28" s="13">
        <v>42863</v>
      </c>
      <c r="E28" s="15"/>
      <c r="F28" s="15" t="s">
        <v>53</v>
      </c>
      <c r="G28" s="15" t="s">
        <v>47</v>
      </c>
      <c r="H28" s="15" t="s">
        <v>146</v>
      </c>
      <c r="I28" s="15" t="s">
        <v>65</v>
      </c>
      <c r="J28" s="15" t="s">
        <v>113</v>
      </c>
      <c r="K28" s="15" t="s">
        <v>114</v>
      </c>
      <c r="L28" s="16">
        <v>3</v>
      </c>
      <c r="M28" s="17">
        <v>30</v>
      </c>
      <c r="N28" s="18">
        <f>L28*M28</f>
        <v>90</v>
      </c>
      <c r="O28" s="19"/>
      <c r="P28" s="16">
        <v>4</v>
      </c>
      <c r="Q28" s="20">
        <v>40</v>
      </c>
      <c r="R28" s="16"/>
      <c r="S28" s="20">
        <f t="shared" si="1"/>
        <v>0</v>
      </c>
      <c r="T28" s="16"/>
      <c r="U28" s="20">
        <f t="shared" si="2"/>
        <v>0</v>
      </c>
      <c r="V28" s="16"/>
      <c r="W28" s="20">
        <f t="shared" si="3"/>
        <v>0</v>
      </c>
      <c r="X28" s="60"/>
      <c r="Y28" s="57" t="s">
        <v>41</v>
      </c>
      <c r="Z28" s="51"/>
      <c r="AA28" s="38"/>
      <c r="AB28" s="11"/>
      <c r="AC28" s="52"/>
      <c r="AD28" s="51"/>
      <c r="AE28" s="34"/>
      <c r="AF28" s="42">
        <f t="shared" si="4"/>
        <v>0</v>
      </c>
    </row>
    <row r="29" spans="1:32" s="21" customFormat="1" ht="12" customHeight="1" x14ac:dyDescent="0.3">
      <c r="A29" s="11">
        <v>23</v>
      </c>
      <c r="B29" s="15" t="s">
        <v>58</v>
      </c>
      <c r="C29" s="14" t="s">
        <v>16</v>
      </c>
      <c r="D29" s="14">
        <v>42863</v>
      </c>
      <c r="E29" s="15"/>
      <c r="F29" s="15" t="s">
        <v>46</v>
      </c>
      <c r="G29" s="15" t="s">
        <v>47</v>
      </c>
      <c r="H29" s="15" t="s">
        <v>36</v>
      </c>
      <c r="I29" s="15" t="s">
        <v>37</v>
      </c>
      <c r="J29" s="15" t="s">
        <v>648</v>
      </c>
      <c r="K29" s="15" t="s">
        <v>649</v>
      </c>
      <c r="L29" s="16">
        <v>140</v>
      </c>
      <c r="M29" s="17">
        <v>1</v>
      </c>
      <c r="N29" s="18">
        <f>L29*M29</f>
        <v>140</v>
      </c>
      <c r="O29" s="19"/>
      <c r="P29" s="16"/>
      <c r="Q29" s="20">
        <f>P29*0.22</f>
        <v>0</v>
      </c>
      <c r="R29" s="16">
        <v>150</v>
      </c>
      <c r="S29" s="20">
        <f>R29*0.2</f>
        <v>30</v>
      </c>
      <c r="T29" s="16"/>
      <c r="U29" s="20">
        <f>T29*0.2</f>
        <v>0</v>
      </c>
      <c r="V29" s="16"/>
      <c r="W29" s="20">
        <f>V29*0.2</f>
        <v>0</v>
      </c>
      <c r="X29" s="60"/>
      <c r="Y29" s="58" t="s">
        <v>41</v>
      </c>
      <c r="Z29" s="51"/>
      <c r="AA29" s="38"/>
      <c r="AB29" s="11"/>
      <c r="AC29" s="52"/>
      <c r="AD29" s="53"/>
      <c r="AE29" s="34"/>
      <c r="AF29" s="42">
        <f>AD29*AE29</f>
        <v>0</v>
      </c>
    </row>
    <row r="30" spans="1:32" s="21" customFormat="1" ht="12" customHeight="1" x14ac:dyDescent="0.3">
      <c r="A30" s="11">
        <v>24</v>
      </c>
      <c r="B30" s="15" t="s">
        <v>58</v>
      </c>
      <c r="C30" s="14" t="s">
        <v>18</v>
      </c>
      <c r="D30" s="13">
        <v>42864</v>
      </c>
      <c r="E30" s="15"/>
      <c r="F30" s="15" t="s">
        <v>85</v>
      </c>
      <c r="G30" s="15" t="s">
        <v>47</v>
      </c>
      <c r="H30" s="15" t="s">
        <v>146</v>
      </c>
      <c r="I30" s="22" t="s">
        <v>65</v>
      </c>
      <c r="J30" s="15" t="s">
        <v>495</v>
      </c>
      <c r="K30" s="15" t="s">
        <v>496</v>
      </c>
      <c r="L30" s="16">
        <v>180</v>
      </c>
      <c r="M30" s="17">
        <v>0.72</v>
      </c>
      <c r="N30" s="18">
        <v>130</v>
      </c>
      <c r="O30" s="19"/>
      <c r="P30" s="16"/>
      <c r="Q30" s="20">
        <f>P30*0.22</f>
        <v>0</v>
      </c>
      <c r="R30" s="16"/>
      <c r="S30" s="20">
        <f>R30*0.2</f>
        <v>0</v>
      </c>
      <c r="T30" s="16"/>
      <c r="U30" s="20">
        <f>T30*0.2</f>
        <v>0</v>
      </c>
      <c r="V30" s="16">
        <v>200</v>
      </c>
      <c r="W30" s="20">
        <f>V30*0.2</f>
        <v>40</v>
      </c>
      <c r="X30" s="60"/>
      <c r="Y30" s="57" t="s">
        <v>41</v>
      </c>
      <c r="Z30" s="51"/>
      <c r="AA30" s="38"/>
      <c r="AB30" s="11"/>
      <c r="AC30" s="52"/>
      <c r="AD30" s="51"/>
      <c r="AE30" s="34"/>
      <c r="AF30" s="42">
        <f>AD30*AE30</f>
        <v>0</v>
      </c>
    </row>
    <row r="31" spans="1:32" s="21" customFormat="1" ht="12" customHeight="1" x14ac:dyDescent="0.3">
      <c r="A31" s="11">
        <v>25</v>
      </c>
      <c r="B31" s="15" t="s">
        <v>58</v>
      </c>
      <c r="C31" s="14" t="s">
        <v>15</v>
      </c>
      <c r="D31" s="14">
        <v>42864</v>
      </c>
      <c r="E31" s="15"/>
      <c r="F31" s="15" t="s">
        <v>53</v>
      </c>
      <c r="G31" s="15" t="s">
        <v>47</v>
      </c>
      <c r="H31" s="15" t="s">
        <v>36</v>
      </c>
      <c r="I31" s="15" t="s">
        <v>37</v>
      </c>
      <c r="J31" s="15" t="s">
        <v>495</v>
      </c>
      <c r="K31" s="15" t="s">
        <v>496</v>
      </c>
      <c r="L31" s="16">
        <v>180</v>
      </c>
      <c r="M31" s="17">
        <v>0.72</v>
      </c>
      <c r="N31" s="18">
        <v>130</v>
      </c>
      <c r="O31" s="19"/>
      <c r="P31" s="16">
        <v>200</v>
      </c>
      <c r="Q31" s="20">
        <f>P31*0.22</f>
        <v>44</v>
      </c>
      <c r="R31" s="16"/>
      <c r="S31" s="20">
        <f>R31*0.2</f>
        <v>0</v>
      </c>
      <c r="T31" s="16"/>
      <c r="U31" s="20">
        <f>T31*0.2</f>
        <v>0</v>
      </c>
      <c r="V31" s="16"/>
      <c r="W31" s="20">
        <f>V31*0.2</f>
        <v>0</v>
      </c>
      <c r="X31" s="61"/>
      <c r="Y31" s="57" t="s">
        <v>41</v>
      </c>
      <c r="Z31" s="51"/>
      <c r="AA31" s="38"/>
      <c r="AB31" s="11"/>
      <c r="AC31" s="52"/>
      <c r="AD31" s="51"/>
      <c r="AE31" s="34"/>
      <c r="AF31" s="42">
        <f>AD31*AE31</f>
        <v>0</v>
      </c>
    </row>
    <row r="32" spans="1:32" s="21" customFormat="1" ht="12" customHeight="1" x14ac:dyDescent="0.3">
      <c r="A32" s="11">
        <v>26</v>
      </c>
      <c r="B32" s="15" t="s">
        <v>178</v>
      </c>
      <c r="C32" s="14" t="s">
        <v>15</v>
      </c>
      <c r="D32" s="13">
        <v>42865</v>
      </c>
      <c r="E32" s="15"/>
      <c r="F32" s="15" t="s">
        <v>53</v>
      </c>
      <c r="G32" s="15" t="s">
        <v>47</v>
      </c>
      <c r="H32" s="15" t="s">
        <v>182</v>
      </c>
      <c r="I32" s="22" t="s">
        <v>183</v>
      </c>
      <c r="J32" s="15" t="s">
        <v>282</v>
      </c>
      <c r="K32" s="15" t="s">
        <v>283</v>
      </c>
      <c r="L32" s="16">
        <v>1300</v>
      </c>
      <c r="M32" s="17">
        <v>0.94</v>
      </c>
      <c r="N32" s="18">
        <f>L32*M32</f>
        <v>1222</v>
      </c>
      <c r="O32" s="19">
        <v>34.9</v>
      </c>
      <c r="P32" s="16">
        <v>1300</v>
      </c>
      <c r="Q32" s="20">
        <f t="shared" si="0"/>
        <v>286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61" t="s">
        <v>238</v>
      </c>
      <c r="Y32" s="57" t="s">
        <v>41</v>
      </c>
      <c r="Z32" s="53" t="s">
        <v>239</v>
      </c>
      <c r="AA32" s="45">
        <v>130</v>
      </c>
      <c r="AB32" s="11"/>
      <c r="AC32" s="52"/>
      <c r="AD32" s="51"/>
      <c r="AE32" s="34"/>
      <c r="AF32" s="42">
        <f t="shared" si="4"/>
        <v>0</v>
      </c>
    </row>
    <row r="33" spans="1:32" s="21" customFormat="1" ht="12" customHeight="1" x14ac:dyDescent="0.3">
      <c r="A33" s="11">
        <v>27</v>
      </c>
      <c r="B33" s="15" t="s">
        <v>476</v>
      </c>
      <c r="C33" s="14" t="s">
        <v>17</v>
      </c>
      <c r="D33" s="13">
        <v>42864</v>
      </c>
      <c r="E33" s="15"/>
      <c r="F33" s="15" t="s">
        <v>34</v>
      </c>
      <c r="G33" s="15" t="s">
        <v>35</v>
      </c>
      <c r="H33" s="15" t="s">
        <v>36</v>
      </c>
      <c r="I33" s="22" t="s">
        <v>37</v>
      </c>
      <c r="J33" s="15" t="s">
        <v>488</v>
      </c>
      <c r="K33" s="22" t="s">
        <v>489</v>
      </c>
      <c r="L33" s="16">
        <v>250</v>
      </c>
      <c r="M33" s="17">
        <v>0.7</v>
      </c>
      <c r="N33" s="18">
        <f>L33*M33</f>
        <v>175</v>
      </c>
      <c r="O33" s="19">
        <v>15</v>
      </c>
      <c r="P33" s="16"/>
      <c r="Q33" s="20">
        <f>P33*0.22</f>
        <v>0</v>
      </c>
      <c r="R33" s="16"/>
      <c r="S33" s="20">
        <f>R33*0.2</f>
        <v>0</v>
      </c>
      <c r="T33" s="16">
        <v>260</v>
      </c>
      <c r="U33" s="20">
        <f>T33*0.2</f>
        <v>52</v>
      </c>
      <c r="V33" s="16"/>
      <c r="W33" s="20">
        <f>V33*0.2</f>
        <v>0</v>
      </c>
      <c r="X33" s="60" t="s">
        <v>650</v>
      </c>
      <c r="Y33" s="57" t="s">
        <v>41</v>
      </c>
      <c r="Z33" s="51"/>
      <c r="AA33" s="38"/>
      <c r="AB33" s="11"/>
      <c r="AC33" s="52"/>
      <c r="AD33" s="51"/>
      <c r="AE33" s="34"/>
      <c r="AF33" s="42">
        <f>AD33*AE33</f>
        <v>0</v>
      </c>
    </row>
    <row r="34" spans="1:32" s="21" customFormat="1" ht="12" customHeight="1" x14ac:dyDescent="0.3">
      <c r="A34" s="11">
        <v>28</v>
      </c>
      <c r="B34" s="15" t="s">
        <v>161</v>
      </c>
      <c r="C34" s="14" t="s">
        <v>651</v>
      </c>
      <c r="D34" s="14">
        <v>42866</v>
      </c>
      <c r="E34" s="15"/>
      <c r="F34" s="15" t="s">
        <v>652</v>
      </c>
      <c r="G34" s="15" t="s">
        <v>35</v>
      </c>
      <c r="H34" s="15" t="s">
        <v>653</v>
      </c>
      <c r="I34" s="22" t="s">
        <v>654</v>
      </c>
      <c r="J34" s="15" t="s">
        <v>126</v>
      </c>
      <c r="K34" s="15" t="s">
        <v>127</v>
      </c>
      <c r="L34" s="16">
        <v>150</v>
      </c>
      <c r="M34" s="17">
        <v>0.75</v>
      </c>
      <c r="N34" s="18">
        <v>110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60"/>
      <c r="Y34" s="57" t="s">
        <v>41</v>
      </c>
      <c r="Z34" s="51"/>
      <c r="AA34" s="38"/>
      <c r="AB34" s="11"/>
      <c r="AC34" s="52"/>
      <c r="AD34" s="51"/>
      <c r="AE34" s="34"/>
      <c r="AF34" s="42">
        <f t="shared" si="4"/>
        <v>0</v>
      </c>
    </row>
    <row r="35" spans="1:32" s="21" customFormat="1" ht="12" customHeight="1" x14ac:dyDescent="0.3">
      <c r="A35" s="11">
        <v>29</v>
      </c>
      <c r="B35" s="15" t="s">
        <v>476</v>
      </c>
      <c r="C35" s="14" t="s">
        <v>17</v>
      </c>
      <c r="D35" s="14">
        <v>42866</v>
      </c>
      <c r="E35" s="15"/>
      <c r="F35" s="15" t="s">
        <v>34</v>
      </c>
      <c r="G35" s="15" t="s">
        <v>35</v>
      </c>
      <c r="H35" s="15" t="s">
        <v>36</v>
      </c>
      <c r="I35" s="15" t="s">
        <v>37</v>
      </c>
      <c r="J35" s="15" t="s">
        <v>633</v>
      </c>
      <c r="K35" s="15" t="s">
        <v>634</v>
      </c>
      <c r="L35" s="16">
        <v>220</v>
      </c>
      <c r="M35" s="17">
        <v>0.65</v>
      </c>
      <c r="N35" s="18">
        <v>145</v>
      </c>
      <c r="O35" s="19"/>
      <c r="P35" s="16"/>
      <c r="Q35" s="20">
        <f t="shared" si="0"/>
        <v>0</v>
      </c>
      <c r="R35" s="16"/>
      <c r="S35" s="20">
        <f t="shared" si="1"/>
        <v>0</v>
      </c>
      <c r="T35" s="16">
        <v>220</v>
      </c>
      <c r="U35" s="20">
        <f t="shared" si="2"/>
        <v>44</v>
      </c>
      <c r="V35" s="16"/>
      <c r="W35" s="20">
        <f t="shared" si="3"/>
        <v>0</v>
      </c>
      <c r="X35" s="60" t="s">
        <v>655</v>
      </c>
      <c r="Y35" s="57" t="s">
        <v>41</v>
      </c>
      <c r="Z35" s="51"/>
      <c r="AA35" s="38"/>
      <c r="AB35" s="11"/>
      <c r="AC35" s="52"/>
      <c r="AD35" s="51"/>
      <c r="AE35" s="34"/>
      <c r="AF35" s="42">
        <f t="shared" si="4"/>
        <v>0</v>
      </c>
    </row>
    <row r="36" spans="1:32" s="21" customFormat="1" ht="12" customHeight="1" x14ac:dyDescent="0.3">
      <c r="A36" s="11">
        <v>30</v>
      </c>
      <c r="B36" s="15" t="s">
        <v>58</v>
      </c>
      <c r="C36" s="14" t="s">
        <v>42</v>
      </c>
      <c r="D36" s="14">
        <v>42865</v>
      </c>
      <c r="E36" s="15"/>
      <c r="F36" s="15" t="s">
        <v>71</v>
      </c>
      <c r="G36" s="15" t="s">
        <v>59</v>
      </c>
      <c r="H36" s="15" t="s">
        <v>403</v>
      </c>
      <c r="I36" s="22" t="s">
        <v>254</v>
      </c>
      <c r="J36" s="15" t="s">
        <v>36</v>
      </c>
      <c r="K36" s="22" t="s">
        <v>37</v>
      </c>
      <c r="L36" s="16">
        <v>2</v>
      </c>
      <c r="M36" s="17">
        <v>20</v>
      </c>
      <c r="N36" s="18">
        <f>L36*M36</f>
        <v>40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60" t="s">
        <v>656</v>
      </c>
      <c r="Y36" s="57" t="s">
        <v>41</v>
      </c>
      <c r="Z36" s="53"/>
      <c r="AA36" s="45"/>
      <c r="AB36" s="32"/>
      <c r="AC36" s="54"/>
      <c r="AD36" s="51"/>
      <c r="AE36" s="34"/>
      <c r="AF36" s="42">
        <f t="shared" si="4"/>
        <v>0</v>
      </c>
    </row>
    <row r="37" spans="1:32" s="21" customFormat="1" ht="12" customHeight="1" x14ac:dyDescent="0.3">
      <c r="A37" s="11">
        <v>31</v>
      </c>
      <c r="B37" s="15" t="s">
        <v>32</v>
      </c>
      <c r="C37" s="14" t="s">
        <v>16</v>
      </c>
      <c r="D37" s="14">
        <v>42866</v>
      </c>
      <c r="E37" s="15" t="s">
        <v>657</v>
      </c>
      <c r="F37" s="15" t="s">
        <v>46</v>
      </c>
      <c r="G37" s="15" t="s">
        <v>35</v>
      </c>
      <c r="H37" s="15" t="s">
        <v>36</v>
      </c>
      <c r="I37" s="15" t="s">
        <v>37</v>
      </c>
      <c r="J37" s="15" t="s">
        <v>38</v>
      </c>
      <c r="K37" s="15" t="s">
        <v>39</v>
      </c>
      <c r="L37" s="16">
        <v>180</v>
      </c>
      <c r="M37" s="17">
        <v>0.8</v>
      </c>
      <c r="N37" s="18">
        <f>L37*M37</f>
        <v>144</v>
      </c>
      <c r="O37" s="19"/>
      <c r="P37" s="16"/>
      <c r="Q37" s="20">
        <f t="shared" si="0"/>
        <v>0</v>
      </c>
      <c r="R37" s="16">
        <v>200</v>
      </c>
      <c r="S37" s="20">
        <f t="shared" si="1"/>
        <v>40</v>
      </c>
      <c r="T37" s="16"/>
      <c r="U37" s="20">
        <f t="shared" si="2"/>
        <v>0</v>
      </c>
      <c r="V37" s="16"/>
      <c r="W37" s="20">
        <f t="shared" si="3"/>
        <v>0</v>
      </c>
      <c r="X37" s="60" t="s">
        <v>82</v>
      </c>
      <c r="Y37" s="57" t="s">
        <v>41</v>
      </c>
      <c r="Z37" s="51"/>
      <c r="AA37" s="38"/>
      <c r="AB37" s="11"/>
      <c r="AC37" s="52"/>
      <c r="AD37" s="53"/>
      <c r="AE37" s="34"/>
      <c r="AF37" s="42">
        <f t="shared" si="4"/>
        <v>0</v>
      </c>
    </row>
    <row r="38" spans="1:32" s="21" customFormat="1" ht="12" customHeight="1" x14ac:dyDescent="0.3">
      <c r="A38" s="11">
        <v>32</v>
      </c>
      <c r="B38" s="15" t="s">
        <v>476</v>
      </c>
      <c r="C38" s="14" t="s">
        <v>16</v>
      </c>
      <c r="D38" s="14">
        <v>42867</v>
      </c>
      <c r="E38" s="15"/>
      <c r="F38" s="15" t="s">
        <v>46</v>
      </c>
      <c r="G38" s="15" t="s">
        <v>47</v>
      </c>
      <c r="H38" s="15" t="s">
        <v>36</v>
      </c>
      <c r="I38" s="22" t="s">
        <v>37</v>
      </c>
      <c r="J38" s="15" t="s">
        <v>658</v>
      </c>
      <c r="K38" s="15" t="s">
        <v>492</v>
      </c>
      <c r="L38" s="16">
        <v>120</v>
      </c>
      <c r="M38" s="17">
        <v>0.9</v>
      </c>
      <c r="N38" s="18">
        <v>110</v>
      </c>
      <c r="O38" s="19"/>
      <c r="P38" s="16"/>
      <c r="Q38" s="20">
        <f t="shared" si="0"/>
        <v>0</v>
      </c>
      <c r="R38" s="16">
        <v>150</v>
      </c>
      <c r="S38" s="20">
        <f t="shared" si="1"/>
        <v>30</v>
      </c>
      <c r="T38" s="16"/>
      <c r="U38" s="20">
        <f t="shared" si="2"/>
        <v>0</v>
      </c>
      <c r="V38" s="16"/>
      <c r="W38" s="20">
        <f t="shared" si="3"/>
        <v>0</v>
      </c>
      <c r="X38" s="60"/>
      <c r="Y38" s="57" t="s">
        <v>41</v>
      </c>
      <c r="Z38" s="51"/>
      <c r="AA38" s="38"/>
      <c r="AB38" s="11"/>
      <c r="AC38" s="52"/>
      <c r="AD38" s="51"/>
      <c r="AE38" s="34"/>
      <c r="AF38" s="42">
        <f t="shared" si="4"/>
        <v>0</v>
      </c>
    </row>
    <row r="39" spans="1:32" s="21" customFormat="1" ht="12" customHeight="1" x14ac:dyDescent="0.3">
      <c r="A39" s="11">
        <v>33</v>
      </c>
      <c r="B39" s="15" t="s">
        <v>476</v>
      </c>
      <c r="C39" s="14" t="s">
        <v>16</v>
      </c>
      <c r="D39" s="14">
        <v>42867</v>
      </c>
      <c r="E39" s="15"/>
      <c r="F39" s="15" t="s">
        <v>46</v>
      </c>
      <c r="G39" s="15" t="s">
        <v>47</v>
      </c>
      <c r="H39" s="15" t="s">
        <v>36</v>
      </c>
      <c r="I39" s="22" t="s">
        <v>37</v>
      </c>
      <c r="J39" s="15" t="s">
        <v>618</v>
      </c>
      <c r="K39" s="15" t="s">
        <v>619</v>
      </c>
      <c r="L39" s="16">
        <v>110</v>
      </c>
      <c r="M39" s="17">
        <v>0.7</v>
      </c>
      <c r="N39" s="18">
        <f>L39*M39</f>
        <v>77</v>
      </c>
      <c r="O39" s="19">
        <v>18</v>
      </c>
      <c r="P39" s="16"/>
      <c r="Q39" s="20">
        <f t="shared" si="0"/>
        <v>0</v>
      </c>
      <c r="R39" s="16">
        <v>120</v>
      </c>
      <c r="S39" s="20">
        <f t="shared" si="1"/>
        <v>24</v>
      </c>
      <c r="T39" s="16"/>
      <c r="U39" s="20">
        <f t="shared" si="2"/>
        <v>0</v>
      </c>
      <c r="V39" s="16"/>
      <c r="W39" s="20">
        <f t="shared" si="3"/>
        <v>0</v>
      </c>
      <c r="X39" s="60" t="s">
        <v>655</v>
      </c>
      <c r="Y39" s="58" t="s">
        <v>41</v>
      </c>
      <c r="Z39" s="51"/>
      <c r="AA39" s="38"/>
      <c r="AB39" s="11"/>
      <c r="AC39" s="52"/>
      <c r="AD39" s="51"/>
      <c r="AE39" s="34"/>
      <c r="AF39" s="42">
        <f t="shared" si="4"/>
        <v>0</v>
      </c>
    </row>
    <row r="40" spans="1:32" s="21" customFormat="1" ht="12" customHeight="1" x14ac:dyDescent="0.3">
      <c r="A40" s="11">
        <v>34</v>
      </c>
      <c r="B40" s="15" t="s">
        <v>161</v>
      </c>
      <c r="C40" s="14" t="s">
        <v>17</v>
      </c>
      <c r="D40" s="14">
        <v>42867</v>
      </c>
      <c r="E40" s="15"/>
      <c r="F40" s="15" t="s">
        <v>34</v>
      </c>
      <c r="G40" s="15" t="s">
        <v>35</v>
      </c>
      <c r="H40" s="15" t="s">
        <v>273</v>
      </c>
      <c r="I40" s="22" t="s">
        <v>274</v>
      </c>
      <c r="J40" s="15" t="s">
        <v>126</v>
      </c>
      <c r="K40" s="15" t="s">
        <v>127</v>
      </c>
      <c r="L40" s="16">
        <v>150</v>
      </c>
      <c r="M40" s="17">
        <v>0.75</v>
      </c>
      <c r="N40" s="18">
        <v>110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150</v>
      </c>
      <c r="U40" s="20">
        <f t="shared" si="2"/>
        <v>30</v>
      </c>
      <c r="V40" s="16"/>
      <c r="W40" s="20">
        <f t="shared" si="3"/>
        <v>0</v>
      </c>
      <c r="X40" s="60"/>
      <c r="Y40" s="58" t="s">
        <v>41</v>
      </c>
      <c r="Z40" s="51"/>
      <c r="AA40" s="38"/>
      <c r="AB40" s="11"/>
      <c r="AC40" s="52"/>
      <c r="AD40" s="51"/>
      <c r="AE40" s="34"/>
      <c r="AF40" s="42">
        <f t="shared" si="4"/>
        <v>0</v>
      </c>
    </row>
    <row r="41" spans="1:32" s="21" customFormat="1" ht="12" x14ac:dyDescent="0.3">
      <c r="A41" s="11">
        <v>35</v>
      </c>
      <c r="B41" s="15" t="s">
        <v>44</v>
      </c>
      <c r="C41" s="14" t="s">
        <v>15</v>
      </c>
      <c r="D41" s="14">
        <v>42867</v>
      </c>
      <c r="E41" s="15" t="s">
        <v>659</v>
      </c>
      <c r="F41" s="15" t="s">
        <v>53</v>
      </c>
      <c r="G41" s="15" t="s">
        <v>59</v>
      </c>
      <c r="H41" s="15" t="s">
        <v>660</v>
      </c>
      <c r="I41" s="15" t="s">
        <v>661</v>
      </c>
      <c r="J41" s="15" t="s">
        <v>36</v>
      </c>
      <c r="K41" s="15" t="s">
        <v>37</v>
      </c>
      <c r="L41" s="16">
        <v>100</v>
      </c>
      <c r="M41" s="17">
        <v>0.65</v>
      </c>
      <c r="N41" s="18">
        <f>L41*M41</f>
        <v>65</v>
      </c>
      <c r="O41" s="19"/>
      <c r="P41" s="16">
        <v>100</v>
      </c>
      <c r="Q41" s="20">
        <f t="shared" si="0"/>
        <v>22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60"/>
      <c r="Y41" s="58" t="s">
        <v>41</v>
      </c>
      <c r="Z41" s="51"/>
      <c r="AA41" s="38"/>
      <c r="AB41" s="11"/>
      <c r="AC41" s="52"/>
      <c r="AD41" s="53"/>
      <c r="AE41" s="34"/>
      <c r="AF41" s="42">
        <f t="shared" si="4"/>
        <v>0</v>
      </c>
    </row>
    <row r="42" spans="1:32" s="21" customFormat="1" ht="12" customHeight="1" x14ac:dyDescent="0.3">
      <c r="A42" s="11">
        <v>36</v>
      </c>
      <c r="B42" s="15" t="s">
        <v>662</v>
      </c>
      <c r="C42" s="14" t="s">
        <v>15</v>
      </c>
      <c r="D42" s="14">
        <v>42869</v>
      </c>
      <c r="E42" s="15"/>
      <c r="F42" s="15" t="s">
        <v>34</v>
      </c>
      <c r="G42" s="15" t="s">
        <v>47</v>
      </c>
      <c r="H42" s="15" t="s">
        <v>663</v>
      </c>
      <c r="I42" s="15" t="s">
        <v>664</v>
      </c>
      <c r="J42" s="15" t="s">
        <v>665</v>
      </c>
      <c r="K42" s="15" t="s">
        <v>666</v>
      </c>
      <c r="L42" s="16">
        <v>610</v>
      </c>
      <c r="M42" s="17">
        <v>0.79</v>
      </c>
      <c r="N42" s="18">
        <v>484.6</v>
      </c>
      <c r="O42" s="19">
        <v>50.4</v>
      </c>
      <c r="P42" s="16">
        <v>610</v>
      </c>
      <c r="Q42" s="20">
        <f t="shared" si="0"/>
        <v>134.19999999999999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60" t="s">
        <v>667</v>
      </c>
      <c r="Y42" s="58" t="s">
        <v>41</v>
      </c>
      <c r="Z42" s="51"/>
      <c r="AA42" s="38"/>
      <c r="AB42" s="11"/>
      <c r="AC42" s="52"/>
      <c r="AD42" s="51"/>
      <c r="AE42" s="34"/>
      <c r="AF42" s="42">
        <f t="shared" si="4"/>
        <v>0</v>
      </c>
    </row>
    <row r="43" spans="1:32" s="21" customFormat="1" ht="12" customHeight="1" x14ac:dyDescent="0.3">
      <c r="A43" s="11">
        <v>37</v>
      </c>
      <c r="B43" s="15" t="s">
        <v>178</v>
      </c>
      <c r="C43" s="14" t="s">
        <v>16</v>
      </c>
      <c r="D43" s="14">
        <v>42869</v>
      </c>
      <c r="E43" s="15"/>
      <c r="F43" s="15" t="s">
        <v>46</v>
      </c>
      <c r="G43" s="15" t="s">
        <v>47</v>
      </c>
      <c r="H43" s="15" t="s">
        <v>36</v>
      </c>
      <c r="I43" s="22" t="s">
        <v>37</v>
      </c>
      <c r="J43" s="15" t="s">
        <v>668</v>
      </c>
      <c r="K43" s="15" t="s">
        <v>669</v>
      </c>
      <c r="L43" s="16">
        <v>1250</v>
      </c>
      <c r="M43" s="17">
        <v>0.94</v>
      </c>
      <c r="N43" s="18">
        <f>L43*M43</f>
        <v>1175</v>
      </c>
      <c r="O43" s="19">
        <v>35</v>
      </c>
      <c r="P43" s="16"/>
      <c r="Q43" s="20">
        <f t="shared" si="0"/>
        <v>0</v>
      </c>
      <c r="R43" s="16">
        <v>1250</v>
      </c>
      <c r="S43" s="20">
        <f t="shared" si="1"/>
        <v>250</v>
      </c>
      <c r="T43" s="16"/>
      <c r="U43" s="20">
        <f t="shared" si="2"/>
        <v>0</v>
      </c>
      <c r="V43" s="16"/>
      <c r="W43" s="20">
        <f t="shared" si="3"/>
        <v>0</v>
      </c>
      <c r="X43" s="60" t="s">
        <v>670</v>
      </c>
      <c r="Y43" s="57" t="s">
        <v>41</v>
      </c>
      <c r="Z43" s="51"/>
      <c r="AA43" s="38"/>
      <c r="AB43" s="11"/>
      <c r="AC43" s="52"/>
      <c r="AD43" s="51"/>
      <c r="AE43" s="34"/>
      <c r="AF43" s="42">
        <f t="shared" si="4"/>
        <v>0</v>
      </c>
    </row>
    <row r="44" spans="1:32" s="21" customFormat="1" ht="12" customHeight="1" x14ac:dyDescent="0.3">
      <c r="A44" s="11">
        <v>38</v>
      </c>
      <c r="B44" s="15" t="s">
        <v>32</v>
      </c>
      <c r="C44" s="14" t="s">
        <v>42</v>
      </c>
      <c r="D44" s="14">
        <v>42869</v>
      </c>
      <c r="E44" s="15"/>
      <c r="F44" s="15" t="s">
        <v>71</v>
      </c>
      <c r="G44" s="15" t="s">
        <v>35</v>
      </c>
      <c r="H44" s="15" t="s">
        <v>671</v>
      </c>
      <c r="I44" s="15" t="s">
        <v>183</v>
      </c>
      <c r="J44" s="15" t="s">
        <v>672</v>
      </c>
      <c r="K44" s="15" t="s">
        <v>673</v>
      </c>
      <c r="L44" s="16">
        <v>1450</v>
      </c>
      <c r="M44" s="17">
        <v>1</v>
      </c>
      <c r="N44" s="18">
        <f>L44*M44</f>
        <v>1450</v>
      </c>
      <c r="O44" s="19">
        <v>40.4</v>
      </c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60"/>
      <c r="Y44" s="58" t="s">
        <v>41</v>
      </c>
      <c r="Z44" s="51"/>
      <c r="AA44" s="38"/>
      <c r="AB44" s="11"/>
      <c r="AC44" s="52"/>
      <c r="AD44" s="51"/>
      <c r="AE44" s="34"/>
      <c r="AF44" s="42">
        <f t="shared" si="4"/>
        <v>0</v>
      </c>
    </row>
    <row r="45" spans="1:32" s="21" customFormat="1" ht="12" customHeight="1" x14ac:dyDescent="0.3">
      <c r="A45" s="11">
        <v>39</v>
      </c>
      <c r="B45" s="15" t="s">
        <v>58</v>
      </c>
      <c r="C45" s="14" t="s">
        <v>17</v>
      </c>
      <c r="D45" s="14">
        <v>42870</v>
      </c>
      <c r="E45" s="15"/>
      <c r="F45" s="15" t="s">
        <v>34</v>
      </c>
      <c r="G45" s="15" t="s">
        <v>35</v>
      </c>
      <c r="H45" s="15" t="s">
        <v>36</v>
      </c>
      <c r="I45" s="15" t="s">
        <v>37</v>
      </c>
      <c r="J45" s="15" t="s">
        <v>568</v>
      </c>
      <c r="K45" s="15" t="s">
        <v>569</v>
      </c>
      <c r="L45" s="16">
        <v>300</v>
      </c>
      <c r="M45" s="17">
        <v>0.65</v>
      </c>
      <c r="N45" s="18">
        <f>L45*M45</f>
        <v>195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>
        <v>300</v>
      </c>
      <c r="U45" s="20">
        <f t="shared" si="2"/>
        <v>60</v>
      </c>
      <c r="V45" s="16"/>
      <c r="W45" s="20">
        <f t="shared" si="3"/>
        <v>0</v>
      </c>
      <c r="X45" s="60"/>
      <c r="Y45" s="57" t="s">
        <v>41</v>
      </c>
      <c r="Z45" s="51"/>
      <c r="AA45" s="38"/>
      <c r="AB45" s="11"/>
      <c r="AC45" s="52"/>
      <c r="AD45" s="51"/>
      <c r="AE45" s="34"/>
      <c r="AF45" s="42">
        <f t="shared" si="4"/>
        <v>0</v>
      </c>
    </row>
    <row r="46" spans="1:32" s="21" customFormat="1" ht="12" customHeight="1" x14ac:dyDescent="0.3">
      <c r="A46" s="11">
        <v>40</v>
      </c>
      <c r="B46" s="15" t="s">
        <v>91</v>
      </c>
      <c r="C46" s="14" t="s">
        <v>15</v>
      </c>
      <c r="D46" s="14">
        <v>42870</v>
      </c>
      <c r="E46" s="15"/>
      <c r="F46" s="15" t="s">
        <v>53</v>
      </c>
      <c r="G46" s="15" t="s">
        <v>47</v>
      </c>
      <c r="H46" s="15" t="s">
        <v>36</v>
      </c>
      <c r="I46" s="15" t="s">
        <v>37</v>
      </c>
      <c r="J46" s="15" t="s">
        <v>93</v>
      </c>
      <c r="K46" s="15" t="s">
        <v>94</v>
      </c>
      <c r="L46" s="16">
        <v>870</v>
      </c>
      <c r="M46" s="17">
        <v>0.75</v>
      </c>
      <c r="N46" s="18">
        <f t="shared" ref="N46:N54" si="5">L46*M46</f>
        <v>652.5</v>
      </c>
      <c r="O46" s="19">
        <v>118.2</v>
      </c>
      <c r="P46" s="16">
        <v>870</v>
      </c>
      <c r="Q46" s="20">
        <f t="shared" ref="Q46:Q54" si="6">P46*0.22</f>
        <v>191.4</v>
      </c>
      <c r="R46" s="16"/>
      <c r="S46" s="20">
        <f t="shared" ref="S46:S54" si="7">R46*0.2</f>
        <v>0</v>
      </c>
      <c r="T46" s="16"/>
      <c r="U46" s="20">
        <f t="shared" ref="U46:U54" si="8">T46*0.2</f>
        <v>0</v>
      </c>
      <c r="V46" s="16"/>
      <c r="W46" s="20">
        <f t="shared" ref="W46:W54" si="9">V46*0.2</f>
        <v>0</v>
      </c>
      <c r="X46" s="60" t="s">
        <v>674</v>
      </c>
      <c r="Y46" s="57" t="s">
        <v>41</v>
      </c>
      <c r="Z46" s="51"/>
      <c r="AA46" s="38"/>
      <c r="AB46" s="11"/>
      <c r="AC46" s="52"/>
      <c r="AD46" s="51"/>
      <c r="AE46" s="34"/>
      <c r="AF46" s="42">
        <f t="shared" ref="AF46:AF54" si="10">AD46*AE46</f>
        <v>0</v>
      </c>
    </row>
    <row r="47" spans="1:32" s="21" customFormat="1" ht="12" customHeight="1" x14ac:dyDescent="0.3">
      <c r="A47" s="11">
        <v>41</v>
      </c>
      <c r="B47" s="15" t="s">
        <v>58</v>
      </c>
      <c r="C47" s="14" t="s">
        <v>16</v>
      </c>
      <c r="D47" s="14">
        <v>42871</v>
      </c>
      <c r="E47" s="15"/>
      <c r="F47" s="15" t="s">
        <v>46</v>
      </c>
      <c r="G47" s="15" t="s">
        <v>35</v>
      </c>
      <c r="H47" s="15" t="s">
        <v>36</v>
      </c>
      <c r="I47" s="15" t="s">
        <v>37</v>
      </c>
      <c r="J47" s="15" t="s">
        <v>675</v>
      </c>
      <c r="K47" s="15" t="s">
        <v>109</v>
      </c>
      <c r="L47" s="16">
        <v>405</v>
      </c>
      <c r="M47" s="17">
        <v>0.7</v>
      </c>
      <c r="N47" s="18">
        <v>285</v>
      </c>
      <c r="O47" s="19"/>
      <c r="P47" s="16"/>
      <c r="Q47" s="20">
        <f t="shared" si="6"/>
        <v>0</v>
      </c>
      <c r="R47" s="16">
        <v>410</v>
      </c>
      <c r="S47" s="20">
        <f t="shared" si="7"/>
        <v>82</v>
      </c>
      <c r="T47" s="16"/>
      <c r="U47" s="20">
        <f t="shared" si="8"/>
        <v>0</v>
      </c>
      <c r="V47" s="16"/>
      <c r="W47" s="20">
        <f t="shared" si="9"/>
        <v>0</v>
      </c>
      <c r="X47" s="60"/>
      <c r="Y47" s="57" t="s">
        <v>41</v>
      </c>
      <c r="Z47" s="51"/>
      <c r="AA47" s="38"/>
      <c r="AB47" s="11"/>
      <c r="AC47" s="52"/>
      <c r="AD47" s="51"/>
      <c r="AE47" s="34"/>
      <c r="AF47" s="42">
        <f t="shared" si="10"/>
        <v>0</v>
      </c>
    </row>
    <row r="48" spans="1:32" s="21" customFormat="1" ht="12" customHeight="1" x14ac:dyDescent="0.3">
      <c r="A48" s="11">
        <v>42</v>
      </c>
      <c r="B48" s="15" t="s">
        <v>476</v>
      </c>
      <c r="C48" s="14" t="s">
        <v>17</v>
      </c>
      <c r="D48" s="14">
        <v>42872</v>
      </c>
      <c r="E48" s="15"/>
      <c r="F48" s="15" t="s">
        <v>34</v>
      </c>
      <c r="G48" s="15" t="s">
        <v>35</v>
      </c>
      <c r="H48" s="15" t="s">
        <v>36</v>
      </c>
      <c r="I48" s="15" t="s">
        <v>37</v>
      </c>
      <c r="J48" s="15" t="s">
        <v>676</v>
      </c>
      <c r="K48" s="15" t="s">
        <v>677</v>
      </c>
      <c r="L48" s="16">
        <v>570</v>
      </c>
      <c r="M48" s="17">
        <v>0.68</v>
      </c>
      <c r="N48" s="18">
        <v>385</v>
      </c>
      <c r="O48" s="19"/>
      <c r="P48" s="16"/>
      <c r="Q48" s="20">
        <f t="shared" si="6"/>
        <v>0</v>
      </c>
      <c r="R48" s="16"/>
      <c r="S48" s="20">
        <f t="shared" si="7"/>
        <v>0</v>
      </c>
      <c r="T48" s="16">
        <v>580</v>
      </c>
      <c r="U48" s="20">
        <f t="shared" si="8"/>
        <v>116</v>
      </c>
      <c r="V48" s="16"/>
      <c r="W48" s="20">
        <f t="shared" si="9"/>
        <v>0</v>
      </c>
      <c r="X48" s="60"/>
      <c r="Y48" s="57" t="s">
        <v>41</v>
      </c>
      <c r="Z48" s="51"/>
      <c r="AA48" s="38"/>
      <c r="AB48" s="11"/>
      <c r="AC48" s="52"/>
      <c r="AD48" s="51"/>
      <c r="AE48" s="34"/>
      <c r="AF48" s="42">
        <f t="shared" si="10"/>
        <v>0</v>
      </c>
    </row>
    <row r="49" spans="1:32" s="21" customFormat="1" ht="12" customHeight="1" x14ac:dyDescent="0.3">
      <c r="A49" s="11">
        <v>43</v>
      </c>
      <c r="B49" s="15" t="s">
        <v>32</v>
      </c>
      <c r="C49" s="14" t="s">
        <v>16</v>
      </c>
      <c r="D49" s="14">
        <v>42872</v>
      </c>
      <c r="E49" s="15" t="s">
        <v>678</v>
      </c>
      <c r="F49" s="15" t="s">
        <v>46</v>
      </c>
      <c r="G49" s="15" t="s">
        <v>59</v>
      </c>
      <c r="H49" s="15" t="s">
        <v>36</v>
      </c>
      <c r="I49" s="15" t="s">
        <v>37</v>
      </c>
      <c r="J49" s="15" t="s">
        <v>48</v>
      </c>
      <c r="K49" s="15" t="s">
        <v>49</v>
      </c>
      <c r="L49" s="16">
        <v>200</v>
      </c>
      <c r="M49" s="17">
        <v>0.9</v>
      </c>
      <c r="N49" s="18">
        <f t="shared" si="5"/>
        <v>180</v>
      </c>
      <c r="O49" s="19"/>
      <c r="P49" s="16"/>
      <c r="Q49" s="20">
        <f t="shared" si="6"/>
        <v>0</v>
      </c>
      <c r="R49" s="16">
        <v>220</v>
      </c>
      <c r="S49" s="20">
        <f t="shared" si="7"/>
        <v>44</v>
      </c>
      <c r="T49" s="16"/>
      <c r="U49" s="20">
        <f t="shared" si="8"/>
        <v>0</v>
      </c>
      <c r="V49" s="16"/>
      <c r="W49" s="20">
        <f t="shared" si="9"/>
        <v>0</v>
      </c>
      <c r="X49" s="60" t="s">
        <v>82</v>
      </c>
      <c r="Y49" s="57" t="s">
        <v>41</v>
      </c>
      <c r="Z49" s="51"/>
      <c r="AA49" s="38"/>
      <c r="AB49" s="11"/>
      <c r="AC49" s="52"/>
      <c r="AD49" s="51"/>
      <c r="AE49" s="34"/>
      <c r="AF49" s="42">
        <f t="shared" si="10"/>
        <v>0</v>
      </c>
    </row>
    <row r="50" spans="1:32" s="21" customFormat="1" ht="24" x14ac:dyDescent="0.3">
      <c r="A50" s="11">
        <v>44</v>
      </c>
      <c r="B50" s="15" t="s">
        <v>44</v>
      </c>
      <c r="C50" s="14" t="s">
        <v>16</v>
      </c>
      <c r="D50" s="14">
        <v>42873</v>
      </c>
      <c r="E50" s="15" t="s">
        <v>679</v>
      </c>
      <c r="F50" s="15" t="s">
        <v>46</v>
      </c>
      <c r="G50" s="15" t="s">
        <v>47</v>
      </c>
      <c r="H50" s="15" t="s">
        <v>408</v>
      </c>
      <c r="I50" s="15" t="s">
        <v>159</v>
      </c>
      <c r="J50" s="15" t="s">
        <v>680</v>
      </c>
      <c r="K50" s="15" t="s">
        <v>681</v>
      </c>
      <c r="L50" s="16">
        <v>520</v>
      </c>
      <c r="M50" s="17">
        <v>0.75</v>
      </c>
      <c r="N50" s="18">
        <f t="shared" si="5"/>
        <v>390</v>
      </c>
      <c r="O50" s="19">
        <v>192.5</v>
      </c>
      <c r="P50" s="16"/>
      <c r="Q50" s="20">
        <f t="shared" si="6"/>
        <v>0</v>
      </c>
      <c r="R50" s="16">
        <v>550</v>
      </c>
      <c r="S50" s="20">
        <f t="shared" si="7"/>
        <v>110</v>
      </c>
      <c r="T50" s="16"/>
      <c r="U50" s="20">
        <f t="shared" si="8"/>
        <v>0</v>
      </c>
      <c r="V50" s="16"/>
      <c r="W50" s="20">
        <f t="shared" si="9"/>
        <v>0</v>
      </c>
      <c r="X50" s="60" t="s">
        <v>682</v>
      </c>
      <c r="Y50" s="57" t="s">
        <v>41</v>
      </c>
      <c r="Z50" s="51"/>
      <c r="AA50" s="38"/>
      <c r="AB50" s="11"/>
      <c r="AC50" s="52"/>
      <c r="AD50" s="51"/>
      <c r="AE50" s="34"/>
      <c r="AF50" s="42">
        <f t="shared" si="10"/>
        <v>0</v>
      </c>
    </row>
    <row r="51" spans="1:32" s="21" customFormat="1" ht="12" customHeight="1" x14ac:dyDescent="0.3">
      <c r="A51" s="11">
        <v>45</v>
      </c>
      <c r="B51" s="15" t="s">
        <v>178</v>
      </c>
      <c r="C51" s="14" t="s">
        <v>15</v>
      </c>
      <c r="D51" s="14">
        <v>42873</v>
      </c>
      <c r="E51" s="15"/>
      <c r="F51" s="15" t="s">
        <v>580</v>
      </c>
      <c r="G51" s="15" t="s">
        <v>59</v>
      </c>
      <c r="H51" s="15" t="s">
        <v>182</v>
      </c>
      <c r="I51" s="22" t="s">
        <v>183</v>
      </c>
      <c r="J51" s="15" t="s">
        <v>683</v>
      </c>
      <c r="K51" s="22" t="s">
        <v>684</v>
      </c>
      <c r="L51" s="16">
        <v>625</v>
      </c>
      <c r="M51" s="17">
        <v>0.81</v>
      </c>
      <c r="N51" s="18">
        <f t="shared" si="5"/>
        <v>506.25000000000006</v>
      </c>
      <c r="O51" s="19">
        <v>64.8</v>
      </c>
      <c r="P51" s="16">
        <v>640</v>
      </c>
      <c r="Q51" s="20">
        <f t="shared" si="6"/>
        <v>140.80000000000001</v>
      </c>
      <c r="R51" s="16"/>
      <c r="S51" s="20">
        <f t="shared" si="7"/>
        <v>0</v>
      </c>
      <c r="T51" s="16"/>
      <c r="U51" s="20">
        <f t="shared" si="8"/>
        <v>0</v>
      </c>
      <c r="V51" s="16"/>
      <c r="W51" s="20">
        <f t="shared" si="9"/>
        <v>0</v>
      </c>
      <c r="X51" s="60" t="s">
        <v>685</v>
      </c>
      <c r="Y51" s="57" t="s">
        <v>41</v>
      </c>
      <c r="Z51" s="51"/>
      <c r="AA51" s="38"/>
      <c r="AB51" s="11"/>
      <c r="AC51" s="52"/>
      <c r="AD51" s="51"/>
      <c r="AE51" s="34"/>
      <c r="AF51" s="42">
        <f t="shared" si="10"/>
        <v>0</v>
      </c>
    </row>
    <row r="52" spans="1:32" s="21" customFormat="1" ht="12" x14ac:dyDescent="0.3">
      <c r="A52" s="11">
        <v>46</v>
      </c>
      <c r="B52" s="15" t="s">
        <v>44</v>
      </c>
      <c r="C52" s="14" t="s">
        <v>17</v>
      </c>
      <c r="D52" s="14">
        <v>42874</v>
      </c>
      <c r="E52" s="15" t="s">
        <v>686</v>
      </c>
      <c r="F52" s="15" t="s">
        <v>46</v>
      </c>
      <c r="G52" s="15" t="s">
        <v>35</v>
      </c>
      <c r="H52" s="15" t="s">
        <v>36</v>
      </c>
      <c r="I52" s="22" t="s">
        <v>37</v>
      </c>
      <c r="J52" s="15" t="s">
        <v>687</v>
      </c>
      <c r="K52" s="22" t="s">
        <v>688</v>
      </c>
      <c r="L52" s="16">
        <v>200</v>
      </c>
      <c r="M52" s="17">
        <v>0.7</v>
      </c>
      <c r="N52" s="18">
        <f t="shared" si="5"/>
        <v>140</v>
      </c>
      <c r="O52" s="19">
        <v>20</v>
      </c>
      <c r="P52" s="16"/>
      <c r="Q52" s="20">
        <f t="shared" si="6"/>
        <v>0</v>
      </c>
      <c r="R52" s="16"/>
      <c r="S52" s="20">
        <f t="shared" si="7"/>
        <v>0</v>
      </c>
      <c r="T52" s="16">
        <v>200</v>
      </c>
      <c r="U52" s="20">
        <f t="shared" si="8"/>
        <v>40</v>
      </c>
      <c r="V52" s="16"/>
      <c r="W52" s="20">
        <f t="shared" si="9"/>
        <v>0</v>
      </c>
      <c r="X52" s="60" t="s">
        <v>229</v>
      </c>
      <c r="Y52" s="57" t="s">
        <v>41</v>
      </c>
      <c r="Z52" s="51"/>
      <c r="AA52" s="38"/>
      <c r="AB52" s="11"/>
      <c r="AC52" s="52"/>
      <c r="AD52" s="51"/>
      <c r="AE52" s="34"/>
      <c r="AF52" s="42">
        <f t="shared" si="10"/>
        <v>0</v>
      </c>
    </row>
    <row r="53" spans="1:32" s="21" customFormat="1" ht="12" customHeight="1" x14ac:dyDescent="0.3">
      <c r="A53" s="11">
        <v>47</v>
      </c>
      <c r="B53" s="15" t="s">
        <v>58</v>
      </c>
      <c r="C53" s="14" t="s">
        <v>18</v>
      </c>
      <c r="D53" s="14">
        <v>42874</v>
      </c>
      <c r="E53" s="15"/>
      <c r="F53" s="15" t="s">
        <v>85</v>
      </c>
      <c r="G53" s="15" t="s">
        <v>47</v>
      </c>
      <c r="H53" s="15" t="s">
        <v>36</v>
      </c>
      <c r="I53" s="22" t="s">
        <v>37</v>
      </c>
      <c r="J53" s="15" t="s">
        <v>128</v>
      </c>
      <c r="K53" s="15" t="s">
        <v>129</v>
      </c>
      <c r="L53" s="16">
        <v>140</v>
      </c>
      <c r="M53" s="17">
        <v>0.72</v>
      </c>
      <c r="N53" s="18">
        <v>100</v>
      </c>
      <c r="O53" s="19"/>
      <c r="P53" s="16"/>
      <c r="Q53" s="20">
        <f t="shared" si="6"/>
        <v>0</v>
      </c>
      <c r="R53" s="16"/>
      <c r="S53" s="20">
        <f t="shared" si="7"/>
        <v>0</v>
      </c>
      <c r="T53" s="16"/>
      <c r="U53" s="20">
        <f t="shared" si="8"/>
        <v>0</v>
      </c>
      <c r="V53" s="16">
        <v>150</v>
      </c>
      <c r="W53" s="20">
        <f t="shared" si="9"/>
        <v>30</v>
      </c>
      <c r="X53" s="60"/>
      <c r="Y53" s="57" t="s">
        <v>41</v>
      </c>
      <c r="Z53" s="51"/>
      <c r="AA53" s="38"/>
      <c r="AB53" s="11"/>
      <c r="AC53" s="52"/>
      <c r="AD53" s="51"/>
      <c r="AE53" s="34"/>
      <c r="AF53" s="42">
        <f t="shared" si="10"/>
        <v>0</v>
      </c>
    </row>
    <row r="54" spans="1:32" s="21" customFormat="1" ht="12" customHeight="1" x14ac:dyDescent="0.3">
      <c r="A54" s="11">
        <v>48</v>
      </c>
      <c r="B54" s="15" t="s">
        <v>32</v>
      </c>
      <c r="C54" s="14" t="s">
        <v>16</v>
      </c>
      <c r="D54" s="14">
        <v>42876</v>
      </c>
      <c r="E54" s="15" t="s">
        <v>689</v>
      </c>
      <c r="F54" s="15" t="s">
        <v>46</v>
      </c>
      <c r="G54" s="15" t="s">
        <v>59</v>
      </c>
      <c r="H54" s="15" t="s">
        <v>36</v>
      </c>
      <c r="I54" s="15" t="s">
        <v>37</v>
      </c>
      <c r="J54" s="15" t="s">
        <v>48</v>
      </c>
      <c r="K54" s="15" t="s">
        <v>49</v>
      </c>
      <c r="L54" s="16">
        <v>200</v>
      </c>
      <c r="M54" s="17">
        <v>0.9</v>
      </c>
      <c r="N54" s="18">
        <f t="shared" si="5"/>
        <v>180</v>
      </c>
      <c r="O54" s="19"/>
      <c r="P54" s="16"/>
      <c r="Q54" s="20">
        <f t="shared" si="6"/>
        <v>0</v>
      </c>
      <c r="R54" s="16">
        <v>220</v>
      </c>
      <c r="S54" s="20">
        <f t="shared" si="7"/>
        <v>44</v>
      </c>
      <c r="T54" s="16"/>
      <c r="U54" s="20">
        <f t="shared" si="8"/>
        <v>0</v>
      </c>
      <c r="V54" s="16"/>
      <c r="W54" s="20">
        <f t="shared" si="9"/>
        <v>0</v>
      </c>
      <c r="X54" s="60"/>
      <c r="Y54" s="57" t="s">
        <v>41</v>
      </c>
      <c r="Z54" s="51"/>
      <c r="AA54" s="38"/>
      <c r="AB54" s="11"/>
      <c r="AC54" s="52"/>
      <c r="AD54" s="51"/>
      <c r="AE54" s="34"/>
      <c r="AF54" s="42">
        <f t="shared" si="10"/>
        <v>0</v>
      </c>
    </row>
    <row r="55" spans="1:32" s="21" customFormat="1" ht="12" customHeight="1" x14ac:dyDescent="0.3">
      <c r="A55" s="11">
        <v>49</v>
      </c>
      <c r="B55" s="15" t="s">
        <v>51</v>
      </c>
      <c r="C55" s="14" t="s">
        <v>16</v>
      </c>
      <c r="D55" s="14">
        <v>42878</v>
      </c>
      <c r="E55" s="15" t="s">
        <v>690</v>
      </c>
      <c r="F55" s="15" t="s">
        <v>46</v>
      </c>
      <c r="G55" s="15" t="s">
        <v>47</v>
      </c>
      <c r="H55" s="15" t="s">
        <v>691</v>
      </c>
      <c r="I55" s="15" t="s">
        <v>692</v>
      </c>
      <c r="J55" s="15" t="s">
        <v>378</v>
      </c>
      <c r="K55" s="15" t="s">
        <v>379</v>
      </c>
      <c r="L55" s="16">
        <v>100</v>
      </c>
      <c r="M55" s="17">
        <v>0.8</v>
      </c>
      <c r="N55" s="18">
        <f>L55*M55</f>
        <v>80</v>
      </c>
      <c r="O55" s="19"/>
      <c r="P55" s="16"/>
      <c r="Q55" s="20">
        <f t="shared" si="0"/>
        <v>0</v>
      </c>
      <c r="R55" s="16">
        <v>120</v>
      </c>
      <c r="S55" s="20">
        <f t="shared" si="1"/>
        <v>24</v>
      </c>
      <c r="T55" s="16"/>
      <c r="U55" s="20">
        <f t="shared" si="2"/>
        <v>0</v>
      </c>
      <c r="V55" s="16"/>
      <c r="W55" s="20">
        <f t="shared" si="3"/>
        <v>0</v>
      </c>
      <c r="X55" s="60"/>
      <c r="Y55" s="57" t="s">
        <v>41</v>
      </c>
      <c r="Z55" s="51"/>
      <c r="AA55" s="38"/>
      <c r="AB55" s="11"/>
      <c r="AC55" s="52"/>
      <c r="AD55" s="51"/>
      <c r="AE55" s="34"/>
      <c r="AF55" s="42">
        <f t="shared" si="4"/>
        <v>0</v>
      </c>
    </row>
    <row r="56" spans="1:32" s="21" customFormat="1" ht="12" customHeight="1" x14ac:dyDescent="0.3">
      <c r="A56" s="11">
        <v>50</v>
      </c>
      <c r="B56" s="15" t="s">
        <v>161</v>
      </c>
      <c r="C56" s="14" t="s">
        <v>16</v>
      </c>
      <c r="D56" s="14">
        <v>42878</v>
      </c>
      <c r="E56" s="15"/>
      <c r="F56" s="15" t="s">
        <v>71</v>
      </c>
      <c r="G56" s="15" t="s">
        <v>59</v>
      </c>
      <c r="H56" s="15" t="s">
        <v>172</v>
      </c>
      <c r="I56" s="15" t="s">
        <v>299</v>
      </c>
      <c r="J56" s="15" t="s">
        <v>126</v>
      </c>
      <c r="K56" s="15" t="s">
        <v>127</v>
      </c>
      <c r="L56" s="16">
        <v>220</v>
      </c>
      <c r="M56" s="17">
        <v>0.75</v>
      </c>
      <c r="N56" s="18">
        <v>160</v>
      </c>
      <c r="O56" s="19"/>
      <c r="P56" s="16"/>
      <c r="Q56" s="20">
        <f>P56*0.22</f>
        <v>0</v>
      </c>
      <c r="R56" s="16">
        <v>100</v>
      </c>
      <c r="S56" s="20">
        <f>R56*0.2</f>
        <v>20</v>
      </c>
      <c r="T56" s="16"/>
      <c r="U56" s="20">
        <f>T56*0.2</f>
        <v>0</v>
      </c>
      <c r="V56" s="16"/>
      <c r="W56" s="20">
        <f>V56*0.2</f>
        <v>0</v>
      </c>
      <c r="X56" s="60"/>
      <c r="Y56" s="57" t="s">
        <v>41</v>
      </c>
      <c r="Z56" s="51"/>
      <c r="AA56" s="38"/>
      <c r="AB56" s="11"/>
      <c r="AC56" s="52"/>
      <c r="AD56" s="51"/>
      <c r="AE56" s="34"/>
      <c r="AF56" s="42">
        <f>AD56*AE56</f>
        <v>0</v>
      </c>
    </row>
    <row r="57" spans="1:32" s="21" customFormat="1" ht="12" x14ac:dyDescent="0.3">
      <c r="A57" s="11">
        <v>51</v>
      </c>
      <c r="B57" s="15" t="s">
        <v>44</v>
      </c>
      <c r="C57" s="14" t="s">
        <v>18</v>
      </c>
      <c r="D57" s="14">
        <v>42878</v>
      </c>
      <c r="E57" s="15" t="s">
        <v>693</v>
      </c>
      <c r="F57" s="15" t="s">
        <v>85</v>
      </c>
      <c r="G57" s="15" t="s">
        <v>47</v>
      </c>
      <c r="H57" s="15" t="s">
        <v>36</v>
      </c>
      <c r="I57" s="15" t="s">
        <v>37</v>
      </c>
      <c r="J57" s="15" t="s">
        <v>694</v>
      </c>
      <c r="K57" s="15" t="s">
        <v>695</v>
      </c>
      <c r="L57" s="16">
        <v>50</v>
      </c>
      <c r="M57" s="17">
        <v>0.7</v>
      </c>
      <c r="N57" s="18">
        <f>L57*M57</f>
        <v>35</v>
      </c>
      <c r="O57" s="19"/>
      <c r="P57" s="16"/>
      <c r="Q57" s="20">
        <f>P57*0.22</f>
        <v>0</v>
      </c>
      <c r="R57" s="16"/>
      <c r="S57" s="20">
        <f>R57*0.2</f>
        <v>0</v>
      </c>
      <c r="T57" s="16"/>
      <c r="U57" s="20">
        <f>T57*0.2</f>
        <v>0</v>
      </c>
      <c r="V57" s="16">
        <v>100</v>
      </c>
      <c r="W57" s="20">
        <f>V57*0.2</f>
        <v>20</v>
      </c>
      <c r="X57" s="60"/>
      <c r="Y57" s="57" t="s">
        <v>41</v>
      </c>
      <c r="Z57" s="51"/>
      <c r="AA57" s="38"/>
      <c r="AB57" s="11"/>
      <c r="AC57" s="52"/>
      <c r="AD57" s="51"/>
      <c r="AE57" s="34"/>
      <c r="AF57" s="42">
        <f>AD57*AE57</f>
        <v>0</v>
      </c>
    </row>
    <row r="58" spans="1:32" s="21" customFormat="1" ht="12" customHeight="1" x14ac:dyDescent="0.3">
      <c r="A58" s="11">
        <v>52</v>
      </c>
      <c r="B58" s="15" t="s">
        <v>58</v>
      </c>
      <c r="C58" s="14" t="s">
        <v>15</v>
      </c>
      <c r="D58" s="14">
        <v>42879</v>
      </c>
      <c r="E58" s="15"/>
      <c r="F58" s="15" t="s">
        <v>53</v>
      </c>
      <c r="G58" s="15" t="s">
        <v>47</v>
      </c>
      <c r="H58" s="15" t="s">
        <v>36</v>
      </c>
      <c r="I58" s="15" t="s">
        <v>37</v>
      </c>
      <c r="J58" s="15" t="s">
        <v>190</v>
      </c>
      <c r="K58" s="15" t="s">
        <v>191</v>
      </c>
      <c r="L58" s="16">
        <v>265</v>
      </c>
      <c r="M58" s="17">
        <v>0.72</v>
      </c>
      <c r="N58" s="18">
        <v>190</v>
      </c>
      <c r="O58" s="19"/>
      <c r="P58" s="16">
        <v>280</v>
      </c>
      <c r="Q58" s="20">
        <f>P58*0.22</f>
        <v>61.6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>V58*0.2</f>
        <v>0</v>
      </c>
      <c r="X58" s="60"/>
      <c r="Y58" s="57" t="s">
        <v>41</v>
      </c>
      <c r="Z58" s="51"/>
      <c r="AA58" s="38"/>
      <c r="AB58" s="11"/>
      <c r="AC58" s="52"/>
      <c r="AD58" s="51"/>
      <c r="AE58" s="34"/>
      <c r="AF58" s="42">
        <f>AD58*AE58</f>
        <v>0</v>
      </c>
    </row>
    <row r="59" spans="1:32" s="21" customFormat="1" ht="12" customHeight="1" x14ac:dyDescent="0.3">
      <c r="A59" s="11">
        <v>53</v>
      </c>
      <c r="B59" s="15" t="s">
        <v>476</v>
      </c>
      <c r="C59" s="14" t="s">
        <v>16</v>
      </c>
      <c r="D59" s="14">
        <v>42879</v>
      </c>
      <c r="E59" s="15"/>
      <c r="F59" s="15" t="s">
        <v>46</v>
      </c>
      <c r="G59" s="15" t="s">
        <v>47</v>
      </c>
      <c r="H59" s="15" t="s">
        <v>36</v>
      </c>
      <c r="I59" s="15" t="s">
        <v>37</v>
      </c>
      <c r="J59" s="15" t="s">
        <v>696</v>
      </c>
      <c r="K59" s="15" t="s">
        <v>697</v>
      </c>
      <c r="L59" s="16">
        <v>170</v>
      </c>
      <c r="M59" s="17">
        <v>0.75</v>
      </c>
      <c r="N59" s="18">
        <v>125</v>
      </c>
      <c r="O59" s="19"/>
      <c r="P59" s="16"/>
      <c r="Q59" s="20">
        <f>P59*0.22</f>
        <v>0</v>
      </c>
      <c r="R59" s="16">
        <v>180</v>
      </c>
      <c r="S59" s="20">
        <f>R59*0.2</f>
        <v>36</v>
      </c>
      <c r="T59" s="16"/>
      <c r="U59" s="20">
        <f>T59*0.2</f>
        <v>0</v>
      </c>
      <c r="V59" s="16"/>
      <c r="W59" s="20">
        <f>V59*0.2</f>
        <v>0</v>
      </c>
      <c r="X59" s="60"/>
      <c r="Y59" s="57" t="s">
        <v>41</v>
      </c>
      <c r="Z59" s="51"/>
      <c r="AA59" s="38"/>
      <c r="AB59" s="11"/>
      <c r="AC59" s="52"/>
      <c r="AD59" s="51"/>
      <c r="AE59" s="34"/>
      <c r="AF59" s="42">
        <f>AD59*AE59</f>
        <v>0</v>
      </c>
    </row>
    <row r="60" spans="1:32" s="21" customFormat="1" ht="12" customHeight="1" x14ac:dyDescent="0.3">
      <c r="A60" s="11">
        <v>54</v>
      </c>
      <c r="B60" s="15" t="s">
        <v>32</v>
      </c>
      <c r="C60" s="14" t="s">
        <v>17</v>
      </c>
      <c r="D60" s="14">
        <v>42879</v>
      </c>
      <c r="E60" s="15" t="s">
        <v>698</v>
      </c>
      <c r="F60" s="15" t="s">
        <v>34</v>
      </c>
      <c r="G60" s="15" t="s">
        <v>35</v>
      </c>
      <c r="H60" s="15" t="s">
        <v>36</v>
      </c>
      <c r="I60" s="22" t="s">
        <v>37</v>
      </c>
      <c r="J60" s="15" t="s">
        <v>48</v>
      </c>
      <c r="K60" s="22" t="s">
        <v>49</v>
      </c>
      <c r="L60" s="16">
        <v>200</v>
      </c>
      <c r="M60" s="17">
        <v>0.8</v>
      </c>
      <c r="N60" s="18">
        <f>L60*M60</f>
        <v>160</v>
      </c>
      <c r="O60" s="19"/>
      <c r="P60" s="16"/>
      <c r="Q60" s="20">
        <f>P60*0.22</f>
        <v>0</v>
      </c>
      <c r="R60" s="16"/>
      <c r="S60" s="20">
        <f>R60*0.2</f>
        <v>0</v>
      </c>
      <c r="T60" s="16">
        <v>200</v>
      </c>
      <c r="U60" s="20">
        <f>T60*0.2</f>
        <v>40</v>
      </c>
      <c r="V60" s="16"/>
      <c r="W60" s="20">
        <f>V60*0.2</f>
        <v>0</v>
      </c>
      <c r="X60" s="60"/>
      <c r="Y60" s="57" t="s">
        <v>41</v>
      </c>
      <c r="Z60" s="51"/>
      <c r="AA60" s="38"/>
      <c r="AB60" s="11"/>
      <c r="AC60" s="52"/>
      <c r="AD60" s="51"/>
      <c r="AE60" s="34"/>
      <c r="AF60" s="42">
        <f>AD60*AE60</f>
        <v>0</v>
      </c>
    </row>
    <row r="61" spans="1:32" s="21" customFormat="1" ht="12" customHeight="1" x14ac:dyDescent="0.3">
      <c r="A61" s="11">
        <v>55</v>
      </c>
      <c r="B61" s="15" t="s">
        <v>58</v>
      </c>
      <c r="C61" s="14" t="s">
        <v>18</v>
      </c>
      <c r="D61" s="14">
        <v>42879</v>
      </c>
      <c r="E61" s="15"/>
      <c r="F61" s="15" t="s">
        <v>85</v>
      </c>
      <c r="G61" s="15" t="s">
        <v>47</v>
      </c>
      <c r="H61" s="15" t="s">
        <v>36</v>
      </c>
      <c r="I61" s="15" t="s">
        <v>37</v>
      </c>
      <c r="J61" s="15" t="s">
        <v>593</v>
      </c>
      <c r="K61" s="15" t="s">
        <v>594</v>
      </c>
      <c r="L61" s="16">
        <v>190</v>
      </c>
      <c r="M61" s="17">
        <v>0.75</v>
      </c>
      <c r="N61" s="18">
        <v>140</v>
      </c>
      <c r="O61" s="19"/>
      <c r="P61" s="16"/>
      <c r="Q61" s="20">
        <f t="shared" si="0"/>
        <v>0</v>
      </c>
      <c r="R61" s="16"/>
      <c r="S61" s="20">
        <f t="shared" si="1"/>
        <v>0</v>
      </c>
      <c r="T61" s="16"/>
      <c r="U61" s="20">
        <f t="shared" si="2"/>
        <v>0</v>
      </c>
      <c r="V61" s="16">
        <v>200</v>
      </c>
      <c r="W61" s="20">
        <f t="shared" si="3"/>
        <v>40</v>
      </c>
      <c r="X61" s="60"/>
      <c r="Y61" s="57" t="s">
        <v>41</v>
      </c>
      <c r="Z61" s="51"/>
      <c r="AA61" s="38"/>
      <c r="AB61" s="11"/>
      <c r="AC61" s="52"/>
      <c r="AD61" s="51"/>
      <c r="AE61" s="34"/>
      <c r="AF61" s="42">
        <f t="shared" si="4"/>
        <v>0</v>
      </c>
    </row>
    <row r="62" spans="1:32" s="21" customFormat="1" ht="12" customHeight="1" x14ac:dyDescent="0.3">
      <c r="A62" s="11">
        <v>56</v>
      </c>
      <c r="B62" s="15" t="s">
        <v>32</v>
      </c>
      <c r="C62" s="14" t="s">
        <v>18</v>
      </c>
      <c r="D62" s="14">
        <v>42880</v>
      </c>
      <c r="E62" s="15" t="s">
        <v>699</v>
      </c>
      <c r="F62" s="15" t="s">
        <v>85</v>
      </c>
      <c r="G62" s="15" t="s">
        <v>47</v>
      </c>
      <c r="H62" s="15" t="s">
        <v>36</v>
      </c>
      <c r="I62" s="15" t="s">
        <v>37</v>
      </c>
      <c r="J62" s="15" t="s">
        <v>700</v>
      </c>
      <c r="K62" s="15" t="s">
        <v>701</v>
      </c>
      <c r="L62" s="16">
        <v>296</v>
      </c>
      <c r="M62" s="17">
        <v>0.85</v>
      </c>
      <c r="N62" s="18">
        <f>L62*M62</f>
        <v>251.6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>
        <v>300</v>
      </c>
      <c r="W62" s="20">
        <f t="shared" si="3"/>
        <v>60</v>
      </c>
      <c r="X62" s="60"/>
      <c r="Y62" s="57" t="s">
        <v>41</v>
      </c>
      <c r="Z62" s="51"/>
      <c r="AA62" s="38"/>
      <c r="AB62" s="11"/>
      <c r="AC62" s="52"/>
      <c r="AD62" s="51"/>
      <c r="AE62" s="34"/>
      <c r="AF62" s="42">
        <f t="shared" si="4"/>
        <v>0</v>
      </c>
    </row>
    <row r="63" spans="1:32" s="21" customFormat="1" ht="12" customHeight="1" x14ac:dyDescent="0.3">
      <c r="A63" s="11">
        <v>57</v>
      </c>
      <c r="B63" s="15" t="s">
        <v>58</v>
      </c>
      <c r="C63" s="14" t="s">
        <v>15</v>
      </c>
      <c r="D63" s="14">
        <v>42881</v>
      </c>
      <c r="E63" s="15"/>
      <c r="F63" s="15" t="s">
        <v>53</v>
      </c>
      <c r="G63" s="15" t="s">
        <v>47</v>
      </c>
      <c r="H63" s="15" t="s">
        <v>36</v>
      </c>
      <c r="I63" s="15" t="s">
        <v>37</v>
      </c>
      <c r="J63" s="15" t="s">
        <v>48</v>
      </c>
      <c r="K63" s="15" t="s">
        <v>49</v>
      </c>
      <c r="L63" s="16">
        <v>200</v>
      </c>
      <c r="M63" s="17">
        <v>0.72</v>
      </c>
      <c r="N63" s="18">
        <v>145</v>
      </c>
      <c r="O63" s="19"/>
      <c r="P63" s="16">
        <v>220</v>
      </c>
      <c r="Q63" s="20">
        <f t="shared" ref="Q63:Q74" si="11">P63*0.22</f>
        <v>48.4</v>
      </c>
      <c r="R63" s="16"/>
      <c r="S63" s="20">
        <f t="shared" ref="S63:S74" si="12">R63*0.2</f>
        <v>0</v>
      </c>
      <c r="T63" s="16"/>
      <c r="U63" s="20">
        <f t="shared" ref="U63:U74" si="13">T63*0.2</f>
        <v>0</v>
      </c>
      <c r="V63" s="16"/>
      <c r="W63" s="20">
        <f t="shared" ref="W63:W74" si="14">V63*0.2</f>
        <v>0</v>
      </c>
      <c r="X63" s="60"/>
      <c r="Y63" s="57" t="s">
        <v>41</v>
      </c>
      <c r="Z63" s="51"/>
      <c r="AA63" s="38"/>
      <c r="AB63" s="11"/>
      <c r="AC63" s="52"/>
      <c r="AD63" s="51"/>
      <c r="AE63" s="34"/>
      <c r="AF63" s="42">
        <f t="shared" ref="AF63:AF74" si="15">AD63*AE63</f>
        <v>0</v>
      </c>
    </row>
    <row r="64" spans="1:32" s="21" customFormat="1" ht="12" customHeight="1" x14ac:dyDescent="0.3">
      <c r="A64" s="11">
        <v>58</v>
      </c>
      <c r="B64" s="15" t="s">
        <v>58</v>
      </c>
      <c r="C64" s="14" t="s">
        <v>16</v>
      </c>
      <c r="D64" s="14">
        <v>42881</v>
      </c>
      <c r="E64" s="15"/>
      <c r="F64" s="15" t="s">
        <v>46</v>
      </c>
      <c r="G64" s="15" t="s">
        <v>47</v>
      </c>
      <c r="H64" s="15" t="s">
        <v>36</v>
      </c>
      <c r="I64" s="15" t="s">
        <v>37</v>
      </c>
      <c r="J64" s="15" t="s">
        <v>396</v>
      </c>
      <c r="K64" s="15" t="s">
        <v>397</v>
      </c>
      <c r="L64" s="16">
        <v>167</v>
      </c>
      <c r="M64" s="17">
        <v>0.72</v>
      </c>
      <c r="N64" s="18">
        <v>120</v>
      </c>
      <c r="O64" s="19"/>
      <c r="P64" s="16"/>
      <c r="Q64" s="20">
        <f t="shared" si="11"/>
        <v>0</v>
      </c>
      <c r="R64" s="16">
        <v>200</v>
      </c>
      <c r="S64" s="20">
        <f t="shared" si="12"/>
        <v>40</v>
      </c>
      <c r="T64" s="16"/>
      <c r="U64" s="20">
        <f t="shared" si="13"/>
        <v>0</v>
      </c>
      <c r="V64" s="16"/>
      <c r="W64" s="20">
        <f t="shared" si="14"/>
        <v>0</v>
      </c>
      <c r="X64" s="60"/>
      <c r="Y64" s="57" t="s">
        <v>41</v>
      </c>
      <c r="Z64" s="51"/>
      <c r="AA64" s="38"/>
      <c r="AB64" s="11"/>
      <c r="AC64" s="52"/>
      <c r="AD64" s="51"/>
      <c r="AE64" s="34"/>
      <c r="AF64" s="42">
        <f t="shared" si="15"/>
        <v>0</v>
      </c>
    </row>
    <row r="65" spans="1:32" s="21" customFormat="1" ht="12" customHeight="1" x14ac:dyDescent="0.3">
      <c r="A65" s="11">
        <v>59</v>
      </c>
      <c r="B65" s="15" t="s">
        <v>58</v>
      </c>
      <c r="C65" s="14" t="s">
        <v>16</v>
      </c>
      <c r="D65" s="14">
        <v>42881</v>
      </c>
      <c r="E65" s="15"/>
      <c r="F65" s="15" t="s">
        <v>46</v>
      </c>
      <c r="G65" s="15" t="s">
        <v>35</v>
      </c>
      <c r="H65" s="15" t="s">
        <v>36</v>
      </c>
      <c r="I65" s="22" t="s">
        <v>37</v>
      </c>
      <c r="J65" s="15" t="s">
        <v>128</v>
      </c>
      <c r="K65" s="22" t="s">
        <v>129</v>
      </c>
      <c r="L65" s="16">
        <v>144</v>
      </c>
      <c r="M65" s="17">
        <v>0.65</v>
      </c>
      <c r="N65" s="18">
        <v>95</v>
      </c>
      <c r="O65" s="19"/>
      <c r="P65" s="16"/>
      <c r="Q65" s="20">
        <f t="shared" si="11"/>
        <v>0</v>
      </c>
      <c r="R65" s="16">
        <v>160</v>
      </c>
      <c r="S65" s="20">
        <f t="shared" si="12"/>
        <v>32</v>
      </c>
      <c r="T65" s="16"/>
      <c r="U65" s="20">
        <f t="shared" si="13"/>
        <v>0</v>
      </c>
      <c r="V65" s="16"/>
      <c r="W65" s="20">
        <f t="shared" si="14"/>
        <v>0</v>
      </c>
      <c r="X65" s="60"/>
      <c r="Y65" s="57" t="s">
        <v>41</v>
      </c>
      <c r="Z65" s="51"/>
      <c r="AA65" s="38"/>
      <c r="AB65" s="11"/>
      <c r="AC65" s="52"/>
      <c r="AD65" s="51"/>
      <c r="AE65" s="34"/>
      <c r="AF65" s="42">
        <f t="shared" si="15"/>
        <v>0</v>
      </c>
    </row>
    <row r="66" spans="1:32" s="21" customFormat="1" ht="12" customHeight="1" x14ac:dyDescent="0.3">
      <c r="A66" s="11">
        <v>60</v>
      </c>
      <c r="B66" s="15" t="s">
        <v>32</v>
      </c>
      <c r="C66" s="14" t="s">
        <v>42</v>
      </c>
      <c r="D66" s="14">
        <v>42882</v>
      </c>
      <c r="E66" s="15" t="s">
        <v>702</v>
      </c>
      <c r="F66" s="15" t="s">
        <v>71</v>
      </c>
      <c r="G66" s="15" t="s">
        <v>35</v>
      </c>
      <c r="H66" s="15" t="s">
        <v>36</v>
      </c>
      <c r="I66" s="22" t="s">
        <v>37</v>
      </c>
      <c r="J66" s="15" t="s">
        <v>48</v>
      </c>
      <c r="K66" s="22" t="s">
        <v>49</v>
      </c>
      <c r="L66" s="16">
        <v>200</v>
      </c>
      <c r="M66" s="17">
        <v>0.8</v>
      </c>
      <c r="N66" s="18">
        <f>L66*M66</f>
        <v>160</v>
      </c>
      <c r="O66" s="19"/>
      <c r="P66" s="16"/>
      <c r="Q66" s="20">
        <f t="shared" si="11"/>
        <v>0</v>
      </c>
      <c r="R66" s="16"/>
      <c r="S66" s="20">
        <f t="shared" si="12"/>
        <v>0</v>
      </c>
      <c r="T66" s="16"/>
      <c r="U66" s="20">
        <f t="shared" si="13"/>
        <v>0</v>
      </c>
      <c r="V66" s="16"/>
      <c r="W66" s="20">
        <f t="shared" si="14"/>
        <v>0</v>
      </c>
      <c r="X66" s="60"/>
      <c r="Y66" s="57" t="s">
        <v>41</v>
      </c>
      <c r="Z66" s="51"/>
      <c r="AA66" s="38"/>
      <c r="AB66" s="11"/>
      <c r="AC66" s="52"/>
      <c r="AD66" s="51"/>
      <c r="AE66" s="34"/>
      <c r="AF66" s="42">
        <f t="shared" si="15"/>
        <v>0</v>
      </c>
    </row>
    <row r="67" spans="1:32" s="21" customFormat="1" ht="12" customHeight="1" x14ac:dyDescent="0.3">
      <c r="A67" s="11">
        <v>61</v>
      </c>
      <c r="B67" s="15" t="s">
        <v>58</v>
      </c>
      <c r="C67" s="14" t="s">
        <v>16</v>
      </c>
      <c r="D67" s="14">
        <v>42884</v>
      </c>
      <c r="E67" s="15"/>
      <c r="F67" s="15" t="s">
        <v>620</v>
      </c>
      <c r="G67" s="15" t="s">
        <v>35</v>
      </c>
      <c r="H67" s="15" t="s">
        <v>36</v>
      </c>
      <c r="I67" s="22" t="s">
        <v>37</v>
      </c>
      <c r="J67" s="15" t="s">
        <v>226</v>
      </c>
      <c r="K67" s="15" t="s">
        <v>227</v>
      </c>
      <c r="L67" s="16">
        <v>210</v>
      </c>
      <c r="M67" s="17">
        <v>0.67</v>
      </c>
      <c r="N67" s="18">
        <v>140</v>
      </c>
      <c r="O67" s="19"/>
      <c r="P67" s="16"/>
      <c r="Q67" s="20">
        <f t="shared" si="11"/>
        <v>0</v>
      </c>
      <c r="R67" s="16">
        <v>220</v>
      </c>
      <c r="S67" s="20">
        <f t="shared" si="12"/>
        <v>44</v>
      </c>
      <c r="T67" s="16"/>
      <c r="U67" s="20">
        <f t="shared" si="13"/>
        <v>0</v>
      </c>
      <c r="V67" s="16"/>
      <c r="W67" s="20">
        <f t="shared" si="14"/>
        <v>0</v>
      </c>
      <c r="X67" s="60"/>
      <c r="Y67" s="57" t="s">
        <v>41</v>
      </c>
      <c r="Z67" s="51"/>
      <c r="AA67" s="38"/>
      <c r="AB67" s="11"/>
      <c r="AC67" s="52"/>
      <c r="AD67" s="51"/>
      <c r="AE67" s="34"/>
      <c r="AF67" s="42">
        <f t="shared" si="15"/>
        <v>0</v>
      </c>
    </row>
    <row r="68" spans="1:32" s="21" customFormat="1" ht="12" customHeight="1" x14ac:dyDescent="0.3">
      <c r="A68" s="11">
        <v>62</v>
      </c>
      <c r="B68" s="15" t="s">
        <v>51</v>
      </c>
      <c r="C68" s="14" t="s">
        <v>16</v>
      </c>
      <c r="D68" s="14">
        <v>42884</v>
      </c>
      <c r="E68" s="15" t="s">
        <v>703</v>
      </c>
      <c r="F68" s="15" t="s">
        <v>620</v>
      </c>
      <c r="G68" s="15" t="s">
        <v>59</v>
      </c>
      <c r="H68" s="15" t="s">
        <v>72</v>
      </c>
      <c r="I68" s="15" t="s">
        <v>73</v>
      </c>
      <c r="J68" s="15" t="s">
        <v>704</v>
      </c>
      <c r="K68" s="15" t="s">
        <v>705</v>
      </c>
      <c r="L68" s="16">
        <v>580</v>
      </c>
      <c r="M68" s="17">
        <v>0.68</v>
      </c>
      <c r="N68" s="18">
        <f t="shared" ref="N68:N73" si="16">L68*M68</f>
        <v>394.40000000000003</v>
      </c>
      <c r="O68" s="19"/>
      <c r="P68" s="16"/>
      <c r="Q68" s="20">
        <f t="shared" ref="Q68:Q73" si="17">P68*0.22</f>
        <v>0</v>
      </c>
      <c r="R68" s="16">
        <v>580</v>
      </c>
      <c r="S68" s="20">
        <f t="shared" ref="S68:S73" si="18">R68*0.2</f>
        <v>116</v>
      </c>
      <c r="T68" s="16"/>
      <c r="U68" s="20">
        <f t="shared" ref="U68:U73" si="19">T68*0.2</f>
        <v>0</v>
      </c>
      <c r="V68" s="16"/>
      <c r="W68" s="20">
        <f t="shared" ref="W68:W73" si="20">V68*0.2</f>
        <v>0</v>
      </c>
      <c r="X68" s="60"/>
      <c r="Y68" s="57" t="s">
        <v>41</v>
      </c>
      <c r="Z68" s="51"/>
      <c r="AA68" s="38"/>
      <c r="AB68" s="11"/>
      <c r="AC68" s="52"/>
      <c r="AD68" s="51"/>
      <c r="AE68" s="34"/>
      <c r="AF68" s="42">
        <f t="shared" ref="AF68:AF73" si="21">AD68*AE68</f>
        <v>0</v>
      </c>
    </row>
    <row r="69" spans="1:32" s="21" customFormat="1" ht="12" customHeight="1" x14ac:dyDescent="0.3">
      <c r="A69" s="11">
        <v>63</v>
      </c>
      <c r="B69" s="15" t="s">
        <v>58</v>
      </c>
      <c r="C69" s="14" t="s">
        <v>17</v>
      </c>
      <c r="D69" s="14">
        <v>42884</v>
      </c>
      <c r="E69" s="15"/>
      <c r="F69" s="15" t="s">
        <v>34</v>
      </c>
      <c r="G69" s="15" t="s">
        <v>47</v>
      </c>
      <c r="H69" s="15" t="s">
        <v>36</v>
      </c>
      <c r="I69" s="15" t="s">
        <v>37</v>
      </c>
      <c r="J69" s="15" t="s">
        <v>128</v>
      </c>
      <c r="K69" s="15" t="s">
        <v>129</v>
      </c>
      <c r="L69" s="16">
        <v>140</v>
      </c>
      <c r="M69" s="17">
        <v>0.72</v>
      </c>
      <c r="N69" s="18">
        <v>100</v>
      </c>
      <c r="O69" s="19"/>
      <c r="P69" s="16"/>
      <c r="Q69" s="20">
        <f t="shared" si="17"/>
        <v>0</v>
      </c>
      <c r="R69" s="16"/>
      <c r="S69" s="20">
        <f t="shared" si="18"/>
        <v>0</v>
      </c>
      <c r="T69" s="16">
        <v>150</v>
      </c>
      <c r="U69" s="20">
        <f t="shared" si="19"/>
        <v>30</v>
      </c>
      <c r="V69" s="16"/>
      <c r="W69" s="20">
        <f t="shared" si="20"/>
        <v>0</v>
      </c>
      <c r="X69" s="60" t="s">
        <v>229</v>
      </c>
      <c r="Y69" s="57" t="s">
        <v>41</v>
      </c>
      <c r="Z69" s="51"/>
      <c r="AA69" s="38"/>
      <c r="AB69" s="11"/>
      <c r="AC69" s="52"/>
      <c r="AD69" s="51"/>
      <c r="AE69" s="34"/>
      <c r="AF69" s="42">
        <f t="shared" si="21"/>
        <v>0</v>
      </c>
    </row>
    <row r="70" spans="1:32" s="21" customFormat="1" ht="12" customHeight="1" x14ac:dyDescent="0.3">
      <c r="A70" s="11">
        <v>64</v>
      </c>
      <c r="B70" s="15" t="s">
        <v>58</v>
      </c>
      <c r="C70" s="14" t="s">
        <v>15</v>
      </c>
      <c r="D70" s="14">
        <v>42884</v>
      </c>
      <c r="E70" s="15"/>
      <c r="F70" s="15" t="s">
        <v>53</v>
      </c>
      <c r="G70" s="15" t="s">
        <v>47</v>
      </c>
      <c r="H70" s="15" t="s">
        <v>36</v>
      </c>
      <c r="I70" s="15" t="s">
        <v>37</v>
      </c>
      <c r="J70" s="15" t="s">
        <v>706</v>
      </c>
      <c r="K70" s="15" t="s">
        <v>707</v>
      </c>
      <c r="L70" s="16">
        <v>224</v>
      </c>
      <c r="M70" s="17">
        <v>0.72</v>
      </c>
      <c r="N70" s="18">
        <v>160</v>
      </c>
      <c r="O70" s="19"/>
      <c r="P70" s="16">
        <v>230</v>
      </c>
      <c r="Q70" s="20">
        <f t="shared" si="17"/>
        <v>50.6</v>
      </c>
      <c r="R70" s="16"/>
      <c r="S70" s="20">
        <f t="shared" si="18"/>
        <v>0</v>
      </c>
      <c r="T70" s="16"/>
      <c r="U70" s="20">
        <f t="shared" si="19"/>
        <v>0</v>
      </c>
      <c r="V70" s="16"/>
      <c r="W70" s="20">
        <f t="shared" si="20"/>
        <v>0</v>
      </c>
      <c r="X70" s="60"/>
      <c r="Y70" s="57" t="s">
        <v>41</v>
      </c>
      <c r="Z70" s="51"/>
      <c r="AA70" s="38"/>
      <c r="AB70" s="11"/>
      <c r="AC70" s="52"/>
      <c r="AD70" s="51"/>
      <c r="AE70" s="34"/>
      <c r="AF70" s="42">
        <f t="shared" si="21"/>
        <v>0</v>
      </c>
    </row>
    <row r="71" spans="1:32" s="21" customFormat="1" ht="12" customHeight="1" x14ac:dyDescent="0.3">
      <c r="A71" s="11">
        <v>65</v>
      </c>
      <c r="B71" s="15" t="s">
        <v>178</v>
      </c>
      <c r="C71" s="14" t="s">
        <v>15</v>
      </c>
      <c r="D71" s="14">
        <v>42885</v>
      </c>
      <c r="E71" s="15"/>
      <c r="F71" s="15" t="s">
        <v>71</v>
      </c>
      <c r="G71" s="15" t="s">
        <v>59</v>
      </c>
      <c r="H71" s="15" t="s">
        <v>581</v>
      </c>
      <c r="I71" s="22" t="s">
        <v>582</v>
      </c>
      <c r="J71" s="15" t="s">
        <v>182</v>
      </c>
      <c r="K71" s="22" t="s">
        <v>183</v>
      </c>
      <c r="L71" s="16">
        <v>430</v>
      </c>
      <c r="M71" s="17">
        <v>0.81</v>
      </c>
      <c r="N71" s="18">
        <f t="shared" si="16"/>
        <v>348.3</v>
      </c>
      <c r="O71" s="19"/>
      <c r="P71" s="16">
        <v>430</v>
      </c>
      <c r="Q71" s="20">
        <f t="shared" si="17"/>
        <v>94.6</v>
      </c>
      <c r="R71" s="16"/>
      <c r="S71" s="20">
        <f t="shared" si="18"/>
        <v>0</v>
      </c>
      <c r="T71" s="16"/>
      <c r="U71" s="20">
        <f t="shared" si="19"/>
        <v>0</v>
      </c>
      <c r="V71" s="16"/>
      <c r="W71" s="20">
        <f t="shared" si="20"/>
        <v>0</v>
      </c>
      <c r="X71" s="60" t="s">
        <v>238</v>
      </c>
      <c r="Y71" s="57" t="s">
        <v>41</v>
      </c>
      <c r="Z71" s="53" t="s">
        <v>185</v>
      </c>
      <c r="AA71" s="45">
        <v>50</v>
      </c>
      <c r="AB71" s="11"/>
      <c r="AC71" s="52"/>
      <c r="AD71" s="51"/>
      <c r="AE71" s="34"/>
      <c r="AF71" s="42">
        <f t="shared" si="21"/>
        <v>0</v>
      </c>
    </row>
    <row r="72" spans="1:32" s="21" customFormat="1" ht="12" customHeight="1" x14ac:dyDescent="0.3">
      <c r="A72" s="11">
        <v>66</v>
      </c>
      <c r="B72" s="15" t="s">
        <v>32</v>
      </c>
      <c r="C72" s="14" t="s">
        <v>18</v>
      </c>
      <c r="D72" s="14">
        <v>42885</v>
      </c>
      <c r="E72" s="15" t="s">
        <v>708</v>
      </c>
      <c r="F72" s="15" t="s">
        <v>85</v>
      </c>
      <c r="G72" s="15" t="s">
        <v>35</v>
      </c>
      <c r="H72" s="15" t="s">
        <v>36</v>
      </c>
      <c r="I72" s="22" t="s">
        <v>37</v>
      </c>
      <c r="J72" s="15" t="s">
        <v>700</v>
      </c>
      <c r="K72" s="22" t="s">
        <v>701</v>
      </c>
      <c r="L72" s="16">
        <v>296</v>
      </c>
      <c r="M72" s="17">
        <v>0.85</v>
      </c>
      <c r="N72" s="18">
        <f t="shared" si="16"/>
        <v>251.6</v>
      </c>
      <c r="O72" s="19"/>
      <c r="P72" s="16"/>
      <c r="Q72" s="20">
        <f t="shared" si="17"/>
        <v>0</v>
      </c>
      <c r="R72" s="16"/>
      <c r="S72" s="20">
        <f t="shared" si="18"/>
        <v>0</v>
      </c>
      <c r="T72" s="16"/>
      <c r="U72" s="20">
        <f t="shared" si="19"/>
        <v>0</v>
      </c>
      <c r="V72" s="16">
        <v>300</v>
      </c>
      <c r="W72" s="20">
        <f t="shared" si="20"/>
        <v>60</v>
      </c>
      <c r="X72" s="60"/>
      <c r="Y72" s="57" t="s">
        <v>41</v>
      </c>
      <c r="Z72" s="51"/>
      <c r="AA72" s="38"/>
      <c r="AB72" s="11"/>
      <c r="AC72" s="52"/>
      <c r="AD72" s="51"/>
      <c r="AE72" s="34"/>
      <c r="AF72" s="42">
        <f t="shared" si="21"/>
        <v>0</v>
      </c>
    </row>
    <row r="73" spans="1:32" s="21" customFormat="1" ht="12" customHeight="1" x14ac:dyDescent="0.3">
      <c r="A73" s="11">
        <v>67</v>
      </c>
      <c r="B73" s="15" t="s">
        <v>32</v>
      </c>
      <c r="C73" s="14" t="s">
        <v>16</v>
      </c>
      <c r="D73" s="14">
        <v>42885</v>
      </c>
      <c r="E73" s="15" t="s">
        <v>709</v>
      </c>
      <c r="F73" s="15" t="s">
        <v>620</v>
      </c>
      <c r="G73" s="15" t="s">
        <v>47</v>
      </c>
      <c r="H73" s="15" t="s">
        <v>710</v>
      </c>
      <c r="I73" s="22" t="s">
        <v>711</v>
      </c>
      <c r="J73" s="15" t="s">
        <v>712</v>
      </c>
      <c r="K73" s="15" t="s">
        <v>713</v>
      </c>
      <c r="L73" s="16">
        <v>400</v>
      </c>
      <c r="M73" s="17">
        <v>0.85</v>
      </c>
      <c r="N73" s="18">
        <f t="shared" si="16"/>
        <v>340</v>
      </c>
      <c r="O73" s="19"/>
      <c r="P73" s="16"/>
      <c r="Q73" s="20">
        <f t="shared" si="17"/>
        <v>0</v>
      </c>
      <c r="R73" s="16">
        <v>400</v>
      </c>
      <c r="S73" s="20">
        <f t="shared" si="18"/>
        <v>80</v>
      </c>
      <c r="T73" s="16"/>
      <c r="U73" s="20">
        <f t="shared" si="19"/>
        <v>0</v>
      </c>
      <c r="V73" s="16"/>
      <c r="W73" s="20">
        <f t="shared" si="20"/>
        <v>0</v>
      </c>
      <c r="X73" s="60" t="s">
        <v>714</v>
      </c>
      <c r="Y73" s="57" t="s">
        <v>41</v>
      </c>
      <c r="Z73" s="51"/>
      <c r="AA73" s="38"/>
      <c r="AB73" s="11"/>
      <c r="AC73" s="52"/>
      <c r="AD73" s="51"/>
      <c r="AE73" s="34"/>
      <c r="AF73" s="42">
        <f t="shared" si="21"/>
        <v>0</v>
      </c>
    </row>
    <row r="74" spans="1:32" s="21" customFormat="1" ht="12" customHeight="1" x14ac:dyDescent="0.3">
      <c r="A74" s="11">
        <v>68</v>
      </c>
      <c r="B74" s="15" t="s">
        <v>476</v>
      </c>
      <c r="C74" s="14" t="s">
        <v>18</v>
      </c>
      <c r="D74" s="14">
        <v>42886</v>
      </c>
      <c r="E74" s="15"/>
      <c r="F74" s="15" t="s">
        <v>85</v>
      </c>
      <c r="G74" s="15" t="s">
        <v>47</v>
      </c>
      <c r="H74" s="15" t="s">
        <v>36</v>
      </c>
      <c r="I74" s="15" t="s">
        <v>37</v>
      </c>
      <c r="J74" s="15" t="s">
        <v>618</v>
      </c>
      <c r="K74" s="15" t="s">
        <v>619</v>
      </c>
      <c r="L74" s="16">
        <v>110</v>
      </c>
      <c r="M74" s="17">
        <v>0.7</v>
      </c>
      <c r="N74" s="18">
        <f>L74*M74</f>
        <v>77</v>
      </c>
      <c r="O74" s="19">
        <v>18</v>
      </c>
      <c r="P74" s="16"/>
      <c r="Q74" s="20">
        <f t="shared" si="11"/>
        <v>0</v>
      </c>
      <c r="R74" s="16"/>
      <c r="S74" s="20">
        <f t="shared" si="12"/>
        <v>0</v>
      </c>
      <c r="T74" s="16"/>
      <c r="U74" s="20">
        <f t="shared" si="13"/>
        <v>0</v>
      </c>
      <c r="V74" s="16">
        <v>120</v>
      </c>
      <c r="W74" s="20">
        <f t="shared" si="14"/>
        <v>24</v>
      </c>
      <c r="X74" s="60" t="s">
        <v>715</v>
      </c>
      <c r="Y74" s="57" t="s">
        <v>41</v>
      </c>
      <c r="Z74" s="51"/>
      <c r="AA74" s="38"/>
      <c r="AB74" s="11"/>
      <c r="AC74" s="52"/>
      <c r="AD74" s="51"/>
      <c r="AE74" s="34"/>
      <c r="AF74" s="42">
        <f t="shared" si="15"/>
        <v>0</v>
      </c>
    </row>
    <row r="75" spans="1:32" s="21" customFormat="1" ht="12" customHeight="1" x14ac:dyDescent="0.3">
      <c r="A75" s="11">
        <v>69</v>
      </c>
      <c r="B75" s="15" t="s">
        <v>58</v>
      </c>
      <c r="C75" s="14" t="s">
        <v>15</v>
      </c>
      <c r="D75" s="14">
        <v>42886</v>
      </c>
      <c r="E75" s="15"/>
      <c r="F75" s="15" t="s">
        <v>53</v>
      </c>
      <c r="G75" s="15" t="s">
        <v>47</v>
      </c>
      <c r="H75" s="15" t="s">
        <v>36</v>
      </c>
      <c r="I75" s="15" t="s">
        <v>37</v>
      </c>
      <c r="J75" s="15" t="s">
        <v>716</v>
      </c>
      <c r="K75" s="15" t="s">
        <v>717</v>
      </c>
      <c r="L75" s="16">
        <v>90</v>
      </c>
      <c r="M75" s="17">
        <v>0.72</v>
      </c>
      <c r="N75" s="18">
        <v>65</v>
      </c>
      <c r="O75" s="19"/>
      <c r="P75" s="16">
        <v>100</v>
      </c>
      <c r="Q75" s="20">
        <f t="shared" si="0"/>
        <v>22</v>
      </c>
      <c r="R75" s="16"/>
      <c r="S75" s="20">
        <f t="shared" si="1"/>
        <v>0</v>
      </c>
      <c r="T75" s="16"/>
      <c r="U75" s="20">
        <f t="shared" si="2"/>
        <v>0</v>
      </c>
      <c r="V75" s="16"/>
      <c r="W75" s="20">
        <f t="shared" si="3"/>
        <v>0</v>
      </c>
      <c r="X75" s="60"/>
      <c r="Y75" s="57" t="s">
        <v>41</v>
      </c>
      <c r="Z75" s="51"/>
      <c r="AA75" s="38"/>
      <c r="AB75" s="11"/>
      <c r="AC75" s="52"/>
      <c r="AD75" s="51"/>
      <c r="AE75" s="34"/>
      <c r="AF75" s="42">
        <f t="shared" si="4"/>
        <v>0</v>
      </c>
    </row>
    <row r="76" spans="1:32" s="21" customFormat="1" ht="12" customHeight="1" x14ac:dyDescent="0.3">
      <c r="A76" s="11"/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ref="N76:N81" si="22">L76*M76</f>
        <v>0</v>
      </c>
      <c r="O76" s="19"/>
      <c r="P76" s="16"/>
      <c r="Q76" s="20">
        <f t="shared" si="0"/>
        <v>0</v>
      </c>
      <c r="R76" s="16"/>
      <c r="S76" s="20">
        <f t="shared" si="1"/>
        <v>0</v>
      </c>
      <c r="T76" s="16"/>
      <c r="U76" s="20">
        <f t="shared" si="2"/>
        <v>0</v>
      </c>
      <c r="V76" s="16"/>
      <c r="W76" s="20">
        <f t="shared" si="3"/>
        <v>0</v>
      </c>
      <c r="X76" s="60"/>
      <c r="Y76" s="57"/>
      <c r="Z76" s="51"/>
      <c r="AA76" s="38"/>
      <c r="AB76" s="11"/>
      <c r="AC76" s="52"/>
      <c r="AD76" s="51"/>
      <c r="AE76" s="34"/>
      <c r="AF76" s="42">
        <f t="shared" si="4"/>
        <v>0</v>
      </c>
    </row>
    <row r="77" spans="1:32" s="21" customFormat="1" ht="12" customHeight="1" x14ac:dyDescent="0.3">
      <c r="A77" s="11"/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22"/>
        <v>0</v>
      </c>
      <c r="O77" s="19"/>
      <c r="P77" s="16"/>
      <c r="Q77" s="20">
        <f t="shared" si="0"/>
        <v>0</v>
      </c>
      <c r="R77" s="16"/>
      <c r="S77" s="20">
        <f t="shared" si="1"/>
        <v>0</v>
      </c>
      <c r="T77" s="16"/>
      <c r="U77" s="20">
        <f t="shared" si="2"/>
        <v>0</v>
      </c>
      <c r="V77" s="16"/>
      <c r="W77" s="20">
        <f t="shared" si="3"/>
        <v>0</v>
      </c>
      <c r="X77" s="60"/>
      <c r="Y77" s="57"/>
      <c r="Z77" s="51"/>
      <c r="AA77" s="38"/>
      <c r="AB77" s="11"/>
      <c r="AC77" s="52"/>
      <c r="AD77" s="51"/>
      <c r="AE77" s="34"/>
      <c r="AF77" s="42">
        <f t="shared" si="4"/>
        <v>0</v>
      </c>
    </row>
    <row r="78" spans="1:32" s="21" customFormat="1" ht="12" customHeight="1" x14ac:dyDescent="0.3">
      <c r="A78" s="11"/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22"/>
        <v>0</v>
      </c>
      <c r="O78" s="19"/>
      <c r="P78" s="16"/>
      <c r="Q78" s="20">
        <f t="shared" si="0"/>
        <v>0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60"/>
      <c r="Y78" s="57"/>
      <c r="Z78" s="51"/>
      <c r="AA78" s="38"/>
      <c r="AB78" s="11"/>
      <c r="AC78" s="52"/>
      <c r="AD78" s="51"/>
      <c r="AE78" s="34"/>
      <c r="AF78" s="42">
        <f t="shared" si="4"/>
        <v>0</v>
      </c>
    </row>
    <row r="79" spans="1:32" s="21" customFormat="1" ht="12" customHeight="1" x14ac:dyDescent="0.3">
      <c r="A79" s="11"/>
      <c r="B79" s="15"/>
      <c r="C79" s="14"/>
      <c r="D79" s="14"/>
      <c r="E79" s="15"/>
      <c r="F79" s="15"/>
      <c r="G79" s="15"/>
      <c r="H79" s="15"/>
      <c r="I79" s="22"/>
      <c r="J79" s="15"/>
      <c r="K79" s="15"/>
      <c r="L79" s="16"/>
      <c r="M79" s="17"/>
      <c r="N79" s="18">
        <f t="shared" si="22"/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60"/>
      <c r="Y79" s="57"/>
      <c r="Z79" s="51"/>
      <c r="AA79" s="38"/>
      <c r="AB79" s="11"/>
      <c r="AC79" s="52"/>
      <c r="AD79" s="51"/>
      <c r="AE79" s="34"/>
      <c r="AF79" s="42">
        <f t="shared" si="4"/>
        <v>0</v>
      </c>
    </row>
    <row r="80" spans="1:32" s="21" customFormat="1" ht="12" customHeight="1" x14ac:dyDescent="0.3">
      <c r="A80" s="11"/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22"/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60"/>
      <c r="Y80" s="57"/>
      <c r="Z80" s="51"/>
      <c r="AA80" s="38"/>
      <c r="AB80" s="11"/>
      <c r="AC80" s="52"/>
      <c r="AD80" s="51"/>
      <c r="AE80" s="34"/>
      <c r="AF80" s="42">
        <f t="shared" si="4"/>
        <v>0</v>
      </c>
    </row>
    <row r="81" spans="1:32" s="21" customFormat="1" ht="12" customHeight="1" x14ac:dyDescent="0.3">
      <c r="A81" s="11"/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22"/>
        <v>0</v>
      </c>
      <c r="O81" s="19"/>
      <c r="P81" s="16"/>
      <c r="Q81" s="20">
        <f t="shared" si="0"/>
        <v>0</v>
      </c>
      <c r="R81" s="16"/>
      <c r="S81" s="20">
        <f t="shared" si="1"/>
        <v>0</v>
      </c>
      <c r="T81" s="16"/>
      <c r="U81" s="20">
        <f t="shared" si="2"/>
        <v>0</v>
      </c>
      <c r="V81" s="16"/>
      <c r="W81" s="20">
        <f t="shared" si="3"/>
        <v>0</v>
      </c>
      <c r="X81" s="60"/>
      <c r="Y81" s="57"/>
      <c r="Z81" s="51"/>
      <c r="AA81" s="38"/>
      <c r="AB81" s="11"/>
      <c r="AC81" s="52"/>
      <c r="AD81" s="51"/>
      <c r="AE81" s="34"/>
      <c r="AF81" s="42">
        <f t="shared" si="4"/>
        <v>0</v>
      </c>
    </row>
    <row r="82" spans="1:32" s="21" customFormat="1" ht="12" x14ac:dyDescent="0.3">
      <c r="C82" s="24"/>
      <c r="F82" s="24"/>
      <c r="G82" s="24"/>
      <c r="N82" s="25"/>
      <c r="O82" s="25"/>
      <c r="P82" s="26"/>
      <c r="Q82" s="25"/>
      <c r="R82" s="26"/>
      <c r="S82" s="25"/>
      <c r="T82" s="26"/>
      <c r="U82" s="25"/>
      <c r="V82" s="26"/>
      <c r="W82" s="25"/>
      <c r="X82" s="27"/>
      <c r="AA82" s="37"/>
      <c r="AC82" s="37"/>
    </row>
    <row r="83" spans="1:32" s="21" customFormat="1" ht="12" x14ac:dyDescent="0.3">
      <c r="C83" s="24"/>
      <c r="F83" s="24"/>
      <c r="G83" s="24"/>
      <c r="K83" s="28" t="s">
        <v>258</v>
      </c>
      <c r="L83" s="29">
        <f>SUM(L2:L81)</f>
        <v>19251</v>
      </c>
      <c r="M83" s="29"/>
      <c r="N83" s="64">
        <f t="shared" ref="N83:W83" si="23">SUM(N2:N81)</f>
        <v>15465.75</v>
      </c>
      <c r="O83" s="64">
        <f t="shared" si="23"/>
        <v>665.2</v>
      </c>
      <c r="P83" s="26">
        <f t="shared" si="23"/>
        <v>5804</v>
      </c>
      <c r="Q83" s="64">
        <f t="shared" si="23"/>
        <v>1315.9999999999998</v>
      </c>
      <c r="R83" s="26">
        <f t="shared" si="23"/>
        <v>6620</v>
      </c>
      <c r="S83" s="64">
        <f t="shared" si="23"/>
        <v>1339</v>
      </c>
      <c r="T83" s="26">
        <f>SUM(T2:T81)</f>
        <v>2840</v>
      </c>
      <c r="U83" s="64">
        <f>SUM(U2:U81)</f>
        <v>568</v>
      </c>
      <c r="V83" s="26">
        <f t="shared" si="23"/>
        <v>1770</v>
      </c>
      <c r="W83" s="64">
        <f t="shared" si="23"/>
        <v>354</v>
      </c>
      <c r="X83" s="46" t="s">
        <v>259</v>
      </c>
      <c r="Y83" s="30"/>
      <c r="Z83" s="27"/>
      <c r="AA83" s="64">
        <f>SUM(AA7:AA81)</f>
        <v>180</v>
      </c>
      <c r="AB83" s="27"/>
      <c r="AC83" s="64">
        <f>SUM(AC7:AC81)</f>
        <v>0</v>
      </c>
      <c r="AD83" s="55">
        <f>SUM(AD7:AD81)</f>
        <v>0</v>
      </c>
      <c r="AE83" s="30"/>
      <c r="AF83" s="64">
        <f>SUM(AF7:AF81)</f>
        <v>0</v>
      </c>
    </row>
    <row r="84" spans="1:32" x14ac:dyDescent="0.3">
      <c r="C84" s="114"/>
      <c r="F84" s="114"/>
      <c r="G84" s="114"/>
      <c r="K84" s="63"/>
      <c r="L84" s="31"/>
      <c r="M84" s="31"/>
      <c r="N84" s="64"/>
      <c r="O84" s="64"/>
      <c r="Q84" s="64">
        <v>-54.82</v>
      </c>
      <c r="S84" s="64"/>
      <c r="U84" s="64"/>
      <c r="W84" s="64"/>
      <c r="X84" s="66" t="s">
        <v>718</v>
      </c>
      <c r="Z84" s="3"/>
      <c r="AA84" s="64"/>
      <c r="AF84" s="64"/>
    </row>
    <row r="85" spans="1:32" x14ac:dyDescent="0.3">
      <c r="C85" s="114"/>
      <c r="F85" s="114"/>
      <c r="G85" s="114"/>
      <c r="K85" s="63"/>
      <c r="L85" s="31"/>
      <c r="M85" s="31"/>
      <c r="N85" s="64"/>
      <c r="O85" s="64"/>
      <c r="Q85" s="64">
        <v>-13.18</v>
      </c>
      <c r="S85" s="64"/>
      <c r="U85" s="64"/>
      <c r="W85" s="64"/>
      <c r="X85" s="66" t="s">
        <v>719</v>
      </c>
      <c r="Z85" s="3"/>
      <c r="AA85" s="64"/>
      <c r="AF85" s="64"/>
    </row>
    <row r="86" spans="1:32" x14ac:dyDescent="0.3">
      <c r="C86" s="114"/>
      <c r="F86" s="114"/>
      <c r="G86" s="114"/>
      <c r="L86" s="31"/>
      <c r="M86" s="31"/>
      <c r="N86" s="64"/>
      <c r="O86" s="64"/>
      <c r="Q86" s="64"/>
      <c r="S86" s="64">
        <v>-60.91</v>
      </c>
      <c r="U86" s="64"/>
      <c r="W86" s="64"/>
      <c r="X86" s="66" t="s">
        <v>720</v>
      </c>
      <c r="Z86" s="3"/>
      <c r="AA86" s="64"/>
      <c r="AF86" s="64"/>
    </row>
    <row r="87" spans="1:32" x14ac:dyDescent="0.3">
      <c r="C87" s="114"/>
      <c r="F87" s="114"/>
      <c r="G87" s="114"/>
      <c r="N87" s="64"/>
      <c r="O87" s="64"/>
      <c r="Q87" s="64"/>
      <c r="S87" s="64">
        <v>6</v>
      </c>
      <c r="U87" s="64"/>
      <c r="W87" s="64"/>
      <c r="X87" s="46" t="s">
        <v>721</v>
      </c>
      <c r="AA87" s="64"/>
      <c r="AF87" s="64"/>
    </row>
    <row r="88" spans="1:32" x14ac:dyDescent="0.3">
      <c r="C88" s="114"/>
      <c r="F88" s="114"/>
      <c r="G88" s="114"/>
      <c r="N88" s="64"/>
      <c r="O88" s="64"/>
      <c r="Q88" s="64"/>
      <c r="S88" s="64"/>
      <c r="U88" s="64">
        <v>50</v>
      </c>
      <c r="W88" s="64"/>
      <c r="X88" s="46" t="s">
        <v>722</v>
      </c>
      <c r="AA88" s="64"/>
      <c r="AF88" s="64"/>
    </row>
    <row r="89" spans="1:32" x14ac:dyDescent="0.3">
      <c r="C89" s="114"/>
      <c r="F89" s="114"/>
      <c r="G89" s="114"/>
      <c r="N89" s="64"/>
      <c r="O89" s="64"/>
      <c r="Q89" s="64"/>
      <c r="S89" s="64"/>
      <c r="U89" s="64">
        <v>-54.41</v>
      </c>
      <c r="W89" s="64"/>
      <c r="X89" s="66" t="s">
        <v>723</v>
      </c>
      <c r="AA89" s="64"/>
      <c r="AF89" s="64"/>
    </row>
    <row r="90" spans="1:32" x14ac:dyDescent="0.3">
      <c r="C90" s="114"/>
      <c r="F90" s="114"/>
      <c r="G90" s="114"/>
      <c r="N90" s="64"/>
      <c r="O90" s="64"/>
      <c r="Q90" s="64">
        <v>30</v>
      </c>
      <c r="S90" s="64"/>
      <c r="U90" s="64"/>
      <c r="W90" s="64"/>
      <c r="X90" s="46" t="s">
        <v>724</v>
      </c>
      <c r="AA90" s="64"/>
      <c r="AF90" s="64"/>
    </row>
    <row r="91" spans="1:32" x14ac:dyDescent="0.3">
      <c r="C91" s="114"/>
      <c r="F91" s="114"/>
      <c r="G91" s="114"/>
      <c r="N91" s="64"/>
      <c r="O91" s="64"/>
      <c r="Q91" s="64"/>
      <c r="S91" s="64"/>
      <c r="U91" s="64"/>
      <c r="W91" s="64"/>
      <c r="X91" s="46"/>
      <c r="AA91" s="64"/>
      <c r="AF91" s="64"/>
    </row>
    <row r="92" spans="1:32" x14ac:dyDescent="0.3">
      <c r="C92" s="114"/>
      <c r="F92" s="114"/>
      <c r="G92" s="114"/>
      <c r="N92" s="64"/>
      <c r="O92" s="64"/>
      <c r="Q92" s="64"/>
      <c r="S92" s="64"/>
      <c r="U92" s="64"/>
      <c r="W92" s="64"/>
      <c r="X92" s="46"/>
      <c r="AA92" s="64"/>
      <c r="AF92" s="64"/>
    </row>
    <row r="93" spans="1:32" x14ac:dyDescent="0.3">
      <c r="C93" s="114"/>
      <c r="F93" s="114"/>
      <c r="G93" s="114"/>
      <c r="N93" s="64"/>
      <c r="O93" s="64"/>
      <c r="Q93" s="64"/>
      <c r="S93" s="64"/>
      <c r="U93" s="64"/>
      <c r="W93" s="64"/>
      <c r="X93" s="46"/>
      <c r="AA93" s="64"/>
      <c r="AF93" s="64"/>
    </row>
    <row r="94" spans="1:32" x14ac:dyDescent="0.3">
      <c r="C94" s="114"/>
      <c r="F94" s="114"/>
      <c r="G94" s="114"/>
      <c r="N94" s="64"/>
      <c r="O94" s="64"/>
      <c r="Q94" s="64"/>
      <c r="S94" s="64"/>
      <c r="U94" s="64"/>
      <c r="W94" s="64"/>
      <c r="X94" s="46"/>
      <c r="AA94" s="64"/>
      <c r="AF94" s="64"/>
    </row>
    <row r="95" spans="1:32" x14ac:dyDescent="0.3">
      <c r="C95" s="114"/>
      <c r="F95" s="114"/>
      <c r="G95" s="114"/>
      <c r="N95" s="64"/>
      <c r="O95" s="64"/>
      <c r="Q95" s="64"/>
      <c r="S95" s="64"/>
      <c r="U95" s="64"/>
      <c r="W95" s="64"/>
      <c r="X95" s="46"/>
      <c r="AA95" s="64"/>
      <c r="AF95" s="64"/>
    </row>
    <row r="96" spans="1:32" x14ac:dyDescent="0.3">
      <c r="C96" s="114"/>
      <c r="F96" s="114"/>
      <c r="G96" s="114"/>
      <c r="N96" s="64"/>
      <c r="O96" s="64"/>
      <c r="Q96" s="64"/>
      <c r="S96" s="64"/>
      <c r="U96" s="64"/>
      <c r="W96" s="64"/>
      <c r="X96" s="46"/>
      <c r="AA96" s="64"/>
      <c r="AF96" s="64"/>
    </row>
    <row r="97" spans="14:32" x14ac:dyDescent="0.3">
      <c r="N97" s="64"/>
      <c r="O97" s="64"/>
      <c r="Q97" s="64"/>
      <c r="S97" s="64"/>
      <c r="U97" s="64"/>
      <c r="W97" s="64"/>
      <c r="X97" s="46"/>
      <c r="AA97" s="64"/>
      <c r="AF97" s="64"/>
    </row>
    <row r="98" spans="14:32" x14ac:dyDescent="0.3">
      <c r="N98" s="64"/>
      <c r="O98" s="64"/>
      <c r="Q98" s="64"/>
      <c r="S98" s="64"/>
      <c r="U98" s="64"/>
      <c r="W98" s="64"/>
      <c r="X98" s="46"/>
      <c r="AA98" s="64"/>
      <c r="AF98" s="64"/>
    </row>
    <row r="99" spans="14:32" x14ac:dyDescent="0.3">
      <c r="N99" s="64"/>
      <c r="O99" s="64"/>
      <c r="Q99" s="64"/>
      <c r="S99" s="64"/>
      <c r="U99" s="64"/>
      <c r="W99" s="64"/>
      <c r="X99" s="46"/>
      <c r="AA99" s="64"/>
      <c r="AF99" s="64"/>
    </row>
    <row r="100" spans="14:32" x14ac:dyDescent="0.3">
      <c r="N100" s="64"/>
      <c r="O100" s="64"/>
      <c r="Q100" s="64"/>
      <c r="S100" s="64"/>
      <c r="U100" s="64"/>
      <c r="W100" s="64"/>
      <c r="X100" s="46"/>
      <c r="AA100" s="64"/>
      <c r="AF100" s="64"/>
    </row>
    <row r="101" spans="14:32" x14ac:dyDescent="0.3">
      <c r="N101" s="64"/>
      <c r="O101" s="64"/>
      <c r="Q101" s="64"/>
      <c r="S101" s="64"/>
      <c r="U101" s="64"/>
      <c r="W101" s="64"/>
      <c r="X101" s="46"/>
      <c r="AA101" s="64"/>
      <c r="AF101" s="64"/>
    </row>
    <row r="102" spans="14:32" x14ac:dyDescent="0.3">
      <c r="N102" s="64"/>
      <c r="O102" s="64"/>
      <c r="Q102" s="64"/>
      <c r="S102" s="64"/>
      <c r="U102" s="64"/>
      <c r="W102" s="64"/>
      <c r="X102" s="46"/>
      <c r="AA102" s="64"/>
      <c r="AF102" s="64"/>
    </row>
    <row r="103" spans="14:32" x14ac:dyDescent="0.3">
      <c r="N103" s="64"/>
      <c r="O103" s="64"/>
      <c r="Q103" s="64"/>
      <c r="S103" s="64"/>
      <c r="U103" s="64"/>
      <c r="W103" s="64"/>
      <c r="X103" s="46"/>
      <c r="AA103" s="64"/>
      <c r="AF103" s="64"/>
    </row>
    <row r="104" spans="14:32" x14ac:dyDescent="0.3">
      <c r="N104" s="64"/>
      <c r="O104" s="64"/>
      <c r="Q104" s="64"/>
      <c r="S104" s="64"/>
      <c r="U104" s="64"/>
      <c r="W104" s="64"/>
      <c r="X104" s="46"/>
      <c r="AA104" s="64"/>
      <c r="AF104" s="64"/>
    </row>
    <row r="105" spans="14:32" x14ac:dyDescent="0.3">
      <c r="N105" s="64"/>
      <c r="O105" s="64"/>
      <c r="Q105" s="64"/>
      <c r="S105" s="64"/>
      <c r="U105" s="64"/>
      <c r="W105" s="64"/>
      <c r="X105" s="46"/>
      <c r="AA105" s="64"/>
      <c r="AF105" s="64"/>
    </row>
    <row r="106" spans="14:32" x14ac:dyDescent="0.3">
      <c r="N106" s="64"/>
      <c r="O106" s="64"/>
      <c r="Q106" s="64"/>
      <c r="S106" s="64"/>
      <c r="U106" s="64"/>
      <c r="W106" s="64"/>
      <c r="X106" s="46"/>
      <c r="AA106" s="64"/>
      <c r="AF106" s="64"/>
    </row>
    <row r="107" spans="14:32" x14ac:dyDescent="0.3">
      <c r="N107" s="64"/>
      <c r="O107" s="64"/>
      <c r="Q107" s="64"/>
      <c r="S107" s="64"/>
      <c r="U107" s="64"/>
      <c r="W107" s="64"/>
      <c r="X107" s="46"/>
      <c r="AA107" s="64"/>
      <c r="AF107" s="64"/>
    </row>
    <row r="108" spans="14:32" x14ac:dyDescent="0.3">
      <c r="N108" s="64"/>
      <c r="O108" s="64"/>
      <c r="Q108" s="64"/>
      <c r="S108" s="64"/>
      <c r="U108" s="64"/>
      <c r="W108" s="64"/>
      <c r="X108" s="46"/>
      <c r="AA108" s="64"/>
      <c r="AF108" s="64"/>
    </row>
    <row r="109" spans="14:32" x14ac:dyDescent="0.3">
      <c r="N109" s="64"/>
      <c r="O109" s="64"/>
      <c r="Q109" s="64"/>
      <c r="S109" s="64"/>
      <c r="U109" s="64"/>
      <c r="W109" s="64"/>
      <c r="X109" s="46"/>
      <c r="AA109" s="64"/>
      <c r="AF109" s="64"/>
    </row>
    <row r="110" spans="14:32" x14ac:dyDescent="0.3">
      <c r="N110" s="64"/>
      <c r="O110" s="64"/>
      <c r="Q110" s="64"/>
      <c r="S110" s="64"/>
      <c r="U110" s="64"/>
      <c r="W110" s="64"/>
      <c r="X110" s="46"/>
      <c r="AA110" s="64"/>
      <c r="AF110" s="64"/>
    </row>
    <row r="111" spans="14:32" x14ac:dyDescent="0.3">
      <c r="N111" s="64"/>
      <c r="O111" s="64"/>
      <c r="Q111" s="64"/>
      <c r="S111" s="64"/>
      <c r="U111" s="64"/>
      <c r="W111" s="64"/>
      <c r="X111" s="46"/>
      <c r="AA111" s="64"/>
      <c r="AF111" s="64"/>
    </row>
    <row r="112" spans="14:32" x14ac:dyDescent="0.3">
      <c r="N112" s="64"/>
      <c r="O112" s="64"/>
      <c r="Q112" s="64"/>
      <c r="S112" s="64"/>
      <c r="U112" s="64"/>
      <c r="W112" s="64"/>
      <c r="X112" s="46"/>
      <c r="AA112" s="64"/>
      <c r="AF112" s="64"/>
    </row>
    <row r="113" spans="14:32" x14ac:dyDescent="0.3">
      <c r="N113" s="64"/>
      <c r="O113" s="64"/>
      <c r="Q113" s="64"/>
      <c r="S113" s="64"/>
      <c r="U113" s="64"/>
      <c r="W113" s="64"/>
      <c r="X113" s="46"/>
      <c r="AA113" s="64"/>
      <c r="AF113" s="64"/>
    </row>
    <row r="114" spans="14:32" x14ac:dyDescent="0.3">
      <c r="O114" s="64"/>
      <c r="Q114" s="64"/>
      <c r="S114" s="64"/>
      <c r="U114" s="64"/>
      <c r="W114" s="64"/>
      <c r="X114" s="46"/>
      <c r="AA114" s="64"/>
      <c r="AF114" s="64"/>
    </row>
    <row r="115" spans="14:32" x14ac:dyDescent="0.3">
      <c r="O115" s="64"/>
      <c r="Q115" s="64"/>
      <c r="S115" s="64"/>
      <c r="U115" s="64"/>
      <c r="W115" s="64"/>
      <c r="X115" s="46"/>
      <c r="AA115" s="64"/>
      <c r="AF115" s="64"/>
    </row>
    <row r="116" spans="14:32" x14ac:dyDescent="0.3">
      <c r="X116" s="46"/>
    </row>
    <row r="117" spans="14:32" x14ac:dyDescent="0.3">
      <c r="X117" s="46"/>
    </row>
    <row r="118" spans="14:32" x14ac:dyDescent="0.3">
      <c r="X118" s="46"/>
    </row>
    <row r="119" spans="14:32" x14ac:dyDescent="0.3">
      <c r="X119" s="46"/>
    </row>
    <row r="120" spans="14:32" x14ac:dyDescent="0.3">
      <c r="X120" s="46"/>
    </row>
    <row r="121" spans="14:32" x14ac:dyDescent="0.3">
      <c r="X121" s="46"/>
    </row>
    <row r="122" spans="14:32" x14ac:dyDescent="0.3">
      <c r="X122" s="46"/>
    </row>
    <row r="123" spans="14:32" x14ac:dyDescent="0.3">
      <c r="X123" s="46"/>
    </row>
    <row r="124" spans="14:32" x14ac:dyDescent="0.3">
      <c r="X124" s="46"/>
    </row>
    <row r="125" spans="14:32" x14ac:dyDescent="0.3">
      <c r="X125" s="46"/>
    </row>
    <row r="126" spans="14:32" x14ac:dyDescent="0.3">
      <c r="X126" s="46"/>
    </row>
    <row r="127" spans="14:32" x14ac:dyDescent="0.3">
      <c r="X127" s="46"/>
    </row>
    <row r="128" spans="14:32" x14ac:dyDescent="0.3">
      <c r="X128" s="46"/>
    </row>
    <row r="129" spans="24:24" x14ac:dyDescent="0.3">
      <c r="X129" s="46"/>
    </row>
    <row r="130" spans="24:24" x14ac:dyDescent="0.3">
      <c r="X130" s="46"/>
    </row>
    <row r="131" spans="24:24" x14ac:dyDescent="0.3">
      <c r="X131" s="46"/>
    </row>
    <row r="132" spans="24:24" x14ac:dyDescent="0.3">
      <c r="X132" s="46"/>
    </row>
    <row r="133" spans="24:24" x14ac:dyDescent="0.3">
      <c r="X133" s="46"/>
    </row>
    <row r="134" spans="24:24" x14ac:dyDescent="0.3">
      <c r="X134" s="46"/>
    </row>
    <row r="135" spans="24:24" x14ac:dyDescent="0.3">
      <c r="X135" s="46"/>
    </row>
    <row r="136" spans="24:24" x14ac:dyDescent="0.3">
      <c r="X136" s="46"/>
    </row>
    <row r="137" spans="24:24" x14ac:dyDescent="0.3">
      <c r="X137" s="46"/>
    </row>
    <row r="138" spans="24:24" x14ac:dyDescent="0.3">
      <c r="X138" s="46"/>
    </row>
    <row r="139" spans="24:24" x14ac:dyDescent="0.3">
      <c r="X139" s="46"/>
    </row>
    <row r="140" spans="24:24" x14ac:dyDescent="0.3">
      <c r="X140" s="46"/>
    </row>
    <row r="141" spans="24:24" x14ac:dyDescent="0.3">
      <c r="X141" s="46"/>
    </row>
    <row r="142" spans="24:24" x14ac:dyDescent="0.3">
      <c r="X142" s="46"/>
    </row>
    <row r="143" spans="24:24" x14ac:dyDescent="0.3">
      <c r="X143" s="46"/>
    </row>
    <row r="144" spans="24:24" x14ac:dyDescent="0.3">
      <c r="X144" s="46"/>
    </row>
    <row r="145" spans="24:24" x14ac:dyDescent="0.3">
      <c r="X145" s="46"/>
    </row>
    <row r="146" spans="24:24" x14ac:dyDescent="0.3">
      <c r="X146" s="46"/>
    </row>
    <row r="147" spans="24:24" x14ac:dyDescent="0.3">
      <c r="X147" s="46"/>
    </row>
    <row r="148" spans="24:24" x14ac:dyDescent="0.3">
      <c r="X148" s="46"/>
    </row>
    <row r="149" spans="24:24" x14ac:dyDescent="0.3">
      <c r="X149" s="46"/>
    </row>
    <row r="150" spans="24:24" x14ac:dyDescent="0.3">
      <c r="X150" s="46"/>
    </row>
    <row r="151" spans="24:24" x14ac:dyDescent="0.3">
      <c r="X151" s="46"/>
    </row>
    <row r="152" spans="24:24" x14ac:dyDescent="0.3">
      <c r="X152" s="46"/>
    </row>
    <row r="153" spans="24:24" x14ac:dyDescent="0.3">
      <c r="X153" s="46"/>
    </row>
    <row r="154" spans="24:24" x14ac:dyDescent="0.3">
      <c r="X154" s="46"/>
    </row>
    <row r="155" spans="24:24" x14ac:dyDescent="0.3">
      <c r="X155" s="46"/>
    </row>
    <row r="156" spans="24:24" x14ac:dyDescent="0.3">
      <c r="X156" s="46"/>
    </row>
    <row r="157" spans="24:24" x14ac:dyDescent="0.3">
      <c r="X157" s="46"/>
    </row>
    <row r="158" spans="24:24" x14ac:dyDescent="0.3">
      <c r="X158" s="46"/>
    </row>
    <row r="159" spans="24:24" x14ac:dyDescent="0.3">
      <c r="X159" s="46"/>
    </row>
    <row r="160" spans="24:24" x14ac:dyDescent="0.3">
      <c r="X160" s="46"/>
    </row>
    <row r="161" spans="24:24" x14ac:dyDescent="0.3">
      <c r="X161" s="46"/>
    </row>
    <row r="162" spans="24:24" x14ac:dyDescent="0.3">
      <c r="X162" s="46"/>
    </row>
    <row r="163" spans="24:24" x14ac:dyDescent="0.3">
      <c r="X163" s="46"/>
    </row>
    <row r="164" spans="24:24" x14ac:dyDescent="0.3">
      <c r="X164" s="46"/>
    </row>
    <row r="165" spans="24:24" x14ac:dyDescent="0.3">
      <c r="X165" s="46"/>
    </row>
    <row r="166" spans="24:24" x14ac:dyDescent="0.3">
      <c r="X166" s="46"/>
    </row>
  </sheetData>
  <autoFilter ref="A6:AF81" xr:uid="{00000000-0009-0000-0000-000004000000}"/>
  <mergeCells count="26">
    <mergeCell ref="N5:N6"/>
    <mergeCell ref="A1:X1"/>
    <mergeCell ref="P3:Q3"/>
    <mergeCell ref="R3:S3"/>
    <mergeCell ref="T3:U3"/>
    <mergeCell ref="V3:W3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Y5:Y6"/>
    <mergeCell ref="Z5:AA5"/>
    <mergeCell ref="AB5:AC5"/>
    <mergeCell ref="AD5:AF5"/>
    <mergeCell ref="O5:O6"/>
    <mergeCell ref="P5:Q5"/>
    <mergeCell ref="R5:S5"/>
    <mergeCell ref="T5:U5"/>
    <mergeCell ref="V5:W5"/>
    <mergeCell ref="X5:X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5"/>
  <sheetViews>
    <sheetView zoomScale="85" zoomScaleNormal="85" workbookViewId="0">
      <selection activeCell="A19" sqref="A19:XFD19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82" customWidth="1"/>
    <col min="4" max="4" width="11.33203125" style="1" customWidth="1"/>
    <col min="5" max="5" width="12.44140625" style="1" customWidth="1"/>
    <col min="6" max="6" width="11.44140625" style="82"/>
    <col min="7" max="7" width="8.6640625" style="82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6640625" style="63" customWidth="1"/>
    <col min="17" max="17" width="9.6640625" style="1" customWidth="1"/>
    <col min="18" max="18" width="9.6640625" style="63" customWidth="1"/>
    <col min="19" max="19" width="9.6640625" style="1" customWidth="1"/>
    <col min="20" max="20" width="9.6640625" style="63" customWidth="1"/>
    <col min="21" max="21" width="9.6640625" style="1" customWidth="1"/>
    <col min="22" max="22" width="9.6640625" style="63" customWidth="1"/>
    <col min="23" max="23" width="9.6640625" style="1" customWidth="1"/>
    <col min="24" max="24" width="9.6640625" style="63" customWidth="1"/>
    <col min="25" max="25" width="9.6640625" style="1" customWidth="1"/>
    <col min="26" max="26" width="21.6640625" style="3" customWidth="1"/>
    <col min="27" max="27" width="4.33203125" style="1" customWidth="1"/>
    <col min="28" max="28" width="11.33203125" style="1" customWidth="1"/>
    <col min="29" max="29" width="8.5546875" style="1" customWidth="1"/>
    <col min="30" max="30" width="11.6640625" style="1" customWidth="1"/>
    <col min="31" max="31" width="9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3" spans="1:34" ht="15.6" x14ac:dyDescent="0.3">
      <c r="B3" s="4" t="s">
        <v>0</v>
      </c>
      <c r="C3" s="115" t="s">
        <v>725</v>
      </c>
      <c r="D3" s="115">
        <v>2017</v>
      </c>
      <c r="E3" s="4"/>
      <c r="F3" s="5" t="s">
        <v>726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7"/>
    </row>
    <row r="4" spans="1:34" ht="15" thickBot="1" x14ac:dyDescent="0.35">
      <c r="C4" s="114"/>
      <c r="F4" s="114"/>
      <c r="G4" s="114"/>
    </row>
    <row r="5" spans="1:34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18</v>
      </c>
      <c r="Y5" s="171"/>
      <c r="Z5" s="183" t="s">
        <v>19</v>
      </c>
      <c r="AA5" s="174" t="s">
        <v>20</v>
      </c>
      <c r="AB5" s="176" t="s">
        <v>21</v>
      </c>
      <c r="AC5" s="177"/>
      <c r="AD5" s="178" t="s">
        <v>22</v>
      </c>
      <c r="AE5" s="179"/>
      <c r="AF5" s="180" t="s">
        <v>23</v>
      </c>
      <c r="AG5" s="181"/>
      <c r="AH5" s="182"/>
    </row>
    <row r="6" spans="1:34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84"/>
      <c r="AA6" s="175"/>
      <c r="AB6" s="47" t="s">
        <v>30</v>
      </c>
      <c r="AC6" s="44" t="s">
        <v>13</v>
      </c>
      <c r="AD6" s="44" t="s">
        <v>30</v>
      </c>
      <c r="AE6" s="48" t="s">
        <v>13</v>
      </c>
      <c r="AF6" s="40" t="s">
        <v>29</v>
      </c>
      <c r="AG6" s="35" t="s">
        <v>31</v>
      </c>
      <c r="AH6" s="36" t="s">
        <v>13</v>
      </c>
    </row>
    <row r="7" spans="1:34" s="21" customFormat="1" ht="12" x14ac:dyDescent="0.3">
      <c r="A7" s="11">
        <v>1</v>
      </c>
      <c r="B7" s="12" t="s">
        <v>51</v>
      </c>
      <c r="C7" s="14" t="s">
        <v>18</v>
      </c>
      <c r="D7" s="13">
        <v>42887</v>
      </c>
      <c r="E7" s="12" t="s">
        <v>728</v>
      </c>
      <c r="F7" s="15" t="s">
        <v>85</v>
      </c>
      <c r="G7" s="15" t="s">
        <v>35</v>
      </c>
      <c r="H7" s="15" t="s">
        <v>54</v>
      </c>
      <c r="I7" s="15" t="s">
        <v>55</v>
      </c>
      <c r="J7" s="15" t="s">
        <v>729</v>
      </c>
      <c r="K7" s="15" t="s">
        <v>730</v>
      </c>
      <c r="L7" s="16">
        <v>240</v>
      </c>
      <c r="M7" s="17">
        <v>0.74</v>
      </c>
      <c r="N7" s="18">
        <f>L7*M7</f>
        <v>177.6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V7*0.18</f>
        <v>0</v>
      </c>
      <c r="X7" s="16">
        <v>250</v>
      </c>
      <c r="Y7" s="20">
        <f>X7*0.2</f>
        <v>50</v>
      </c>
      <c r="Z7" s="59"/>
      <c r="AA7" s="56" t="s">
        <v>41</v>
      </c>
      <c r="AB7" s="49"/>
      <c r="AC7" s="39"/>
      <c r="AD7" s="33"/>
      <c r="AE7" s="50"/>
      <c r="AF7" s="49"/>
      <c r="AG7" s="20"/>
      <c r="AH7" s="41">
        <f>AF7*AG7</f>
        <v>0</v>
      </c>
    </row>
    <row r="8" spans="1:34" s="21" customFormat="1" ht="12" x14ac:dyDescent="0.3">
      <c r="A8" s="11">
        <v>2</v>
      </c>
      <c r="B8" s="12" t="s">
        <v>476</v>
      </c>
      <c r="C8" s="14" t="s">
        <v>16</v>
      </c>
      <c r="D8" s="13">
        <v>42887</v>
      </c>
      <c r="E8" s="12"/>
      <c r="F8" s="15" t="s">
        <v>652</v>
      </c>
      <c r="G8" s="15" t="s">
        <v>59</v>
      </c>
      <c r="H8" s="15" t="s">
        <v>36</v>
      </c>
      <c r="I8" s="22" t="s">
        <v>37</v>
      </c>
      <c r="J8" s="23" t="s">
        <v>618</v>
      </c>
      <c r="K8" s="23" t="s">
        <v>619</v>
      </c>
      <c r="L8" s="16">
        <v>110</v>
      </c>
      <c r="M8" s="17">
        <v>0.75</v>
      </c>
      <c r="N8" s="18">
        <f>L8*M8</f>
        <v>82.5</v>
      </c>
      <c r="O8" s="19"/>
      <c r="P8" s="16"/>
      <c r="Q8" s="20">
        <f>P8*0.22</f>
        <v>0</v>
      </c>
      <c r="R8" s="16">
        <v>130</v>
      </c>
      <c r="S8" s="20">
        <f>R8*0.2</f>
        <v>26</v>
      </c>
      <c r="T8" s="16"/>
      <c r="U8" s="20">
        <f>T8*0.2</f>
        <v>0</v>
      </c>
      <c r="V8" s="16"/>
      <c r="W8" s="20">
        <f>V8*0.18</f>
        <v>0</v>
      </c>
      <c r="X8" s="16"/>
      <c r="Y8" s="20">
        <f>X8*0.2</f>
        <v>0</v>
      </c>
      <c r="Z8" s="60"/>
      <c r="AA8" s="57" t="s">
        <v>41</v>
      </c>
      <c r="AB8" s="51"/>
      <c r="AC8" s="38"/>
      <c r="AD8" s="11"/>
      <c r="AE8" s="52"/>
      <c r="AF8" s="51"/>
      <c r="AG8" s="34"/>
      <c r="AH8" s="42">
        <f>AF8*AG8</f>
        <v>0</v>
      </c>
    </row>
    <row r="9" spans="1:34" s="21" customFormat="1" ht="12" x14ac:dyDescent="0.3">
      <c r="A9" s="11">
        <v>3</v>
      </c>
      <c r="B9" s="15" t="s">
        <v>44</v>
      </c>
      <c r="C9" s="14" t="s">
        <v>15</v>
      </c>
      <c r="D9" s="13">
        <v>42888</v>
      </c>
      <c r="E9" s="15" t="s">
        <v>731</v>
      </c>
      <c r="F9" s="15" t="s">
        <v>53</v>
      </c>
      <c r="G9" s="15" t="s">
        <v>47</v>
      </c>
      <c r="H9" s="15" t="s">
        <v>732</v>
      </c>
      <c r="I9" s="15" t="s">
        <v>733</v>
      </c>
      <c r="J9" s="15" t="s">
        <v>734</v>
      </c>
      <c r="K9" s="15" t="s">
        <v>735</v>
      </c>
      <c r="L9" s="16">
        <v>100</v>
      </c>
      <c r="M9" s="17">
        <v>0.75</v>
      </c>
      <c r="N9" s="18">
        <f>L9*M9</f>
        <v>75</v>
      </c>
      <c r="O9" s="19">
        <v>30</v>
      </c>
      <c r="P9" s="16">
        <v>5</v>
      </c>
      <c r="Q9" s="20">
        <v>50</v>
      </c>
      <c r="R9" s="16"/>
      <c r="S9" s="20">
        <f>R9*0.2</f>
        <v>0</v>
      </c>
      <c r="T9" s="16"/>
      <c r="U9" s="20">
        <f>T9*0.2</f>
        <v>0</v>
      </c>
      <c r="V9" s="16"/>
      <c r="W9" s="20">
        <f t="shared" ref="W9:W68" si="0">V9*0.18</f>
        <v>0</v>
      </c>
      <c r="X9" s="16"/>
      <c r="Y9" s="20">
        <f>X9*0.2</f>
        <v>0</v>
      </c>
      <c r="Z9" s="60" t="s">
        <v>736</v>
      </c>
      <c r="AA9" s="57" t="s">
        <v>41</v>
      </c>
      <c r="AB9" s="51"/>
      <c r="AC9" s="38"/>
      <c r="AD9" s="11"/>
      <c r="AE9" s="52"/>
      <c r="AF9" s="51"/>
      <c r="AG9" s="34"/>
      <c r="AH9" s="42">
        <f>AF9*AG9</f>
        <v>0</v>
      </c>
    </row>
    <row r="10" spans="1:34" s="21" customFormat="1" ht="12" x14ac:dyDescent="0.3">
      <c r="A10" s="11">
        <v>4</v>
      </c>
      <c r="B10" s="15" t="s">
        <v>44</v>
      </c>
      <c r="C10" s="14" t="s">
        <v>15</v>
      </c>
      <c r="D10" s="13">
        <v>42888</v>
      </c>
      <c r="E10" s="15" t="s">
        <v>737</v>
      </c>
      <c r="F10" s="15" t="s">
        <v>53</v>
      </c>
      <c r="G10" s="15" t="s">
        <v>47</v>
      </c>
      <c r="H10" s="15" t="s">
        <v>36</v>
      </c>
      <c r="I10" s="15" t="s">
        <v>37</v>
      </c>
      <c r="J10" s="15" t="s">
        <v>446</v>
      </c>
      <c r="K10" s="15" t="s">
        <v>447</v>
      </c>
      <c r="L10" s="16">
        <v>190</v>
      </c>
      <c r="M10" s="17">
        <v>0.75</v>
      </c>
      <c r="N10" s="18">
        <f>L10*M10</f>
        <v>142.5</v>
      </c>
      <c r="O10" s="19"/>
      <c r="P10" s="16">
        <v>200</v>
      </c>
      <c r="Q10" s="20">
        <f>P10*0.22</f>
        <v>44</v>
      </c>
      <c r="R10" s="16"/>
      <c r="S10" s="20">
        <f>R10*0.2</f>
        <v>0</v>
      </c>
      <c r="T10" s="16"/>
      <c r="U10" s="20">
        <f>T10*0.2</f>
        <v>0</v>
      </c>
      <c r="V10" s="16"/>
      <c r="W10" s="20">
        <f t="shared" si="0"/>
        <v>0</v>
      </c>
      <c r="X10" s="16"/>
      <c r="Y10" s="20">
        <f>X10*0.2</f>
        <v>0</v>
      </c>
      <c r="Z10" s="60"/>
      <c r="AA10" s="57" t="s">
        <v>41</v>
      </c>
      <c r="AB10" s="51"/>
      <c r="AC10" s="38"/>
      <c r="AD10" s="11"/>
      <c r="AE10" s="52"/>
      <c r="AF10" s="51"/>
      <c r="AG10" s="34"/>
      <c r="AH10" s="42">
        <f>AF10*AG10</f>
        <v>0</v>
      </c>
    </row>
    <row r="11" spans="1:34" s="21" customFormat="1" ht="12" x14ac:dyDescent="0.3">
      <c r="A11" s="11">
        <v>5</v>
      </c>
      <c r="B11" s="12" t="s">
        <v>178</v>
      </c>
      <c r="C11" s="14" t="s">
        <v>17</v>
      </c>
      <c r="D11" s="13">
        <v>42888</v>
      </c>
      <c r="E11" s="12"/>
      <c r="F11" s="15" t="s">
        <v>34</v>
      </c>
      <c r="G11" s="15" t="s">
        <v>35</v>
      </c>
      <c r="H11" s="15" t="s">
        <v>182</v>
      </c>
      <c r="I11" s="22" t="s">
        <v>183</v>
      </c>
      <c r="J11" s="15" t="s">
        <v>738</v>
      </c>
      <c r="K11" s="22" t="s">
        <v>739</v>
      </c>
      <c r="L11" s="16">
        <v>500</v>
      </c>
      <c r="M11" s="17">
        <v>0.81</v>
      </c>
      <c r="N11" s="18">
        <f t="shared" ref="N11:N89" si="1">L11*M11</f>
        <v>405</v>
      </c>
      <c r="O11" s="19"/>
      <c r="P11" s="16"/>
      <c r="Q11" s="20">
        <f t="shared" ref="Q11:Q89" si="2">P11*0.22</f>
        <v>0</v>
      </c>
      <c r="R11" s="16"/>
      <c r="S11" s="20">
        <f t="shared" ref="S11:S89" si="3">R11*0.2</f>
        <v>0</v>
      </c>
      <c r="T11" s="16">
        <v>490</v>
      </c>
      <c r="U11" s="20">
        <f t="shared" ref="U11:U89" si="4">T11*0.2</f>
        <v>98</v>
      </c>
      <c r="V11" s="16"/>
      <c r="W11" s="20">
        <f t="shared" si="0"/>
        <v>0</v>
      </c>
      <c r="X11" s="16"/>
      <c r="Y11" s="20">
        <f t="shared" ref="Y11:Y89" si="5">X11*0.2</f>
        <v>0</v>
      </c>
      <c r="Z11" s="60" t="s">
        <v>238</v>
      </c>
      <c r="AA11" s="57" t="s">
        <v>41</v>
      </c>
      <c r="AB11" s="53" t="s">
        <v>185</v>
      </c>
      <c r="AC11" s="45">
        <v>50</v>
      </c>
      <c r="AD11" s="32"/>
      <c r="AE11" s="54"/>
      <c r="AF11" s="51"/>
      <c r="AG11" s="34"/>
      <c r="AH11" s="42">
        <f t="shared" ref="AH11:AH89" si="6">AF11*AG11</f>
        <v>0</v>
      </c>
    </row>
    <row r="12" spans="1:34" s="21" customFormat="1" ht="12" x14ac:dyDescent="0.3">
      <c r="A12" s="11">
        <v>6</v>
      </c>
      <c r="B12" s="12" t="s">
        <v>44</v>
      </c>
      <c r="C12" s="14" t="s">
        <v>16</v>
      </c>
      <c r="D12" s="13">
        <v>42888</v>
      </c>
      <c r="E12" s="12" t="s">
        <v>740</v>
      </c>
      <c r="F12" s="15" t="s">
        <v>652</v>
      </c>
      <c r="G12" s="15" t="s">
        <v>35</v>
      </c>
      <c r="H12" s="15" t="s">
        <v>408</v>
      </c>
      <c r="I12" s="15" t="s">
        <v>159</v>
      </c>
      <c r="J12" s="15" t="s">
        <v>741</v>
      </c>
      <c r="K12" s="15" t="s">
        <v>742</v>
      </c>
      <c r="L12" s="16">
        <v>270</v>
      </c>
      <c r="M12" s="17">
        <v>0.75</v>
      </c>
      <c r="N12" s="18">
        <f t="shared" si="1"/>
        <v>202.5</v>
      </c>
      <c r="O12" s="19"/>
      <c r="P12" s="16"/>
      <c r="Q12" s="20">
        <f t="shared" si="2"/>
        <v>0</v>
      </c>
      <c r="R12" s="16">
        <v>270</v>
      </c>
      <c r="S12" s="20">
        <f t="shared" si="3"/>
        <v>54</v>
      </c>
      <c r="T12" s="16"/>
      <c r="U12" s="20">
        <f t="shared" si="4"/>
        <v>0</v>
      </c>
      <c r="V12" s="16"/>
      <c r="W12" s="20">
        <f t="shared" si="0"/>
        <v>0</v>
      </c>
      <c r="X12" s="16"/>
      <c r="Y12" s="20">
        <f t="shared" si="5"/>
        <v>0</v>
      </c>
      <c r="Z12" s="60"/>
      <c r="AA12" s="57" t="s">
        <v>41</v>
      </c>
      <c r="AB12" s="51"/>
      <c r="AC12" s="38"/>
      <c r="AD12" s="11"/>
      <c r="AE12" s="52"/>
      <c r="AF12" s="51"/>
      <c r="AG12" s="34"/>
      <c r="AH12" s="42">
        <f t="shared" si="6"/>
        <v>0</v>
      </c>
    </row>
    <row r="13" spans="1:34" s="21" customFormat="1" ht="12" x14ac:dyDescent="0.3">
      <c r="A13" s="11">
        <v>7</v>
      </c>
      <c r="B13" s="12" t="s">
        <v>44</v>
      </c>
      <c r="C13" s="14" t="s">
        <v>42</v>
      </c>
      <c r="D13" s="13">
        <v>42888</v>
      </c>
      <c r="E13" s="12" t="s">
        <v>743</v>
      </c>
      <c r="F13" s="15" t="s">
        <v>71</v>
      </c>
      <c r="G13" s="15" t="s">
        <v>35</v>
      </c>
      <c r="H13" s="15" t="s">
        <v>36</v>
      </c>
      <c r="I13" s="15" t="s">
        <v>37</v>
      </c>
      <c r="J13" s="15" t="s">
        <v>744</v>
      </c>
      <c r="K13" s="15" t="s">
        <v>745</v>
      </c>
      <c r="L13" s="16">
        <v>340</v>
      </c>
      <c r="M13" s="17">
        <v>0.7</v>
      </c>
      <c r="N13" s="18">
        <f t="shared" si="1"/>
        <v>237.99999999999997</v>
      </c>
      <c r="O13" s="19"/>
      <c r="P13" s="16"/>
      <c r="Q13" s="20">
        <f t="shared" si="2"/>
        <v>0</v>
      </c>
      <c r="R13" s="16"/>
      <c r="S13" s="20">
        <f t="shared" si="3"/>
        <v>0</v>
      </c>
      <c r="T13" s="16"/>
      <c r="U13" s="20">
        <f t="shared" si="4"/>
        <v>0</v>
      </c>
      <c r="V13" s="16"/>
      <c r="W13" s="20">
        <f t="shared" si="0"/>
        <v>0</v>
      </c>
      <c r="X13" s="16"/>
      <c r="Y13" s="20">
        <f t="shared" si="5"/>
        <v>0</v>
      </c>
      <c r="Z13" s="60"/>
      <c r="AA13" s="57" t="s">
        <v>41</v>
      </c>
      <c r="AB13" s="51"/>
      <c r="AC13" s="38"/>
      <c r="AD13" s="11"/>
      <c r="AE13" s="52"/>
      <c r="AF13" s="51"/>
      <c r="AG13" s="34"/>
      <c r="AH13" s="42">
        <f t="shared" si="6"/>
        <v>0</v>
      </c>
    </row>
    <row r="14" spans="1:34" s="21" customFormat="1" ht="12" x14ac:dyDescent="0.3">
      <c r="A14" s="11">
        <v>8</v>
      </c>
      <c r="B14" s="12" t="s">
        <v>476</v>
      </c>
      <c r="C14" s="14" t="s">
        <v>18</v>
      </c>
      <c r="D14" s="13">
        <v>42888</v>
      </c>
      <c r="E14" s="12"/>
      <c r="F14" s="15" t="s">
        <v>85</v>
      </c>
      <c r="G14" s="15" t="s">
        <v>59</v>
      </c>
      <c r="H14" s="15" t="s">
        <v>36</v>
      </c>
      <c r="I14" s="15" t="s">
        <v>37</v>
      </c>
      <c r="J14" s="15" t="s">
        <v>497</v>
      </c>
      <c r="K14" s="15" t="s">
        <v>250</v>
      </c>
      <c r="L14" s="16">
        <v>100</v>
      </c>
      <c r="M14" s="17">
        <v>0.65</v>
      </c>
      <c r="N14" s="18">
        <f>L14*M14</f>
        <v>65</v>
      </c>
      <c r="O14" s="19"/>
      <c r="P14" s="16"/>
      <c r="Q14" s="20">
        <f>P14*0.22</f>
        <v>0</v>
      </c>
      <c r="R14" s="16"/>
      <c r="S14" s="20">
        <f>R14*0.2</f>
        <v>0</v>
      </c>
      <c r="T14" s="16"/>
      <c r="U14" s="20">
        <f>T14*0.2</f>
        <v>0</v>
      </c>
      <c r="V14" s="16"/>
      <c r="W14" s="20">
        <f t="shared" si="0"/>
        <v>0</v>
      </c>
      <c r="X14" s="16">
        <v>100</v>
      </c>
      <c r="Y14" s="20">
        <f>X14*0.2</f>
        <v>20</v>
      </c>
      <c r="Z14" s="60"/>
      <c r="AA14" s="57" t="s">
        <v>41</v>
      </c>
      <c r="AB14" s="51"/>
      <c r="AC14" s="38"/>
      <c r="AD14" s="11"/>
      <c r="AE14" s="52"/>
      <c r="AF14" s="51"/>
      <c r="AG14" s="34"/>
      <c r="AH14" s="42">
        <f>AF14*AG14</f>
        <v>0</v>
      </c>
    </row>
    <row r="15" spans="1:34" s="21" customFormat="1" ht="12" x14ac:dyDescent="0.3">
      <c r="A15" s="11">
        <v>9</v>
      </c>
      <c r="B15" s="12" t="s">
        <v>476</v>
      </c>
      <c r="C15" s="14" t="s">
        <v>18</v>
      </c>
      <c r="D15" s="13">
        <v>42888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15" t="s">
        <v>746</v>
      </c>
      <c r="K15" s="15" t="s">
        <v>379</v>
      </c>
      <c r="L15" s="16">
        <v>3</v>
      </c>
      <c r="M15" s="17">
        <v>25</v>
      </c>
      <c r="N15" s="18">
        <f>L15*M15</f>
        <v>75</v>
      </c>
      <c r="O15" s="19"/>
      <c r="P15" s="16"/>
      <c r="Q15" s="20">
        <f>P15*0.22</f>
        <v>0</v>
      </c>
      <c r="R15" s="16"/>
      <c r="S15" s="20">
        <f>R15*0.2</f>
        <v>0</v>
      </c>
      <c r="T15" s="16"/>
      <c r="U15" s="20">
        <f>T15*0.2</f>
        <v>0</v>
      </c>
      <c r="V15" s="16"/>
      <c r="W15" s="20">
        <f t="shared" si="0"/>
        <v>0</v>
      </c>
      <c r="X15" s="16">
        <v>100</v>
      </c>
      <c r="Y15" s="20">
        <f>X15*0.2</f>
        <v>20</v>
      </c>
      <c r="Z15" s="60" t="s">
        <v>747</v>
      </c>
      <c r="AA15" s="57" t="s">
        <v>41</v>
      </c>
      <c r="AB15" s="51"/>
      <c r="AC15" s="38"/>
      <c r="AD15" s="11"/>
      <c r="AE15" s="52"/>
      <c r="AF15" s="51"/>
      <c r="AG15" s="34"/>
      <c r="AH15" s="42">
        <f>AF15*AG15</f>
        <v>0</v>
      </c>
    </row>
    <row r="16" spans="1:34" s="21" customFormat="1" ht="12" x14ac:dyDescent="0.3">
      <c r="A16" s="11">
        <v>10</v>
      </c>
      <c r="B16" s="12" t="s">
        <v>58</v>
      </c>
      <c r="C16" s="14" t="s">
        <v>18</v>
      </c>
      <c r="D16" s="13">
        <v>42888</v>
      </c>
      <c r="E16" s="12"/>
      <c r="F16" s="15" t="s">
        <v>85</v>
      </c>
      <c r="G16" s="15" t="s">
        <v>35</v>
      </c>
      <c r="H16" s="15" t="s">
        <v>36</v>
      </c>
      <c r="I16" s="15" t="s">
        <v>37</v>
      </c>
      <c r="J16" s="15" t="s">
        <v>128</v>
      </c>
      <c r="K16" s="15" t="s">
        <v>129</v>
      </c>
      <c r="L16" s="16">
        <v>140</v>
      </c>
      <c r="M16" s="17">
        <v>0.68</v>
      </c>
      <c r="N16" s="18">
        <v>95</v>
      </c>
      <c r="O16" s="19"/>
      <c r="P16" s="16"/>
      <c r="Q16" s="20">
        <f t="shared" si="2"/>
        <v>0</v>
      </c>
      <c r="R16" s="16"/>
      <c r="S16" s="20">
        <f t="shared" si="3"/>
        <v>0</v>
      </c>
      <c r="T16" s="16"/>
      <c r="U16" s="20">
        <f t="shared" si="4"/>
        <v>0</v>
      </c>
      <c r="V16" s="16"/>
      <c r="W16" s="20">
        <f t="shared" si="0"/>
        <v>0</v>
      </c>
      <c r="X16" s="16">
        <v>150</v>
      </c>
      <c r="Y16" s="20">
        <f t="shared" si="5"/>
        <v>30</v>
      </c>
      <c r="Z16" s="60"/>
      <c r="AA16" s="57" t="s">
        <v>41</v>
      </c>
      <c r="AB16" s="51"/>
      <c r="AC16" s="38"/>
      <c r="AD16" s="11"/>
      <c r="AE16" s="52"/>
      <c r="AF16" s="51"/>
      <c r="AG16" s="34"/>
      <c r="AH16" s="42">
        <f t="shared" si="6"/>
        <v>0</v>
      </c>
    </row>
    <row r="17" spans="1:34" s="21" customFormat="1" ht="12" x14ac:dyDescent="0.3">
      <c r="A17" s="11">
        <v>11</v>
      </c>
      <c r="B17" s="12" t="s">
        <v>44</v>
      </c>
      <c r="C17" s="14" t="s">
        <v>18</v>
      </c>
      <c r="D17" s="13">
        <v>42889</v>
      </c>
      <c r="E17" s="12" t="s">
        <v>748</v>
      </c>
      <c r="F17" s="15" t="s">
        <v>85</v>
      </c>
      <c r="G17" s="15" t="s">
        <v>59</v>
      </c>
      <c r="H17" s="15" t="s">
        <v>36</v>
      </c>
      <c r="I17" s="15" t="s">
        <v>37</v>
      </c>
      <c r="J17" s="22" t="s">
        <v>749</v>
      </c>
      <c r="K17" s="22" t="s">
        <v>750</v>
      </c>
      <c r="L17" s="16">
        <v>350</v>
      </c>
      <c r="M17" s="17">
        <v>0.65</v>
      </c>
      <c r="N17" s="18">
        <f t="shared" si="1"/>
        <v>227.5</v>
      </c>
      <c r="O17" s="19">
        <v>58.8</v>
      </c>
      <c r="P17" s="16"/>
      <c r="Q17" s="20">
        <f t="shared" si="2"/>
        <v>0</v>
      </c>
      <c r="R17" s="16"/>
      <c r="S17" s="20">
        <f t="shared" si="3"/>
        <v>0</v>
      </c>
      <c r="T17" s="16"/>
      <c r="U17" s="20">
        <f t="shared" si="4"/>
        <v>0</v>
      </c>
      <c r="V17" s="16"/>
      <c r="W17" s="20">
        <f t="shared" si="0"/>
        <v>0</v>
      </c>
      <c r="X17" s="16">
        <v>350</v>
      </c>
      <c r="Y17" s="20">
        <f t="shared" si="5"/>
        <v>70</v>
      </c>
      <c r="Z17" s="60" t="s">
        <v>751</v>
      </c>
      <c r="AA17" s="57" t="s">
        <v>41</v>
      </c>
      <c r="AB17" s="51"/>
      <c r="AC17" s="38"/>
      <c r="AD17" s="11"/>
      <c r="AE17" s="52"/>
      <c r="AF17" s="51"/>
      <c r="AG17" s="34"/>
      <c r="AH17" s="42">
        <f t="shared" si="6"/>
        <v>0</v>
      </c>
    </row>
    <row r="18" spans="1:34" s="21" customFormat="1" ht="12" x14ac:dyDescent="0.3">
      <c r="A18" s="11">
        <v>12</v>
      </c>
      <c r="B18" s="15" t="s">
        <v>44</v>
      </c>
      <c r="C18" s="14" t="s">
        <v>15</v>
      </c>
      <c r="D18" s="14">
        <v>42892</v>
      </c>
      <c r="E18" s="15" t="s">
        <v>752</v>
      </c>
      <c r="F18" s="15" t="s">
        <v>53</v>
      </c>
      <c r="G18" s="15" t="s">
        <v>47</v>
      </c>
      <c r="H18" s="15" t="s">
        <v>408</v>
      </c>
      <c r="I18" s="15" t="s">
        <v>159</v>
      </c>
      <c r="J18" s="15" t="s">
        <v>753</v>
      </c>
      <c r="K18" s="15" t="s">
        <v>754</v>
      </c>
      <c r="L18" s="16">
        <v>350</v>
      </c>
      <c r="M18" s="17">
        <v>0.75</v>
      </c>
      <c r="N18" s="18">
        <f t="shared" si="1"/>
        <v>262.5</v>
      </c>
      <c r="O18" s="19"/>
      <c r="P18" s="16">
        <v>370</v>
      </c>
      <c r="Q18" s="20">
        <f t="shared" si="2"/>
        <v>81.400000000000006</v>
      </c>
      <c r="R18" s="16"/>
      <c r="S18" s="20">
        <f t="shared" si="3"/>
        <v>0</v>
      </c>
      <c r="T18" s="16"/>
      <c r="U18" s="20">
        <f t="shared" si="4"/>
        <v>0</v>
      </c>
      <c r="V18" s="16"/>
      <c r="W18" s="20">
        <f t="shared" si="0"/>
        <v>0</v>
      </c>
      <c r="X18" s="16"/>
      <c r="Y18" s="20">
        <f t="shared" si="5"/>
        <v>0</v>
      </c>
      <c r="Z18" s="60"/>
      <c r="AA18" s="57" t="s">
        <v>41</v>
      </c>
      <c r="AB18" s="51"/>
      <c r="AC18" s="38"/>
      <c r="AD18" s="11"/>
      <c r="AE18" s="52"/>
      <c r="AF18" s="51"/>
      <c r="AG18" s="34"/>
      <c r="AH18" s="42">
        <f t="shared" si="6"/>
        <v>0</v>
      </c>
    </row>
    <row r="19" spans="1:34" s="21" customFormat="1" ht="12" x14ac:dyDescent="0.3">
      <c r="A19" s="11">
        <v>13</v>
      </c>
      <c r="B19" s="15" t="s">
        <v>44</v>
      </c>
      <c r="C19" s="14" t="s">
        <v>42</v>
      </c>
      <c r="D19" s="13">
        <v>42892</v>
      </c>
      <c r="E19" s="12" t="s">
        <v>457</v>
      </c>
      <c r="F19" s="15" t="s">
        <v>71</v>
      </c>
      <c r="G19" s="15" t="s">
        <v>35</v>
      </c>
      <c r="H19" s="15" t="s">
        <v>734</v>
      </c>
      <c r="I19" s="15" t="s">
        <v>755</v>
      </c>
      <c r="J19" s="15"/>
      <c r="K19" s="15"/>
      <c r="L19" s="16">
        <v>450</v>
      </c>
      <c r="M19" s="17">
        <v>0.7</v>
      </c>
      <c r="N19" s="18">
        <f t="shared" si="1"/>
        <v>315</v>
      </c>
      <c r="O19" s="19"/>
      <c r="P19" s="16"/>
      <c r="Q19" s="20">
        <f t="shared" si="2"/>
        <v>0</v>
      </c>
      <c r="R19" s="16"/>
      <c r="S19" s="20">
        <f t="shared" si="3"/>
        <v>0</v>
      </c>
      <c r="T19" s="16"/>
      <c r="U19" s="20">
        <f t="shared" si="4"/>
        <v>0</v>
      </c>
      <c r="V19" s="16"/>
      <c r="W19" s="20">
        <f t="shared" si="0"/>
        <v>0</v>
      </c>
      <c r="X19" s="16"/>
      <c r="Y19" s="20">
        <f t="shared" si="5"/>
        <v>0</v>
      </c>
      <c r="Z19" s="60" t="s">
        <v>756</v>
      </c>
      <c r="AA19" s="57" t="s">
        <v>41</v>
      </c>
      <c r="AB19" s="51"/>
      <c r="AC19" s="38"/>
      <c r="AD19" s="11"/>
      <c r="AE19" s="52"/>
      <c r="AF19" s="51"/>
      <c r="AG19" s="34"/>
      <c r="AH19" s="42">
        <f t="shared" si="6"/>
        <v>0</v>
      </c>
    </row>
    <row r="20" spans="1:34" s="21" customFormat="1" ht="12" x14ac:dyDescent="0.3">
      <c r="A20" s="11">
        <v>14</v>
      </c>
      <c r="B20" s="15" t="s">
        <v>44</v>
      </c>
      <c r="C20" s="14" t="s">
        <v>15</v>
      </c>
      <c r="D20" s="14">
        <v>42893</v>
      </c>
      <c r="E20" s="15" t="s">
        <v>457</v>
      </c>
      <c r="F20" s="15" t="s">
        <v>53</v>
      </c>
      <c r="G20" s="15" t="s">
        <v>47</v>
      </c>
      <c r="H20" s="15" t="s">
        <v>757</v>
      </c>
      <c r="I20" s="15" t="s">
        <v>758</v>
      </c>
      <c r="J20" s="15" t="s">
        <v>36</v>
      </c>
      <c r="K20" s="15" t="s">
        <v>37</v>
      </c>
      <c r="L20" s="16">
        <v>100</v>
      </c>
      <c r="M20" s="17">
        <v>0.75</v>
      </c>
      <c r="N20" s="18">
        <f t="shared" si="1"/>
        <v>75</v>
      </c>
      <c r="O20" s="19"/>
      <c r="P20" s="16">
        <v>150</v>
      </c>
      <c r="Q20" s="20">
        <f t="shared" si="2"/>
        <v>33</v>
      </c>
      <c r="R20" s="16"/>
      <c r="S20" s="20">
        <f t="shared" si="3"/>
        <v>0</v>
      </c>
      <c r="T20" s="16"/>
      <c r="U20" s="20">
        <f t="shared" si="4"/>
        <v>0</v>
      </c>
      <c r="V20" s="16"/>
      <c r="W20" s="20">
        <f t="shared" si="0"/>
        <v>0</v>
      </c>
      <c r="X20" s="16"/>
      <c r="Y20" s="20">
        <f t="shared" si="5"/>
        <v>0</v>
      </c>
      <c r="Z20" s="60"/>
      <c r="AA20" s="57" t="s">
        <v>41</v>
      </c>
      <c r="AB20" s="51"/>
      <c r="AC20" s="38"/>
      <c r="AD20" s="11"/>
      <c r="AE20" s="52"/>
      <c r="AF20" s="51"/>
      <c r="AG20" s="34"/>
      <c r="AH20" s="42">
        <f t="shared" si="6"/>
        <v>0</v>
      </c>
    </row>
    <row r="21" spans="1:34" s="21" customFormat="1" ht="22.8" x14ac:dyDescent="0.3">
      <c r="A21" s="11">
        <v>15</v>
      </c>
      <c r="B21" s="15" t="s">
        <v>44</v>
      </c>
      <c r="C21" s="14" t="s">
        <v>15</v>
      </c>
      <c r="D21" s="14">
        <v>42893</v>
      </c>
      <c r="E21" s="65" t="s">
        <v>759</v>
      </c>
      <c r="F21" s="15" t="s">
        <v>53</v>
      </c>
      <c r="G21" s="15" t="s">
        <v>47</v>
      </c>
      <c r="H21" s="15" t="s">
        <v>760</v>
      </c>
      <c r="I21" s="15" t="s">
        <v>65</v>
      </c>
      <c r="J21" s="15" t="s">
        <v>165</v>
      </c>
      <c r="K21" s="15" t="s">
        <v>761</v>
      </c>
      <c r="L21" s="16">
        <v>50</v>
      </c>
      <c r="M21" s="17">
        <v>0.75</v>
      </c>
      <c r="N21" s="18">
        <f t="shared" si="1"/>
        <v>37.5</v>
      </c>
      <c r="O21" s="19">
        <v>25</v>
      </c>
      <c r="P21" s="16">
        <v>4</v>
      </c>
      <c r="Q21" s="20">
        <v>40</v>
      </c>
      <c r="R21" s="16"/>
      <c r="S21" s="20">
        <f t="shared" si="3"/>
        <v>0</v>
      </c>
      <c r="T21" s="16"/>
      <c r="U21" s="20">
        <f t="shared" si="4"/>
        <v>0</v>
      </c>
      <c r="V21" s="16"/>
      <c r="W21" s="20">
        <f t="shared" si="0"/>
        <v>0</v>
      </c>
      <c r="X21" s="16"/>
      <c r="Y21" s="20">
        <f t="shared" si="5"/>
        <v>0</v>
      </c>
      <c r="Z21" s="60" t="s">
        <v>762</v>
      </c>
      <c r="AA21" s="57" t="s">
        <v>41</v>
      </c>
      <c r="AB21" s="51"/>
      <c r="AC21" s="38"/>
      <c r="AD21" s="11"/>
      <c r="AE21" s="52"/>
      <c r="AF21" s="51"/>
      <c r="AG21" s="34"/>
      <c r="AH21" s="42">
        <f t="shared" si="6"/>
        <v>0</v>
      </c>
    </row>
    <row r="22" spans="1:34" s="21" customFormat="1" ht="12" x14ac:dyDescent="0.3">
      <c r="A22" s="11">
        <v>16</v>
      </c>
      <c r="B22" s="15" t="s">
        <v>476</v>
      </c>
      <c r="C22" s="14" t="s">
        <v>16</v>
      </c>
      <c r="D22" s="14">
        <v>42893</v>
      </c>
      <c r="E22" s="15" t="s">
        <v>763</v>
      </c>
      <c r="F22" s="15" t="s">
        <v>652</v>
      </c>
      <c r="G22" s="15" t="s">
        <v>47</v>
      </c>
      <c r="H22" s="15" t="s">
        <v>36</v>
      </c>
      <c r="I22" s="15" t="s">
        <v>37</v>
      </c>
      <c r="J22" s="15" t="s">
        <v>764</v>
      </c>
      <c r="K22" s="15" t="s">
        <v>765</v>
      </c>
      <c r="L22" s="16">
        <v>350</v>
      </c>
      <c r="M22" s="17">
        <v>0.75</v>
      </c>
      <c r="N22" s="18">
        <f t="shared" si="1"/>
        <v>262.5</v>
      </c>
      <c r="O22" s="19"/>
      <c r="P22" s="16"/>
      <c r="Q22" s="20">
        <f t="shared" si="2"/>
        <v>0</v>
      </c>
      <c r="R22" s="16">
        <v>370</v>
      </c>
      <c r="S22" s="20">
        <f t="shared" si="3"/>
        <v>74</v>
      </c>
      <c r="T22" s="16"/>
      <c r="U22" s="20">
        <f t="shared" si="4"/>
        <v>0</v>
      </c>
      <c r="V22" s="16"/>
      <c r="W22" s="20">
        <f t="shared" si="0"/>
        <v>0</v>
      </c>
      <c r="X22" s="16"/>
      <c r="Y22" s="20">
        <f t="shared" si="5"/>
        <v>0</v>
      </c>
      <c r="Z22" s="60"/>
      <c r="AA22" s="57" t="s">
        <v>41</v>
      </c>
      <c r="AB22" s="51"/>
      <c r="AC22" s="38"/>
      <c r="AD22" s="11"/>
      <c r="AE22" s="52"/>
      <c r="AF22" s="51"/>
      <c r="AG22" s="34"/>
      <c r="AH22" s="42">
        <f t="shared" si="6"/>
        <v>0</v>
      </c>
    </row>
    <row r="23" spans="1:34" s="21" customFormat="1" ht="12" x14ac:dyDescent="0.3">
      <c r="A23" s="11">
        <v>18</v>
      </c>
      <c r="B23" s="15" t="s">
        <v>62</v>
      </c>
      <c r="C23" s="14" t="s">
        <v>18</v>
      </c>
      <c r="D23" s="14">
        <v>42895</v>
      </c>
      <c r="E23" s="15" t="s">
        <v>315</v>
      </c>
      <c r="F23" s="15" t="s">
        <v>85</v>
      </c>
      <c r="G23" s="15" t="s">
        <v>59</v>
      </c>
      <c r="H23" s="15" t="s">
        <v>391</v>
      </c>
      <c r="I23" s="22" t="s">
        <v>140</v>
      </c>
      <c r="J23" s="23" t="s">
        <v>392</v>
      </c>
      <c r="K23" s="23" t="s">
        <v>65</v>
      </c>
      <c r="L23" s="16">
        <v>0</v>
      </c>
      <c r="M23" s="17">
        <v>0</v>
      </c>
      <c r="N23" s="18">
        <f t="shared" si="1"/>
        <v>0</v>
      </c>
      <c r="O23" s="19"/>
      <c r="P23" s="16"/>
      <c r="Q23" s="20">
        <f t="shared" si="2"/>
        <v>0</v>
      </c>
      <c r="R23" s="16"/>
      <c r="S23" s="20">
        <f t="shared" si="3"/>
        <v>0</v>
      </c>
      <c r="T23" s="16"/>
      <c r="U23" s="20">
        <f t="shared" si="4"/>
        <v>0</v>
      </c>
      <c r="V23" s="16"/>
      <c r="W23" s="20">
        <f t="shared" si="0"/>
        <v>0</v>
      </c>
      <c r="X23" s="16">
        <v>150</v>
      </c>
      <c r="Y23" s="20">
        <f t="shared" si="5"/>
        <v>30</v>
      </c>
      <c r="Z23" s="60" t="s">
        <v>766</v>
      </c>
      <c r="AA23" s="57" t="s">
        <v>41</v>
      </c>
      <c r="AB23" s="51"/>
      <c r="AC23" s="38"/>
      <c r="AD23" s="11"/>
      <c r="AE23" s="52"/>
      <c r="AF23" s="51"/>
      <c r="AG23" s="34"/>
      <c r="AH23" s="42">
        <f t="shared" si="6"/>
        <v>0</v>
      </c>
    </row>
    <row r="24" spans="1:34" s="21" customFormat="1" ht="12" x14ac:dyDescent="0.3">
      <c r="A24" s="11">
        <v>19</v>
      </c>
      <c r="B24" s="15" t="s">
        <v>51</v>
      </c>
      <c r="C24" s="14" t="s">
        <v>727</v>
      </c>
      <c r="D24" s="14">
        <v>42894</v>
      </c>
      <c r="E24" s="15" t="s">
        <v>767</v>
      </c>
      <c r="F24" s="15" t="s">
        <v>620</v>
      </c>
      <c r="G24" s="15" t="s">
        <v>47</v>
      </c>
      <c r="H24" s="15" t="s">
        <v>253</v>
      </c>
      <c r="I24" s="22" t="s">
        <v>254</v>
      </c>
      <c r="J24" s="15" t="s">
        <v>768</v>
      </c>
      <c r="K24" s="15" t="s">
        <v>769</v>
      </c>
      <c r="L24" s="16">
        <v>300</v>
      </c>
      <c r="M24" s="17">
        <v>0.8</v>
      </c>
      <c r="N24" s="18">
        <f t="shared" si="1"/>
        <v>240</v>
      </c>
      <c r="O24" s="19">
        <v>9.4</v>
      </c>
      <c r="P24" s="16"/>
      <c r="Q24" s="20">
        <f t="shared" si="2"/>
        <v>0</v>
      </c>
      <c r="R24" s="16"/>
      <c r="S24" s="20">
        <f t="shared" si="3"/>
        <v>0</v>
      </c>
      <c r="T24" s="16"/>
      <c r="U24" s="20">
        <f t="shared" si="4"/>
        <v>0</v>
      </c>
      <c r="V24" s="16">
        <v>300</v>
      </c>
      <c r="W24" s="20">
        <f t="shared" si="0"/>
        <v>54</v>
      </c>
      <c r="X24" s="16"/>
      <c r="Y24" s="20">
        <f t="shared" si="5"/>
        <v>0</v>
      </c>
      <c r="Z24" s="60" t="s">
        <v>600</v>
      </c>
      <c r="AA24" s="57" t="s">
        <v>41</v>
      </c>
      <c r="AB24" s="51"/>
      <c r="AC24" s="38"/>
      <c r="AD24" s="11"/>
      <c r="AE24" s="52"/>
      <c r="AF24" s="51"/>
      <c r="AG24" s="34"/>
      <c r="AH24" s="42">
        <f t="shared" si="6"/>
        <v>0</v>
      </c>
    </row>
    <row r="25" spans="1:34" s="21" customFormat="1" ht="12" x14ac:dyDescent="0.3">
      <c r="A25" s="11">
        <v>20</v>
      </c>
      <c r="B25" s="15" t="s">
        <v>32</v>
      </c>
      <c r="C25" s="14" t="s">
        <v>16</v>
      </c>
      <c r="D25" s="14">
        <v>42894</v>
      </c>
      <c r="E25" s="15" t="s">
        <v>770</v>
      </c>
      <c r="F25" s="15" t="s">
        <v>652</v>
      </c>
      <c r="G25" s="15" t="s">
        <v>35</v>
      </c>
      <c r="H25" s="15" t="s">
        <v>36</v>
      </c>
      <c r="I25" s="15" t="s">
        <v>37</v>
      </c>
      <c r="J25" s="15" t="s">
        <v>771</v>
      </c>
      <c r="K25" s="15" t="s">
        <v>772</v>
      </c>
      <c r="L25" s="16"/>
      <c r="M25" s="17"/>
      <c r="N25" s="18">
        <f>L25*M25</f>
        <v>0</v>
      </c>
      <c r="O25" s="19"/>
      <c r="P25" s="16"/>
      <c r="Q25" s="20">
        <f>P25*0.22</f>
        <v>0</v>
      </c>
      <c r="R25" s="16">
        <v>250</v>
      </c>
      <c r="S25" s="20">
        <f>R25*0.2</f>
        <v>50</v>
      </c>
      <c r="T25" s="16"/>
      <c r="U25" s="20">
        <f>T25*0.2</f>
        <v>0</v>
      </c>
      <c r="V25" s="16"/>
      <c r="W25" s="20">
        <f t="shared" si="0"/>
        <v>0</v>
      </c>
      <c r="X25" s="16"/>
      <c r="Y25" s="20">
        <f>X25*0.2</f>
        <v>0</v>
      </c>
      <c r="Z25" s="60" t="s">
        <v>773</v>
      </c>
      <c r="AA25" s="57" t="s">
        <v>41</v>
      </c>
      <c r="AB25" s="51"/>
      <c r="AC25" s="38"/>
      <c r="AD25" s="11"/>
      <c r="AE25" s="52"/>
      <c r="AF25" s="51"/>
      <c r="AG25" s="34"/>
      <c r="AH25" s="42">
        <f>AF25*AG25</f>
        <v>0</v>
      </c>
    </row>
    <row r="26" spans="1:34" s="21" customFormat="1" ht="12" x14ac:dyDescent="0.3">
      <c r="A26" s="11">
        <v>21</v>
      </c>
      <c r="B26" s="15" t="s">
        <v>32</v>
      </c>
      <c r="C26" s="14" t="s">
        <v>42</v>
      </c>
      <c r="D26" s="14">
        <v>42894</v>
      </c>
      <c r="E26" s="15" t="s">
        <v>774</v>
      </c>
      <c r="F26" s="15" t="s">
        <v>71</v>
      </c>
      <c r="G26" s="15" t="s">
        <v>59</v>
      </c>
      <c r="H26" s="22" t="s">
        <v>775</v>
      </c>
      <c r="I26" s="22" t="s">
        <v>776</v>
      </c>
      <c r="J26" s="15" t="s">
        <v>36</v>
      </c>
      <c r="K26" s="15" t="s">
        <v>37</v>
      </c>
      <c r="L26" s="16">
        <v>250</v>
      </c>
      <c r="M26" s="17">
        <v>1</v>
      </c>
      <c r="N26" s="18">
        <f t="shared" si="1"/>
        <v>250</v>
      </c>
      <c r="O26" s="19"/>
      <c r="P26" s="16"/>
      <c r="Q26" s="20">
        <f t="shared" si="2"/>
        <v>0</v>
      </c>
      <c r="R26" s="16"/>
      <c r="S26" s="20">
        <f t="shared" si="3"/>
        <v>0</v>
      </c>
      <c r="T26" s="16"/>
      <c r="U26" s="20">
        <f t="shared" si="4"/>
        <v>0</v>
      </c>
      <c r="V26" s="16"/>
      <c r="W26" s="20">
        <f t="shared" si="0"/>
        <v>0</v>
      </c>
      <c r="X26" s="16"/>
      <c r="Y26" s="20">
        <f t="shared" si="5"/>
        <v>0</v>
      </c>
      <c r="Z26" s="61" t="s">
        <v>777</v>
      </c>
      <c r="AA26" s="57" t="s">
        <v>41</v>
      </c>
      <c r="AB26" s="51"/>
      <c r="AC26" s="38"/>
      <c r="AD26" s="11"/>
      <c r="AE26" s="52"/>
      <c r="AF26" s="51"/>
      <c r="AG26" s="34"/>
      <c r="AH26" s="42">
        <f t="shared" si="6"/>
        <v>0</v>
      </c>
    </row>
    <row r="27" spans="1:34" s="21" customFormat="1" ht="12" x14ac:dyDescent="0.3">
      <c r="A27" s="11">
        <v>22</v>
      </c>
      <c r="B27" s="15" t="s">
        <v>58</v>
      </c>
      <c r="C27" s="14" t="s">
        <v>17</v>
      </c>
      <c r="D27" s="14">
        <v>42894</v>
      </c>
      <c r="E27" s="15"/>
      <c r="F27" s="15" t="s">
        <v>778</v>
      </c>
      <c r="G27" s="15" t="s">
        <v>59</v>
      </c>
      <c r="H27" s="15" t="s">
        <v>36</v>
      </c>
      <c r="I27" s="15" t="s">
        <v>37</v>
      </c>
      <c r="J27" s="15" t="s">
        <v>593</v>
      </c>
      <c r="K27" s="15" t="s">
        <v>594</v>
      </c>
      <c r="L27" s="16">
        <v>190</v>
      </c>
      <c r="M27" s="17">
        <v>0.68</v>
      </c>
      <c r="N27" s="18">
        <v>125</v>
      </c>
      <c r="O27" s="19"/>
      <c r="P27" s="16"/>
      <c r="Q27" s="20">
        <f t="shared" si="2"/>
        <v>0</v>
      </c>
      <c r="R27" s="16"/>
      <c r="S27" s="20">
        <f t="shared" si="3"/>
        <v>0</v>
      </c>
      <c r="T27" s="16">
        <v>200</v>
      </c>
      <c r="U27" s="20">
        <f t="shared" si="4"/>
        <v>40</v>
      </c>
      <c r="V27" s="16"/>
      <c r="W27" s="20">
        <f t="shared" si="0"/>
        <v>0</v>
      </c>
      <c r="X27" s="16"/>
      <c r="Y27" s="20">
        <f t="shared" si="5"/>
        <v>0</v>
      </c>
      <c r="Z27" s="60"/>
      <c r="AA27" s="57" t="s">
        <v>41</v>
      </c>
      <c r="AB27" s="53"/>
      <c r="AC27" s="45"/>
      <c r="AD27" s="11"/>
      <c r="AE27" s="52"/>
      <c r="AF27" s="51"/>
      <c r="AG27" s="34"/>
      <c r="AH27" s="42">
        <f t="shared" si="6"/>
        <v>0</v>
      </c>
    </row>
    <row r="28" spans="1:34" s="21" customFormat="1" ht="12" x14ac:dyDescent="0.3">
      <c r="A28" s="11">
        <v>23</v>
      </c>
      <c r="B28" s="15" t="s">
        <v>58</v>
      </c>
      <c r="C28" s="14" t="s">
        <v>15</v>
      </c>
      <c r="D28" s="14">
        <v>42894</v>
      </c>
      <c r="E28" s="15"/>
      <c r="F28" s="15" t="s">
        <v>46</v>
      </c>
      <c r="G28" s="15" t="s">
        <v>47</v>
      </c>
      <c r="H28" s="15" t="s">
        <v>36</v>
      </c>
      <c r="I28" s="22" t="s">
        <v>37</v>
      </c>
      <c r="J28" s="15" t="s">
        <v>779</v>
      </c>
      <c r="K28" s="15" t="s">
        <v>780</v>
      </c>
      <c r="L28" s="16">
        <v>330</v>
      </c>
      <c r="M28" s="17">
        <v>0.72</v>
      </c>
      <c r="N28" s="18">
        <v>240</v>
      </c>
      <c r="O28" s="19"/>
      <c r="P28" s="16">
        <v>350</v>
      </c>
      <c r="Q28" s="20">
        <f t="shared" si="2"/>
        <v>77</v>
      </c>
      <c r="R28" s="16"/>
      <c r="S28" s="20">
        <f t="shared" si="3"/>
        <v>0</v>
      </c>
      <c r="T28" s="16"/>
      <c r="U28" s="20">
        <f t="shared" si="4"/>
        <v>0</v>
      </c>
      <c r="V28" s="16"/>
      <c r="W28" s="20">
        <f t="shared" si="0"/>
        <v>0</v>
      </c>
      <c r="X28" s="16"/>
      <c r="Y28" s="20">
        <f t="shared" si="5"/>
        <v>0</v>
      </c>
      <c r="Z28" s="60"/>
      <c r="AA28" s="57" t="s">
        <v>41</v>
      </c>
      <c r="AB28" s="51"/>
      <c r="AC28" s="38"/>
      <c r="AD28" s="11"/>
      <c r="AE28" s="52"/>
      <c r="AF28" s="51"/>
      <c r="AG28" s="34"/>
      <c r="AH28" s="42">
        <f t="shared" si="6"/>
        <v>0</v>
      </c>
    </row>
    <row r="29" spans="1:34" s="21" customFormat="1" ht="12" x14ac:dyDescent="0.3">
      <c r="A29" s="11">
        <v>24</v>
      </c>
      <c r="B29" s="15" t="s">
        <v>178</v>
      </c>
      <c r="C29" s="14" t="s">
        <v>15</v>
      </c>
      <c r="D29" s="14">
        <v>42894</v>
      </c>
      <c r="E29" s="15" t="s">
        <v>781</v>
      </c>
      <c r="F29" s="15" t="s">
        <v>53</v>
      </c>
      <c r="G29" s="15" t="s">
        <v>47</v>
      </c>
      <c r="H29" s="15" t="s">
        <v>165</v>
      </c>
      <c r="I29" s="15" t="s">
        <v>166</v>
      </c>
      <c r="J29" s="15" t="s">
        <v>782</v>
      </c>
      <c r="K29" s="15" t="s">
        <v>783</v>
      </c>
      <c r="L29" s="16">
        <v>980</v>
      </c>
      <c r="M29" s="17">
        <v>0.72</v>
      </c>
      <c r="N29" s="18">
        <f t="shared" si="1"/>
        <v>705.6</v>
      </c>
      <c r="O29" s="19">
        <v>15</v>
      </c>
      <c r="P29" s="16">
        <v>950</v>
      </c>
      <c r="Q29" s="20">
        <f t="shared" si="2"/>
        <v>209</v>
      </c>
      <c r="R29" s="16"/>
      <c r="S29" s="20">
        <f t="shared" si="3"/>
        <v>0</v>
      </c>
      <c r="T29" s="16"/>
      <c r="U29" s="20">
        <f t="shared" si="4"/>
        <v>0</v>
      </c>
      <c r="V29" s="16"/>
      <c r="W29" s="20">
        <f t="shared" si="0"/>
        <v>0</v>
      </c>
      <c r="X29" s="16"/>
      <c r="Y29" s="20">
        <f t="shared" si="5"/>
        <v>0</v>
      </c>
      <c r="Z29" s="60" t="s">
        <v>784</v>
      </c>
      <c r="AA29" s="57" t="s">
        <v>41</v>
      </c>
      <c r="AB29" s="51"/>
      <c r="AC29" s="38"/>
      <c r="AD29" s="11"/>
      <c r="AE29" s="52"/>
      <c r="AF29" s="51"/>
      <c r="AG29" s="34"/>
      <c r="AH29" s="42">
        <f t="shared" si="6"/>
        <v>0</v>
      </c>
    </row>
    <row r="30" spans="1:34" s="21" customFormat="1" ht="12" x14ac:dyDescent="0.3">
      <c r="A30" s="11">
        <v>25</v>
      </c>
      <c r="B30" s="15" t="s">
        <v>62</v>
      </c>
      <c r="C30" s="14" t="s">
        <v>727</v>
      </c>
      <c r="D30" s="14">
        <v>42894</v>
      </c>
      <c r="E30" s="15" t="s">
        <v>785</v>
      </c>
      <c r="F30" s="15" t="s">
        <v>620</v>
      </c>
      <c r="G30" s="15" t="s">
        <v>47</v>
      </c>
      <c r="H30" s="15" t="s">
        <v>165</v>
      </c>
      <c r="I30" s="15" t="s">
        <v>166</v>
      </c>
      <c r="J30" s="15" t="s">
        <v>403</v>
      </c>
      <c r="K30" s="15" t="s">
        <v>254</v>
      </c>
      <c r="L30" s="16">
        <v>0</v>
      </c>
      <c r="M30" s="17">
        <v>0</v>
      </c>
      <c r="N30" s="18">
        <f t="shared" si="1"/>
        <v>0</v>
      </c>
      <c r="O30" s="19"/>
      <c r="P30" s="16"/>
      <c r="Q30" s="20">
        <f t="shared" si="2"/>
        <v>0</v>
      </c>
      <c r="R30" s="16"/>
      <c r="S30" s="20">
        <f t="shared" si="3"/>
        <v>0</v>
      </c>
      <c r="T30" s="16"/>
      <c r="U30" s="20">
        <f t="shared" si="4"/>
        <v>0</v>
      </c>
      <c r="V30" s="16">
        <v>4</v>
      </c>
      <c r="W30" s="20">
        <v>40</v>
      </c>
      <c r="X30" s="16"/>
      <c r="Y30" s="20">
        <f t="shared" si="5"/>
        <v>0</v>
      </c>
      <c r="Z30" s="60" t="s">
        <v>786</v>
      </c>
      <c r="AA30" s="57"/>
      <c r="AB30" s="51"/>
      <c r="AC30" s="38"/>
      <c r="AD30" s="11"/>
      <c r="AE30" s="52"/>
      <c r="AF30" s="51"/>
      <c r="AG30" s="34"/>
      <c r="AH30" s="42">
        <f t="shared" si="6"/>
        <v>0</v>
      </c>
    </row>
    <row r="31" spans="1:34" s="21" customFormat="1" ht="12" x14ac:dyDescent="0.3">
      <c r="A31" s="11">
        <v>26</v>
      </c>
      <c r="B31" s="15" t="s">
        <v>161</v>
      </c>
      <c r="C31" s="14" t="s">
        <v>42</v>
      </c>
      <c r="D31" s="14">
        <v>42895</v>
      </c>
      <c r="E31" s="15" t="s">
        <v>787</v>
      </c>
      <c r="F31" s="15" t="s">
        <v>71</v>
      </c>
      <c r="G31" s="15" t="s">
        <v>59</v>
      </c>
      <c r="H31" s="15" t="s">
        <v>373</v>
      </c>
      <c r="I31" s="22" t="s">
        <v>374</v>
      </c>
      <c r="J31" s="15" t="s">
        <v>126</v>
      </c>
      <c r="K31" s="15" t="s">
        <v>127</v>
      </c>
      <c r="L31" s="16">
        <v>400</v>
      </c>
      <c r="M31" s="17">
        <v>0.75</v>
      </c>
      <c r="N31" s="18">
        <f t="shared" si="1"/>
        <v>300</v>
      </c>
      <c r="O31" s="19"/>
      <c r="P31" s="16"/>
      <c r="Q31" s="20">
        <f t="shared" si="2"/>
        <v>0</v>
      </c>
      <c r="R31" s="16"/>
      <c r="S31" s="20">
        <f t="shared" si="3"/>
        <v>0</v>
      </c>
      <c r="T31" s="16"/>
      <c r="U31" s="20">
        <f t="shared" si="4"/>
        <v>0</v>
      </c>
      <c r="V31" s="16"/>
      <c r="W31" s="20">
        <f t="shared" si="0"/>
        <v>0</v>
      </c>
      <c r="X31" s="16"/>
      <c r="Y31" s="20">
        <f t="shared" si="5"/>
        <v>0</v>
      </c>
      <c r="Z31" s="60"/>
      <c r="AA31" s="57" t="s">
        <v>41</v>
      </c>
      <c r="AB31" s="51"/>
      <c r="AC31" s="38"/>
      <c r="AD31" s="11"/>
      <c r="AE31" s="52"/>
      <c r="AF31" s="51"/>
      <c r="AG31" s="34"/>
      <c r="AH31" s="42">
        <f t="shared" si="6"/>
        <v>0</v>
      </c>
    </row>
    <row r="32" spans="1:34" s="21" customFormat="1" ht="12" x14ac:dyDescent="0.3">
      <c r="A32" s="11">
        <v>27</v>
      </c>
      <c r="B32" s="15" t="s">
        <v>161</v>
      </c>
      <c r="C32" s="14" t="s">
        <v>727</v>
      </c>
      <c r="D32" s="14">
        <v>42895</v>
      </c>
      <c r="E32" s="15"/>
      <c r="F32" s="15" t="s">
        <v>620</v>
      </c>
      <c r="G32" s="15" t="s">
        <v>59</v>
      </c>
      <c r="H32" s="15" t="s">
        <v>163</v>
      </c>
      <c r="I32" s="22" t="s">
        <v>164</v>
      </c>
      <c r="J32" s="15" t="s">
        <v>126</v>
      </c>
      <c r="K32" s="22" t="s">
        <v>127</v>
      </c>
      <c r="L32" s="16">
        <v>100</v>
      </c>
      <c r="M32" s="17">
        <v>0.7</v>
      </c>
      <c r="N32" s="18">
        <f t="shared" si="1"/>
        <v>70</v>
      </c>
      <c r="O32" s="19"/>
      <c r="P32" s="16"/>
      <c r="Q32" s="20">
        <f t="shared" si="2"/>
        <v>0</v>
      </c>
      <c r="R32" s="16"/>
      <c r="S32" s="20">
        <f t="shared" si="3"/>
        <v>0</v>
      </c>
      <c r="T32" s="16"/>
      <c r="U32" s="20">
        <f t="shared" si="4"/>
        <v>0</v>
      </c>
      <c r="V32" s="16">
        <v>125</v>
      </c>
      <c r="W32" s="20">
        <f t="shared" si="0"/>
        <v>22.5</v>
      </c>
      <c r="X32" s="16"/>
      <c r="Y32" s="20">
        <f t="shared" si="5"/>
        <v>0</v>
      </c>
      <c r="Z32" s="60"/>
      <c r="AA32" s="57" t="s">
        <v>41</v>
      </c>
      <c r="AB32" s="51"/>
      <c r="AC32" s="38"/>
      <c r="AD32" s="11"/>
      <c r="AE32" s="52"/>
      <c r="AF32" s="51"/>
      <c r="AG32" s="34"/>
      <c r="AH32" s="42">
        <f t="shared" si="6"/>
        <v>0</v>
      </c>
    </row>
    <row r="33" spans="1:34" s="21" customFormat="1" ht="24" x14ac:dyDescent="0.3">
      <c r="A33" s="11">
        <v>28</v>
      </c>
      <c r="B33" s="15" t="s">
        <v>44</v>
      </c>
      <c r="C33" s="14" t="s">
        <v>727</v>
      </c>
      <c r="D33" s="14">
        <v>42895</v>
      </c>
      <c r="E33" s="15"/>
      <c r="F33" s="15" t="s">
        <v>620</v>
      </c>
      <c r="G33" s="15" t="s">
        <v>47</v>
      </c>
      <c r="H33" s="15" t="s">
        <v>36</v>
      </c>
      <c r="I33" s="22" t="s">
        <v>37</v>
      </c>
      <c r="J33" s="15" t="s">
        <v>446</v>
      </c>
      <c r="K33" s="15" t="s">
        <v>447</v>
      </c>
      <c r="L33" s="16">
        <v>190</v>
      </c>
      <c r="M33" s="17">
        <v>0.75</v>
      </c>
      <c r="N33" s="18">
        <f t="shared" si="1"/>
        <v>142.5</v>
      </c>
      <c r="O33" s="19">
        <v>20</v>
      </c>
      <c r="P33" s="16"/>
      <c r="Q33" s="20">
        <f t="shared" si="2"/>
        <v>0</v>
      </c>
      <c r="R33" s="16"/>
      <c r="S33" s="20">
        <f t="shared" si="3"/>
        <v>0</v>
      </c>
      <c r="T33" s="16"/>
      <c r="U33" s="20">
        <f t="shared" si="4"/>
        <v>0</v>
      </c>
      <c r="V33" s="16">
        <v>200</v>
      </c>
      <c r="W33" s="20">
        <f t="shared" si="0"/>
        <v>36</v>
      </c>
      <c r="X33" s="16"/>
      <c r="Y33" s="20">
        <f t="shared" si="5"/>
        <v>0</v>
      </c>
      <c r="Z33" s="61" t="s">
        <v>788</v>
      </c>
      <c r="AA33" s="57" t="s">
        <v>41</v>
      </c>
      <c r="AB33" s="51"/>
      <c r="AC33" s="38"/>
      <c r="AD33" s="11"/>
      <c r="AE33" s="52"/>
      <c r="AF33" s="51"/>
      <c r="AG33" s="34"/>
      <c r="AH33" s="42">
        <f t="shared" si="6"/>
        <v>0</v>
      </c>
    </row>
    <row r="34" spans="1:34" s="21" customFormat="1" ht="12" x14ac:dyDescent="0.3">
      <c r="A34" s="11">
        <v>29</v>
      </c>
      <c r="B34" s="15" t="s">
        <v>178</v>
      </c>
      <c r="C34" s="14" t="s">
        <v>17</v>
      </c>
      <c r="D34" s="14">
        <v>42895</v>
      </c>
      <c r="E34" s="15"/>
      <c r="F34" s="15" t="s">
        <v>34</v>
      </c>
      <c r="G34" s="15" t="s">
        <v>59</v>
      </c>
      <c r="H34" s="15" t="s">
        <v>182</v>
      </c>
      <c r="I34" s="15" t="s">
        <v>183</v>
      </c>
      <c r="J34" s="15" t="s">
        <v>789</v>
      </c>
      <c r="K34" s="15" t="s">
        <v>790</v>
      </c>
      <c r="L34" s="16">
        <v>195</v>
      </c>
      <c r="M34" s="17">
        <v>0.81</v>
      </c>
      <c r="N34" s="18">
        <f t="shared" si="1"/>
        <v>157.95000000000002</v>
      </c>
      <c r="O34" s="19">
        <v>20</v>
      </c>
      <c r="P34" s="16"/>
      <c r="Q34" s="20">
        <f t="shared" si="2"/>
        <v>0</v>
      </c>
      <c r="R34" s="16"/>
      <c r="S34" s="20">
        <f t="shared" si="3"/>
        <v>0</v>
      </c>
      <c r="T34" s="16">
        <v>200</v>
      </c>
      <c r="U34" s="20">
        <f t="shared" si="4"/>
        <v>40</v>
      </c>
      <c r="V34" s="16"/>
      <c r="W34" s="20">
        <f t="shared" si="0"/>
        <v>0</v>
      </c>
      <c r="X34" s="16"/>
      <c r="Y34" s="20">
        <f t="shared" si="5"/>
        <v>0</v>
      </c>
      <c r="Z34" s="61" t="s">
        <v>791</v>
      </c>
      <c r="AA34" s="57" t="s">
        <v>41</v>
      </c>
      <c r="AB34" s="53" t="s">
        <v>792</v>
      </c>
      <c r="AC34" s="45">
        <v>30</v>
      </c>
      <c r="AD34" s="11"/>
      <c r="AE34" s="52"/>
      <c r="AF34" s="51"/>
      <c r="AG34" s="34"/>
      <c r="AH34" s="42">
        <f t="shared" si="6"/>
        <v>0</v>
      </c>
    </row>
    <row r="35" spans="1:34" s="21" customFormat="1" ht="12" x14ac:dyDescent="0.3">
      <c r="A35" s="11">
        <v>30</v>
      </c>
      <c r="B35" s="24" t="s">
        <v>178</v>
      </c>
      <c r="C35" s="24" t="s">
        <v>16</v>
      </c>
      <c r="D35" s="14">
        <v>42895</v>
      </c>
      <c r="E35" s="24"/>
      <c r="F35" s="24" t="s">
        <v>652</v>
      </c>
      <c r="G35" s="15" t="s">
        <v>47</v>
      </c>
      <c r="H35" s="15" t="s">
        <v>793</v>
      </c>
      <c r="I35" s="15" t="s">
        <v>794</v>
      </c>
      <c r="J35" s="15" t="s">
        <v>795</v>
      </c>
      <c r="K35" s="15" t="s">
        <v>796</v>
      </c>
      <c r="L35" s="16">
        <v>300</v>
      </c>
      <c r="M35" s="17">
        <v>0.72</v>
      </c>
      <c r="N35" s="18">
        <f t="shared" si="1"/>
        <v>216</v>
      </c>
      <c r="O35" s="19"/>
      <c r="P35" s="16"/>
      <c r="Q35" s="20">
        <f t="shared" si="2"/>
        <v>0</v>
      </c>
      <c r="R35" s="16">
        <v>290</v>
      </c>
      <c r="S35" s="20">
        <f t="shared" si="3"/>
        <v>58</v>
      </c>
      <c r="T35" s="16"/>
      <c r="U35" s="20">
        <f t="shared" si="4"/>
        <v>0</v>
      </c>
      <c r="V35" s="16"/>
      <c r="W35" s="20">
        <f t="shared" si="0"/>
        <v>0</v>
      </c>
      <c r="X35" s="16"/>
      <c r="Y35" s="20">
        <f t="shared" si="5"/>
        <v>0</v>
      </c>
      <c r="Z35" s="61"/>
      <c r="AA35" s="57" t="s">
        <v>41</v>
      </c>
      <c r="AB35" s="51"/>
      <c r="AC35" s="38"/>
      <c r="AD35" s="11"/>
      <c r="AE35" s="52"/>
      <c r="AF35" s="51"/>
      <c r="AG35" s="34"/>
      <c r="AH35" s="42">
        <f t="shared" si="6"/>
        <v>0</v>
      </c>
    </row>
    <row r="36" spans="1:34" s="21" customFormat="1" ht="12" x14ac:dyDescent="0.3">
      <c r="A36" s="11">
        <v>31</v>
      </c>
      <c r="B36" s="15" t="s">
        <v>32</v>
      </c>
      <c r="C36" s="14" t="s">
        <v>16</v>
      </c>
      <c r="D36" s="14">
        <v>42898</v>
      </c>
      <c r="E36" s="15"/>
      <c r="F36" s="15" t="s">
        <v>34</v>
      </c>
      <c r="G36" s="15" t="s">
        <v>59</v>
      </c>
      <c r="H36" s="15" t="s">
        <v>36</v>
      </c>
      <c r="I36" s="22" t="s">
        <v>37</v>
      </c>
      <c r="J36" s="15" t="s">
        <v>538</v>
      </c>
      <c r="K36" s="22" t="s">
        <v>539</v>
      </c>
      <c r="L36" s="16">
        <v>800</v>
      </c>
      <c r="M36" s="17">
        <v>0.8</v>
      </c>
      <c r="N36" s="18">
        <f t="shared" si="1"/>
        <v>640</v>
      </c>
      <c r="O36" s="19"/>
      <c r="P36" s="16"/>
      <c r="Q36" s="20">
        <f t="shared" si="2"/>
        <v>0</v>
      </c>
      <c r="R36" s="16">
        <v>660</v>
      </c>
      <c r="S36" s="20">
        <f t="shared" si="3"/>
        <v>132</v>
      </c>
      <c r="T36" s="16"/>
      <c r="U36" s="20">
        <f t="shared" si="4"/>
        <v>0</v>
      </c>
      <c r="V36" s="16"/>
      <c r="W36" s="20">
        <f t="shared" si="0"/>
        <v>0</v>
      </c>
      <c r="X36" s="16"/>
      <c r="Y36" s="20">
        <f t="shared" si="5"/>
        <v>0</v>
      </c>
      <c r="Z36" s="60"/>
      <c r="AA36" s="57" t="s">
        <v>41</v>
      </c>
      <c r="AB36" s="53"/>
      <c r="AC36" s="45"/>
      <c r="AD36" s="32"/>
      <c r="AE36" s="54"/>
      <c r="AF36" s="51"/>
      <c r="AG36" s="34"/>
      <c r="AH36" s="42">
        <f t="shared" si="6"/>
        <v>0</v>
      </c>
    </row>
    <row r="37" spans="1:34" s="21" customFormat="1" ht="12" x14ac:dyDescent="0.3">
      <c r="A37" s="11">
        <v>32</v>
      </c>
      <c r="B37" s="15" t="s">
        <v>58</v>
      </c>
      <c r="C37" s="14" t="s">
        <v>16</v>
      </c>
      <c r="D37" s="14">
        <v>42898</v>
      </c>
      <c r="E37" s="15"/>
      <c r="F37" s="15" t="s">
        <v>34</v>
      </c>
      <c r="G37" s="15" t="s">
        <v>35</v>
      </c>
      <c r="H37" s="15" t="s">
        <v>209</v>
      </c>
      <c r="I37" s="22" t="s">
        <v>210</v>
      </c>
      <c r="J37" s="15" t="s">
        <v>797</v>
      </c>
      <c r="K37" s="15" t="s">
        <v>798</v>
      </c>
      <c r="L37" s="16">
        <v>1700</v>
      </c>
      <c r="M37" s="17">
        <v>0.6</v>
      </c>
      <c r="N37" s="18">
        <f t="shared" si="1"/>
        <v>1020</v>
      </c>
      <c r="O37" s="19">
        <v>30</v>
      </c>
      <c r="P37" s="16"/>
      <c r="Q37" s="20">
        <f t="shared" si="2"/>
        <v>0</v>
      </c>
      <c r="R37" s="16">
        <v>1750</v>
      </c>
      <c r="S37" s="20">
        <f t="shared" si="3"/>
        <v>350</v>
      </c>
      <c r="T37" s="16"/>
      <c r="U37" s="20">
        <f t="shared" si="4"/>
        <v>0</v>
      </c>
      <c r="V37" s="16"/>
      <c r="W37" s="20">
        <f t="shared" si="0"/>
        <v>0</v>
      </c>
      <c r="X37" s="16"/>
      <c r="Y37" s="20">
        <f t="shared" si="5"/>
        <v>0</v>
      </c>
      <c r="Z37" s="60" t="s">
        <v>600</v>
      </c>
      <c r="AA37" s="57" t="s">
        <v>41</v>
      </c>
      <c r="AB37" s="51"/>
      <c r="AC37" s="38"/>
      <c r="AD37" s="11"/>
      <c r="AE37" s="52"/>
      <c r="AF37" s="51"/>
      <c r="AG37" s="34"/>
      <c r="AH37" s="42">
        <f t="shared" si="6"/>
        <v>0</v>
      </c>
    </row>
    <row r="38" spans="1:34" s="21" customFormat="1" ht="12" x14ac:dyDescent="0.3">
      <c r="A38" s="11">
        <v>33</v>
      </c>
      <c r="B38" s="15" t="s">
        <v>58</v>
      </c>
      <c r="C38" s="14" t="s">
        <v>16</v>
      </c>
      <c r="D38" s="14">
        <v>42900</v>
      </c>
      <c r="E38" s="15"/>
      <c r="F38" s="15" t="s">
        <v>34</v>
      </c>
      <c r="G38" s="15" t="s">
        <v>35</v>
      </c>
      <c r="H38" s="15" t="s">
        <v>797</v>
      </c>
      <c r="I38" s="15" t="s">
        <v>798</v>
      </c>
      <c r="J38" s="15" t="s">
        <v>36</v>
      </c>
      <c r="K38" s="15" t="s">
        <v>37</v>
      </c>
      <c r="L38" s="16">
        <v>1700</v>
      </c>
      <c r="M38" s="17">
        <v>0.6</v>
      </c>
      <c r="N38" s="18">
        <f t="shared" si="1"/>
        <v>1020</v>
      </c>
      <c r="O38" s="19">
        <v>30</v>
      </c>
      <c r="P38" s="16"/>
      <c r="Q38" s="20">
        <f t="shared" si="2"/>
        <v>0</v>
      </c>
      <c r="R38" s="16">
        <v>1750</v>
      </c>
      <c r="S38" s="20">
        <f t="shared" si="3"/>
        <v>350</v>
      </c>
      <c r="T38" s="16"/>
      <c r="U38" s="20">
        <f t="shared" si="4"/>
        <v>0</v>
      </c>
      <c r="V38" s="16"/>
      <c r="W38" s="20">
        <f t="shared" si="0"/>
        <v>0</v>
      </c>
      <c r="X38" s="16"/>
      <c r="Y38" s="20">
        <f t="shared" si="5"/>
        <v>0</v>
      </c>
      <c r="Z38" s="60" t="s">
        <v>799</v>
      </c>
      <c r="AA38" s="57" t="s">
        <v>41</v>
      </c>
      <c r="AB38" s="51"/>
      <c r="AC38" s="38"/>
      <c r="AD38" s="11"/>
      <c r="AE38" s="52"/>
      <c r="AF38" s="51"/>
      <c r="AG38" s="34"/>
      <c r="AH38" s="42">
        <f t="shared" si="6"/>
        <v>0</v>
      </c>
    </row>
    <row r="39" spans="1:34" s="21" customFormat="1" ht="12" x14ac:dyDescent="0.3">
      <c r="A39" s="11">
        <v>34</v>
      </c>
      <c r="B39" s="15" t="s">
        <v>800</v>
      </c>
      <c r="C39" s="14" t="s">
        <v>15</v>
      </c>
      <c r="D39" s="14">
        <v>42898</v>
      </c>
      <c r="E39" s="15"/>
      <c r="F39" s="15" t="s">
        <v>53</v>
      </c>
      <c r="G39" s="15" t="s">
        <v>47</v>
      </c>
      <c r="H39" s="15" t="s">
        <v>36</v>
      </c>
      <c r="I39" s="22" t="s">
        <v>37</v>
      </c>
      <c r="J39" s="15" t="s">
        <v>93</v>
      </c>
      <c r="K39" s="22" t="s">
        <v>94</v>
      </c>
      <c r="L39" s="16">
        <v>720</v>
      </c>
      <c r="M39" s="17">
        <v>0.75</v>
      </c>
      <c r="N39" s="18">
        <v>535</v>
      </c>
      <c r="O39" s="19">
        <v>37.200000000000003</v>
      </c>
      <c r="P39" s="16">
        <v>720</v>
      </c>
      <c r="Q39" s="20">
        <f t="shared" si="2"/>
        <v>158.4</v>
      </c>
      <c r="R39" s="16"/>
      <c r="S39" s="20">
        <f t="shared" si="3"/>
        <v>0</v>
      </c>
      <c r="T39" s="16"/>
      <c r="U39" s="20">
        <f t="shared" si="4"/>
        <v>0</v>
      </c>
      <c r="V39" s="16"/>
      <c r="W39" s="20">
        <f t="shared" si="0"/>
        <v>0</v>
      </c>
      <c r="X39" s="16"/>
      <c r="Y39" s="20">
        <f t="shared" si="5"/>
        <v>0</v>
      </c>
      <c r="Z39" s="60" t="s">
        <v>801</v>
      </c>
      <c r="AA39" s="57" t="s">
        <v>41</v>
      </c>
      <c r="AB39" s="53"/>
      <c r="AC39" s="45"/>
      <c r="AD39" s="32"/>
      <c r="AE39" s="54"/>
      <c r="AF39" s="51"/>
      <c r="AG39" s="34"/>
      <c r="AH39" s="42">
        <f t="shared" si="6"/>
        <v>0</v>
      </c>
    </row>
    <row r="40" spans="1:34" s="21" customFormat="1" ht="12" x14ac:dyDescent="0.3">
      <c r="A40" s="11">
        <v>35</v>
      </c>
      <c r="B40" s="15" t="s">
        <v>58</v>
      </c>
      <c r="C40" s="14" t="s">
        <v>727</v>
      </c>
      <c r="D40" s="14">
        <v>42899</v>
      </c>
      <c r="E40" s="15"/>
      <c r="F40" s="15" t="s">
        <v>620</v>
      </c>
      <c r="G40" s="15" t="s">
        <v>47</v>
      </c>
      <c r="H40" s="15" t="s">
        <v>36</v>
      </c>
      <c r="I40" s="15" t="s">
        <v>37</v>
      </c>
      <c r="J40" s="15" t="s">
        <v>802</v>
      </c>
      <c r="K40" s="15" t="s">
        <v>803</v>
      </c>
      <c r="L40" s="16">
        <v>205</v>
      </c>
      <c r="M40" s="17">
        <v>0.72</v>
      </c>
      <c r="N40" s="18">
        <v>145</v>
      </c>
      <c r="O40" s="19"/>
      <c r="P40" s="16"/>
      <c r="Q40" s="20">
        <f t="shared" si="2"/>
        <v>0</v>
      </c>
      <c r="R40" s="16"/>
      <c r="S40" s="20">
        <f t="shared" si="3"/>
        <v>0</v>
      </c>
      <c r="T40" s="16"/>
      <c r="U40" s="20">
        <f t="shared" si="4"/>
        <v>0</v>
      </c>
      <c r="V40" s="16">
        <v>220</v>
      </c>
      <c r="W40" s="20">
        <f t="shared" si="0"/>
        <v>39.6</v>
      </c>
      <c r="X40" s="16"/>
      <c r="Y40" s="20">
        <f t="shared" si="5"/>
        <v>0</v>
      </c>
      <c r="Z40" s="60"/>
      <c r="AA40" s="57" t="s">
        <v>41</v>
      </c>
      <c r="AB40" s="51"/>
      <c r="AC40" s="38"/>
      <c r="AD40" s="11"/>
      <c r="AE40" s="52"/>
      <c r="AF40" s="53"/>
      <c r="AG40" s="34"/>
      <c r="AH40" s="42">
        <f t="shared" si="6"/>
        <v>0</v>
      </c>
    </row>
    <row r="41" spans="1:34" s="21" customFormat="1" ht="12" x14ac:dyDescent="0.3">
      <c r="A41" s="11">
        <v>36</v>
      </c>
      <c r="B41" s="15" t="s">
        <v>32</v>
      </c>
      <c r="C41" s="14" t="s">
        <v>608</v>
      </c>
      <c r="D41" s="14">
        <v>42900</v>
      </c>
      <c r="E41" s="15" t="s">
        <v>804</v>
      </c>
      <c r="F41" s="15" t="s">
        <v>805</v>
      </c>
      <c r="G41" s="15" t="s">
        <v>59</v>
      </c>
      <c r="H41" s="15" t="s">
        <v>806</v>
      </c>
      <c r="I41" s="22" t="s">
        <v>807</v>
      </c>
      <c r="J41" s="15" t="s">
        <v>36</v>
      </c>
      <c r="K41" s="15" t="s">
        <v>37</v>
      </c>
      <c r="L41" s="16">
        <v>290</v>
      </c>
      <c r="M41" s="17">
        <v>0.8</v>
      </c>
      <c r="N41" s="18">
        <f t="shared" si="1"/>
        <v>232</v>
      </c>
      <c r="O41" s="19"/>
      <c r="P41" s="16"/>
      <c r="Q41" s="20">
        <f t="shared" si="2"/>
        <v>0</v>
      </c>
      <c r="R41" s="16"/>
      <c r="S41" s="20">
        <f t="shared" si="3"/>
        <v>0</v>
      </c>
      <c r="T41" s="16"/>
      <c r="U41" s="20">
        <f t="shared" si="4"/>
        <v>0</v>
      </c>
      <c r="V41" s="16"/>
      <c r="W41" s="20">
        <f t="shared" si="0"/>
        <v>0</v>
      </c>
      <c r="X41" s="16"/>
      <c r="Y41" s="20">
        <f t="shared" si="5"/>
        <v>0</v>
      </c>
      <c r="Z41" s="60"/>
      <c r="AA41" s="57" t="s">
        <v>41</v>
      </c>
      <c r="AB41" s="51"/>
      <c r="AC41" s="38"/>
      <c r="AD41" s="11"/>
      <c r="AE41" s="52"/>
      <c r="AF41" s="51">
        <v>290</v>
      </c>
      <c r="AG41" s="34">
        <v>0.7</v>
      </c>
      <c r="AH41" s="68">
        <f t="shared" si="6"/>
        <v>203</v>
      </c>
    </row>
    <row r="42" spans="1:34" s="21" customFormat="1" ht="12" x14ac:dyDescent="0.3">
      <c r="A42" s="11">
        <v>37</v>
      </c>
      <c r="B42" s="15" t="s">
        <v>32</v>
      </c>
      <c r="C42" s="14" t="s">
        <v>608</v>
      </c>
      <c r="D42" s="14">
        <v>42900</v>
      </c>
      <c r="E42" s="15" t="s">
        <v>808</v>
      </c>
      <c r="F42" s="15" t="s">
        <v>805</v>
      </c>
      <c r="G42" s="15" t="s">
        <v>59</v>
      </c>
      <c r="H42" s="15"/>
      <c r="I42" s="22" t="s">
        <v>809</v>
      </c>
      <c r="J42" s="15" t="s">
        <v>36</v>
      </c>
      <c r="K42" s="15" t="s">
        <v>37</v>
      </c>
      <c r="L42" s="16">
        <v>100</v>
      </c>
      <c r="M42" s="17">
        <v>0.8</v>
      </c>
      <c r="N42" s="18">
        <f t="shared" si="1"/>
        <v>80</v>
      </c>
      <c r="O42" s="19"/>
      <c r="P42" s="16"/>
      <c r="Q42" s="20">
        <f t="shared" si="2"/>
        <v>0</v>
      </c>
      <c r="R42" s="16"/>
      <c r="S42" s="20">
        <f t="shared" si="3"/>
        <v>0</v>
      </c>
      <c r="T42" s="16"/>
      <c r="U42" s="20">
        <f t="shared" si="4"/>
        <v>0</v>
      </c>
      <c r="V42" s="16"/>
      <c r="W42" s="20">
        <f t="shared" si="0"/>
        <v>0</v>
      </c>
      <c r="X42" s="16"/>
      <c r="Y42" s="20">
        <f t="shared" si="5"/>
        <v>0</v>
      </c>
      <c r="Z42" s="60"/>
      <c r="AA42" s="58" t="s">
        <v>41</v>
      </c>
      <c r="AB42" s="51"/>
      <c r="AC42" s="38"/>
      <c r="AD42" s="11"/>
      <c r="AE42" s="52"/>
      <c r="AF42" s="51">
        <v>100</v>
      </c>
      <c r="AG42" s="34">
        <v>0.7</v>
      </c>
      <c r="AH42" s="68">
        <f t="shared" si="6"/>
        <v>70</v>
      </c>
    </row>
    <row r="43" spans="1:34" s="21" customFormat="1" ht="12" x14ac:dyDescent="0.3">
      <c r="A43" s="11">
        <v>38</v>
      </c>
      <c r="B43" s="15" t="s">
        <v>32</v>
      </c>
      <c r="C43" s="14" t="s">
        <v>608</v>
      </c>
      <c r="D43" s="14">
        <v>42900</v>
      </c>
      <c r="E43" s="15" t="s">
        <v>810</v>
      </c>
      <c r="F43" s="15" t="s">
        <v>805</v>
      </c>
      <c r="G43" s="15" t="s">
        <v>59</v>
      </c>
      <c r="H43" s="15"/>
      <c r="I43" s="22" t="s">
        <v>65</v>
      </c>
      <c r="J43" s="15"/>
      <c r="K43" s="15" t="s">
        <v>159</v>
      </c>
      <c r="L43" s="16">
        <v>50</v>
      </c>
      <c r="M43" s="17">
        <v>0.8</v>
      </c>
      <c r="N43" s="18">
        <f t="shared" si="1"/>
        <v>40</v>
      </c>
      <c r="O43" s="19"/>
      <c r="P43" s="16"/>
      <c r="Q43" s="20">
        <f t="shared" si="2"/>
        <v>0</v>
      </c>
      <c r="R43" s="16"/>
      <c r="S43" s="20">
        <f t="shared" si="3"/>
        <v>0</v>
      </c>
      <c r="T43" s="16"/>
      <c r="U43" s="20">
        <f t="shared" si="4"/>
        <v>0</v>
      </c>
      <c r="V43" s="16"/>
      <c r="W43" s="20">
        <f t="shared" si="0"/>
        <v>0</v>
      </c>
      <c r="X43" s="16"/>
      <c r="Y43" s="20">
        <f t="shared" si="5"/>
        <v>0</v>
      </c>
      <c r="Z43" s="60"/>
      <c r="AA43" s="58" t="s">
        <v>41</v>
      </c>
      <c r="AB43" s="51"/>
      <c r="AC43" s="38"/>
      <c r="AD43" s="11"/>
      <c r="AE43" s="52"/>
      <c r="AF43" s="51">
        <v>50</v>
      </c>
      <c r="AG43" s="34">
        <v>0.7</v>
      </c>
      <c r="AH43" s="68">
        <f t="shared" si="6"/>
        <v>35</v>
      </c>
    </row>
    <row r="44" spans="1:34" s="21" customFormat="1" ht="12" x14ac:dyDescent="0.3">
      <c r="A44" s="11">
        <v>39</v>
      </c>
      <c r="B44" s="15" t="s">
        <v>178</v>
      </c>
      <c r="C44" s="14" t="s">
        <v>15</v>
      </c>
      <c r="D44" s="14">
        <v>42900</v>
      </c>
      <c r="E44" s="15"/>
      <c r="F44" s="15" t="s">
        <v>53</v>
      </c>
      <c r="G44" s="15" t="s">
        <v>47</v>
      </c>
      <c r="H44" s="15" t="s">
        <v>811</v>
      </c>
      <c r="I44" s="15" t="s">
        <v>812</v>
      </c>
      <c r="J44" s="15" t="s">
        <v>813</v>
      </c>
      <c r="K44" s="15" t="s">
        <v>814</v>
      </c>
      <c r="L44" s="16">
        <v>220</v>
      </c>
      <c r="M44" s="17">
        <v>0.72</v>
      </c>
      <c r="N44" s="18">
        <f t="shared" si="1"/>
        <v>158.4</v>
      </c>
      <c r="O44" s="19">
        <v>15</v>
      </c>
      <c r="P44" s="16">
        <v>240</v>
      </c>
      <c r="Q44" s="20">
        <f t="shared" si="2"/>
        <v>52.8</v>
      </c>
      <c r="R44" s="16"/>
      <c r="S44" s="20">
        <f t="shared" si="3"/>
        <v>0</v>
      </c>
      <c r="T44" s="16"/>
      <c r="U44" s="20">
        <f t="shared" si="4"/>
        <v>0</v>
      </c>
      <c r="V44" s="16"/>
      <c r="W44" s="20">
        <f t="shared" si="0"/>
        <v>0</v>
      </c>
      <c r="X44" s="16"/>
      <c r="Y44" s="20">
        <f t="shared" si="5"/>
        <v>0</v>
      </c>
      <c r="Z44" s="60"/>
      <c r="AA44" s="58" t="s">
        <v>41</v>
      </c>
      <c r="AB44" s="51"/>
      <c r="AC44" s="38"/>
      <c r="AD44" s="11"/>
      <c r="AE44" s="52"/>
      <c r="AF44" s="53"/>
      <c r="AG44" s="34"/>
      <c r="AH44" s="42">
        <f t="shared" si="6"/>
        <v>0</v>
      </c>
    </row>
    <row r="45" spans="1:34" s="21" customFormat="1" ht="12" x14ac:dyDescent="0.3">
      <c r="A45" s="11">
        <v>40</v>
      </c>
      <c r="B45" s="15" t="s">
        <v>44</v>
      </c>
      <c r="C45" s="14" t="s">
        <v>42</v>
      </c>
      <c r="D45" s="14">
        <v>42901</v>
      </c>
      <c r="E45" s="15" t="s">
        <v>815</v>
      </c>
      <c r="F45" s="15" t="s">
        <v>71</v>
      </c>
      <c r="G45" s="15" t="s">
        <v>59</v>
      </c>
      <c r="H45" s="15" t="s">
        <v>816</v>
      </c>
      <c r="I45" s="15" t="s">
        <v>65</v>
      </c>
      <c r="J45" s="15" t="s">
        <v>817</v>
      </c>
      <c r="K45" s="15" t="s">
        <v>818</v>
      </c>
      <c r="L45" s="16">
        <v>360</v>
      </c>
      <c r="M45" s="17">
        <v>0.65</v>
      </c>
      <c r="N45" s="18">
        <f t="shared" si="1"/>
        <v>234</v>
      </c>
      <c r="O45" s="19"/>
      <c r="P45" s="16"/>
      <c r="Q45" s="20">
        <f t="shared" si="2"/>
        <v>0</v>
      </c>
      <c r="R45" s="16"/>
      <c r="S45" s="20">
        <f t="shared" si="3"/>
        <v>0</v>
      </c>
      <c r="T45" s="16"/>
      <c r="U45" s="20">
        <f t="shared" si="4"/>
        <v>0</v>
      </c>
      <c r="V45" s="16"/>
      <c r="W45" s="20">
        <f t="shared" si="0"/>
        <v>0</v>
      </c>
      <c r="X45" s="16"/>
      <c r="Y45" s="20">
        <f t="shared" si="5"/>
        <v>0</v>
      </c>
      <c r="Z45" s="60"/>
      <c r="AA45" s="58" t="s">
        <v>41</v>
      </c>
      <c r="AB45" s="51"/>
      <c r="AC45" s="38"/>
      <c r="AD45" s="11"/>
      <c r="AE45" s="52"/>
      <c r="AF45" s="51"/>
      <c r="AG45" s="34"/>
      <c r="AH45" s="42">
        <f t="shared" si="6"/>
        <v>0</v>
      </c>
    </row>
    <row r="46" spans="1:34" s="21" customFormat="1" ht="12" x14ac:dyDescent="0.3">
      <c r="A46" s="11">
        <v>41</v>
      </c>
      <c r="B46" s="15" t="s">
        <v>58</v>
      </c>
      <c r="C46" s="14" t="s">
        <v>727</v>
      </c>
      <c r="D46" s="14">
        <v>42902</v>
      </c>
      <c r="E46" s="15"/>
      <c r="F46" s="15" t="s">
        <v>620</v>
      </c>
      <c r="G46" s="15" t="s">
        <v>47</v>
      </c>
      <c r="H46" s="15" t="s">
        <v>816</v>
      </c>
      <c r="I46" s="22" t="s">
        <v>65</v>
      </c>
      <c r="J46" s="15" t="s">
        <v>819</v>
      </c>
      <c r="K46" s="15" t="s">
        <v>820</v>
      </c>
      <c r="L46" s="16">
        <v>395</v>
      </c>
      <c r="M46" s="17">
        <v>0.7</v>
      </c>
      <c r="N46" s="18">
        <v>275</v>
      </c>
      <c r="O46" s="19"/>
      <c r="P46" s="16"/>
      <c r="Q46" s="20">
        <f t="shared" si="2"/>
        <v>0</v>
      </c>
      <c r="R46" s="16"/>
      <c r="S46" s="20">
        <f t="shared" si="3"/>
        <v>0</v>
      </c>
      <c r="T46" s="16"/>
      <c r="U46" s="20">
        <f t="shared" si="4"/>
        <v>0</v>
      </c>
      <c r="V46" s="16">
        <v>400</v>
      </c>
      <c r="W46" s="20">
        <f t="shared" si="0"/>
        <v>72</v>
      </c>
      <c r="X46" s="16"/>
      <c r="Y46" s="20">
        <f t="shared" si="5"/>
        <v>0</v>
      </c>
      <c r="Z46" s="60"/>
      <c r="AA46" s="57" t="s">
        <v>41</v>
      </c>
      <c r="AB46" s="51"/>
      <c r="AC46" s="38"/>
      <c r="AD46" s="11"/>
      <c r="AE46" s="52"/>
      <c r="AF46" s="51"/>
      <c r="AG46" s="34"/>
      <c r="AH46" s="42">
        <f t="shared" si="6"/>
        <v>0</v>
      </c>
    </row>
    <row r="47" spans="1:34" s="21" customFormat="1" ht="12" x14ac:dyDescent="0.3">
      <c r="A47" s="11">
        <v>42</v>
      </c>
      <c r="B47" s="15" t="s">
        <v>58</v>
      </c>
      <c r="C47" s="14" t="s">
        <v>16</v>
      </c>
      <c r="D47" s="14">
        <v>42902</v>
      </c>
      <c r="E47" s="15"/>
      <c r="F47" s="15" t="s">
        <v>652</v>
      </c>
      <c r="G47" s="15" t="s">
        <v>47</v>
      </c>
      <c r="H47" s="15" t="s">
        <v>816</v>
      </c>
      <c r="I47" s="15" t="s">
        <v>65</v>
      </c>
      <c r="J47" s="15" t="s">
        <v>821</v>
      </c>
      <c r="K47" s="15" t="s">
        <v>822</v>
      </c>
      <c r="L47" s="16">
        <v>280</v>
      </c>
      <c r="M47" s="17">
        <v>0.73</v>
      </c>
      <c r="N47" s="18">
        <v>205</v>
      </c>
      <c r="O47" s="19"/>
      <c r="P47" s="16"/>
      <c r="Q47" s="20">
        <f t="shared" si="2"/>
        <v>0</v>
      </c>
      <c r="R47" s="16">
        <v>280</v>
      </c>
      <c r="S47" s="20">
        <f t="shared" si="3"/>
        <v>56</v>
      </c>
      <c r="T47" s="16"/>
      <c r="U47" s="20">
        <f t="shared" si="4"/>
        <v>0</v>
      </c>
      <c r="V47" s="16"/>
      <c r="W47" s="20">
        <f t="shared" si="0"/>
        <v>0</v>
      </c>
      <c r="X47" s="16"/>
      <c r="Y47" s="20">
        <f t="shared" si="5"/>
        <v>0</v>
      </c>
      <c r="Z47" s="60"/>
      <c r="AA47" s="58" t="s">
        <v>41</v>
      </c>
      <c r="AB47" s="51"/>
      <c r="AC47" s="38"/>
      <c r="AD47" s="11"/>
      <c r="AE47" s="52"/>
      <c r="AF47" s="51"/>
      <c r="AG47" s="34"/>
      <c r="AH47" s="42">
        <f t="shared" si="6"/>
        <v>0</v>
      </c>
    </row>
    <row r="48" spans="1:34" s="21" customFormat="1" ht="12" x14ac:dyDescent="0.3">
      <c r="A48" s="11">
        <v>43</v>
      </c>
      <c r="B48" s="15" t="s">
        <v>58</v>
      </c>
      <c r="C48" s="14" t="s">
        <v>15</v>
      </c>
      <c r="D48" s="14">
        <v>42902</v>
      </c>
      <c r="E48" s="15"/>
      <c r="F48" s="15" t="s">
        <v>53</v>
      </c>
      <c r="G48" s="15" t="s">
        <v>47</v>
      </c>
      <c r="H48" s="15" t="s">
        <v>816</v>
      </c>
      <c r="I48" s="15" t="s">
        <v>65</v>
      </c>
      <c r="J48" s="15" t="s">
        <v>823</v>
      </c>
      <c r="K48" s="15" t="s">
        <v>234</v>
      </c>
      <c r="L48" s="16">
        <v>229</v>
      </c>
      <c r="M48" s="17">
        <v>0.72</v>
      </c>
      <c r="N48" s="18">
        <v>165</v>
      </c>
      <c r="O48" s="19"/>
      <c r="P48" s="16">
        <v>240</v>
      </c>
      <c r="Q48" s="20">
        <f>P48*0.22</f>
        <v>52.8</v>
      </c>
      <c r="R48" s="16"/>
      <c r="S48" s="20">
        <f>R48*0.2</f>
        <v>0</v>
      </c>
      <c r="T48" s="16"/>
      <c r="U48" s="20">
        <f>T48*0.2</f>
        <v>0</v>
      </c>
      <c r="V48" s="16"/>
      <c r="W48" s="20">
        <f t="shared" si="0"/>
        <v>0</v>
      </c>
      <c r="X48" s="16"/>
      <c r="Y48" s="20">
        <f>X48*0.2</f>
        <v>0</v>
      </c>
      <c r="Z48" s="60"/>
      <c r="AA48" s="57" t="s">
        <v>41</v>
      </c>
      <c r="AB48" s="51"/>
      <c r="AC48" s="38"/>
      <c r="AD48" s="11"/>
      <c r="AE48" s="52"/>
      <c r="AF48" s="51"/>
      <c r="AG48" s="34"/>
      <c r="AH48" s="42">
        <f>AF48*AG48</f>
        <v>0</v>
      </c>
    </row>
    <row r="49" spans="1:34" s="21" customFormat="1" ht="12" x14ac:dyDescent="0.3">
      <c r="A49" s="11">
        <v>44</v>
      </c>
      <c r="B49" s="15" t="s">
        <v>58</v>
      </c>
      <c r="C49" s="14" t="s">
        <v>15</v>
      </c>
      <c r="D49" s="14">
        <v>42902</v>
      </c>
      <c r="E49" s="15"/>
      <c r="F49" s="15" t="s">
        <v>53</v>
      </c>
      <c r="G49" s="15" t="s">
        <v>47</v>
      </c>
      <c r="H49" s="15" t="s">
        <v>816</v>
      </c>
      <c r="I49" s="15" t="s">
        <v>65</v>
      </c>
      <c r="J49" s="15" t="s">
        <v>824</v>
      </c>
      <c r="K49" s="15" t="s">
        <v>711</v>
      </c>
      <c r="L49" s="16">
        <v>2</v>
      </c>
      <c r="M49" s="17">
        <v>27.5</v>
      </c>
      <c r="N49" s="18">
        <f t="shared" si="1"/>
        <v>55</v>
      </c>
      <c r="O49" s="19"/>
      <c r="P49" s="16">
        <v>100</v>
      </c>
      <c r="Q49" s="20">
        <f t="shared" si="2"/>
        <v>22</v>
      </c>
      <c r="R49" s="16"/>
      <c r="S49" s="20">
        <f t="shared" si="3"/>
        <v>0</v>
      </c>
      <c r="T49" s="16"/>
      <c r="U49" s="20">
        <f t="shared" si="4"/>
        <v>0</v>
      </c>
      <c r="V49" s="16"/>
      <c r="W49" s="20">
        <f t="shared" si="0"/>
        <v>0</v>
      </c>
      <c r="X49" s="16"/>
      <c r="Y49" s="20">
        <f t="shared" si="5"/>
        <v>0</v>
      </c>
      <c r="Z49" s="60"/>
      <c r="AA49" s="57" t="s">
        <v>41</v>
      </c>
      <c r="AB49" s="51"/>
      <c r="AC49" s="38"/>
      <c r="AD49" s="11"/>
      <c r="AE49" s="52"/>
      <c r="AF49" s="51"/>
      <c r="AG49" s="34"/>
      <c r="AH49" s="42">
        <f t="shared" si="6"/>
        <v>0</v>
      </c>
    </row>
    <row r="50" spans="1:34" s="21" customFormat="1" ht="12" x14ac:dyDescent="0.3">
      <c r="A50" s="11">
        <v>45</v>
      </c>
      <c r="B50" s="15" t="s">
        <v>44</v>
      </c>
      <c r="C50" s="14" t="s">
        <v>15</v>
      </c>
      <c r="D50" s="14">
        <v>42902</v>
      </c>
      <c r="E50" s="15"/>
      <c r="F50" s="15" t="s">
        <v>53</v>
      </c>
      <c r="G50" s="15" t="s">
        <v>35</v>
      </c>
      <c r="H50" s="15" t="s">
        <v>757</v>
      </c>
      <c r="I50" s="15" t="s">
        <v>758</v>
      </c>
      <c r="J50" s="15" t="s">
        <v>816</v>
      </c>
      <c r="K50" s="15" t="s">
        <v>65</v>
      </c>
      <c r="L50" s="16">
        <v>100</v>
      </c>
      <c r="M50" s="17">
        <v>0.7</v>
      </c>
      <c r="N50" s="18">
        <f t="shared" si="1"/>
        <v>70</v>
      </c>
      <c r="O50" s="19"/>
      <c r="P50" s="16">
        <v>100</v>
      </c>
      <c r="Q50" s="20">
        <f t="shared" si="2"/>
        <v>22</v>
      </c>
      <c r="R50" s="16"/>
      <c r="S50" s="20">
        <f t="shared" si="3"/>
        <v>0</v>
      </c>
      <c r="T50" s="16"/>
      <c r="U50" s="20">
        <f t="shared" si="4"/>
        <v>0</v>
      </c>
      <c r="V50" s="16"/>
      <c r="W50" s="20">
        <f t="shared" si="0"/>
        <v>0</v>
      </c>
      <c r="X50" s="16"/>
      <c r="Y50" s="20">
        <f t="shared" si="5"/>
        <v>0</v>
      </c>
      <c r="Z50" s="60" t="s">
        <v>656</v>
      </c>
      <c r="AA50" s="57" t="s">
        <v>41</v>
      </c>
      <c r="AB50" s="51"/>
      <c r="AC50" s="38"/>
      <c r="AD50" s="11"/>
      <c r="AE50" s="52"/>
      <c r="AF50" s="51"/>
      <c r="AG50" s="34"/>
      <c r="AH50" s="42">
        <f t="shared" si="6"/>
        <v>0</v>
      </c>
    </row>
    <row r="51" spans="1:34" s="21" customFormat="1" ht="12" x14ac:dyDescent="0.3">
      <c r="A51" s="11">
        <v>46</v>
      </c>
      <c r="B51" s="15" t="s">
        <v>32</v>
      </c>
      <c r="C51" s="14" t="s">
        <v>42</v>
      </c>
      <c r="D51" s="14">
        <v>42903</v>
      </c>
      <c r="E51" s="15" t="s">
        <v>825</v>
      </c>
      <c r="F51" s="15" t="s">
        <v>71</v>
      </c>
      <c r="G51" s="15" t="s">
        <v>35</v>
      </c>
      <c r="H51" s="15" t="s">
        <v>403</v>
      </c>
      <c r="I51" s="15" t="s">
        <v>254</v>
      </c>
      <c r="J51" s="15"/>
      <c r="K51" s="15" t="s">
        <v>713</v>
      </c>
      <c r="L51" s="16">
        <v>400</v>
      </c>
      <c r="M51" s="17">
        <v>0.8</v>
      </c>
      <c r="N51" s="18">
        <f t="shared" si="1"/>
        <v>320</v>
      </c>
      <c r="O51" s="19"/>
      <c r="P51" s="16"/>
      <c r="Q51" s="20">
        <f t="shared" si="2"/>
        <v>0</v>
      </c>
      <c r="R51" s="16"/>
      <c r="S51" s="20">
        <f t="shared" si="3"/>
        <v>0</v>
      </c>
      <c r="T51" s="16"/>
      <c r="U51" s="20">
        <f t="shared" si="4"/>
        <v>0</v>
      </c>
      <c r="V51" s="16"/>
      <c r="W51" s="20">
        <f t="shared" si="0"/>
        <v>0</v>
      </c>
      <c r="X51" s="16"/>
      <c r="Y51" s="20">
        <f t="shared" si="5"/>
        <v>0</v>
      </c>
      <c r="Z51" s="60"/>
      <c r="AA51" s="57" t="s">
        <v>41</v>
      </c>
      <c r="AB51" s="51"/>
      <c r="AC51" s="38"/>
      <c r="AD51" s="11"/>
      <c r="AE51" s="52"/>
      <c r="AF51" s="51"/>
      <c r="AG51" s="34"/>
      <c r="AH51" s="42">
        <f t="shared" si="6"/>
        <v>0</v>
      </c>
    </row>
    <row r="52" spans="1:34" s="21" customFormat="1" ht="12" x14ac:dyDescent="0.3">
      <c r="A52" s="11">
        <v>47</v>
      </c>
      <c r="B52" s="15" t="s">
        <v>32</v>
      </c>
      <c r="C52" s="14" t="s">
        <v>727</v>
      </c>
      <c r="D52" s="14">
        <v>42903</v>
      </c>
      <c r="E52" s="15" t="s">
        <v>826</v>
      </c>
      <c r="F52" s="15" t="s">
        <v>71</v>
      </c>
      <c r="G52" s="15" t="s">
        <v>35</v>
      </c>
      <c r="H52" s="15" t="s">
        <v>36</v>
      </c>
      <c r="I52" s="15" t="s">
        <v>37</v>
      </c>
      <c r="J52" s="15" t="s">
        <v>827</v>
      </c>
      <c r="K52" s="15" t="s">
        <v>828</v>
      </c>
      <c r="L52" s="16">
        <v>400</v>
      </c>
      <c r="M52" s="17">
        <v>0.8</v>
      </c>
      <c r="N52" s="18">
        <f t="shared" si="1"/>
        <v>320</v>
      </c>
      <c r="O52" s="19"/>
      <c r="P52" s="16"/>
      <c r="Q52" s="20">
        <f t="shared" si="2"/>
        <v>0</v>
      </c>
      <c r="R52" s="16"/>
      <c r="S52" s="20">
        <f t="shared" si="3"/>
        <v>0</v>
      </c>
      <c r="T52" s="16"/>
      <c r="U52" s="20">
        <f t="shared" si="4"/>
        <v>0</v>
      </c>
      <c r="V52" s="16">
        <v>400</v>
      </c>
      <c r="W52" s="20">
        <f t="shared" si="0"/>
        <v>72</v>
      </c>
      <c r="X52" s="16"/>
      <c r="Y52" s="20">
        <f t="shared" si="5"/>
        <v>0</v>
      </c>
      <c r="Z52" s="60"/>
      <c r="AA52" s="57" t="s">
        <v>41</v>
      </c>
      <c r="AB52" s="51"/>
      <c r="AC52" s="38"/>
      <c r="AD52" s="11"/>
      <c r="AE52" s="52"/>
      <c r="AF52" s="51"/>
      <c r="AG52" s="34"/>
      <c r="AH52" s="42">
        <f t="shared" si="6"/>
        <v>0</v>
      </c>
    </row>
    <row r="53" spans="1:34" s="21" customFormat="1" ht="12" x14ac:dyDescent="0.3">
      <c r="A53" s="11">
        <v>48</v>
      </c>
      <c r="B53" s="15" t="s">
        <v>58</v>
      </c>
      <c r="C53" s="14" t="s">
        <v>17</v>
      </c>
      <c r="D53" s="14">
        <v>42905</v>
      </c>
      <c r="E53" s="15"/>
      <c r="F53" s="15" t="s">
        <v>34</v>
      </c>
      <c r="G53" s="15" t="s">
        <v>35</v>
      </c>
      <c r="H53" s="15" t="s">
        <v>36</v>
      </c>
      <c r="I53" s="15" t="s">
        <v>37</v>
      </c>
      <c r="J53" s="15" t="s">
        <v>579</v>
      </c>
      <c r="K53" s="15" t="s">
        <v>107</v>
      </c>
      <c r="L53" s="16">
        <v>173</v>
      </c>
      <c r="M53" s="17">
        <v>0.72</v>
      </c>
      <c r="N53" s="18">
        <v>125</v>
      </c>
      <c r="O53" s="19"/>
      <c r="P53" s="16"/>
      <c r="Q53" s="20">
        <f t="shared" si="2"/>
        <v>0</v>
      </c>
      <c r="R53" s="16"/>
      <c r="S53" s="20">
        <f t="shared" si="3"/>
        <v>0</v>
      </c>
      <c r="T53" s="16">
        <v>200</v>
      </c>
      <c r="U53" s="20">
        <f t="shared" si="4"/>
        <v>40</v>
      </c>
      <c r="V53" s="16"/>
      <c r="W53" s="20">
        <f t="shared" si="0"/>
        <v>0</v>
      </c>
      <c r="X53" s="16"/>
      <c r="Y53" s="20">
        <f t="shared" si="5"/>
        <v>0</v>
      </c>
      <c r="Z53" s="60"/>
      <c r="AA53" s="57" t="s">
        <v>41</v>
      </c>
      <c r="AB53" s="51"/>
      <c r="AC53" s="38"/>
      <c r="AD53" s="11"/>
      <c r="AE53" s="52"/>
      <c r="AF53" s="51"/>
      <c r="AG53" s="34"/>
      <c r="AH53" s="42">
        <f t="shared" si="6"/>
        <v>0</v>
      </c>
    </row>
    <row r="54" spans="1:34" s="21" customFormat="1" ht="12" x14ac:dyDescent="0.3">
      <c r="A54" s="11">
        <v>49</v>
      </c>
      <c r="B54" s="15" t="s">
        <v>58</v>
      </c>
      <c r="C54" s="14" t="s">
        <v>16</v>
      </c>
      <c r="D54" s="14">
        <v>42905</v>
      </c>
      <c r="E54" s="15"/>
      <c r="F54" s="15" t="s">
        <v>652</v>
      </c>
      <c r="G54" s="15" t="s">
        <v>47</v>
      </c>
      <c r="H54" s="15" t="s">
        <v>36</v>
      </c>
      <c r="I54" s="22" t="s">
        <v>37</v>
      </c>
      <c r="J54" s="15" t="s">
        <v>249</v>
      </c>
      <c r="K54" s="22" t="s">
        <v>250</v>
      </c>
      <c r="L54" s="16">
        <v>100</v>
      </c>
      <c r="M54" s="17">
        <v>0.75</v>
      </c>
      <c r="N54" s="18">
        <f t="shared" si="1"/>
        <v>75</v>
      </c>
      <c r="O54" s="19"/>
      <c r="P54" s="16"/>
      <c r="Q54" s="20">
        <f t="shared" si="2"/>
        <v>0</v>
      </c>
      <c r="R54" s="16">
        <v>100</v>
      </c>
      <c r="S54" s="20">
        <f t="shared" si="3"/>
        <v>20</v>
      </c>
      <c r="T54" s="16"/>
      <c r="U54" s="20">
        <f t="shared" si="4"/>
        <v>0</v>
      </c>
      <c r="V54" s="16"/>
      <c r="W54" s="20">
        <f t="shared" si="0"/>
        <v>0</v>
      </c>
      <c r="X54" s="16"/>
      <c r="Y54" s="20">
        <f t="shared" si="5"/>
        <v>0</v>
      </c>
      <c r="Z54" s="60" t="s">
        <v>136</v>
      </c>
      <c r="AA54" s="57" t="s">
        <v>41</v>
      </c>
      <c r="AB54" s="51"/>
      <c r="AC54" s="38"/>
      <c r="AD54" s="11"/>
      <c r="AE54" s="52"/>
      <c r="AF54" s="51"/>
      <c r="AG54" s="34"/>
      <c r="AH54" s="42">
        <f t="shared" si="6"/>
        <v>0</v>
      </c>
    </row>
    <row r="55" spans="1:34" s="21" customFormat="1" ht="12" x14ac:dyDescent="0.3">
      <c r="A55" s="11">
        <v>50</v>
      </c>
      <c r="B55" s="15" t="s">
        <v>62</v>
      </c>
      <c r="C55" s="14" t="s">
        <v>16</v>
      </c>
      <c r="D55" s="14">
        <v>42905</v>
      </c>
      <c r="E55" s="15" t="s">
        <v>315</v>
      </c>
      <c r="F55" s="15" t="s">
        <v>652</v>
      </c>
      <c r="G55" s="15" t="s">
        <v>59</v>
      </c>
      <c r="H55" s="15" t="s">
        <v>391</v>
      </c>
      <c r="I55" s="22" t="s">
        <v>140</v>
      </c>
      <c r="J55" s="15" t="s">
        <v>392</v>
      </c>
      <c r="K55" s="22" t="s">
        <v>65</v>
      </c>
      <c r="L55" s="16">
        <v>0</v>
      </c>
      <c r="M55" s="17">
        <v>0</v>
      </c>
      <c r="N55" s="18">
        <f t="shared" si="1"/>
        <v>0</v>
      </c>
      <c r="O55" s="19"/>
      <c r="P55" s="16"/>
      <c r="Q55" s="20">
        <f t="shared" si="2"/>
        <v>0</v>
      </c>
      <c r="R55" s="16">
        <v>130</v>
      </c>
      <c r="S55" s="20">
        <f t="shared" si="3"/>
        <v>26</v>
      </c>
      <c r="T55" s="16"/>
      <c r="U55" s="20">
        <f t="shared" si="4"/>
        <v>0</v>
      </c>
      <c r="V55" s="16"/>
      <c r="W55" s="20">
        <f t="shared" si="0"/>
        <v>0</v>
      </c>
      <c r="X55" s="16"/>
      <c r="Y55" s="20">
        <f t="shared" si="5"/>
        <v>0</v>
      </c>
      <c r="Z55" s="60" t="s">
        <v>829</v>
      </c>
      <c r="AA55" s="57" t="s">
        <v>41</v>
      </c>
      <c r="AB55" s="51"/>
      <c r="AC55" s="38"/>
      <c r="AD55" s="11"/>
      <c r="AE55" s="52"/>
      <c r="AF55" s="51"/>
      <c r="AG55" s="34"/>
      <c r="AH55" s="42">
        <f t="shared" si="6"/>
        <v>0</v>
      </c>
    </row>
    <row r="56" spans="1:34" s="21" customFormat="1" ht="12" x14ac:dyDescent="0.3">
      <c r="A56" s="11">
        <v>51</v>
      </c>
      <c r="B56" s="15" t="s">
        <v>44</v>
      </c>
      <c r="C56" s="14" t="s">
        <v>15</v>
      </c>
      <c r="D56" s="14">
        <v>42905</v>
      </c>
      <c r="E56" s="15" t="s">
        <v>830</v>
      </c>
      <c r="F56" s="15" t="s">
        <v>53</v>
      </c>
      <c r="G56" s="15" t="s">
        <v>47</v>
      </c>
      <c r="H56" s="15" t="s">
        <v>831</v>
      </c>
      <c r="I56" s="22" t="s">
        <v>254</v>
      </c>
      <c r="J56" s="15" t="s">
        <v>408</v>
      </c>
      <c r="K56" s="15" t="s">
        <v>159</v>
      </c>
      <c r="L56" s="16">
        <v>50</v>
      </c>
      <c r="M56" s="17">
        <v>0.75</v>
      </c>
      <c r="N56" s="18">
        <f t="shared" si="1"/>
        <v>37.5</v>
      </c>
      <c r="O56" s="19"/>
      <c r="P56" s="16">
        <v>100</v>
      </c>
      <c r="Q56" s="20">
        <f t="shared" si="2"/>
        <v>22</v>
      </c>
      <c r="R56" s="16"/>
      <c r="S56" s="20">
        <f t="shared" si="3"/>
        <v>0</v>
      </c>
      <c r="T56" s="16"/>
      <c r="U56" s="20">
        <f t="shared" si="4"/>
        <v>0</v>
      </c>
      <c r="V56" s="16"/>
      <c r="W56" s="20">
        <f t="shared" si="0"/>
        <v>0</v>
      </c>
      <c r="X56" s="16"/>
      <c r="Y56" s="20">
        <f t="shared" si="5"/>
        <v>0</v>
      </c>
      <c r="Z56" s="60" t="s">
        <v>656</v>
      </c>
      <c r="AA56" s="57" t="s">
        <v>41</v>
      </c>
      <c r="AB56" s="51"/>
      <c r="AC56" s="38"/>
      <c r="AD56" s="11"/>
      <c r="AE56" s="52"/>
      <c r="AF56" s="51"/>
      <c r="AG56" s="34"/>
      <c r="AH56" s="42">
        <f t="shared" si="6"/>
        <v>0</v>
      </c>
    </row>
    <row r="57" spans="1:34" s="21" customFormat="1" ht="12" x14ac:dyDescent="0.3">
      <c r="A57" s="11">
        <v>52</v>
      </c>
      <c r="B57" s="15" t="s">
        <v>62</v>
      </c>
      <c r="C57" s="14" t="s">
        <v>15</v>
      </c>
      <c r="D57" s="14">
        <v>42905</v>
      </c>
      <c r="E57" s="15" t="s">
        <v>832</v>
      </c>
      <c r="F57" s="15" t="s">
        <v>53</v>
      </c>
      <c r="G57" s="15" t="s">
        <v>59</v>
      </c>
      <c r="H57" s="15"/>
      <c r="I57" s="15" t="s">
        <v>758</v>
      </c>
      <c r="J57" s="15" t="s">
        <v>36</v>
      </c>
      <c r="K57" s="15" t="s">
        <v>37</v>
      </c>
      <c r="L57" s="16">
        <v>100</v>
      </c>
      <c r="M57" s="17">
        <v>0.65</v>
      </c>
      <c r="N57" s="18">
        <f t="shared" si="1"/>
        <v>65</v>
      </c>
      <c r="O57" s="19"/>
      <c r="P57" s="16">
        <v>100</v>
      </c>
      <c r="Q57" s="20">
        <f t="shared" si="2"/>
        <v>22</v>
      </c>
      <c r="R57" s="16"/>
      <c r="S57" s="20">
        <f t="shared" si="3"/>
        <v>0</v>
      </c>
      <c r="T57" s="16"/>
      <c r="U57" s="20">
        <f t="shared" si="4"/>
        <v>0</v>
      </c>
      <c r="V57" s="16"/>
      <c r="W57" s="20">
        <f t="shared" si="0"/>
        <v>0</v>
      </c>
      <c r="X57" s="16"/>
      <c r="Y57" s="20">
        <f t="shared" si="5"/>
        <v>0</v>
      </c>
      <c r="Z57" s="60" t="s">
        <v>833</v>
      </c>
      <c r="AA57" s="57"/>
      <c r="AB57" s="51"/>
      <c r="AC57" s="38"/>
      <c r="AD57" s="11"/>
      <c r="AE57" s="52"/>
      <c r="AF57" s="51"/>
      <c r="AG57" s="34"/>
      <c r="AH57" s="42">
        <f t="shared" si="6"/>
        <v>0</v>
      </c>
    </row>
    <row r="58" spans="1:34" s="21" customFormat="1" ht="12" x14ac:dyDescent="0.3">
      <c r="A58" s="11">
        <v>53</v>
      </c>
      <c r="B58" s="15" t="s">
        <v>178</v>
      </c>
      <c r="C58" s="14" t="s">
        <v>15</v>
      </c>
      <c r="D58" s="14">
        <v>42906</v>
      </c>
      <c r="E58" s="15"/>
      <c r="F58" s="15" t="s">
        <v>71</v>
      </c>
      <c r="G58" s="15" t="s">
        <v>59</v>
      </c>
      <c r="H58" s="15" t="s">
        <v>834</v>
      </c>
      <c r="I58" s="15" t="s">
        <v>835</v>
      </c>
      <c r="J58" s="15" t="s">
        <v>836</v>
      </c>
      <c r="K58" s="15" t="s">
        <v>837</v>
      </c>
      <c r="L58" s="16">
        <v>580</v>
      </c>
      <c r="M58" s="17">
        <v>0.62</v>
      </c>
      <c r="N58" s="18">
        <f>L58*M58</f>
        <v>359.6</v>
      </c>
      <c r="O58" s="19">
        <v>32.200000000000003</v>
      </c>
      <c r="P58" s="16">
        <v>600</v>
      </c>
      <c r="Q58" s="20">
        <f>P58*0.22</f>
        <v>132</v>
      </c>
      <c r="R58" s="16"/>
      <c r="S58" s="20">
        <f>R58*0.2</f>
        <v>0</v>
      </c>
      <c r="T58" s="16"/>
      <c r="U58" s="20">
        <f>T58*0.2</f>
        <v>0</v>
      </c>
      <c r="V58" s="16"/>
      <c r="W58" s="20">
        <f t="shared" si="0"/>
        <v>0</v>
      </c>
      <c r="X58" s="16"/>
      <c r="Y58" s="20">
        <f>X58*0.2</f>
        <v>0</v>
      </c>
      <c r="Z58" s="60" t="s">
        <v>838</v>
      </c>
      <c r="AA58" s="57" t="s">
        <v>41</v>
      </c>
      <c r="AB58" s="51"/>
      <c r="AC58" s="38"/>
      <c r="AD58" s="11"/>
      <c r="AE58" s="52"/>
      <c r="AF58" s="51"/>
      <c r="AG58" s="34"/>
      <c r="AH58" s="42">
        <f>AF58*AG58</f>
        <v>0</v>
      </c>
    </row>
    <row r="59" spans="1:34" s="21" customFormat="1" ht="12" x14ac:dyDescent="0.3">
      <c r="A59" s="11">
        <v>54</v>
      </c>
      <c r="B59" s="15" t="s">
        <v>178</v>
      </c>
      <c r="C59" s="14" t="s">
        <v>16</v>
      </c>
      <c r="D59" s="14">
        <v>42906</v>
      </c>
      <c r="E59" s="15"/>
      <c r="F59" s="15" t="s">
        <v>652</v>
      </c>
      <c r="G59" s="15" t="s">
        <v>47</v>
      </c>
      <c r="H59" s="15" t="s">
        <v>36</v>
      </c>
      <c r="I59" s="15" t="s">
        <v>37</v>
      </c>
      <c r="J59" s="15" t="s">
        <v>668</v>
      </c>
      <c r="K59" s="15" t="s">
        <v>669</v>
      </c>
      <c r="L59" s="16">
        <v>1250</v>
      </c>
      <c r="M59" s="17">
        <v>0.72</v>
      </c>
      <c r="N59" s="18">
        <f>L59*M59</f>
        <v>900</v>
      </c>
      <c r="O59" s="19">
        <v>27.4</v>
      </c>
      <c r="P59" s="16"/>
      <c r="Q59" s="20">
        <f>P59*0.22</f>
        <v>0</v>
      </c>
      <c r="R59" s="16">
        <v>1250</v>
      </c>
      <c r="S59" s="20">
        <f>R59*0.2</f>
        <v>250</v>
      </c>
      <c r="T59" s="16"/>
      <c r="U59" s="20">
        <f>T59*0.2</f>
        <v>0</v>
      </c>
      <c r="V59" s="16"/>
      <c r="W59" s="20">
        <f t="shared" si="0"/>
        <v>0</v>
      </c>
      <c r="X59" s="16"/>
      <c r="Y59" s="20">
        <f>X59*0.2</f>
        <v>0</v>
      </c>
      <c r="Z59" s="60" t="s">
        <v>839</v>
      </c>
      <c r="AA59" s="57" t="s">
        <v>41</v>
      </c>
      <c r="AB59" s="51"/>
      <c r="AC59" s="38"/>
      <c r="AD59" s="11"/>
      <c r="AE59" s="52"/>
      <c r="AF59" s="51"/>
      <c r="AG59" s="34"/>
      <c r="AH59" s="42">
        <f>AF59*AG59</f>
        <v>0</v>
      </c>
    </row>
    <row r="60" spans="1:34" s="21" customFormat="1" ht="12" x14ac:dyDescent="0.3">
      <c r="A60" s="11">
        <v>55</v>
      </c>
      <c r="B60" s="15" t="s">
        <v>44</v>
      </c>
      <c r="C60" s="14" t="s">
        <v>727</v>
      </c>
      <c r="D60" s="14">
        <v>42906</v>
      </c>
      <c r="E60" s="15" t="s">
        <v>840</v>
      </c>
      <c r="F60" s="15" t="s">
        <v>620</v>
      </c>
      <c r="G60" s="15" t="s">
        <v>47</v>
      </c>
      <c r="H60" s="15" t="s">
        <v>36</v>
      </c>
      <c r="I60" s="22" t="s">
        <v>37</v>
      </c>
      <c r="J60" s="15" t="s">
        <v>841</v>
      </c>
      <c r="K60" s="22" t="s">
        <v>313</v>
      </c>
      <c r="L60" s="16">
        <v>320</v>
      </c>
      <c r="M60" s="17">
        <v>0.75</v>
      </c>
      <c r="N60" s="18">
        <f>L60*M60</f>
        <v>240</v>
      </c>
      <c r="O60" s="19"/>
      <c r="P60" s="16"/>
      <c r="Q60" s="20">
        <f>P60*0.22</f>
        <v>0</v>
      </c>
      <c r="R60" s="16"/>
      <c r="S60" s="20">
        <f>R60*0.2</f>
        <v>0</v>
      </c>
      <c r="T60" s="16"/>
      <c r="U60" s="20">
        <f>T60*0.2</f>
        <v>0</v>
      </c>
      <c r="V60" s="16">
        <v>320</v>
      </c>
      <c r="W60" s="20">
        <f t="shared" si="0"/>
        <v>57.599999999999994</v>
      </c>
      <c r="X60" s="16"/>
      <c r="Y60" s="20">
        <f>X60*0.2</f>
        <v>0</v>
      </c>
      <c r="Z60" s="60"/>
      <c r="AA60" s="57" t="s">
        <v>41</v>
      </c>
      <c r="AB60" s="51"/>
      <c r="AC60" s="38"/>
      <c r="AD60" s="11"/>
      <c r="AE60" s="52"/>
      <c r="AF60" s="51"/>
      <c r="AG60" s="34"/>
      <c r="AH60" s="42">
        <f>AF60*AG60</f>
        <v>0</v>
      </c>
    </row>
    <row r="61" spans="1:34" s="21" customFormat="1" ht="12" x14ac:dyDescent="0.3">
      <c r="A61" s="11">
        <v>56</v>
      </c>
      <c r="B61" s="15" t="s">
        <v>62</v>
      </c>
      <c r="C61" s="14" t="s">
        <v>727</v>
      </c>
      <c r="D61" s="14">
        <v>42906</v>
      </c>
      <c r="E61" s="15" t="s">
        <v>842</v>
      </c>
      <c r="F61" s="15" t="s">
        <v>620</v>
      </c>
      <c r="G61" s="15" t="s">
        <v>59</v>
      </c>
      <c r="H61" s="15"/>
      <c r="I61" s="22" t="s">
        <v>843</v>
      </c>
      <c r="J61" s="15" t="s">
        <v>403</v>
      </c>
      <c r="K61" s="15" t="s">
        <v>254</v>
      </c>
      <c r="L61" s="16">
        <v>220</v>
      </c>
      <c r="M61" s="17">
        <v>0</v>
      </c>
      <c r="N61" s="18">
        <v>0</v>
      </c>
      <c r="O61" s="19"/>
      <c r="P61" s="16"/>
      <c r="Q61" s="20">
        <v>0</v>
      </c>
      <c r="R61" s="16"/>
      <c r="S61" s="20">
        <v>0</v>
      </c>
      <c r="T61" s="16"/>
      <c r="U61" s="20">
        <v>0</v>
      </c>
      <c r="V61" s="16">
        <v>220</v>
      </c>
      <c r="W61" s="20">
        <f t="shared" si="0"/>
        <v>39.6</v>
      </c>
      <c r="X61" s="16"/>
      <c r="Y61" s="20">
        <v>0</v>
      </c>
      <c r="Z61" s="60"/>
      <c r="AA61" s="57"/>
      <c r="AB61" s="51"/>
      <c r="AC61" s="38"/>
      <c r="AD61" s="11"/>
      <c r="AE61" s="52"/>
      <c r="AF61" s="51"/>
      <c r="AG61" s="34"/>
      <c r="AH61" s="42">
        <v>0</v>
      </c>
    </row>
    <row r="62" spans="1:34" s="21" customFormat="1" ht="12" x14ac:dyDescent="0.3">
      <c r="A62" s="11">
        <v>57</v>
      </c>
      <c r="B62" s="15" t="s">
        <v>62</v>
      </c>
      <c r="C62" s="14" t="s">
        <v>727</v>
      </c>
      <c r="D62" s="14">
        <v>42907</v>
      </c>
      <c r="E62" s="15" t="s">
        <v>842</v>
      </c>
      <c r="F62" s="15" t="s">
        <v>620</v>
      </c>
      <c r="G62" s="15" t="s">
        <v>59</v>
      </c>
      <c r="H62" s="15"/>
      <c r="I62" s="15" t="s">
        <v>843</v>
      </c>
      <c r="J62" s="15" t="s">
        <v>403</v>
      </c>
      <c r="K62" s="15" t="s">
        <v>254</v>
      </c>
      <c r="L62" s="16">
        <v>220</v>
      </c>
      <c r="M62" s="17">
        <v>0</v>
      </c>
      <c r="N62" s="18">
        <v>0</v>
      </c>
      <c r="O62" s="19"/>
      <c r="P62" s="16"/>
      <c r="Q62" s="20">
        <v>0</v>
      </c>
      <c r="R62" s="16"/>
      <c r="S62" s="20">
        <v>0</v>
      </c>
      <c r="T62" s="16"/>
      <c r="U62" s="20">
        <v>0</v>
      </c>
      <c r="V62" s="16">
        <v>220</v>
      </c>
      <c r="W62" s="20">
        <f t="shared" si="0"/>
        <v>39.6</v>
      </c>
      <c r="X62" s="16"/>
      <c r="Y62" s="20">
        <v>0</v>
      </c>
      <c r="Z62" s="60"/>
      <c r="AA62" s="57"/>
      <c r="AB62" s="51"/>
      <c r="AC62" s="38"/>
      <c r="AD62" s="11"/>
      <c r="AE62" s="52"/>
      <c r="AF62" s="51"/>
      <c r="AG62" s="34"/>
      <c r="AH62" s="42">
        <v>0</v>
      </c>
    </row>
    <row r="63" spans="1:34" s="21" customFormat="1" ht="12" x14ac:dyDescent="0.3">
      <c r="A63" s="11">
        <v>58</v>
      </c>
      <c r="B63" s="15" t="s">
        <v>58</v>
      </c>
      <c r="C63" s="14" t="s">
        <v>727</v>
      </c>
      <c r="D63" s="14">
        <v>42907</v>
      </c>
      <c r="E63" s="15"/>
      <c r="F63" s="15" t="s">
        <v>620</v>
      </c>
      <c r="G63" s="15" t="s">
        <v>47</v>
      </c>
      <c r="H63" s="15" t="s">
        <v>36</v>
      </c>
      <c r="I63" s="15" t="s">
        <v>37</v>
      </c>
      <c r="J63" s="15" t="s">
        <v>844</v>
      </c>
      <c r="K63" s="15" t="s">
        <v>49</v>
      </c>
      <c r="L63" s="16">
        <v>200</v>
      </c>
      <c r="M63" s="17">
        <v>0.75</v>
      </c>
      <c r="N63" s="18">
        <f t="shared" ref="N63:N69" si="7">L63*M63</f>
        <v>150</v>
      </c>
      <c r="O63" s="19"/>
      <c r="P63" s="16"/>
      <c r="Q63" s="20">
        <f t="shared" ref="Q63:Q69" si="8">P63*0.22</f>
        <v>0</v>
      </c>
      <c r="R63" s="16"/>
      <c r="S63" s="20">
        <f t="shared" ref="S63:S69" si="9">R63*0.2</f>
        <v>0</v>
      </c>
      <c r="T63" s="16"/>
      <c r="U63" s="20">
        <f t="shared" ref="U63:U69" si="10">T63*0.2</f>
        <v>0</v>
      </c>
      <c r="V63" s="16">
        <v>200</v>
      </c>
      <c r="W63" s="20">
        <f t="shared" si="0"/>
        <v>36</v>
      </c>
      <c r="X63" s="16"/>
      <c r="Y63" s="20">
        <f t="shared" ref="Y63:Y69" si="11">X63*0.2</f>
        <v>0</v>
      </c>
      <c r="Z63" s="60"/>
      <c r="AA63" s="57" t="s">
        <v>41</v>
      </c>
      <c r="AB63" s="51"/>
      <c r="AC63" s="38"/>
      <c r="AD63" s="11"/>
      <c r="AE63" s="52"/>
      <c r="AF63" s="51"/>
      <c r="AG63" s="34"/>
      <c r="AH63" s="42">
        <f t="shared" ref="AH63:AH69" si="12">AF63*AG63</f>
        <v>0</v>
      </c>
    </row>
    <row r="64" spans="1:34" s="21" customFormat="1" ht="12" x14ac:dyDescent="0.3">
      <c r="A64" s="11">
        <v>59</v>
      </c>
      <c r="B64" s="15" t="s">
        <v>161</v>
      </c>
      <c r="C64" s="14" t="s">
        <v>727</v>
      </c>
      <c r="D64" s="14">
        <v>42908</v>
      </c>
      <c r="E64" s="15" t="s">
        <v>845</v>
      </c>
      <c r="F64" s="15" t="s">
        <v>620</v>
      </c>
      <c r="G64" s="15" t="s">
        <v>47</v>
      </c>
      <c r="H64" s="15" t="s">
        <v>273</v>
      </c>
      <c r="I64" s="22" t="s">
        <v>274</v>
      </c>
      <c r="J64" s="15" t="s">
        <v>126</v>
      </c>
      <c r="K64" s="22" t="s">
        <v>127</v>
      </c>
      <c r="L64" s="16">
        <v>150</v>
      </c>
      <c r="M64" s="17">
        <v>0.9</v>
      </c>
      <c r="N64" s="18">
        <f t="shared" si="7"/>
        <v>135</v>
      </c>
      <c r="O64" s="19"/>
      <c r="P64" s="16"/>
      <c r="Q64" s="20">
        <f t="shared" si="8"/>
        <v>0</v>
      </c>
      <c r="R64" s="16"/>
      <c r="S64" s="20">
        <f t="shared" si="9"/>
        <v>0</v>
      </c>
      <c r="T64" s="16"/>
      <c r="U64" s="20">
        <f t="shared" si="10"/>
        <v>0</v>
      </c>
      <c r="V64" s="16">
        <v>150</v>
      </c>
      <c r="W64" s="20">
        <f t="shared" si="0"/>
        <v>27</v>
      </c>
      <c r="X64" s="16"/>
      <c r="Y64" s="20">
        <f t="shared" si="11"/>
        <v>0</v>
      </c>
      <c r="Z64" s="60"/>
      <c r="AA64" s="57" t="s">
        <v>41</v>
      </c>
      <c r="AB64" s="51"/>
      <c r="AC64" s="38"/>
      <c r="AD64" s="11"/>
      <c r="AE64" s="52"/>
      <c r="AF64" s="51"/>
      <c r="AG64" s="34"/>
      <c r="AH64" s="42">
        <f t="shared" si="12"/>
        <v>0</v>
      </c>
    </row>
    <row r="65" spans="1:34" s="21" customFormat="1" ht="12" x14ac:dyDescent="0.3">
      <c r="A65" s="11">
        <v>60</v>
      </c>
      <c r="B65" s="15" t="s">
        <v>58</v>
      </c>
      <c r="C65" s="14" t="s">
        <v>17</v>
      </c>
      <c r="D65" s="14">
        <v>42909</v>
      </c>
      <c r="E65" s="15"/>
      <c r="F65" s="15" t="s">
        <v>34</v>
      </c>
      <c r="G65" s="15" t="s">
        <v>59</v>
      </c>
      <c r="H65" s="15" t="s">
        <v>36</v>
      </c>
      <c r="I65" s="22" t="s">
        <v>37</v>
      </c>
      <c r="J65" s="15" t="s">
        <v>346</v>
      </c>
      <c r="K65" s="15" t="s">
        <v>347</v>
      </c>
      <c r="L65" s="16">
        <v>260</v>
      </c>
      <c r="M65" s="17">
        <v>0.63</v>
      </c>
      <c r="N65" s="18">
        <v>165</v>
      </c>
      <c r="O65" s="19"/>
      <c r="P65" s="16"/>
      <c r="Q65" s="20">
        <f t="shared" si="8"/>
        <v>0</v>
      </c>
      <c r="R65" s="16"/>
      <c r="S65" s="20">
        <f t="shared" si="9"/>
        <v>0</v>
      </c>
      <c r="T65" s="16">
        <v>260</v>
      </c>
      <c r="U65" s="20">
        <f t="shared" si="10"/>
        <v>52</v>
      </c>
      <c r="V65" s="16"/>
      <c r="W65" s="20">
        <f t="shared" si="0"/>
        <v>0</v>
      </c>
      <c r="X65" s="16"/>
      <c r="Y65" s="20">
        <f t="shared" si="11"/>
        <v>0</v>
      </c>
      <c r="Z65" s="60"/>
      <c r="AA65" s="57" t="s">
        <v>41</v>
      </c>
      <c r="AB65" s="51"/>
      <c r="AC65" s="38"/>
      <c r="AD65" s="11"/>
      <c r="AE65" s="52"/>
      <c r="AF65" s="51"/>
      <c r="AG65" s="34"/>
      <c r="AH65" s="42">
        <f t="shared" si="12"/>
        <v>0</v>
      </c>
    </row>
    <row r="66" spans="1:34" s="21" customFormat="1" ht="12" x14ac:dyDescent="0.3">
      <c r="A66" s="11">
        <v>61</v>
      </c>
      <c r="B66" s="15" t="s">
        <v>44</v>
      </c>
      <c r="C66" s="14" t="s">
        <v>16</v>
      </c>
      <c r="D66" s="14">
        <v>42909</v>
      </c>
      <c r="E66" s="15" t="s">
        <v>846</v>
      </c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847</v>
      </c>
      <c r="K66" s="15" t="s">
        <v>848</v>
      </c>
      <c r="L66" s="16">
        <v>150</v>
      </c>
      <c r="M66" s="17">
        <v>0.75</v>
      </c>
      <c r="N66" s="18">
        <f t="shared" si="7"/>
        <v>112.5</v>
      </c>
      <c r="O66" s="19"/>
      <c r="P66" s="16"/>
      <c r="Q66" s="20">
        <f t="shared" si="8"/>
        <v>0</v>
      </c>
      <c r="R66" s="16">
        <v>100</v>
      </c>
      <c r="S66" s="20">
        <f t="shared" si="9"/>
        <v>20</v>
      </c>
      <c r="T66" s="16"/>
      <c r="U66" s="20">
        <f t="shared" si="10"/>
        <v>0</v>
      </c>
      <c r="V66" s="16"/>
      <c r="W66" s="20">
        <f t="shared" si="0"/>
        <v>0</v>
      </c>
      <c r="X66" s="16"/>
      <c r="Y66" s="20">
        <f t="shared" si="11"/>
        <v>0</v>
      </c>
      <c r="Z66" s="60"/>
      <c r="AA66" s="57" t="s">
        <v>41</v>
      </c>
      <c r="AB66" s="51"/>
      <c r="AC66" s="38"/>
      <c r="AD66" s="11"/>
      <c r="AE66" s="52"/>
      <c r="AF66" s="51"/>
      <c r="AG66" s="34"/>
      <c r="AH66" s="42">
        <f t="shared" si="12"/>
        <v>0</v>
      </c>
    </row>
    <row r="67" spans="1:34" s="21" customFormat="1" ht="12" x14ac:dyDescent="0.3">
      <c r="A67" s="11">
        <v>62</v>
      </c>
      <c r="B67" s="15" t="s">
        <v>58</v>
      </c>
      <c r="C67" s="14" t="s">
        <v>15</v>
      </c>
      <c r="D67" s="14">
        <v>42909</v>
      </c>
      <c r="E67" s="15"/>
      <c r="F67" s="15" t="s">
        <v>53</v>
      </c>
      <c r="G67" s="15" t="s">
        <v>47</v>
      </c>
      <c r="H67" s="15" t="s">
        <v>36</v>
      </c>
      <c r="I67" s="15" t="s">
        <v>37</v>
      </c>
      <c r="J67" s="15" t="s">
        <v>849</v>
      </c>
      <c r="K67" s="15" t="s">
        <v>389</v>
      </c>
      <c r="L67" s="16">
        <v>226</v>
      </c>
      <c r="M67" s="17">
        <v>0.75</v>
      </c>
      <c r="N67" s="18">
        <v>165</v>
      </c>
      <c r="O67" s="19"/>
      <c r="P67" s="16">
        <v>220</v>
      </c>
      <c r="Q67" s="20">
        <f t="shared" si="8"/>
        <v>48.4</v>
      </c>
      <c r="R67" s="16"/>
      <c r="S67" s="20">
        <f t="shared" si="9"/>
        <v>0</v>
      </c>
      <c r="T67" s="16"/>
      <c r="U67" s="20">
        <f t="shared" si="10"/>
        <v>0</v>
      </c>
      <c r="V67" s="16"/>
      <c r="W67" s="20">
        <f t="shared" si="0"/>
        <v>0</v>
      </c>
      <c r="X67" s="16"/>
      <c r="Y67" s="20">
        <f t="shared" si="11"/>
        <v>0</v>
      </c>
      <c r="Z67" s="60"/>
      <c r="AA67" s="57" t="s">
        <v>41</v>
      </c>
      <c r="AB67" s="51"/>
      <c r="AC67" s="38"/>
      <c r="AD67" s="11"/>
      <c r="AE67" s="52"/>
      <c r="AF67" s="51"/>
      <c r="AG67" s="34"/>
      <c r="AH67" s="42">
        <f t="shared" si="12"/>
        <v>0</v>
      </c>
    </row>
    <row r="68" spans="1:34" s="21" customFormat="1" ht="12" x14ac:dyDescent="0.3">
      <c r="A68" s="11">
        <v>63</v>
      </c>
      <c r="B68" s="15" t="s">
        <v>51</v>
      </c>
      <c r="C68" s="14" t="s">
        <v>16</v>
      </c>
      <c r="D68" s="14">
        <v>42909</v>
      </c>
      <c r="E68" s="15" t="s">
        <v>850</v>
      </c>
      <c r="F68" s="15" t="s">
        <v>652</v>
      </c>
      <c r="G68" s="15" t="s">
        <v>47</v>
      </c>
      <c r="H68" s="15" t="s">
        <v>253</v>
      </c>
      <c r="I68" s="15" t="s">
        <v>254</v>
      </c>
      <c r="J68" s="15" t="s">
        <v>851</v>
      </c>
      <c r="K68" s="15" t="s">
        <v>852</v>
      </c>
      <c r="L68" s="16">
        <v>380</v>
      </c>
      <c r="M68" s="17">
        <v>0.8</v>
      </c>
      <c r="N68" s="18">
        <f t="shared" si="7"/>
        <v>304</v>
      </c>
      <c r="O68" s="19"/>
      <c r="P68" s="16"/>
      <c r="Q68" s="20">
        <f t="shared" si="8"/>
        <v>0</v>
      </c>
      <c r="R68" s="16">
        <v>380</v>
      </c>
      <c r="S68" s="20">
        <f t="shared" si="9"/>
        <v>76</v>
      </c>
      <c r="T68" s="16"/>
      <c r="U68" s="20">
        <f t="shared" si="10"/>
        <v>0</v>
      </c>
      <c r="V68" s="16"/>
      <c r="W68" s="20">
        <f t="shared" si="0"/>
        <v>0</v>
      </c>
      <c r="X68" s="16"/>
      <c r="Y68" s="20">
        <f t="shared" si="11"/>
        <v>0</v>
      </c>
      <c r="Z68" s="60" t="s">
        <v>853</v>
      </c>
      <c r="AA68" s="57" t="s">
        <v>41</v>
      </c>
      <c r="AB68" s="51"/>
      <c r="AC68" s="38"/>
      <c r="AD68" s="11"/>
      <c r="AE68" s="52"/>
      <c r="AF68" s="51"/>
      <c r="AG68" s="34"/>
      <c r="AH68" s="42">
        <f t="shared" si="12"/>
        <v>0</v>
      </c>
    </row>
    <row r="69" spans="1:34" s="21" customFormat="1" ht="12" x14ac:dyDescent="0.3">
      <c r="A69" s="11">
        <v>64</v>
      </c>
      <c r="B69" s="15" t="s">
        <v>62</v>
      </c>
      <c r="C69" s="14" t="s">
        <v>17</v>
      </c>
      <c r="D69" s="14">
        <v>42911</v>
      </c>
      <c r="E69" s="15" t="s">
        <v>854</v>
      </c>
      <c r="F69" s="15" t="s">
        <v>34</v>
      </c>
      <c r="G69" s="15" t="s">
        <v>35</v>
      </c>
      <c r="H69" s="15" t="s">
        <v>36</v>
      </c>
      <c r="I69" s="22" t="s">
        <v>37</v>
      </c>
      <c r="J69" s="15"/>
      <c r="K69" s="15" t="s">
        <v>711</v>
      </c>
      <c r="L69" s="16">
        <v>0</v>
      </c>
      <c r="M69" s="17">
        <v>0</v>
      </c>
      <c r="N69" s="18">
        <f t="shared" si="7"/>
        <v>0</v>
      </c>
      <c r="O69" s="19"/>
      <c r="P69" s="16"/>
      <c r="Q69" s="20">
        <f t="shared" si="8"/>
        <v>0</v>
      </c>
      <c r="R69" s="16"/>
      <c r="S69" s="20">
        <f t="shared" si="9"/>
        <v>0</v>
      </c>
      <c r="T69" s="16">
        <v>100</v>
      </c>
      <c r="U69" s="20">
        <f t="shared" si="10"/>
        <v>20</v>
      </c>
      <c r="V69" s="16"/>
      <c r="W69" s="20">
        <f t="shared" ref="W69:W89" si="13">V69*0.18</f>
        <v>0</v>
      </c>
      <c r="X69" s="16"/>
      <c r="Y69" s="20">
        <f t="shared" si="11"/>
        <v>0</v>
      </c>
      <c r="Z69" s="60" t="s">
        <v>855</v>
      </c>
      <c r="AA69" s="57"/>
      <c r="AB69" s="51"/>
      <c r="AC69" s="38"/>
      <c r="AD69" s="11"/>
      <c r="AE69" s="52"/>
      <c r="AF69" s="51"/>
      <c r="AG69" s="34"/>
      <c r="AH69" s="42">
        <f t="shared" si="12"/>
        <v>0</v>
      </c>
    </row>
    <row r="70" spans="1:34" s="21" customFormat="1" ht="12" x14ac:dyDescent="0.3">
      <c r="A70" s="11">
        <v>65</v>
      </c>
      <c r="B70" s="15" t="s">
        <v>800</v>
      </c>
      <c r="C70" s="14" t="s">
        <v>16</v>
      </c>
      <c r="D70" s="14">
        <v>42911</v>
      </c>
      <c r="E70" s="15" t="s">
        <v>856</v>
      </c>
      <c r="F70" s="15" t="s">
        <v>620</v>
      </c>
      <c r="G70" s="15" t="s">
        <v>47</v>
      </c>
      <c r="H70" s="15" t="s">
        <v>36</v>
      </c>
      <c r="I70" s="15" t="s">
        <v>37</v>
      </c>
      <c r="J70" s="15" t="s">
        <v>93</v>
      </c>
      <c r="K70" s="15" t="s">
        <v>94</v>
      </c>
      <c r="L70" s="16">
        <v>870</v>
      </c>
      <c r="M70" s="17">
        <v>0.75</v>
      </c>
      <c r="N70" s="18">
        <f>L70*M70</f>
        <v>652.5</v>
      </c>
      <c r="O70" s="19">
        <v>46.2</v>
      </c>
      <c r="P70" s="16"/>
      <c r="Q70" s="20">
        <f t="shared" ref="Q70:Q75" si="14">P70*0.22</f>
        <v>0</v>
      </c>
      <c r="R70" s="16">
        <v>900</v>
      </c>
      <c r="S70" s="20">
        <f t="shared" ref="S70:S75" si="15">R70*0.2</f>
        <v>180</v>
      </c>
      <c r="T70" s="16"/>
      <c r="U70" s="20">
        <f t="shared" ref="U70:U75" si="16">T70*0.2</f>
        <v>0</v>
      </c>
      <c r="V70" s="16"/>
      <c r="W70" s="20">
        <f t="shared" si="13"/>
        <v>0</v>
      </c>
      <c r="X70" s="16"/>
      <c r="Y70" s="20">
        <f>X70*0.2</f>
        <v>0</v>
      </c>
      <c r="Z70" s="60" t="s">
        <v>600</v>
      </c>
      <c r="AA70" s="57" t="s">
        <v>41</v>
      </c>
      <c r="AB70" s="51"/>
      <c r="AC70" s="38"/>
      <c r="AD70" s="11"/>
      <c r="AE70" s="52"/>
      <c r="AF70" s="51"/>
      <c r="AG70" s="34"/>
      <c r="AH70" s="42">
        <f t="shared" ref="AH70:AH75" si="17">AF70*AG70</f>
        <v>0</v>
      </c>
    </row>
    <row r="71" spans="1:34" s="21" customFormat="1" ht="12" x14ac:dyDescent="0.3">
      <c r="A71" s="11">
        <v>66</v>
      </c>
      <c r="B71" s="15" t="s">
        <v>800</v>
      </c>
      <c r="C71" s="14" t="s">
        <v>727</v>
      </c>
      <c r="D71" s="14">
        <v>42911</v>
      </c>
      <c r="E71" s="15" t="s">
        <v>856</v>
      </c>
      <c r="F71" s="15" t="s">
        <v>652</v>
      </c>
      <c r="G71" s="15" t="s">
        <v>47</v>
      </c>
      <c r="H71" s="15" t="s">
        <v>36</v>
      </c>
      <c r="I71" s="15" t="s">
        <v>37</v>
      </c>
      <c r="J71" s="15" t="s">
        <v>93</v>
      </c>
      <c r="K71" s="15" t="s">
        <v>94</v>
      </c>
      <c r="L71" s="16">
        <v>870</v>
      </c>
      <c r="M71" s="17">
        <v>0.75</v>
      </c>
      <c r="N71" s="18">
        <f>L71*M71</f>
        <v>652.5</v>
      </c>
      <c r="O71" s="19">
        <v>36.4</v>
      </c>
      <c r="P71" s="16"/>
      <c r="Q71" s="20">
        <f t="shared" si="14"/>
        <v>0</v>
      </c>
      <c r="R71" s="16"/>
      <c r="S71" s="20">
        <f t="shared" si="15"/>
        <v>0</v>
      </c>
      <c r="T71" s="16"/>
      <c r="U71" s="20">
        <f t="shared" si="16"/>
        <v>0</v>
      </c>
      <c r="V71" s="16">
        <v>900</v>
      </c>
      <c r="W71" s="20">
        <f t="shared" si="13"/>
        <v>162</v>
      </c>
      <c r="X71" s="16"/>
      <c r="Y71" s="20">
        <f>X71*0.2</f>
        <v>0</v>
      </c>
      <c r="Z71" s="60" t="s">
        <v>600</v>
      </c>
      <c r="AA71" s="57" t="s">
        <v>41</v>
      </c>
      <c r="AB71" s="51"/>
      <c r="AC71" s="38"/>
      <c r="AD71" s="11"/>
      <c r="AE71" s="52"/>
      <c r="AF71" s="51"/>
      <c r="AG71" s="34"/>
      <c r="AH71" s="42">
        <f t="shared" si="17"/>
        <v>0</v>
      </c>
    </row>
    <row r="72" spans="1:34" s="21" customFormat="1" ht="12" x14ac:dyDescent="0.3">
      <c r="A72" s="11">
        <v>67</v>
      </c>
      <c r="B72" s="15" t="s">
        <v>178</v>
      </c>
      <c r="C72" s="14" t="s">
        <v>15</v>
      </c>
      <c r="D72" s="14">
        <v>42912</v>
      </c>
      <c r="E72" s="15" t="s">
        <v>857</v>
      </c>
      <c r="F72" s="15" t="s">
        <v>53</v>
      </c>
      <c r="G72" s="15" t="s">
        <v>47</v>
      </c>
      <c r="H72" s="15" t="s">
        <v>182</v>
      </c>
      <c r="I72" s="22" t="s">
        <v>183</v>
      </c>
      <c r="J72" s="15" t="s">
        <v>180</v>
      </c>
      <c r="K72" s="22" t="s">
        <v>181</v>
      </c>
      <c r="L72" s="16">
        <v>670</v>
      </c>
      <c r="M72" s="17">
        <v>0.81</v>
      </c>
      <c r="N72" s="18">
        <f>L72*M72</f>
        <v>542.70000000000005</v>
      </c>
      <c r="O72" s="19">
        <v>56.1</v>
      </c>
      <c r="P72" s="16">
        <v>670</v>
      </c>
      <c r="Q72" s="20">
        <f t="shared" si="14"/>
        <v>147.4</v>
      </c>
      <c r="R72" s="16"/>
      <c r="S72" s="20">
        <f t="shared" si="15"/>
        <v>0</v>
      </c>
      <c r="T72" s="16"/>
      <c r="U72" s="20">
        <f t="shared" si="16"/>
        <v>0</v>
      </c>
      <c r="V72" s="16"/>
      <c r="W72" s="20">
        <f t="shared" si="13"/>
        <v>0</v>
      </c>
      <c r="X72" s="16"/>
      <c r="Y72" s="20">
        <f>X72*0.2</f>
        <v>0</v>
      </c>
      <c r="Z72" s="60" t="s">
        <v>600</v>
      </c>
      <c r="AA72" s="57" t="s">
        <v>41</v>
      </c>
      <c r="AB72" s="51" t="s">
        <v>239</v>
      </c>
      <c r="AC72" s="45">
        <v>75</v>
      </c>
      <c r="AD72" s="11"/>
      <c r="AE72" s="52"/>
      <c r="AF72" s="51"/>
      <c r="AG72" s="34"/>
      <c r="AH72" s="42">
        <f t="shared" si="17"/>
        <v>0</v>
      </c>
    </row>
    <row r="73" spans="1:34" s="21" customFormat="1" ht="12" x14ac:dyDescent="0.3">
      <c r="A73" s="11">
        <v>68</v>
      </c>
      <c r="B73" s="15" t="s">
        <v>178</v>
      </c>
      <c r="C73" s="14" t="s">
        <v>15</v>
      </c>
      <c r="D73" s="14">
        <v>42913</v>
      </c>
      <c r="E73" s="15" t="s">
        <v>857</v>
      </c>
      <c r="F73" s="15" t="s">
        <v>53</v>
      </c>
      <c r="G73" s="15" t="s">
        <v>47</v>
      </c>
      <c r="H73" s="15" t="s">
        <v>180</v>
      </c>
      <c r="I73" s="22" t="s">
        <v>181</v>
      </c>
      <c r="J73" s="15" t="s">
        <v>182</v>
      </c>
      <c r="K73" s="22" t="s">
        <v>183</v>
      </c>
      <c r="L73" s="16">
        <v>670</v>
      </c>
      <c r="M73" s="17">
        <v>0.81</v>
      </c>
      <c r="N73" s="18">
        <f>L73*M73</f>
        <v>542.70000000000005</v>
      </c>
      <c r="O73" s="19">
        <v>56.1</v>
      </c>
      <c r="P73" s="16">
        <v>670</v>
      </c>
      <c r="Q73" s="20">
        <f t="shared" si="14"/>
        <v>147.4</v>
      </c>
      <c r="R73" s="16"/>
      <c r="S73" s="20">
        <f t="shared" si="15"/>
        <v>0</v>
      </c>
      <c r="T73" s="16"/>
      <c r="U73" s="20">
        <f t="shared" si="16"/>
        <v>0</v>
      </c>
      <c r="V73" s="16"/>
      <c r="W73" s="20">
        <f t="shared" si="13"/>
        <v>0</v>
      </c>
      <c r="X73" s="16"/>
      <c r="Y73" s="20">
        <f>X73*0.2</f>
        <v>0</v>
      </c>
      <c r="Z73" s="60"/>
      <c r="AA73" s="57" t="s">
        <v>41</v>
      </c>
      <c r="AB73" s="51" t="s">
        <v>239</v>
      </c>
      <c r="AC73" s="45">
        <v>75</v>
      </c>
      <c r="AD73" s="11"/>
      <c r="AE73" s="52"/>
      <c r="AF73" s="51"/>
      <c r="AG73" s="34"/>
      <c r="AH73" s="42">
        <f t="shared" si="17"/>
        <v>0</v>
      </c>
    </row>
    <row r="74" spans="1:34" s="21" customFormat="1" ht="12" x14ac:dyDescent="0.3">
      <c r="A74" s="11">
        <v>69</v>
      </c>
      <c r="B74" s="15" t="s">
        <v>58</v>
      </c>
      <c r="C74" s="14" t="s">
        <v>18</v>
      </c>
      <c r="D74" s="14">
        <v>42913</v>
      </c>
      <c r="E74" s="15"/>
      <c r="F74" s="15" t="s">
        <v>85</v>
      </c>
      <c r="G74" s="15" t="s">
        <v>47</v>
      </c>
      <c r="H74" s="15" t="s">
        <v>36</v>
      </c>
      <c r="I74" s="22" t="s">
        <v>37</v>
      </c>
      <c r="J74" s="15" t="s">
        <v>462</v>
      </c>
      <c r="K74" s="15" t="s">
        <v>463</v>
      </c>
      <c r="L74" s="16">
        <v>200</v>
      </c>
      <c r="M74" s="17">
        <v>0.75</v>
      </c>
      <c r="N74" s="18">
        <f>L74*M74</f>
        <v>150</v>
      </c>
      <c r="O74" s="19">
        <v>150</v>
      </c>
      <c r="P74" s="16"/>
      <c r="Q74" s="20">
        <f t="shared" si="14"/>
        <v>0</v>
      </c>
      <c r="R74" s="16"/>
      <c r="S74" s="20">
        <f t="shared" si="15"/>
        <v>0</v>
      </c>
      <c r="T74" s="16"/>
      <c r="U74" s="20">
        <f t="shared" si="16"/>
        <v>0</v>
      </c>
      <c r="V74" s="16"/>
      <c r="W74" s="20">
        <f t="shared" si="13"/>
        <v>0</v>
      </c>
      <c r="X74" s="16">
        <v>10</v>
      </c>
      <c r="Y74" s="20">
        <v>100</v>
      </c>
      <c r="Z74" s="60" t="s">
        <v>858</v>
      </c>
      <c r="AA74" s="57" t="s">
        <v>41</v>
      </c>
      <c r="AB74" s="51"/>
      <c r="AC74" s="38"/>
      <c r="AD74" s="11"/>
      <c r="AE74" s="52"/>
      <c r="AF74" s="51"/>
      <c r="AG74" s="34"/>
      <c r="AH74" s="42">
        <f t="shared" si="17"/>
        <v>0</v>
      </c>
    </row>
    <row r="75" spans="1:34" s="21" customFormat="1" ht="12" x14ac:dyDescent="0.3">
      <c r="A75" s="11">
        <v>70</v>
      </c>
      <c r="B75" s="15" t="s">
        <v>58</v>
      </c>
      <c r="C75" s="14" t="s">
        <v>18</v>
      </c>
      <c r="D75" s="14">
        <v>42913</v>
      </c>
      <c r="E75" s="15"/>
      <c r="F75" s="15" t="s">
        <v>85</v>
      </c>
      <c r="G75" s="15" t="s">
        <v>47</v>
      </c>
      <c r="H75" s="15" t="s">
        <v>859</v>
      </c>
      <c r="I75" s="15" t="s">
        <v>860</v>
      </c>
      <c r="J75" s="15" t="s">
        <v>36</v>
      </c>
      <c r="K75" s="15" t="s">
        <v>37</v>
      </c>
      <c r="L75" s="16">
        <v>220</v>
      </c>
      <c r="M75" s="17">
        <v>0.7</v>
      </c>
      <c r="N75" s="18">
        <v>150</v>
      </c>
      <c r="O75" s="19"/>
      <c r="P75" s="16"/>
      <c r="Q75" s="20">
        <f t="shared" si="14"/>
        <v>0</v>
      </c>
      <c r="R75" s="16"/>
      <c r="S75" s="20">
        <f t="shared" si="15"/>
        <v>0</v>
      </c>
      <c r="T75" s="16"/>
      <c r="U75" s="20">
        <f t="shared" si="16"/>
        <v>0</v>
      </c>
      <c r="V75" s="16"/>
      <c r="W75" s="20">
        <f t="shared" si="13"/>
        <v>0</v>
      </c>
      <c r="X75" s="16">
        <v>4</v>
      </c>
      <c r="Y75" s="20">
        <v>40</v>
      </c>
      <c r="Z75" s="60"/>
      <c r="AA75" s="57" t="s">
        <v>41</v>
      </c>
      <c r="AB75" s="51"/>
      <c r="AC75" s="38"/>
      <c r="AD75" s="11"/>
      <c r="AE75" s="52"/>
      <c r="AF75" s="51"/>
      <c r="AG75" s="34"/>
      <c r="AH75" s="42">
        <f t="shared" si="17"/>
        <v>0</v>
      </c>
    </row>
    <row r="76" spans="1:34" s="21" customFormat="1" ht="12" x14ac:dyDescent="0.3">
      <c r="A76" s="11">
        <v>71</v>
      </c>
      <c r="B76" s="15" t="s">
        <v>58</v>
      </c>
      <c r="C76" s="14" t="s">
        <v>16</v>
      </c>
      <c r="D76" s="14">
        <v>42913</v>
      </c>
      <c r="E76" s="15"/>
      <c r="F76" s="15" t="s">
        <v>652</v>
      </c>
      <c r="G76" s="15" t="s">
        <v>47</v>
      </c>
      <c r="H76" s="15" t="s">
        <v>36</v>
      </c>
      <c r="I76" s="15" t="s">
        <v>37</v>
      </c>
      <c r="J76" s="15" t="s">
        <v>861</v>
      </c>
      <c r="K76" s="15" t="s">
        <v>862</v>
      </c>
      <c r="L76" s="16">
        <v>120</v>
      </c>
      <c r="M76" s="17">
        <v>0.75</v>
      </c>
      <c r="N76" s="18">
        <f t="shared" si="1"/>
        <v>90</v>
      </c>
      <c r="O76" s="19"/>
      <c r="P76" s="16"/>
      <c r="Q76" s="20">
        <f t="shared" si="2"/>
        <v>0</v>
      </c>
      <c r="R76" s="16">
        <v>120</v>
      </c>
      <c r="S76" s="20">
        <f t="shared" si="3"/>
        <v>24</v>
      </c>
      <c r="T76" s="16"/>
      <c r="U76" s="20">
        <f t="shared" si="4"/>
        <v>0</v>
      </c>
      <c r="V76" s="16"/>
      <c r="W76" s="20">
        <f t="shared" si="13"/>
        <v>0</v>
      </c>
      <c r="X76" s="16"/>
      <c r="Y76" s="20">
        <f t="shared" si="5"/>
        <v>0</v>
      </c>
      <c r="Z76" s="60"/>
      <c r="AA76" s="57" t="s">
        <v>41</v>
      </c>
      <c r="AB76" s="51"/>
      <c r="AC76" s="38"/>
      <c r="AD76" s="11"/>
      <c r="AE76" s="52"/>
      <c r="AF76" s="51"/>
      <c r="AG76" s="34"/>
      <c r="AH76" s="42">
        <f t="shared" si="6"/>
        <v>0</v>
      </c>
    </row>
    <row r="77" spans="1:34" s="21" customFormat="1" ht="12" x14ac:dyDescent="0.3">
      <c r="A77" s="11">
        <v>72</v>
      </c>
      <c r="B77" s="15" t="s">
        <v>58</v>
      </c>
      <c r="C77" s="14" t="s">
        <v>18</v>
      </c>
      <c r="D77" s="14">
        <v>42914</v>
      </c>
      <c r="E77" s="15"/>
      <c r="F77" s="15" t="s">
        <v>85</v>
      </c>
      <c r="G77" s="15" t="s">
        <v>47</v>
      </c>
      <c r="H77" s="15" t="s">
        <v>36</v>
      </c>
      <c r="I77" s="15" t="s">
        <v>37</v>
      </c>
      <c r="J77" s="15" t="s">
        <v>863</v>
      </c>
      <c r="K77" s="15" t="s">
        <v>864</v>
      </c>
      <c r="L77" s="16">
        <v>250</v>
      </c>
      <c r="M77" s="17">
        <v>0.75</v>
      </c>
      <c r="N77" s="18">
        <v>185</v>
      </c>
      <c r="O77" s="19"/>
      <c r="P77" s="16"/>
      <c r="Q77" s="20">
        <f>P77*0.22</f>
        <v>0</v>
      </c>
      <c r="R77" s="16"/>
      <c r="S77" s="20">
        <f>R77*0.2</f>
        <v>0</v>
      </c>
      <c r="T77" s="16"/>
      <c r="U77" s="20">
        <f>T77*0.2</f>
        <v>0</v>
      </c>
      <c r="V77" s="16"/>
      <c r="W77" s="20">
        <f>V77*0.18</f>
        <v>0</v>
      </c>
      <c r="X77" s="16">
        <v>260</v>
      </c>
      <c r="Y77" s="20">
        <f>X77*0.2</f>
        <v>52</v>
      </c>
      <c r="Z77" s="60"/>
      <c r="AA77" s="57" t="s">
        <v>41</v>
      </c>
      <c r="AB77" s="51"/>
      <c r="AC77" s="38"/>
      <c r="AD77" s="11"/>
      <c r="AE77" s="52"/>
      <c r="AF77" s="51"/>
      <c r="AG77" s="34"/>
      <c r="AH77" s="42">
        <f>AF77*AG77</f>
        <v>0</v>
      </c>
    </row>
    <row r="78" spans="1:34" s="21" customFormat="1" ht="12" x14ac:dyDescent="0.3">
      <c r="A78" s="11">
        <v>73</v>
      </c>
      <c r="B78" s="15" t="s">
        <v>58</v>
      </c>
      <c r="C78" s="14" t="s">
        <v>727</v>
      </c>
      <c r="D78" s="14">
        <v>42914</v>
      </c>
      <c r="E78" s="15"/>
      <c r="F78" s="15" t="s">
        <v>620</v>
      </c>
      <c r="G78" s="15" t="s">
        <v>47</v>
      </c>
      <c r="H78" s="15" t="s">
        <v>36</v>
      </c>
      <c r="I78" s="22" t="s">
        <v>37</v>
      </c>
      <c r="J78" s="15" t="s">
        <v>409</v>
      </c>
      <c r="K78" s="22" t="s">
        <v>410</v>
      </c>
      <c r="L78" s="16">
        <v>320</v>
      </c>
      <c r="M78" s="17">
        <v>0.72</v>
      </c>
      <c r="N78" s="18">
        <v>230</v>
      </c>
      <c r="O78" s="19"/>
      <c r="P78" s="16"/>
      <c r="Q78" s="20">
        <f>P78*0.22</f>
        <v>0</v>
      </c>
      <c r="R78" s="16"/>
      <c r="S78" s="20">
        <f>R78*0.2</f>
        <v>0</v>
      </c>
      <c r="T78" s="16"/>
      <c r="U78" s="20">
        <f>T78*0.2</f>
        <v>0</v>
      </c>
      <c r="V78" s="16">
        <v>330</v>
      </c>
      <c r="W78" s="20">
        <f>V78*0.18</f>
        <v>59.4</v>
      </c>
      <c r="X78" s="16"/>
      <c r="Y78" s="20">
        <f>X78*0.2</f>
        <v>0</v>
      </c>
      <c r="Z78" s="60"/>
      <c r="AA78" s="57" t="s">
        <v>41</v>
      </c>
      <c r="AB78" s="51"/>
      <c r="AC78" s="38"/>
      <c r="AD78" s="11"/>
      <c r="AE78" s="52"/>
      <c r="AF78" s="51"/>
      <c r="AG78" s="34"/>
      <c r="AH78" s="42">
        <f>AF78*AG78</f>
        <v>0</v>
      </c>
    </row>
    <row r="79" spans="1:34" s="21" customFormat="1" ht="12" x14ac:dyDescent="0.3">
      <c r="A79" s="11">
        <v>74</v>
      </c>
      <c r="B79" s="15" t="s">
        <v>58</v>
      </c>
      <c r="C79" s="14" t="s">
        <v>17</v>
      </c>
      <c r="D79" s="14">
        <v>42914</v>
      </c>
      <c r="E79" s="15"/>
      <c r="F79" s="15" t="s">
        <v>34</v>
      </c>
      <c r="G79" s="15" t="s">
        <v>35</v>
      </c>
      <c r="H79" s="15" t="s">
        <v>36</v>
      </c>
      <c r="I79" s="22" t="s">
        <v>37</v>
      </c>
      <c r="J79" s="15" t="s">
        <v>716</v>
      </c>
      <c r="K79" s="22" t="s">
        <v>317</v>
      </c>
      <c r="L79" s="16">
        <v>2</v>
      </c>
      <c r="M79" s="17">
        <v>30</v>
      </c>
      <c r="N79" s="18">
        <f>L79*M79</f>
        <v>60</v>
      </c>
      <c r="O79" s="19"/>
      <c r="P79" s="16"/>
      <c r="Q79" s="20">
        <f>P79*0.22</f>
        <v>0</v>
      </c>
      <c r="R79" s="16"/>
      <c r="S79" s="20">
        <f>R79*0.2</f>
        <v>0</v>
      </c>
      <c r="T79" s="16">
        <v>100</v>
      </c>
      <c r="U79" s="20">
        <f>T79*0.2</f>
        <v>20</v>
      </c>
      <c r="V79" s="16"/>
      <c r="W79" s="20">
        <f>V79*0.18</f>
        <v>0</v>
      </c>
      <c r="X79" s="16"/>
      <c r="Y79" s="20">
        <f>X79*0.2</f>
        <v>0</v>
      </c>
      <c r="Z79" s="60"/>
      <c r="AA79" s="57" t="s">
        <v>41</v>
      </c>
      <c r="AB79" s="51"/>
      <c r="AC79" s="38"/>
      <c r="AD79" s="11"/>
      <c r="AE79" s="52"/>
      <c r="AF79" s="51"/>
      <c r="AG79" s="34"/>
      <c r="AH79" s="42">
        <f>AF79*AG79</f>
        <v>0</v>
      </c>
    </row>
    <row r="80" spans="1:34" s="21" customFormat="1" ht="12" x14ac:dyDescent="0.3">
      <c r="A80" s="11">
        <v>75</v>
      </c>
      <c r="B80" s="15" t="s">
        <v>58</v>
      </c>
      <c r="C80" s="14" t="s">
        <v>17</v>
      </c>
      <c r="D80" s="14">
        <v>42914</v>
      </c>
      <c r="E80" s="15"/>
      <c r="F80" s="15" t="s">
        <v>34</v>
      </c>
      <c r="G80" s="15" t="s">
        <v>59</v>
      </c>
      <c r="H80" s="15" t="s">
        <v>36</v>
      </c>
      <c r="I80" s="22" t="s">
        <v>37</v>
      </c>
      <c r="J80" s="15" t="s">
        <v>865</v>
      </c>
      <c r="K80" s="15" t="s">
        <v>866</v>
      </c>
      <c r="L80" s="16">
        <v>2</v>
      </c>
      <c r="M80" s="17">
        <v>20</v>
      </c>
      <c r="N80" s="18">
        <f>L80*M80</f>
        <v>40</v>
      </c>
      <c r="O80" s="19"/>
      <c r="P80" s="16"/>
      <c r="Q80" s="20">
        <f>P80*0.22</f>
        <v>0</v>
      </c>
      <c r="R80" s="16"/>
      <c r="S80" s="20">
        <f>R80*0.2</f>
        <v>0</v>
      </c>
      <c r="T80" s="16">
        <v>100</v>
      </c>
      <c r="U80" s="20">
        <f>T80*0.2</f>
        <v>20</v>
      </c>
      <c r="V80" s="16"/>
      <c r="W80" s="20">
        <f>V80*0.18</f>
        <v>0</v>
      </c>
      <c r="X80" s="16"/>
      <c r="Y80" s="20">
        <f>X80*0.2</f>
        <v>0</v>
      </c>
      <c r="Z80" s="60" t="s">
        <v>867</v>
      </c>
      <c r="AA80" s="57" t="s">
        <v>41</v>
      </c>
      <c r="AB80" s="51"/>
      <c r="AC80" s="38"/>
      <c r="AD80" s="11"/>
      <c r="AE80" s="52"/>
      <c r="AF80" s="51"/>
      <c r="AG80" s="34"/>
      <c r="AH80" s="42">
        <f>AF80*AG80</f>
        <v>0</v>
      </c>
    </row>
    <row r="81" spans="1:34" s="21" customFormat="1" ht="12" x14ac:dyDescent="0.3">
      <c r="A81" s="11">
        <v>76</v>
      </c>
      <c r="B81" s="15" t="s">
        <v>58</v>
      </c>
      <c r="C81" s="14" t="s">
        <v>16</v>
      </c>
      <c r="D81" s="14">
        <v>42914</v>
      </c>
      <c r="E81" s="15"/>
      <c r="F81" s="15" t="s">
        <v>652</v>
      </c>
      <c r="G81" s="15" t="s">
        <v>47</v>
      </c>
      <c r="H81" s="15" t="s">
        <v>36</v>
      </c>
      <c r="I81" s="15" t="s">
        <v>37</v>
      </c>
      <c r="J81" s="15" t="s">
        <v>273</v>
      </c>
      <c r="K81" s="15" t="s">
        <v>274</v>
      </c>
      <c r="L81" s="16">
        <v>140</v>
      </c>
      <c r="M81" s="17">
        <v>0.75</v>
      </c>
      <c r="N81" s="18">
        <f>L81*M81</f>
        <v>105</v>
      </c>
      <c r="O81" s="19"/>
      <c r="P81" s="16"/>
      <c r="Q81" s="20">
        <f>P81*0.22</f>
        <v>0</v>
      </c>
      <c r="R81" s="16">
        <v>150</v>
      </c>
      <c r="S81" s="20">
        <f>R81*0.2</f>
        <v>30</v>
      </c>
      <c r="T81" s="16"/>
      <c r="U81" s="20">
        <f>T81*0.2</f>
        <v>0</v>
      </c>
      <c r="V81" s="16"/>
      <c r="W81" s="20">
        <f>V81*0.18</f>
        <v>0</v>
      </c>
      <c r="X81" s="16"/>
      <c r="Y81" s="20">
        <f>X81*0.2</f>
        <v>0</v>
      </c>
      <c r="Z81" s="60"/>
      <c r="AA81" s="57" t="s">
        <v>41</v>
      </c>
      <c r="AB81" s="51"/>
      <c r="AC81" s="38"/>
      <c r="AD81" s="11"/>
      <c r="AE81" s="52"/>
      <c r="AF81" s="51"/>
      <c r="AG81" s="34"/>
      <c r="AH81" s="42">
        <f>AF81*AG81</f>
        <v>0</v>
      </c>
    </row>
    <row r="82" spans="1:34" s="21" customFormat="1" ht="12" x14ac:dyDescent="0.3">
      <c r="A82" s="11">
        <v>77</v>
      </c>
      <c r="B82" s="15" t="s">
        <v>62</v>
      </c>
      <c r="C82" s="14" t="s">
        <v>16</v>
      </c>
      <c r="D82" s="14">
        <v>42914</v>
      </c>
      <c r="E82" s="15" t="s">
        <v>315</v>
      </c>
      <c r="F82" s="15" t="s">
        <v>652</v>
      </c>
      <c r="G82" s="15" t="s">
        <v>59</v>
      </c>
      <c r="H82" s="15" t="s">
        <v>391</v>
      </c>
      <c r="I82" s="15" t="s">
        <v>140</v>
      </c>
      <c r="J82" s="15" t="s">
        <v>146</v>
      </c>
      <c r="K82" s="15" t="s">
        <v>65</v>
      </c>
      <c r="L82" s="16">
        <v>100</v>
      </c>
      <c r="M82" s="17">
        <v>0</v>
      </c>
      <c r="N82" s="18">
        <f t="shared" si="1"/>
        <v>0</v>
      </c>
      <c r="O82" s="19"/>
      <c r="P82" s="16"/>
      <c r="Q82" s="20">
        <f t="shared" si="2"/>
        <v>0</v>
      </c>
      <c r="R82" s="16">
        <v>110</v>
      </c>
      <c r="S82" s="20">
        <f t="shared" si="3"/>
        <v>22</v>
      </c>
      <c r="T82" s="16"/>
      <c r="U82" s="20">
        <f t="shared" si="4"/>
        <v>0</v>
      </c>
      <c r="V82" s="16"/>
      <c r="W82" s="20">
        <f t="shared" si="13"/>
        <v>0</v>
      </c>
      <c r="X82" s="16"/>
      <c r="Y82" s="20">
        <f t="shared" si="5"/>
        <v>0</v>
      </c>
      <c r="Z82" s="60" t="s">
        <v>656</v>
      </c>
      <c r="AA82" s="57" t="s">
        <v>41</v>
      </c>
      <c r="AB82" s="51"/>
      <c r="AC82" s="38"/>
      <c r="AD82" s="11"/>
      <c r="AE82" s="52"/>
      <c r="AF82" s="51"/>
      <c r="AG82" s="34"/>
      <c r="AH82" s="42">
        <f t="shared" si="6"/>
        <v>0</v>
      </c>
    </row>
    <row r="83" spans="1:34" s="21" customFormat="1" ht="12" x14ac:dyDescent="0.3">
      <c r="A83" s="11">
        <v>78</v>
      </c>
      <c r="B83" s="15" t="s">
        <v>58</v>
      </c>
      <c r="C83" s="14" t="s">
        <v>727</v>
      </c>
      <c r="D83" s="14">
        <v>42916</v>
      </c>
      <c r="E83" s="15"/>
      <c r="F83" s="15" t="s">
        <v>620</v>
      </c>
      <c r="G83" s="15" t="s">
        <v>47</v>
      </c>
      <c r="H83" s="15" t="s">
        <v>36</v>
      </c>
      <c r="I83" s="22" t="s">
        <v>37</v>
      </c>
      <c r="J83" s="15" t="s">
        <v>128</v>
      </c>
      <c r="K83" s="22" t="s">
        <v>129</v>
      </c>
      <c r="L83" s="16">
        <v>140</v>
      </c>
      <c r="M83" s="17">
        <v>0.68</v>
      </c>
      <c r="N83" s="18">
        <v>95</v>
      </c>
      <c r="O83" s="19"/>
      <c r="P83" s="16"/>
      <c r="Q83" s="20">
        <f>P83*0.22</f>
        <v>0</v>
      </c>
      <c r="R83" s="16"/>
      <c r="S83" s="20">
        <f>R83*0.2</f>
        <v>0</v>
      </c>
      <c r="T83" s="16"/>
      <c r="U83" s="20">
        <f>T83*0.2</f>
        <v>0</v>
      </c>
      <c r="V83" s="16">
        <v>150</v>
      </c>
      <c r="W83" s="20">
        <f>V83*0.18</f>
        <v>27</v>
      </c>
      <c r="X83" s="16"/>
      <c r="Y83" s="20">
        <f>X83*0.2</f>
        <v>0</v>
      </c>
      <c r="Z83" s="60"/>
      <c r="AA83" s="57" t="s">
        <v>41</v>
      </c>
      <c r="AB83" s="51"/>
      <c r="AC83" s="38"/>
      <c r="AD83" s="11"/>
      <c r="AE83" s="52"/>
      <c r="AF83" s="51"/>
      <c r="AG83" s="34"/>
      <c r="AH83" s="42">
        <f>AF83*AG83</f>
        <v>0</v>
      </c>
    </row>
    <row r="84" spans="1:34" s="21" customFormat="1" ht="12" x14ac:dyDescent="0.3">
      <c r="A84" s="11">
        <v>79</v>
      </c>
      <c r="B84" s="15" t="s">
        <v>58</v>
      </c>
      <c r="C84" s="14" t="s">
        <v>15</v>
      </c>
      <c r="D84" s="14">
        <v>42916</v>
      </c>
      <c r="E84" s="15"/>
      <c r="F84" s="15" t="s">
        <v>53</v>
      </c>
      <c r="G84" s="15" t="s">
        <v>47</v>
      </c>
      <c r="H84" s="15" t="s">
        <v>36</v>
      </c>
      <c r="I84" s="22" t="s">
        <v>37</v>
      </c>
      <c r="J84" s="15" t="s">
        <v>226</v>
      </c>
      <c r="K84" s="15" t="s">
        <v>227</v>
      </c>
      <c r="L84" s="16">
        <v>210</v>
      </c>
      <c r="M84" s="17">
        <v>0.72</v>
      </c>
      <c r="N84" s="18">
        <v>150</v>
      </c>
      <c r="O84" s="19"/>
      <c r="P84" s="16">
        <v>220</v>
      </c>
      <c r="Q84" s="20">
        <f>P84*0.22</f>
        <v>48.4</v>
      </c>
      <c r="R84" s="16"/>
      <c r="S84" s="20">
        <f>R84*0.2</f>
        <v>0</v>
      </c>
      <c r="T84" s="16"/>
      <c r="U84" s="20">
        <f>T84*0.2</f>
        <v>0</v>
      </c>
      <c r="V84" s="16"/>
      <c r="W84" s="20">
        <f>V84*0.18</f>
        <v>0</v>
      </c>
      <c r="X84" s="16"/>
      <c r="Y84" s="20">
        <f>X84*0.2</f>
        <v>0</v>
      </c>
      <c r="Z84" s="60"/>
      <c r="AA84" s="57" t="s">
        <v>41</v>
      </c>
      <c r="AB84" s="51"/>
      <c r="AC84" s="38"/>
      <c r="AD84" s="11"/>
      <c r="AE84" s="52"/>
      <c r="AF84" s="51"/>
      <c r="AG84" s="34"/>
      <c r="AH84" s="42">
        <f>AF84*AG84</f>
        <v>0</v>
      </c>
    </row>
    <row r="85" spans="1:34" s="21" customFormat="1" ht="12" x14ac:dyDescent="0.3">
      <c r="A85" s="11">
        <v>80</v>
      </c>
      <c r="B85" s="15" t="s">
        <v>58</v>
      </c>
      <c r="C85" s="14" t="s">
        <v>15</v>
      </c>
      <c r="D85" s="14">
        <v>42916</v>
      </c>
      <c r="E85" s="15"/>
      <c r="F85" s="15" t="s">
        <v>53</v>
      </c>
      <c r="G85" s="15" t="s">
        <v>47</v>
      </c>
      <c r="H85" s="15" t="s">
        <v>36</v>
      </c>
      <c r="I85" s="22" t="s">
        <v>37</v>
      </c>
      <c r="J85" s="15" t="s">
        <v>868</v>
      </c>
      <c r="K85" s="22" t="s">
        <v>869</v>
      </c>
      <c r="L85" s="16">
        <v>120</v>
      </c>
      <c r="M85" s="17">
        <v>0.8</v>
      </c>
      <c r="N85" s="18">
        <v>100</v>
      </c>
      <c r="O85" s="19"/>
      <c r="P85" s="16">
        <v>120</v>
      </c>
      <c r="Q85" s="20">
        <f t="shared" si="2"/>
        <v>26.4</v>
      </c>
      <c r="R85" s="16"/>
      <c r="S85" s="20">
        <f t="shared" si="3"/>
        <v>0</v>
      </c>
      <c r="T85" s="16"/>
      <c r="U85" s="20">
        <f t="shared" si="4"/>
        <v>0</v>
      </c>
      <c r="V85" s="16"/>
      <c r="W85" s="20">
        <f t="shared" si="13"/>
        <v>0</v>
      </c>
      <c r="X85" s="16"/>
      <c r="Y85" s="20">
        <f t="shared" si="5"/>
        <v>0</v>
      </c>
      <c r="Z85" s="60"/>
      <c r="AA85" s="57" t="s">
        <v>41</v>
      </c>
      <c r="AB85" s="51"/>
      <c r="AC85" s="38"/>
      <c r="AD85" s="11"/>
      <c r="AE85" s="52"/>
      <c r="AF85" s="51"/>
      <c r="AG85" s="34"/>
      <c r="AH85" s="42">
        <f t="shared" si="6"/>
        <v>0</v>
      </c>
    </row>
    <row r="86" spans="1:34" s="21" customFormat="1" ht="12" x14ac:dyDescent="0.3">
      <c r="A86" s="11">
        <v>81</v>
      </c>
      <c r="B86" s="15" t="s">
        <v>51</v>
      </c>
      <c r="C86" s="14" t="s">
        <v>15</v>
      </c>
      <c r="D86" s="14">
        <v>42916</v>
      </c>
      <c r="E86" s="15" t="s">
        <v>870</v>
      </c>
      <c r="F86" s="15" t="s">
        <v>53</v>
      </c>
      <c r="G86" s="15" t="s">
        <v>47</v>
      </c>
      <c r="H86" s="15" t="s">
        <v>871</v>
      </c>
      <c r="I86" s="22" t="s">
        <v>872</v>
      </c>
      <c r="J86" s="15" t="s">
        <v>873</v>
      </c>
      <c r="K86" s="22" t="s">
        <v>874</v>
      </c>
      <c r="L86" s="16">
        <v>150</v>
      </c>
      <c r="M86" s="17">
        <v>0.8</v>
      </c>
      <c r="N86" s="18">
        <f t="shared" si="1"/>
        <v>120</v>
      </c>
      <c r="O86" s="19">
        <v>30</v>
      </c>
      <c r="P86" s="16">
        <v>150</v>
      </c>
      <c r="Q86" s="20">
        <f t="shared" si="2"/>
        <v>33</v>
      </c>
      <c r="R86" s="16"/>
      <c r="S86" s="20">
        <f t="shared" si="3"/>
        <v>0</v>
      </c>
      <c r="T86" s="16"/>
      <c r="U86" s="20">
        <f t="shared" si="4"/>
        <v>0</v>
      </c>
      <c r="V86" s="16"/>
      <c r="W86" s="20">
        <f t="shared" si="13"/>
        <v>0</v>
      </c>
      <c r="X86" s="16"/>
      <c r="Y86" s="20">
        <f t="shared" si="5"/>
        <v>0</v>
      </c>
      <c r="Z86" s="60" t="s">
        <v>875</v>
      </c>
      <c r="AA86" s="57" t="s">
        <v>41</v>
      </c>
      <c r="AB86" s="51"/>
      <c r="AC86" s="38"/>
      <c r="AD86" s="11"/>
      <c r="AE86" s="52"/>
      <c r="AF86" s="51"/>
      <c r="AG86" s="34"/>
      <c r="AH86" s="42">
        <f t="shared" si="6"/>
        <v>0</v>
      </c>
    </row>
    <row r="87" spans="1:34" s="21" customFormat="1" ht="12" x14ac:dyDescent="0.3">
      <c r="A87" s="11">
        <v>82</v>
      </c>
      <c r="B87" s="15" t="s">
        <v>51</v>
      </c>
      <c r="C87" s="14" t="s">
        <v>16</v>
      </c>
      <c r="D87" s="14">
        <v>42916</v>
      </c>
      <c r="E87" s="15"/>
      <c r="F87" s="15" t="s">
        <v>652</v>
      </c>
      <c r="G87" s="15" t="s">
        <v>47</v>
      </c>
      <c r="H87" s="15" t="s">
        <v>170</v>
      </c>
      <c r="I87" s="22" t="s">
        <v>876</v>
      </c>
      <c r="J87" s="15" t="s">
        <v>36</v>
      </c>
      <c r="K87" s="15" t="s">
        <v>37</v>
      </c>
      <c r="L87" s="16">
        <v>100</v>
      </c>
      <c r="M87" s="17">
        <v>0.8</v>
      </c>
      <c r="N87" s="18">
        <f t="shared" si="1"/>
        <v>80</v>
      </c>
      <c r="O87" s="19"/>
      <c r="P87" s="16"/>
      <c r="Q87" s="20">
        <f t="shared" si="2"/>
        <v>0</v>
      </c>
      <c r="R87" s="16">
        <v>100</v>
      </c>
      <c r="S87" s="20">
        <f t="shared" si="3"/>
        <v>20</v>
      </c>
      <c r="T87" s="16"/>
      <c r="U87" s="20">
        <f t="shared" si="4"/>
        <v>0</v>
      </c>
      <c r="V87" s="16"/>
      <c r="W87" s="20">
        <f t="shared" si="13"/>
        <v>0</v>
      </c>
      <c r="X87" s="16"/>
      <c r="Y87" s="20">
        <f t="shared" si="5"/>
        <v>0</v>
      </c>
      <c r="Z87" s="60" t="s">
        <v>82</v>
      </c>
      <c r="AA87" s="57" t="s">
        <v>41</v>
      </c>
      <c r="AB87" s="51"/>
      <c r="AC87" s="38"/>
      <c r="AD87" s="11"/>
      <c r="AE87" s="52"/>
      <c r="AF87" s="51"/>
      <c r="AG87" s="34"/>
      <c r="AH87" s="42">
        <f t="shared" si="6"/>
        <v>0</v>
      </c>
    </row>
    <row r="88" spans="1:34" s="21" customFormat="1" ht="12" x14ac:dyDescent="0.3">
      <c r="A88" s="11">
        <v>83</v>
      </c>
      <c r="B88" s="15" t="s">
        <v>62</v>
      </c>
      <c r="C88" s="14" t="s">
        <v>15</v>
      </c>
      <c r="D88" s="14">
        <v>42916</v>
      </c>
      <c r="E88" s="15"/>
      <c r="F88" s="15" t="s">
        <v>71</v>
      </c>
      <c r="G88" s="15" t="s">
        <v>59</v>
      </c>
      <c r="H88" s="15" t="s">
        <v>403</v>
      </c>
      <c r="I88" s="15" t="s">
        <v>254</v>
      </c>
      <c r="J88" s="15" t="s">
        <v>36</v>
      </c>
      <c r="K88" s="15" t="s">
        <v>37</v>
      </c>
      <c r="L88" s="16">
        <v>50</v>
      </c>
      <c r="M88" s="17">
        <v>0</v>
      </c>
      <c r="N88" s="18">
        <f t="shared" si="1"/>
        <v>0</v>
      </c>
      <c r="O88" s="19"/>
      <c r="P88" s="16">
        <v>50</v>
      </c>
      <c r="Q88" s="20">
        <f t="shared" si="2"/>
        <v>11</v>
      </c>
      <c r="R88" s="16"/>
      <c r="S88" s="20">
        <f t="shared" si="3"/>
        <v>0</v>
      </c>
      <c r="T88" s="16"/>
      <c r="U88" s="20">
        <f t="shared" si="4"/>
        <v>0</v>
      </c>
      <c r="V88" s="16"/>
      <c r="W88" s="20">
        <f t="shared" si="13"/>
        <v>0</v>
      </c>
      <c r="X88" s="16"/>
      <c r="Y88" s="20">
        <f t="shared" si="5"/>
        <v>0</v>
      </c>
      <c r="Z88" s="60"/>
      <c r="AA88" s="57"/>
      <c r="AB88" s="51"/>
      <c r="AC88" s="38"/>
      <c r="AD88" s="11"/>
      <c r="AE88" s="52"/>
      <c r="AF88" s="51"/>
      <c r="AG88" s="34"/>
      <c r="AH88" s="42">
        <f t="shared" si="6"/>
        <v>0</v>
      </c>
    </row>
    <row r="89" spans="1:34" s="21" customFormat="1" ht="12" x14ac:dyDescent="0.3">
      <c r="A89" s="11"/>
      <c r="B89" s="15"/>
      <c r="C89" s="14"/>
      <c r="D89" s="14"/>
      <c r="E89" s="15"/>
      <c r="F89" s="15"/>
      <c r="G89" s="15"/>
      <c r="H89" s="15"/>
      <c r="I89" s="15"/>
      <c r="J89" s="15"/>
      <c r="K89" s="15"/>
      <c r="L89" s="16"/>
      <c r="M89" s="17"/>
      <c r="N89" s="18">
        <f t="shared" si="1"/>
        <v>0</v>
      </c>
      <c r="O89" s="19"/>
      <c r="P89" s="16"/>
      <c r="Q89" s="20">
        <f t="shared" si="2"/>
        <v>0</v>
      </c>
      <c r="R89" s="16"/>
      <c r="S89" s="20">
        <f t="shared" si="3"/>
        <v>0</v>
      </c>
      <c r="T89" s="16"/>
      <c r="U89" s="20">
        <f t="shared" si="4"/>
        <v>0</v>
      </c>
      <c r="V89" s="16"/>
      <c r="W89" s="20">
        <f t="shared" si="13"/>
        <v>0</v>
      </c>
      <c r="X89" s="16"/>
      <c r="Y89" s="20">
        <f t="shared" si="5"/>
        <v>0</v>
      </c>
      <c r="Z89" s="60"/>
      <c r="AA89" s="57"/>
      <c r="AB89" s="51"/>
      <c r="AC89" s="38"/>
      <c r="AD89" s="11"/>
      <c r="AE89" s="52"/>
      <c r="AF89" s="51"/>
      <c r="AG89" s="34"/>
      <c r="AH89" s="42">
        <f t="shared" si="6"/>
        <v>0</v>
      </c>
    </row>
    <row r="90" spans="1:34" s="21" customFormat="1" ht="12" x14ac:dyDescent="0.3">
      <c r="C90" s="24"/>
      <c r="F90" s="24"/>
      <c r="G90" s="24"/>
      <c r="N90" s="25"/>
      <c r="O90" s="25"/>
      <c r="P90" s="26"/>
      <c r="Q90" s="25"/>
      <c r="R90" s="26"/>
      <c r="S90" s="25"/>
      <c r="T90" s="26"/>
      <c r="U90" s="25"/>
      <c r="V90" s="26"/>
      <c r="W90" s="25"/>
      <c r="X90" s="26"/>
      <c r="Y90" s="25"/>
      <c r="Z90" s="27"/>
      <c r="AC90" s="37"/>
      <c r="AE90" s="37"/>
    </row>
    <row r="91" spans="1:34" s="21" customFormat="1" ht="12" x14ac:dyDescent="0.3">
      <c r="C91" s="24"/>
      <c r="F91" s="24"/>
      <c r="G91" s="24"/>
      <c r="K91" s="28" t="s">
        <v>258</v>
      </c>
      <c r="L91" s="29">
        <f>SUM(L2:L89)</f>
        <v>24412</v>
      </c>
      <c r="M91" s="29"/>
      <c r="N91" s="64">
        <f t="shared" ref="N91:U91" si="18">SUM(N2:N89)</f>
        <v>17478.550000000003</v>
      </c>
      <c r="O91" s="64">
        <f t="shared" si="18"/>
        <v>724.8</v>
      </c>
      <c r="P91" s="26">
        <f t="shared" si="18"/>
        <v>6329</v>
      </c>
      <c r="Q91" s="64">
        <f t="shared" si="18"/>
        <v>1480.4000000000003</v>
      </c>
      <c r="R91" s="26">
        <f t="shared" si="18"/>
        <v>9090</v>
      </c>
      <c r="S91" s="64">
        <f t="shared" si="18"/>
        <v>1818</v>
      </c>
      <c r="T91" s="26">
        <f t="shared" si="18"/>
        <v>1650</v>
      </c>
      <c r="U91" s="64">
        <f t="shared" si="18"/>
        <v>330</v>
      </c>
      <c r="V91" s="26">
        <f>SUM(V2:V89)</f>
        <v>4139</v>
      </c>
      <c r="W91" s="64">
        <f>SUM(W2:W89)</f>
        <v>784.30000000000007</v>
      </c>
      <c r="X91" s="26">
        <f>SUM(X2:X89)</f>
        <v>1374</v>
      </c>
      <c r="Y91" s="64">
        <f>SUM(Y2:Y89)</f>
        <v>412</v>
      </c>
      <c r="Z91" s="46" t="s">
        <v>259</v>
      </c>
      <c r="AA91" s="30"/>
      <c r="AB91" s="27"/>
      <c r="AC91" s="64">
        <f>SUM(AC7:AC89)</f>
        <v>230</v>
      </c>
      <c r="AD91" s="27"/>
      <c r="AE91" s="64">
        <f>SUM(AE7:AE89)</f>
        <v>0</v>
      </c>
      <c r="AF91" s="55">
        <f>SUM(AF7:AF89)</f>
        <v>440</v>
      </c>
      <c r="AG91" s="30"/>
      <c r="AH91" s="64">
        <f>SUM(AH7:AH89)</f>
        <v>308</v>
      </c>
    </row>
    <row r="92" spans="1:34" x14ac:dyDescent="0.3">
      <c r="C92" s="114"/>
      <c r="F92" s="114"/>
      <c r="G92" s="114"/>
      <c r="K92" s="63"/>
      <c r="L92" s="31"/>
      <c r="M92" s="31"/>
      <c r="N92" s="64"/>
      <c r="O92" s="64"/>
      <c r="Q92" s="64">
        <v>-30.98</v>
      </c>
      <c r="S92" s="64"/>
      <c r="U92" s="64"/>
      <c r="W92" s="64"/>
      <c r="Y92" s="64"/>
      <c r="Z92" s="66" t="s">
        <v>877</v>
      </c>
      <c r="AB92" s="3"/>
      <c r="AC92" s="64"/>
      <c r="AH92" s="64"/>
    </row>
    <row r="93" spans="1:34" x14ac:dyDescent="0.3">
      <c r="C93" s="114"/>
      <c r="F93" s="114"/>
      <c r="G93" s="114"/>
      <c r="K93" s="63"/>
      <c r="L93" s="31"/>
      <c r="M93" s="31"/>
      <c r="N93" s="64"/>
      <c r="O93" s="64"/>
      <c r="Q93" s="64"/>
      <c r="S93" s="64"/>
      <c r="U93" s="64"/>
      <c r="W93" s="64"/>
      <c r="Y93" s="64">
        <v>200</v>
      </c>
      <c r="Z93" s="46" t="s">
        <v>878</v>
      </c>
      <c r="AB93" s="3"/>
      <c r="AC93" s="64"/>
      <c r="AH93" s="64"/>
    </row>
    <row r="94" spans="1:34" x14ac:dyDescent="0.3">
      <c r="C94" s="114"/>
      <c r="F94" s="114"/>
      <c r="G94" s="114"/>
      <c r="L94" s="31"/>
      <c r="M94" s="31"/>
      <c r="N94" s="64"/>
      <c r="O94" s="64"/>
      <c r="Q94" s="64"/>
      <c r="S94" s="64"/>
      <c r="U94" s="64"/>
      <c r="W94" s="64"/>
      <c r="Y94" s="64">
        <v>34</v>
      </c>
      <c r="Z94" s="46" t="s">
        <v>879</v>
      </c>
      <c r="AB94" s="3"/>
      <c r="AC94" s="64"/>
      <c r="AH94" s="64"/>
    </row>
    <row r="95" spans="1:34" x14ac:dyDescent="0.3">
      <c r="C95" s="114"/>
      <c r="F95" s="114"/>
      <c r="G95" s="114"/>
      <c r="N95" s="64"/>
      <c r="O95" s="64"/>
      <c r="Q95" s="64"/>
      <c r="S95" s="64"/>
      <c r="U95" s="64"/>
      <c r="W95" s="64"/>
      <c r="Y95" s="64">
        <v>30.05</v>
      </c>
      <c r="Z95" s="46" t="s">
        <v>880</v>
      </c>
      <c r="AC95" s="64"/>
      <c r="AH95" s="64"/>
    </row>
    <row r="96" spans="1:34" x14ac:dyDescent="0.3">
      <c r="C96" s="114"/>
      <c r="F96" s="114"/>
      <c r="G96" s="114"/>
      <c r="N96" s="64"/>
      <c r="O96" s="64"/>
      <c r="Q96" s="64"/>
      <c r="S96" s="64"/>
      <c r="U96" s="64"/>
      <c r="W96" s="64"/>
      <c r="Y96" s="64">
        <v>-30.05</v>
      </c>
      <c r="Z96" s="66" t="s">
        <v>881</v>
      </c>
      <c r="AC96" s="64"/>
      <c r="AH96" s="64"/>
    </row>
    <row r="97" spans="3:34" x14ac:dyDescent="0.3">
      <c r="C97" s="114"/>
      <c r="F97" s="114"/>
      <c r="G97" s="114"/>
      <c r="N97" s="64"/>
      <c r="O97" s="64"/>
      <c r="Q97" s="64"/>
      <c r="S97" s="64"/>
      <c r="U97" s="64"/>
      <c r="W97" s="64"/>
      <c r="Y97" s="64">
        <v>100</v>
      </c>
      <c r="Z97" s="46" t="s">
        <v>882</v>
      </c>
      <c r="AC97" s="64"/>
      <c r="AH97" s="64"/>
    </row>
    <row r="98" spans="3:34" x14ac:dyDescent="0.3">
      <c r="C98" s="114"/>
      <c r="F98" s="114"/>
      <c r="G98" s="114"/>
      <c r="N98" s="64"/>
      <c r="O98" s="64"/>
      <c r="Q98" s="64"/>
      <c r="S98" s="64"/>
      <c r="U98" s="64"/>
      <c r="W98" s="64"/>
      <c r="Y98" s="64">
        <v>10</v>
      </c>
      <c r="Z98" s="46" t="s">
        <v>883</v>
      </c>
      <c r="AC98" s="64"/>
      <c r="AH98" s="64"/>
    </row>
    <row r="99" spans="3:34" x14ac:dyDescent="0.3">
      <c r="C99" s="114"/>
      <c r="F99" s="114"/>
      <c r="G99" s="114"/>
      <c r="N99" s="64"/>
      <c r="O99" s="64"/>
      <c r="Q99" s="64">
        <v>50</v>
      </c>
      <c r="S99" s="64"/>
      <c r="U99" s="64"/>
      <c r="W99" s="64"/>
      <c r="Y99" s="64"/>
      <c r="Z99" s="46" t="s">
        <v>884</v>
      </c>
      <c r="AC99" s="64"/>
      <c r="AH99" s="64"/>
    </row>
    <row r="100" spans="3:34" x14ac:dyDescent="0.3">
      <c r="C100" s="114"/>
      <c r="F100" s="114"/>
      <c r="G100" s="114"/>
      <c r="N100" s="64"/>
      <c r="O100" s="64"/>
      <c r="Q100" s="64"/>
      <c r="S100" s="64"/>
      <c r="U100" s="64"/>
      <c r="W100" s="64"/>
      <c r="Y100" s="64">
        <v>500</v>
      </c>
      <c r="Z100" s="46" t="s">
        <v>885</v>
      </c>
      <c r="AC100" s="64"/>
      <c r="AH100" s="64"/>
    </row>
    <row r="101" spans="3:34" x14ac:dyDescent="0.3">
      <c r="C101" s="114"/>
      <c r="F101" s="114"/>
      <c r="G101" s="114"/>
      <c r="N101" s="64"/>
      <c r="O101" s="64"/>
      <c r="Q101" s="64"/>
      <c r="S101" s="64"/>
      <c r="U101" s="64"/>
      <c r="W101" s="64"/>
      <c r="Y101" s="64">
        <v>160</v>
      </c>
      <c r="Z101" s="46" t="s">
        <v>886</v>
      </c>
      <c r="AC101" s="64"/>
      <c r="AH101" s="64"/>
    </row>
    <row r="102" spans="3:34" x14ac:dyDescent="0.3">
      <c r="C102" s="114"/>
      <c r="F102" s="114"/>
      <c r="G102" s="114"/>
      <c r="N102" s="64"/>
      <c r="O102" s="64"/>
      <c r="Q102" s="64"/>
      <c r="S102" s="64"/>
      <c r="U102" s="64"/>
      <c r="W102" s="64"/>
      <c r="Y102" s="64">
        <v>3.5</v>
      </c>
      <c r="Z102" s="46" t="s">
        <v>887</v>
      </c>
      <c r="AC102" s="64"/>
      <c r="AH102" s="64"/>
    </row>
    <row r="103" spans="3:34" x14ac:dyDescent="0.3">
      <c r="C103" s="114"/>
      <c r="F103" s="114"/>
      <c r="G103" s="114"/>
      <c r="N103" s="64"/>
      <c r="O103" s="64"/>
      <c r="Q103" s="64"/>
      <c r="S103" s="64"/>
      <c r="U103" s="64"/>
      <c r="W103" s="64"/>
      <c r="Y103" s="64">
        <v>158</v>
      </c>
      <c r="Z103" s="46" t="s">
        <v>888</v>
      </c>
      <c r="AC103" s="64"/>
      <c r="AH103" s="64"/>
    </row>
    <row r="104" spans="3:34" x14ac:dyDescent="0.3">
      <c r="C104" s="114"/>
      <c r="F104" s="114"/>
      <c r="G104" s="114"/>
      <c r="N104" s="64"/>
      <c r="O104" s="64"/>
      <c r="Q104" s="64"/>
      <c r="S104" s="64"/>
      <c r="U104" s="64"/>
      <c r="W104" s="64"/>
      <c r="Y104" s="64">
        <v>500</v>
      </c>
      <c r="Z104" s="46" t="s">
        <v>889</v>
      </c>
      <c r="AC104" s="64"/>
      <c r="AH104" s="64"/>
    </row>
    <row r="105" spans="3:34" x14ac:dyDescent="0.3">
      <c r="C105" s="114"/>
      <c r="F105" s="114"/>
      <c r="G105" s="114"/>
      <c r="N105" s="64"/>
      <c r="O105" s="64"/>
      <c r="Q105" s="64"/>
      <c r="S105" s="64"/>
      <c r="U105" s="64"/>
      <c r="W105" s="64"/>
      <c r="Y105" s="64">
        <v>57</v>
      </c>
      <c r="Z105" s="46" t="s">
        <v>890</v>
      </c>
      <c r="AC105" s="64"/>
      <c r="AH105" s="64"/>
    </row>
    <row r="106" spans="3:34" x14ac:dyDescent="0.3">
      <c r="C106" s="114"/>
      <c r="F106" s="114"/>
      <c r="G106" s="114"/>
      <c r="N106" s="64"/>
      <c r="O106" s="64"/>
      <c r="Q106" s="64">
        <v>30</v>
      </c>
      <c r="S106" s="64"/>
      <c r="U106" s="64"/>
      <c r="W106" s="64"/>
      <c r="Y106" s="64"/>
      <c r="Z106" s="46" t="s">
        <v>891</v>
      </c>
      <c r="AC106" s="64"/>
      <c r="AH106" s="64"/>
    </row>
    <row r="107" spans="3:34" x14ac:dyDescent="0.3">
      <c r="C107" s="114"/>
      <c r="F107" s="114"/>
      <c r="G107" s="114"/>
      <c r="N107" s="64"/>
      <c r="O107" s="64"/>
      <c r="Q107" s="64"/>
      <c r="S107" s="64"/>
      <c r="U107" s="64"/>
      <c r="W107" s="64"/>
      <c r="Y107" s="64">
        <v>200</v>
      </c>
      <c r="Z107" s="46" t="s">
        <v>892</v>
      </c>
      <c r="AC107" s="64"/>
      <c r="AH107" s="64"/>
    </row>
    <row r="108" spans="3:34" x14ac:dyDescent="0.3">
      <c r="C108" s="114"/>
      <c r="F108" s="114"/>
      <c r="G108" s="114"/>
      <c r="N108" s="64"/>
      <c r="O108" s="64"/>
      <c r="Q108" s="64"/>
      <c r="S108" s="64"/>
      <c r="U108" s="64"/>
      <c r="W108" s="64"/>
      <c r="Y108" s="64">
        <v>10</v>
      </c>
      <c r="Z108" s="46" t="s">
        <v>883</v>
      </c>
      <c r="AC108" s="64"/>
      <c r="AH108" s="64"/>
    </row>
    <row r="109" spans="3:34" x14ac:dyDescent="0.3">
      <c r="C109" s="114"/>
      <c r="F109" s="114"/>
      <c r="G109" s="114"/>
      <c r="N109" s="64"/>
      <c r="O109" s="64"/>
      <c r="Q109" s="64"/>
      <c r="S109" s="64"/>
      <c r="U109" s="64"/>
      <c r="W109" s="64"/>
      <c r="Y109" s="64"/>
      <c r="Z109" s="46"/>
      <c r="AC109" s="64"/>
      <c r="AH109" s="64"/>
    </row>
    <row r="110" spans="3:34" x14ac:dyDescent="0.3">
      <c r="C110" s="114"/>
      <c r="F110" s="114"/>
      <c r="G110" s="114"/>
      <c r="N110" s="64"/>
      <c r="O110" s="64"/>
      <c r="Q110" s="64"/>
      <c r="S110" s="64"/>
      <c r="U110" s="64"/>
      <c r="W110" s="64"/>
      <c r="Y110" s="64"/>
      <c r="Z110" s="46"/>
      <c r="AC110" s="64"/>
      <c r="AH110" s="64"/>
    </row>
    <row r="111" spans="3:34" x14ac:dyDescent="0.3">
      <c r="C111" s="114"/>
      <c r="F111" s="114"/>
      <c r="G111" s="114"/>
      <c r="N111" s="64"/>
      <c r="O111" s="64"/>
      <c r="Q111" s="64"/>
      <c r="S111" s="64"/>
      <c r="U111" s="64"/>
      <c r="W111" s="64"/>
      <c r="Y111" s="64"/>
      <c r="Z111" s="46"/>
      <c r="AC111" s="64"/>
      <c r="AH111" s="64"/>
    </row>
    <row r="112" spans="3:34" x14ac:dyDescent="0.3">
      <c r="C112" s="114"/>
      <c r="F112" s="114"/>
      <c r="G112" s="114"/>
      <c r="N112" s="64"/>
      <c r="O112" s="64"/>
      <c r="Q112" s="64"/>
      <c r="S112" s="64"/>
      <c r="U112" s="64"/>
      <c r="W112" s="64"/>
      <c r="Y112" s="64"/>
      <c r="Z112" s="46"/>
      <c r="AC112" s="64"/>
      <c r="AH112" s="64"/>
    </row>
    <row r="113" spans="14:34" x14ac:dyDescent="0.3">
      <c r="N113" s="64"/>
      <c r="O113" s="64"/>
      <c r="Q113" s="64"/>
      <c r="S113" s="64"/>
      <c r="U113" s="64"/>
      <c r="W113" s="64"/>
      <c r="Y113" s="64"/>
      <c r="Z113" s="46"/>
      <c r="AC113" s="64"/>
      <c r="AH113" s="64"/>
    </row>
    <row r="114" spans="14:34" x14ac:dyDescent="0.3">
      <c r="N114" s="64"/>
      <c r="O114" s="64"/>
      <c r="Q114" s="64"/>
      <c r="S114" s="64"/>
      <c r="U114" s="64"/>
      <c r="W114" s="64"/>
      <c r="Y114" s="64"/>
      <c r="Z114" s="46"/>
      <c r="AC114" s="64"/>
      <c r="AH114" s="64"/>
    </row>
    <row r="115" spans="14:34" x14ac:dyDescent="0.3">
      <c r="N115" s="64"/>
      <c r="O115" s="64"/>
      <c r="Q115" s="64"/>
      <c r="S115" s="64"/>
      <c r="U115" s="64"/>
      <c r="W115" s="64"/>
      <c r="Y115" s="64"/>
      <c r="Z115" s="46"/>
      <c r="AC115" s="64"/>
      <c r="AH115" s="64"/>
    </row>
    <row r="116" spans="14:34" x14ac:dyDescent="0.3">
      <c r="N116" s="64"/>
      <c r="O116" s="64"/>
      <c r="Q116" s="64"/>
      <c r="S116" s="64"/>
      <c r="U116" s="64"/>
      <c r="W116" s="64"/>
      <c r="Y116" s="64"/>
      <c r="Z116" s="46"/>
      <c r="AC116" s="64"/>
      <c r="AH116" s="64"/>
    </row>
    <row r="117" spans="14:34" x14ac:dyDescent="0.3">
      <c r="N117" s="64"/>
      <c r="O117" s="64"/>
      <c r="Q117" s="64"/>
      <c r="S117" s="64"/>
      <c r="U117" s="64"/>
      <c r="W117" s="64"/>
      <c r="Y117" s="64"/>
      <c r="Z117" s="46"/>
      <c r="AC117" s="64"/>
      <c r="AH117" s="64"/>
    </row>
    <row r="118" spans="14:34" x14ac:dyDescent="0.3">
      <c r="N118" s="64"/>
      <c r="O118" s="64"/>
      <c r="Q118" s="64"/>
      <c r="S118" s="64"/>
      <c r="U118" s="64"/>
      <c r="W118" s="64"/>
      <c r="Y118" s="64"/>
      <c r="Z118" s="46"/>
      <c r="AC118" s="64"/>
      <c r="AH118" s="64"/>
    </row>
    <row r="119" spans="14:34" x14ac:dyDescent="0.3">
      <c r="N119" s="64"/>
      <c r="O119" s="64"/>
      <c r="Q119" s="64"/>
      <c r="S119" s="64"/>
      <c r="U119" s="64"/>
      <c r="W119" s="64"/>
      <c r="Y119" s="64"/>
      <c r="Z119" s="46"/>
      <c r="AC119" s="64"/>
      <c r="AH119" s="64"/>
    </row>
    <row r="120" spans="14:34" x14ac:dyDescent="0.3">
      <c r="N120" s="64"/>
      <c r="O120" s="64"/>
      <c r="Q120" s="64"/>
      <c r="S120" s="64"/>
      <c r="U120" s="64"/>
      <c r="W120" s="64"/>
      <c r="Y120" s="64"/>
      <c r="Z120" s="46"/>
      <c r="AC120" s="64"/>
      <c r="AH120" s="64"/>
    </row>
    <row r="121" spans="14:34" x14ac:dyDescent="0.3">
      <c r="N121" s="64"/>
      <c r="O121" s="64"/>
      <c r="Q121" s="64"/>
      <c r="S121" s="64"/>
      <c r="U121" s="64"/>
      <c r="W121" s="64"/>
      <c r="Y121" s="64"/>
      <c r="Z121" s="46"/>
      <c r="AC121" s="64"/>
      <c r="AH121" s="64"/>
    </row>
    <row r="122" spans="14:34" x14ac:dyDescent="0.3">
      <c r="N122" s="64"/>
      <c r="O122" s="64"/>
      <c r="Q122" s="64"/>
      <c r="S122" s="64"/>
      <c r="U122" s="64"/>
      <c r="W122" s="64"/>
      <c r="Y122" s="64"/>
      <c r="Z122" s="46"/>
      <c r="AC122" s="64"/>
      <c r="AH122" s="64"/>
    </row>
    <row r="123" spans="14:34" x14ac:dyDescent="0.3">
      <c r="O123" s="64"/>
      <c r="Q123" s="64"/>
      <c r="S123" s="64"/>
      <c r="U123" s="64"/>
      <c r="W123" s="64"/>
      <c r="Y123" s="64"/>
      <c r="Z123" s="46"/>
      <c r="AC123" s="64"/>
      <c r="AH123" s="64"/>
    </row>
    <row r="124" spans="14:34" x14ac:dyDescent="0.3">
      <c r="O124" s="64"/>
      <c r="Q124" s="64"/>
      <c r="S124" s="64"/>
      <c r="U124" s="64"/>
      <c r="W124" s="64"/>
      <c r="Y124" s="64"/>
      <c r="Z124" s="46"/>
      <c r="AC124" s="64"/>
      <c r="AH124" s="64"/>
    </row>
    <row r="125" spans="14:34" x14ac:dyDescent="0.3">
      <c r="Z125" s="46"/>
    </row>
    <row r="126" spans="14:34" x14ac:dyDescent="0.3">
      <c r="Z126" s="46"/>
    </row>
    <row r="127" spans="14:34" x14ac:dyDescent="0.3">
      <c r="Z127" s="46"/>
    </row>
    <row r="128" spans="14:34" x14ac:dyDescent="0.3">
      <c r="Z128" s="46"/>
    </row>
    <row r="129" spans="26:26" x14ac:dyDescent="0.3">
      <c r="Z129" s="46"/>
    </row>
    <row r="130" spans="26:26" x14ac:dyDescent="0.3">
      <c r="Z130" s="46"/>
    </row>
    <row r="131" spans="26:26" x14ac:dyDescent="0.3">
      <c r="Z131" s="46"/>
    </row>
    <row r="132" spans="26:26" x14ac:dyDescent="0.3">
      <c r="Z132" s="46"/>
    </row>
    <row r="133" spans="26:26" x14ac:dyDescent="0.3">
      <c r="Z133" s="46"/>
    </row>
    <row r="134" spans="26:26" x14ac:dyDescent="0.3">
      <c r="Z134" s="46"/>
    </row>
    <row r="135" spans="26:26" x14ac:dyDescent="0.3">
      <c r="Z135" s="46"/>
    </row>
    <row r="136" spans="26:26" x14ac:dyDescent="0.3">
      <c r="Z136" s="46"/>
    </row>
    <row r="137" spans="26:26" x14ac:dyDescent="0.3">
      <c r="Z137" s="46"/>
    </row>
    <row r="138" spans="26:26" x14ac:dyDescent="0.3">
      <c r="Z138" s="46"/>
    </row>
    <row r="139" spans="26:26" x14ac:dyDescent="0.3">
      <c r="Z139" s="46"/>
    </row>
    <row r="140" spans="26:26" x14ac:dyDescent="0.3">
      <c r="Z140" s="46"/>
    </row>
    <row r="141" spans="26:26" x14ac:dyDescent="0.3">
      <c r="Z141" s="46"/>
    </row>
    <row r="142" spans="26:26" x14ac:dyDescent="0.3">
      <c r="Z142" s="46"/>
    </row>
    <row r="143" spans="26:26" x14ac:dyDescent="0.3">
      <c r="Z143" s="46"/>
    </row>
    <row r="144" spans="26:26" x14ac:dyDescent="0.3">
      <c r="Z144" s="46"/>
    </row>
    <row r="145" spans="26:26" x14ac:dyDescent="0.3">
      <c r="Z145" s="46"/>
    </row>
    <row r="146" spans="26:26" x14ac:dyDescent="0.3">
      <c r="Z146" s="46"/>
    </row>
    <row r="147" spans="26:26" x14ac:dyDescent="0.3">
      <c r="Z147" s="46"/>
    </row>
    <row r="148" spans="26:26" x14ac:dyDescent="0.3">
      <c r="Z148" s="46"/>
    </row>
    <row r="149" spans="26:26" x14ac:dyDescent="0.3">
      <c r="Z149" s="46"/>
    </row>
    <row r="150" spans="26:26" x14ac:dyDescent="0.3">
      <c r="Z150" s="46"/>
    </row>
    <row r="151" spans="26:26" x14ac:dyDescent="0.3">
      <c r="Z151" s="46"/>
    </row>
    <row r="152" spans="26:26" x14ac:dyDescent="0.3">
      <c r="Z152" s="46"/>
    </row>
    <row r="153" spans="26:26" x14ac:dyDescent="0.3">
      <c r="Z153" s="46"/>
    </row>
    <row r="154" spans="26:26" x14ac:dyDescent="0.3">
      <c r="Z154" s="46"/>
    </row>
    <row r="155" spans="26:26" x14ac:dyDescent="0.3">
      <c r="Z155" s="46"/>
    </row>
    <row r="156" spans="26:26" x14ac:dyDescent="0.3">
      <c r="Z156" s="46"/>
    </row>
    <row r="157" spans="26:26" x14ac:dyDescent="0.3">
      <c r="Z157" s="46"/>
    </row>
    <row r="158" spans="26:26" x14ac:dyDescent="0.3">
      <c r="Z158" s="46"/>
    </row>
    <row r="159" spans="26:26" x14ac:dyDescent="0.3">
      <c r="Z159" s="46"/>
    </row>
    <row r="160" spans="26:26" x14ac:dyDescent="0.3">
      <c r="Z160" s="46"/>
    </row>
    <row r="161" spans="26:26" x14ac:dyDescent="0.3">
      <c r="Z161" s="46"/>
    </row>
    <row r="162" spans="26:26" x14ac:dyDescent="0.3">
      <c r="Z162" s="46"/>
    </row>
    <row r="163" spans="26:26" x14ac:dyDescent="0.3">
      <c r="Z163" s="46"/>
    </row>
    <row r="164" spans="26:26" x14ac:dyDescent="0.3">
      <c r="Z164" s="46"/>
    </row>
    <row r="165" spans="26:26" x14ac:dyDescent="0.3">
      <c r="Z165" s="46"/>
    </row>
    <row r="166" spans="26:26" x14ac:dyDescent="0.3">
      <c r="Z166" s="46"/>
    </row>
    <row r="167" spans="26:26" x14ac:dyDescent="0.3">
      <c r="Z167" s="46"/>
    </row>
    <row r="168" spans="26:26" x14ac:dyDescent="0.3">
      <c r="Z168" s="46"/>
    </row>
    <row r="169" spans="26:26" x14ac:dyDescent="0.3">
      <c r="Z169" s="46"/>
    </row>
    <row r="170" spans="26:26" x14ac:dyDescent="0.3">
      <c r="Z170" s="46"/>
    </row>
    <row r="171" spans="26:26" x14ac:dyDescent="0.3">
      <c r="Z171" s="46"/>
    </row>
    <row r="172" spans="26:26" x14ac:dyDescent="0.3">
      <c r="Z172" s="46"/>
    </row>
    <row r="173" spans="26:26" x14ac:dyDescent="0.3">
      <c r="Z173" s="46"/>
    </row>
    <row r="174" spans="26:26" x14ac:dyDescent="0.3">
      <c r="Z174" s="46"/>
    </row>
    <row r="175" spans="26:26" x14ac:dyDescent="0.3">
      <c r="Z175" s="46"/>
    </row>
  </sheetData>
  <autoFilter ref="A6:AH89" xr:uid="{00000000-0009-0000-0000-000005000000}"/>
  <mergeCells count="28">
    <mergeCell ref="AA5:AA6"/>
    <mergeCell ref="AB5:AC5"/>
    <mergeCell ref="AD5:AE5"/>
    <mergeCell ref="AF5:AH5"/>
    <mergeCell ref="P5:Q5"/>
    <mergeCell ref="R5:S5"/>
    <mergeCell ref="T5:U5"/>
    <mergeCell ref="V5:W5"/>
    <mergeCell ref="X5:Y5"/>
    <mergeCell ref="Z5:Z6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Z1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H165"/>
  <sheetViews>
    <sheetView zoomScale="85" zoomScaleNormal="85" workbookViewId="0">
      <selection activeCell="H31" sqref="H31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83" customWidth="1"/>
    <col min="4" max="4" width="11.33203125" style="1" customWidth="1"/>
    <col min="5" max="5" width="12.44140625" style="1" customWidth="1"/>
    <col min="6" max="6" width="11.44140625" style="83"/>
    <col min="7" max="7" width="8.6640625" style="83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10.6640625" style="63" customWidth="1"/>
    <col min="17" max="17" width="10.6640625" style="1" customWidth="1"/>
    <col min="18" max="18" width="10.6640625" style="63" customWidth="1"/>
    <col min="19" max="19" width="10.6640625" style="1" customWidth="1"/>
    <col min="20" max="20" width="10.6640625" style="63" customWidth="1"/>
    <col min="21" max="21" width="10.6640625" style="1" customWidth="1"/>
    <col min="22" max="22" width="10.6640625" style="63" customWidth="1"/>
    <col min="23" max="23" width="10.6640625" style="1" customWidth="1"/>
    <col min="24" max="24" width="10.6640625" style="63" customWidth="1"/>
    <col min="25" max="25" width="10.6640625" style="1" customWidth="1"/>
    <col min="26" max="26" width="21.6640625" style="3" customWidth="1"/>
    <col min="27" max="27" width="4.33203125" style="1" customWidth="1"/>
    <col min="28" max="28" width="11.33203125" style="1" customWidth="1"/>
    <col min="29" max="29" width="10.6640625" style="1" customWidth="1"/>
    <col min="30" max="30" width="11.6640625" style="1" customWidth="1"/>
    <col min="31" max="31" width="9" style="1" customWidth="1"/>
    <col min="32" max="32" width="8.6640625" style="1" customWidth="1"/>
    <col min="33" max="33" width="8.44140625" style="1" customWidth="1"/>
    <col min="34" max="16384" width="11.44140625" style="1"/>
  </cols>
  <sheetData>
    <row r="1" spans="1:34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3" spans="1:34" ht="15.6" x14ac:dyDescent="0.3">
      <c r="B3" s="4" t="s">
        <v>0</v>
      </c>
      <c r="C3" s="115" t="s">
        <v>893</v>
      </c>
      <c r="D3" s="115">
        <v>2017</v>
      </c>
      <c r="E3" s="4"/>
      <c r="F3" s="5" t="s">
        <v>894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7"/>
    </row>
    <row r="4" spans="1:34" ht="15" thickBot="1" x14ac:dyDescent="0.35">
      <c r="C4" s="114"/>
      <c r="F4" s="114"/>
      <c r="G4" s="114"/>
    </row>
    <row r="5" spans="1:34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18</v>
      </c>
      <c r="Y5" s="171"/>
      <c r="Z5" s="183" t="s">
        <v>19</v>
      </c>
      <c r="AA5" s="174" t="s">
        <v>20</v>
      </c>
      <c r="AB5" s="176" t="s">
        <v>21</v>
      </c>
      <c r="AC5" s="177"/>
      <c r="AD5" s="178" t="s">
        <v>22</v>
      </c>
      <c r="AE5" s="179"/>
      <c r="AF5" s="180" t="s">
        <v>23</v>
      </c>
      <c r="AG5" s="181"/>
      <c r="AH5" s="182"/>
    </row>
    <row r="6" spans="1:34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84"/>
      <c r="AA6" s="175"/>
      <c r="AB6" s="47" t="s">
        <v>30</v>
      </c>
      <c r="AC6" s="44" t="s">
        <v>13</v>
      </c>
      <c r="AD6" s="44" t="s">
        <v>30</v>
      </c>
      <c r="AE6" s="48" t="s">
        <v>13</v>
      </c>
      <c r="AF6" s="40" t="s">
        <v>29</v>
      </c>
      <c r="AG6" s="35" t="s">
        <v>31</v>
      </c>
      <c r="AH6" s="36" t="s">
        <v>13</v>
      </c>
    </row>
    <row r="7" spans="1:34" s="21" customFormat="1" ht="12" x14ac:dyDescent="0.3">
      <c r="A7" s="11">
        <v>1</v>
      </c>
      <c r="B7" s="12" t="s">
        <v>178</v>
      </c>
      <c r="C7" s="14" t="s">
        <v>15</v>
      </c>
      <c r="D7" s="13">
        <v>42918</v>
      </c>
      <c r="E7" s="12" t="s">
        <v>781</v>
      </c>
      <c r="F7" s="15" t="s">
        <v>71</v>
      </c>
      <c r="G7" s="15" t="s">
        <v>35</v>
      </c>
      <c r="H7" s="15" t="s">
        <v>36</v>
      </c>
      <c r="I7" s="15" t="s">
        <v>37</v>
      </c>
      <c r="J7" s="15" t="s">
        <v>668</v>
      </c>
      <c r="K7" s="15" t="s">
        <v>669</v>
      </c>
      <c r="L7" s="16">
        <v>1250</v>
      </c>
      <c r="M7" s="17">
        <v>0.81</v>
      </c>
      <c r="N7" s="18">
        <f>L7*M7</f>
        <v>1012.5000000000001</v>
      </c>
      <c r="O7" s="19"/>
      <c r="P7" s="16">
        <v>1250</v>
      </c>
      <c r="Q7" s="20">
        <f>P7*0.22</f>
        <v>275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59" t="s">
        <v>895</v>
      </c>
      <c r="AA7" s="56" t="s">
        <v>41</v>
      </c>
      <c r="AB7" s="49" t="s">
        <v>239</v>
      </c>
      <c r="AC7" s="84">
        <v>140</v>
      </c>
      <c r="AD7" s="33"/>
      <c r="AE7" s="50"/>
      <c r="AF7" s="49"/>
      <c r="AG7" s="20"/>
      <c r="AH7" s="41">
        <f>AF7*AG7</f>
        <v>0</v>
      </c>
    </row>
    <row r="8" spans="1:34" s="21" customFormat="1" ht="12" hidden="1" x14ac:dyDescent="0.3">
      <c r="A8" s="11">
        <v>2</v>
      </c>
      <c r="B8" s="12" t="s">
        <v>58</v>
      </c>
      <c r="C8" s="14" t="s">
        <v>727</v>
      </c>
      <c r="D8" s="13">
        <v>42919</v>
      </c>
      <c r="E8" s="12"/>
      <c r="F8" s="15" t="s">
        <v>620</v>
      </c>
      <c r="G8" s="15" t="s">
        <v>47</v>
      </c>
      <c r="H8" s="15" t="s">
        <v>36</v>
      </c>
      <c r="I8" s="22" t="s">
        <v>37</v>
      </c>
      <c r="J8" s="23" t="s">
        <v>896</v>
      </c>
      <c r="K8" s="23" t="s">
        <v>897</v>
      </c>
      <c r="L8" s="16">
        <v>310</v>
      </c>
      <c r="M8" s="17">
        <v>0.72</v>
      </c>
      <c r="N8" s="18">
        <v>225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340</v>
      </c>
      <c r="W8" s="20">
        <f>V8*0.2</f>
        <v>68</v>
      </c>
      <c r="X8" s="16"/>
      <c r="Y8" s="20">
        <f>X8*0.2</f>
        <v>0</v>
      </c>
      <c r="Z8" s="60"/>
      <c r="AA8" s="57" t="s">
        <v>41</v>
      </c>
      <c r="AB8" s="51"/>
      <c r="AC8" s="38"/>
      <c r="AD8" s="11"/>
      <c r="AE8" s="52"/>
      <c r="AF8" s="51"/>
      <c r="AG8" s="34"/>
      <c r="AH8" s="42">
        <f>AF8*AG8</f>
        <v>0</v>
      </c>
    </row>
    <row r="9" spans="1:34" s="21" customFormat="1" ht="12" hidden="1" x14ac:dyDescent="0.3">
      <c r="A9" s="11">
        <v>3</v>
      </c>
      <c r="B9" s="12" t="s">
        <v>58</v>
      </c>
      <c r="C9" s="14" t="s">
        <v>17</v>
      </c>
      <c r="D9" s="13">
        <v>42919</v>
      </c>
      <c r="E9" s="12"/>
      <c r="F9" s="15" t="s">
        <v>34</v>
      </c>
      <c r="G9" s="15" t="s">
        <v>47</v>
      </c>
      <c r="H9" s="15" t="s">
        <v>36</v>
      </c>
      <c r="I9" s="22" t="s">
        <v>37</v>
      </c>
      <c r="J9" s="15" t="s">
        <v>898</v>
      </c>
      <c r="K9" s="22" t="s">
        <v>899</v>
      </c>
      <c r="L9" s="16">
        <v>325</v>
      </c>
      <c r="M9" s="17">
        <v>0.72</v>
      </c>
      <c r="N9" s="18">
        <v>235</v>
      </c>
      <c r="O9" s="19"/>
      <c r="P9" s="16"/>
      <c r="Q9" s="20">
        <f t="shared" ref="Q9:Q80" si="0">P9*0.22</f>
        <v>0</v>
      </c>
      <c r="R9" s="16"/>
      <c r="S9" s="20">
        <f t="shared" ref="S9:S80" si="1">R9*0.2</f>
        <v>0</v>
      </c>
      <c r="T9" s="16">
        <v>340</v>
      </c>
      <c r="U9" s="20">
        <f t="shared" ref="U9:U80" si="2">T9*0.2</f>
        <v>68</v>
      </c>
      <c r="V9" s="16"/>
      <c r="W9" s="20">
        <f t="shared" ref="W9:W80" si="3">V9*0.2</f>
        <v>0</v>
      </c>
      <c r="X9" s="16"/>
      <c r="Y9" s="20">
        <f t="shared" ref="Y9:Y80" si="4">X9*0.2</f>
        <v>0</v>
      </c>
      <c r="Z9" s="60"/>
      <c r="AA9" s="57" t="s">
        <v>41</v>
      </c>
      <c r="AB9" s="53"/>
      <c r="AC9" s="45"/>
      <c r="AD9" s="32"/>
      <c r="AE9" s="54"/>
      <c r="AF9" s="51"/>
      <c r="AG9" s="34"/>
      <c r="AH9" s="42">
        <f t="shared" ref="AH9:AH80" si="5">AF9*AG9</f>
        <v>0</v>
      </c>
    </row>
    <row r="10" spans="1:34" s="21" customFormat="1" ht="12" hidden="1" x14ac:dyDescent="0.3">
      <c r="A10" s="11">
        <v>4</v>
      </c>
      <c r="B10" s="12" t="s">
        <v>58</v>
      </c>
      <c r="C10" s="14" t="s">
        <v>123</v>
      </c>
      <c r="D10" s="13">
        <v>42919</v>
      </c>
      <c r="E10" s="12"/>
      <c r="F10" s="15" t="s">
        <v>900</v>
      </c>
      <c r="G10" s="15" t="s">
        <v>59</v>
      </c>
      <c r="H10" s="15" t="s">
        <v>36</v>
      </c>
      <c r="I10" s="22" t="s">
        <v>37</v>
      </c>
      <c r="J10" s="15" t="s">
        <v>901</v>
      </c>
      <c r="K10" s="15" t="s">
        <v>902</v>
      </c>
      <c r="L10" s="16">
        <v>180</v>
      </c>
      <c r="M10" s="17">
        <v>0.7</v>
      </c>
      <c r="N10" s="18">
        <v>125</v>
      </c>
      <c r="O10" s="19"/>
      <c r="P10" s="16"/>
      <c r="Q10" s="20">
        <f t="shared" si="0"/>
        <v>0</v>
      </c>
      <c r="R10" s="16"/>
      <c r="S10" s="20">
        <f t="shared" si="1"/>
        <v>0</v>
      </c>
      <c r="T10" s="16"/>
      <c r="U10" s="20">
        <f t="shared" si="2"/>
        <v>0</v>
      </c>
      <c r="V10" s="16"/>
      <c r="W10" s="20">
        <f t="shared" si="3"/>
        <v>0</v>
      </c>
      <c r="X10" s="16"/>
      <c r="Y10" s="20">
        <f t="shared" si="4"/>
        <v>0</v>
      </c>
      <c r="Z10" s="60"/>
      <c r="AA10" s="57" t="s">
        <v>41</v>
      </c>
      <c r="AB10" s="51"/>
      <c r="AC10" s="38"/>
      <c r="AD10" s="11"/>
      <c r="AE10" s="52"/>
      <c r="AF10" s="53">
        <v>180</v>
      </c>
      <c r="AG10" s="67">
        <v>0.6</v>
      </c>
      <c r="AH10" s="68">
        <v>110</v>
      </c>
    </row>
    <row r="11" spans="1:34" s="21" customFormat="1" ht="12" hidden="1" x14ac:dyDescent="0.3">
      <c r="A11" s="11">
        <v>5</v>
      </c>
      <c r="B11" s="12" t="s">
        <v>32</v>
      </c>
      <c r="C11" s="14" t="s">
        <v>727</v>
      </c>
      <c r="D11" s="13">
        <v>42919</v>
      </c>
      <c r="E11" s="12" t="s">
        <v>903</v>
      </c>
      <c r="F11" s="15" t="s">
        <v>620</v>
      </c>
      <c r="G11" s="15" t="s">
        <v>47</v>
      </c>
      <c r="H11" s="15" t="s">
        <v>904</v>
      </c>
      <c r="I11" s="15" t="s">
        <v>905</v>
      </c>
      <c r="J11" s="15" t="s">
        <v>36</v>
      </c>
      <c r="K11" s="15" t="s">
        <v>37</v>
      </c>
      <c r="L11" s="16">
        <v>120</v>
      </c>
      <c r="M11" s="17">
        <v>0.72</v>
      </c>
      <c r="N11" s="18">
        <f t="shared" ref="N11:N80" si="6">L11*M11</f>
        <v>86.399999999999991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>
        <v>150</v>
      </c>
      <c r="W11" s="20">
        <f t="shared" si="3"/>
        <v>30</v>
      </c>
      <c r="X11" s="16"/>
      <c r="Y11" s="20">
        <f t="shared" si="4"/>
        <v>0</v>
      </c>
      <c r="Z11" s="60"/>
      <c r="AA11" s="57"/>
      <c r="AB11" s="51"/>
      <c r="AC11" s="38"/>
      <c r="AD11" s="11"/>
      <c r="AE11" s="52"/>
      <c r="AF11" s="51"/>
      <c r="AG11" s="34"/>
      <c r="AH11" s="42">
        <f t="shared" si="5"/>
        <v>0</v>
      </c>
    </row>
    <row r="12" spans="1:34" s="21" customFormat="1" ht="12" x14ac:dyDescent="0.3">
      <c r="A12" s="11">
        <v>6</v>
      </c>
      <c r="B12" s="12" t="s">
        <v>178</v>
      </c>
      <c r="C12" s="14" t="s">
        <v>42</v>
      </c>
      <c r="D12" s="13">
        <v>42919</v>
      </c>
      <c r="E12" s="12" t="s">
        <v>781</v>
      </c>
      <c r="F12" s="15" t="s">
        <v>71</v>
      </c>
      <c r="G12" s="15" t="s">
        <v>35</v>
      </c>
      <c r="H12" s="15" t="s">
        <v>36</v>
      </c>
      <c r="I12" s="15" t="s">
        <v>37</v>
      </c>
      <c r="J12" s="15" t="s">
        <v>668</v>
      </c>
      <c r="K12" s="15" t="s">
        <v>669</v>
      </c>
      <c r="L12" s="16">
        <v>1250</v>
      </c>
      <c r="M12" s="17">
        <v>0.81</v>
      </c>
      <c r="N12" s="18">
        <f t="shared" si="6"/>
        <v>1012.5000000000001</v>
      </c>
      <c r="O12" s="19"/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60"/>
      <c r="AA12" s="57" t="s">
        <v>41</v>
      </c>
      <c r="AB12" s="53" t="s">
        <v>906</v>
      </c>
      <c r="AC12" s="45">
        <v>250</v>
      </c>
      <c r="AD12" s="11"/>
      <c r="AE12" s="52"/>
      <c r="AF12" s="51"/>
      <c r="AG12" s="34"/>
      <c r="AH12" s="42">
        <f t="shared" si="5"/>
        <v>0</v>
      </c>
    </row>
    <row r="13" spans="1:34" s="21" customFormat="1" ht="12" hidden="1" x14ac:dyDescent="0.3">
      <c r="A13" s="11">
        <v>7</v>
      </c>
      <c r="B13" s="12" t="s">
        <v>178</v>
      </c>
      <c r="C13" s="14" t="s">
        <v>118</v>
      </c>
      <c r="D13" s="13">
        <v>42919</v>
      </c>
      <c r="E13" s="12" t="s">
        <v>781</v>
      </c>
      <c r="F13" s="15" t="s">
        <v>193</v>
      </c>
      <c r="G13" s="15" t="s">
        <v>47</v>
      </c>
      <c r="H13" s="15" t="s">
        <v>36</v>
      </c>
      <c r="I13" s="15" t="s">
        <v>37</v>
      </c>
      <c r="J13" s="15" t="s">
        <v>907</v>
      </c>
      <c r="K13" s="15" t="s">
        <v>908</v>
      </c>
      <c r="L13" s="16">
        <v>1000</v>
      </c>
      <c r="M13" s="17">
        <v>0.72</v>
      </c>
      <c r="N13" s="18">
        <f>L13*M13</f>
        <v>720</v>
      </c>
      <c r="O13" s="19">
        <v>8</v>
      </c>
      <c r="P13" s="16"/>
      <c r="Q13" s="20">
        <f>P13*0.22</f>
        <v>0</v>
      </c>
      <c r="R13" s="16"/>
      <c r="S13" s="20">
        <f>R13*0.2</f>
        <v>0</v>
      </c>
      <c r="T13" s="16"/>
      <c r="U13" s="20">
        <f>T13*0.2</f>
        <v>0</v>
      </c>
      <c r="V13" s="16"/>
      <c r="W13" s="20">
        <f>V13*0.2</f>
        <v>0</v>
      </c>
      <c r="X13" s="16"/>
      <c r="Y13" s="20">
        <f>X13*0.2</f>
        <v>0</v>
      </c>
      <c r="Z13" s="60"/>
      <c r="AA13" s="57" t="s">
        <v>41</v>
      </c>
      <c r="AB13" s="51"/>
      <c r="AC13" s="38"/>
      <c r="AD13" s="11"/>
      <c r="AE13" s="52"/>
      <c r="AF13" s="51">
        <v>950</v>
      </c>
      <c r="AG13" s="34">
        <v>0.65</v>
      </c>
      <c r="AH13" s="42">
        <f>AF13*AG13</f>
        <v>617.5</v>
      </c>
    </row>
    <row r="14" spans="1:34" s="21" customFormat="1" ht="12" hidden="1" x14ac:dyDescent="0.3">
      <c r="A14" s="11">
        <v>8</v>
      </c>
      <c r="B14" s="15" t="s">
        <v>51</v>
      </c>
      <c r="C14" s="14" t="s">
        <v>118</v>
      </c>
      <c r="D14" s="13">
        <v>42919</v>
      </c>
      <c r="E14" s="12" t="s">
        <v>909</v>
      </c>
      <c r="F14" s="15" t="s">
        <v>179</v>
      </c>
      <c r="G14" s="15" t="s">
        <v>59</v>
      </c>
      <c r="H14" s="15" t="s">
        <v>72</v>
      </c>
      <c r="I14" s="15" t="s">
        <v>73</v>
      </c>
      <c r="J14" s="15" t="s">
        <v>388</v>
      </c>
      <c r="K14" s="15" t="s">
        <v>389</v>
      </c>
      <c r="L14" s="16">
        <v>260</v>
      </c>
      <c r="M14" s="17">
        <v>0.68</v>
      </c>
      <c r="N14" s="18">
        <f>L14*M14</f>
        <v>176.8</v>
      </c>
      <c r="O14" s="19"/>
      <c r="P14" s="16"/>
      <c r="Q14" s="20">
        <f>P14*0.22</f>
        <v>0</v>
      </c>
      <c r="R14" s="16"/>
      <c r="S14" s="20">
        <f>R14*0.2</f>
        <v>0</v>
      </c>
      <c r="T14" s="16"/>
      <c r="U14" s="20">
        <f>T14*0.2</f>
        <v>0</v>
      </c>
      <c r="V14" s="16"/>
      <c r="W14" s="20">
        <f>V14*0.2</f>
        <v>0</v>
      </c>
      <c r="X14" s="16"/>
      <c r="Y14" s="20">
        <f>X14*0.2</f>
        <v>0</v>
      </c>
      <c r="Z14" s="60"/>
      <c r="AA14" s="57" t="s">
        <v>41</v>
      </c>
      <c r="AB14" s="51"/>
      <c r="AC14" s="38"/>
      <c r="AD14" s="11"/>
      <c r="AE14" s="52"/>
      <c r="AF14" s="51">
        <v>250</v>
      </c>
      <c r="AG14" s="34">
        <v>0.6</v>
      </c>
      <c r="AH14" s="42">
        <f>AF14*AG14</f>
        <v>150</v>
      </c>
    </row>
    <row r="15" spans="1:34" s="21" customFormat="1" ht="12" hidden="1" x14ac:dyDescent="0.3">
      <c r="A15" s="11">
        <v>9</v>
      </c>
      <c r="B15" s="12" t="s">
        <v>476</v>
      </c>
      <c r="C15" s="14" t="s">
        <v>18</v>
      </c>
      <c r="D15" s="13">
        <v>42920</v>
      </c>
      <c r="E15" s="12"/>
      <c r="F15" s="15" t="s">
        <v>85</v>
      </c>
      <c r="G15" s="15" t="s">
        <v>47</v>
      </c>
      <c r="H15" s="15" t="s">
        <v>36</v>
      </c>
      <c r="I15" s="15" t="s">
        <v>37</v>
      </c>
      <c r="J15" s="22" t="s">
        <v>36</v>
      </c>
      <c r="K15" s="22" t="s">
        <v>37</v>
      </c>
      <c r="L15" s="16">
        <v>2</v>
      </c>
      <c r="M15" s="17">
        <v>25</v>
      </c>
      <c r="N15" s="18">
        <f t="shared" si="6"/>
        <v>50</v>
      </c>
      <c r="O15" s="19"/>
      <c r="P15" s="16"/>
      <c r="Q15" s="20">
        <f t="shared" si="0"/>
        <v>0</v>
      </c>
      <c r="R15" s="16"/>
      <c r="S15" s="20">
        <f t="shared" si="1"/>
        <v>0</v>
      </c>
      <c r="T15" s="16"/>
      <c r="U15" s="20">
        <f t="shared" si="2"/>
        <v>0</v>
      </c>
      <c r="V15" s="16"/>
      <c r="W15" s="20">
        <f t="shared" si="3"/>
        <v>0</v>
      </c>
      <c r="X15" s="16">
        <v>100</v>
      </c>
      <c r="Y15" s="20">
        <f t="shared" si="4"/>
        <v>20</v>
      </c>
      <c r="Z15" s="60" t="s">
        <v>117</v>
      </c>
      <c r="AA15" s="57" t="s">
        <v>41</v>
      </c>
      <c r="AB15" s="51"/>
      <c r="AC15" s="38"/>
      <c r="AD15" s="11"/>
      <c r="AE15" s="52"/>
      <c r="AF15" s="51"/>
      <c r="AG15" s="34"/>
      <c r="AH15" s="42">
        <f t="shared" si="5"/>
        <v>0</v>
      </c>
    </row>
    <row r="16" spans="1:34" s="21" customFormat="1" ht="12" hidden="1" x14ac:dyDescent="0.3">
      <c r="A16" s="11">
        <v>10</v>
      </c>
      <c r="B16" s="15" t="s">
        <v>58</v>
      </c>
      <c r="C16" s="14" t="s">
        <v>18</v>
      </c>
      <c r="D16" s="13">
        <v>42920</v>
      </c>
      <c r="E16" s="15"/>
      <c r="F16" s="15" t="s">
        <v>85</v>
      </c>
      <c r="G16" s="15" t="s">
        <v>47</v>
      </c>
      <c r="H16" s="15" t="s">
        <v>36</v>
      </c>
      <c r="I16" s="15" t="s">
        <v>37</v>
      </c>
      <c r="J16" s="15" t="s">
        <v>277</v>
      </c>
      <c r="K16" s="15" t="s">
        <v>278</v>
      </c>
      <c r="L16" s="16">
        <v>125</v>
      </c>
      <c r="M16" s="17">
        <v>0.8</v>
      </c>
      <c r="N16" s="18">
        <f t="shared" si="6"/>
        <v>100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/>
      <c r="W16" s="20">
        <f t="shared" si="3"/>
        <v>0</v>
      </c>
      <c r="X16" s="16">
        <v>150</v>
      </c>
      <c r="Y16" s="20">
        <f t="shared" si="4"/>
        <v>30</v>
      </c>
      <c r="Z16" s="60"/>
      <c r="AA16" s="57" t="s">
        <v>41</v>
      </c>
      <c r="AB16" s="51"/>
      <c r="AC16" s="38"/>
      <c r="AD16" s="11"/>
      <c r="AE16" s="52"/>
      <c r="AF16" s="51"/>
      <c r="AG16" s="34"/>
      <c r="AH16" s="42">
        <f t="shared" si="5"/>
        <v>0</v>
      </c>
    </row>
    <row r="17" spans="1:34" s="21" customFormat="1" ht="12" hidden="1" x14ac:dyDescent="0.3">
      <c r="A17" s="11">
        <v>11</v>
      </c>
      <c r="B17" s="15" t="s">
        <v>178</v>
      </c>
      <c r="C17" s="14" t="s">
        <v>15</v>
      </c>
      <c r="D17" s="13">
        <v>42921</v>
      </c>
      <c r="E17" s="12" t="s">
        <v>857</v>
      </c>
      <c r="F17" s="15" t="s">
        <v>34</v>
      </c>
      <c r="G17" s="15" t="s">
        <v>59</v>
      </c>
      <c r="H17" s="15" t="s">
        <v>182</v>
      </c>
      <c r="I17" s="15" t="s">
        <v>183</v>
      </c>
      <c r="J17" s="15" t="s">
        <v>180</v>
      </c>
      <c r="K17" s="15" t="s">
        <v>181</v>
      </c>
      <c r="L17" s="16">
        <v>670</v>
      </c>
      <c r="M17" s="17">
        <v>0.81</v>
      </c>
      <c r="N17" s="18">
        <f t="shared" si="6"/>
        <v>542.70000000000005</v>
      </c>
      <c r="O17" s="19">
        <v>68.5</v>
      </c>
      <c r="P17" s="16">
        <v>670</v>
      </c>
      <c r="Q17" s="20">
        <f t="shared" si="0"/>
        <v>147.4</v>
      </c>
      <c r="R17" s="16"/>
      <c r="S17" s="20">
        <f t="shared" si="1"/>
        <v>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60" t="s">
        <v>910</v>
      </c>
      <c r="AA17" s="57" t="s">
        <v>41</v>
      </c>
      <c r="AB17" s="51" t="s">
        <v>185</v>
      </c>
      <c r="AC17" s="38">
        <v>70</v>
      </c>
      <c r="AD17" s="11"/>
      <c r="AE17" s="52"/>
      <c r="AF17" s="51"/>
      <c r="AG17" s="34"/>
      <c r="AH17" s="42">
        <f t="shared" si="5"/>
        <v>0</v>
      </c>
    </row>
    <row r="18" spans="1:34" s="21" customFormat="1" ht="12" hidden="1" x14ac:dyDescent="0.3">
      <c r="A18" s="11">
        <v>12</v>
      </c>
      <c r="B18" s="15" t="s">
        <v>178</v>
      </c>
      <c r="C18" s="14" t="s">
        <v>727</v>
      </c>
      <c r="D18" s="13">
        <v>42921</v>
      </c>
      <c r="E18" s="15" t="s">
        <v>781</v>
      </c>
      <c r="F18" s="15" t="s">
        <v>580</v>
      </c>
      <c r="G18" s="15" t="s">
        <v>59</v>
      </c>
      <c r="H18" s="15" t="s">
        <v>36</v>
      </c>
      <c r="I18" s="15" t="s">
        <v>37</v>
      </c>
      <c r="J18" s="15" t="s">
        <v>668</v>
      </c>
      <c r="K18" s="15" t="s">
        <v>669</v>
      </c>
      <c r="L18" s="16">
        <v>1250</v>
      </c>
      <c r="M18" s="17">
        <v>0.81</v>
      </c>
      <c r="N18" s="18">
        <f t="shared" si="6"/>
        <v>1012.5000000000001</v>
      </c>
      <c r="O18" s="19">
        <v>60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1250</v>
      </c>
      <c r="W18" s="20">
        <f t="shared" si="3"/>
        <v>250</v>
      </c>
      <c r="X18" s="16"/>
      <c r="Y18" s="20">
        <f t="shared" si="4"/>
        <v>0</v>
      </c>
      <c r="Z18" s="60"/>
      <c r="AA18" s="57" t="s">
        <v>41</v>
      </c>
      <c r="AB18" s="53" t="s">
        <v>906</v>
      </c>
      <c r="AC18" s="45">
        <v>250</v>
      </c>
      <c r="AD18" s="11"/>
      <c r="AE18" s="52"/>
      <c r="AF18" s="51"/>
      <c r="AG18" s="34"/>
      <c r="AH18" s="42">
        <f t="shared" si="5"/>
        <v>0</v>
      </c>
    </row>
    <row r="19" spans="1:34" s="21" customFormat="1" ht="12" hidden="1" x14ac:dyDescent="0.3">
      <c r="A19" s="11">
        <v>13</v>
      </c>
      <c r="B19" s="15" t="s">
        <v>51</v>
      </c>
      <c r="C19" s="14" t="s">
        <v>18</v>
      </c>
      <c r="D19" s="13">
        <v>42921</v>
      </c>
      <c r="E19" s="15" t="s">
        <v>911</v>
      </c>
      <c r="F19" s="15" t="s">
        <v>85</v>
      </c>
      <c r="G19" s="15" t="s">
        <v>59</v>
      </c>
      <c r="H19" s="15" t="s">
        <v>912</v>
      </c>
      <c r="I19" s="15" t="s">
        <v>913</v>
      </c>
      <c r="J19" s="15" t="s">
        <v>914</v>
      </c>
      <c r="K19" s="15" t="s">
        <v>915</v>
      </c>
      <c r="L19" s="16">
        <v>250</v>
      </c>
      <c r="M19" s="17">
        <v>0.68</v>
      </c>
      <c r="N19" s="18">
        <f t="shared" si="6"/>
        <v>170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>
        <v>300</v>
      </c>
      <c r="Y19" s="20">
        <f t="shared" si="4"/>
        <v>60</v>
      </c>
      <c r="Z19" s="60"/>
      <c r="AA19" s="57" t="s">
        <v>41</v>
      </c>
      <c r="AB19" s="51"/>
      <c r="AC19" s="38"/>
      <c r="AD19" s="11"/>
      <c r="AE19" s="52"/>
      <c r="AF19" s="51"/>
      <c r="AG19" s="34"/>
      <c r="AH19" s="42">
        <f t="shared" si="5"/>
        <v>0</v>
      </c>
    </row>
    <row r="20" spans="1:34" s="21" customFormat="1" ht="12" hidden="1" x14ac:dyDescent="0.3">
      <c r="A20" s="11">
        <v>14</v>
      </c>
      <c r="B20" s="15" t="s">
        <v>763</v>
      </c>
      <c r="C20" s="14" t="s">
        <v>42</v>
      </c>
      <c r="D20" s="13">
        <v>42922</v>
      </c>
      <c r="E20" s="15" t="s">
        <v>916</v>
      </c>
      <c r="F20" s="15" t="s">
        <v>620</v>
      </c>
      <c r="G20" s="15" t="s">
        <v>47</v>
      </c>
      <c r="H20" s="15" t="s">
        <v>219</v>
      </c>
      <c r="I20" s="15" t="s">
        <v>220</v>
      </c>
      <c r="J20" s="15" t="s">
        <v>517</v>
      </c>
      <c r="K20" s="15" t="s">
        <v>518</v>
      </c>
      <c r="L20" s="16">
        <v>460</v>
      </c>
      <c r="M20" s="17">
        <v>0.46</v>
      </c>
      <c r="N20" s="18">
        <f t="shared" si="6"/>
        <v>211.60000000000002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60"/>
      <c r="AA20" s="57" t="s">
        <v>41</v>
      </c>
      <c r="AB20" s="51"/>
      <c r="AC20" s="38"/>
      <c r="AD20" s="11"/>
      <c r="AE20" s="52"/>
      <c r="AF20" s="51"/>
      <c r="AG20" s="34"/>
      <c r="AH20" s="42">
        <f t="shared" si="5"/>
        <v>0</v>
      </c>
    </row>
    <row r="21" spans="1:34" s="21" customFormat="1" ht="12" hidden="1" x14ac:dyDescent="0.3">
      <c r="A21" s="11">
        <v>15</v>
      </c>
      <c r="B21" s="15" t="s">
        <v>51</v>
      </c>
      <c r="C21" s="14" t="s">
        <v>18</v>
      </c>
      <c r="D21" s="13">
        <v>42922</v>
      </c>
      <c r="E21" s="15" t="s">
        <v>917</v>
      </c>
      <c r="F21" s="15" t="s">
        <v>85</v>
      </c>
      <c r="G21" s="15" t="s">
        <v>47</v>
      </c>
      <c r="H21" s="15" t="s">
        <v>253</v>
      </c>
      <c r="I21" s="15" t="s">
        <v>254</v>
      </c>
      <c r="J21" s="15" t="s">
        <v>918</v>
      </c>
      <c r="K21" s="15" t="s">
        <v>919</v>
      </c>
      <c r="L21" s="16">
        <v>520</v>
      </c>
      <c r="M21" s="17">
        <v>0.8</v>
      </c>
      <c r="N21" s="18">
        <f t="shared" si="6"/>
        <v>416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>
        <v>520</v>
      </c>
      <c r="Y21" s="20">
        <f t="shared" si="4"/>
        <v>104</v>
      </c>
      <c r="Z21" s="60"/>
      <c r="AA21" s="57" t="s">
        <v>41</v>
      </c>
      <c r="AB21" s="51"/>
      <c r="AC21" s="38"/>
      <c r="AD21" s="11"/>
      <c r="AE21" s="52"/>
      <c r="AF21" s="51"/>
      <c r="AG21" s="34"/>
      <c r="AH21" s="42">
        <f t="shared" si="5"/>
        <v>0</v>
      </c>
    </row>
    <row r="22" spans="1:34" s="21" customFormat="1" ht="12" hidden="1" x14ac:dyDescent="0.3">
      <c r="A22" s="11">
        <v>16</v>
      </c>
      <c r="B22" s="15" t="s">
        <v>51</v>
      </c>
      <c r="C22" s="14" t="s">
        <v>15</v>
      </c>
      <c r="D22" s="13">
        <v>42922</v>
      </c>
      <c r="E22" s="15" t="s">
        <v>920</v>
      </c>
      <c r="F22" s="15" t="s">
        <v>652</v>
      </c>
      <c r="G22" s="15" t="s">
        <v>47</v>
      </c>
      <c r="H22" s="15" t="s">
        <v>36</v>
      </c>
      <c r="I22" s="22" t="s">
        <v>37</v>
      </c>
      <c r="J22" s="23" t="s">
        <v>921</v>
      </c>
      <c r="K22" s="23" t="s">
        <v>922</v>
      </c>
      <c r="L22" s="16">
        <v>650</v>
      </c>
      <c r="M22" s="17">
        <v>0.8</v>
      </c>
      <c r="N22" s="18">
        <f t="shared" si="6"/>
        <v>520</v>
      </c>
      <c r="O22" s="19">
        <v>12</v>
      </c>
      <c r="P22" s="16">
        <v>100</v>
      </c>
      <c r="Q22" s="20">
        <f t="shared" si="0"/>
        <v>22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60" t="s">
        <v>923</v>
      </c>
      <c r="AA22" s="57" t="s">
        <v>41</v>
      </c>
      <c r="AB22" s="51"/>
      <c r="AC22" s="38"/>
      <c r="AD22" s="11"/>
      <c r="AE22" s="52"/>
      <c r="AF22" s="51"/>
      <c r="AG22" s="34"/>
      <c r="AH22" s="42">
        <f t="shared" si="5"/>
        <v>0</v>
      </c>
    </row>
    <row r="23" spans="1:34" s="21" customFormat="1" ht="12" hidden="1" x14ac:dyDescent="0.3">
      <c r="A23" s="11">
        <v>17</v>
      </c>
      <c r="B23" s="15" t="s">
        <v>178</v>
      </c>
      <c r="C23" s="14" t="s">
        <v>15</v>
      </c>
      <c r="D23" s="13">
        <v>42923</v>
      </c>
      <c r="E23" s="15" t="s">
        <v>781</v>
      </c>
      <c r="F23" s="15" t="s">
        <v>53</v>
      </c>
      <c r="G23" s="15" t="s">
        <v>35</v>
      </c>
      <c r="H23" s="15" t="s">
        <v>36</v>
      </c>
      <c r="I23" s="22" t="s">
        <v>37</v>
      </c>
      <c r="J23" s="15" t="s">
        <v>668</v>
      </c>
      <c r="K23" s="15" t="s">
        <v>669</v>
      </c>
      <c r="L23" s="16">
        <v>1250</v>
      </c>
      <c r="M23" s="17">
        <v>0.81</v>
      </c>
      <c r="N23" s="18">
        <f t="shared" si="6"/>
        <v>1012.5000000000001</v>
      </c>
      <c r="O23" s="19">
        <v>33</v>
      </c>
      <c r="P23" s="16">
        <v>1250</v>
      </c>
      <c r="Q23" s="20">
        <f t="shared" si="0"/>
        <v>275</v>
      </c>
      <c r="R23" s="16"/>
      <c r="S23" s="20">
        <f t="shared" si="1"/>
        <v>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60" t="s">
        <v>924</v>
      </c>
      <c r="AA23" s="57" t="s">
        <v>41</v>
      </c>
      <c r="AB23" s="51"/>
      <c r="AC23" s="38"/>
      <c r="AD23" s="11"/>
      <c r="AE23" s="52"/>
      <c r="AF23" s="51"/>
      <c r="AG23" s="34"/>
      <c r="AH23" s="42">
        <f t="shared" si="5"/>
        <v>0</v>
      </c>
    </row>
    <row r="24" spans="1:34" s="21" customFormat="1" ht="12" hidden="1" x14ac:dyDescent="0.3">
      <c r="A24" s="11">
        <v>18</v>
      </c>
      <c r="B24" s="15" t="s">
        <v>178</v>
      </c>
      <c r="C24" s="14" t="s">
        <v>727</v>
      </c>
      <c r="D24" s="14">
        <v>42923</v>
      </c>
      <c r="E24" s="15" t="s">
        <v>781</v>
      </c>
      <c r="F24" s="15" t="s">
        <v>620</v>
      </c>
      <c r="G24" s="15" t="s">
        <v>35</v>
      </c>
      <c r="H24" s="22" t="s">
        <v>36</v>
      </c>
      <c r="I24" s="22" t="s">
        <v>37</v>
      </c>
      <c r="J24" s="15" t="s">
        <v>668</v>
      </c>
      <c r="K24" s="15" t="s">
        <v>669</v>
      </c>
      <c r="L24" s="16">
        <v>1250</v>
      </c>
      <c r="M24" s="17">
        <v>0.81</v>
      </c>
      <c r="N24" s="18">
        <f t="shared" si="6"/>
        <v>1012.5000000000001</v>
      </c>
      <c r="O24" s="19">
        <v>35</v>
      </c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>
        <v>1250</v>
      </c>
      <c r="W24" s="20">
        <f t="shared" si="3"/>
        <v>250</v>
      </c>
      <c r="X24" s="16"/>
      <c r="Y24" s="20">
        <f t="shared" si="4"/>
        <v>0</v>
      </c>
      <c r="Z24" s="61"/>
      <c r="AA24" s="57" t="s">
        <v>41</v>
      </c>
      <c r="AB24" s="51"/>
      <c r="AC24" s="38"/>
      <c r="AD24" s="11"/>
      <c r="AE24" s="52"/>
      <c r="AF24" s="51"/>
      <c r="AG24" s="34"/>
      <c r="AH24" s="42">
        <f t="shared" si="5"/>
        <v>0</v>
      </c>
    </row>
    <row r="25" spans="1:34" s="21" customFormat="1" ht="12" hidden="1" x14ac:dyDescent="0.3">
      <c r="A25" s="11">
        <v>19</v>
      </c>
      <c r="B25" s="15" t="s">
        <v>58</v>
      </c>
      <c r="C25" s="14" t="s">
        <v>17</v>
      </c>
      <c r="D25" s="14">
        <v>42923</v>
      </c>
      <c r="E25" s="15"/>
      <c r="F25" s="15" t="s">
        <v>34</v>
      </c>
      <c r="G25" s="15" t="s">
        <v>35</v>
      </c>
      <c r="H25" s="15" t="s">
        <v>36</v>
      </c>
      <c r="I25" s="15" t="s">
        <v>37</v>
      </c>
      <c r="J25" s="15" t="s">
        <v>925</v>
      </c>
      <c r="K25" s="15" t="s">
        <v>926</v>
      </c>
      <c r="L25" s="16">
        <v>585</v>
      </c>
      <c r="M25" s="17">
        <v>0.65</v>
      </c>
      <c r="N25" s="18">
        <v>380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>
        <v>600</v>
      </c>
      <c r="U25" s="20">
        <f t="shared" si="2"/>
        <v>120</v>
      </c>
      <c r="V25" s="16"/>
      <c r="W25" s="20">
        <f t="shared" si="3"/>
        <v>0</v>
      </c>
      <c r="X25" s="16"/>
      <c r="Y25" s="20">
        <f t="shared" si="4"/>
        <v>0</v>
      </c>
      <c r="Z25" s="60"/>
      <c r="AA25" s="57" t="s">
        <v>41</v>
      </c>
      <c r="AB25" s="53"/>
      <c r="AC25" s="45"/>
      <c r="AD25" s="11"/>
      <c r="AE25" s="52"/>
      <c r="AF25" s="51"/>
      <c r="AG25" s="34"/>
      <c r="AH25" s="42">
        <f t="shared" si="5"/>
        <v>0</v>
      </c>
    </row>
    <row r="26" spans="1:34" s="21" customFormat="1" ht="12" hidden="1" x14ac:dyDescent="0.3">
      <c r="A26" s="11">
        <v>20</v>
      </c>
      <c r="B26" s="15" t="s">
        <v>62</v>
      </c>
      <c r="C26" s="14" t="s">
        <v>18</v>
      </c>
      <c r="D26" s="14">
        <v>42923</v>
      </c>
      <c r="E26" s="15" t="s">
        <v>315</v>
      </c>
      <c r="F26" s="15" t="s">
        <v>85</v>
      </c>
      <c r="G26" s="15" t="s">
        <v>59</v>
      </c>
      <c r="H26" s="15" t="s">
        <v>391</v>
      </c>
      <c r="I26" s="22" t="s">
        <v>140</v>
      </c>
      <c r="J26" s="15" t="s">
        <v>146</v>
      </c>
      <c r="K26" s="15" t="s">
        <v>65</v>
      </c>
      <c r="L26" s="16">
        <v>100</v>
      </c>
      <c r="M26" s="17">
        <v>0</v>
      </c>
      <c r="N26" s="18">
        <f t="shared" si="6"/>
        <v>0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>
        <v>125</v>
      </c>
      <c r="Y26" s="20">
        <f t="shared" si="4"/>
        <v>25</v>
      </c>
      <c r="Z26" s="60" t="s">
        <v>393</v>
      </c>
      <c r="AA26" s="57" t="s">
        <v>41</v>
      </c>
      <c r="AB26" s="51"/>
      <c r="AC26" s="38"/>
      <c r="AD26" s="11"/>
      <c r="AE26" s="52"/>
      <c r="AF26" s="51"/>
      <c r="AG26" s="34"/>
      <c r="AH26" s="42">
        <f t="shared" si="5"/>
        <v>0</v>
      </c>
    </row>
    <row r="27" spans="1:34" s="21" customFormat="1" ht="12" hidden="1" x14ac:dyDescent="0.3">
      <c r="A27" s="11">
        <v>21</v>
      </c>
      <c r="B27" s="15" t="s">
        <v>58</v>
      </c>
      <c r="C27" s="14" t="s">
        <v>727</v>
      </c>
      <c r="D27" s="14">
        <v>42926</v>
      </c>
      <c r="E27" s="15"/>
      <c r="F27" s="15" t="s">
        <v>620</v>
      </c>
      <c r="G27" s="15" t="s">
        <v>59</v>
      </c>
      <c r="H27" s="15" t="s">
        <v>36</v>
      </c>
      <c r="I27" s="22" t="s">
        <v>37</v>
      </c>
      <c r="J27" s="15" t="s">
        <v>901</v>
      </c>
      <c r="K27" s="15" t="s">
        <v>927</v>
      </c>
      <c r="L27" s="16">
        <v>180</v>
      </c>
      <c r="M27" s="17">
        <v>0.5</v>
      </c>
      <c r="N27" s="18">
        <f>L27*M27</f>
        <v>90</v>
      </c>
      <c r="O27" s="19"/>
      <c r="P27" s="16"/>
      <c r="Q27" s="20">
        <f>P27*0.22</f>
        <v>0</v>
      </c>
      <c r="R27" s="16"/>
      <c r="S27" s="20">
        <f>R27*0.2</f>
        <v>0</v>
      </c>
      <c r="T27" s="16"/>
      <c r="U27" s="20">
        <f>T27*0.2</f>
        <v>0</v>
      </c>
      <c r="V27" s="16">
        <v>100</v>
      </c>
      <c r="W27" s="20">
        <f>V27*0.2</f>
        <v>20</v>
      </c>
      <c r="X27" s="16"/>
      <c r="Y27" s="20">
        <f>X27*0.2</f>
        <v>0</v>
      </c>
      <c r="Z27" s="60" t="s">
        <v>928</v>
      </c>
      <c r="AA27" s="57" t="s">
        <v>41</v>
      </c>
      <c r="AB27" s="51"/>
      <c r="AC27" s="38"/>
      <c r="AD27" s="11"/>
      <c r="AE27" s="52"/>
      <c r="AF27" s="51"/>
      <c r="AG27" s="34"/>
      <c r="AH27" s="42">
        <f>AF27*AG27</f>
        <v>0</v>
      </c>
    </row>
    <row r="28" spans="1:34" s="21" customFormat="1" ht="12" hidden="1" x14ac:dyDescent="0.3">
      <c r="A28" s="11">
        <v>22</v>
      </c>
      <c r="B28" s="15" t="s">
        <v>58</v>
      </c>
      <c r="C28" s="14" t="s">
        <v>727</v>
      </c>
      <c r="D28" s="14">
        <v>42926</v>
      </c>
      <c r="E28" s="15"/>
      <c r="F28" s="15" t="s">
        <v>620</v>
      </c>
      <c r="G28" s="15" t="s">
        <v>47</v>
      </c>
      <c r="H28" s="15" t="s">
        <v>36</v>
      </c>
      <c r="I28" s="15" t="s">
        <v>37</v>
      </c>
      <c r="J28" s="15" t="s">
        <v>648</v>
      </c>
      <c r="K28" s="15" t="s">
        <v>649</v>
      </c>
      <c r="L28" s="16">
        <v>160</v>
      </c>
      <c r="M28" s="17">
        <v>0.7</v>
      </c>
      <c r="N28" s="18">
        <v>110</v>
      </c>
      <c r="O28" s="19"/>
      <c r="P28" s="16"/>
      <c r="Q28" s="20">
        <f>P28*0.22</f>
        <v>0</v>
      </c>
      <c r="R28" s="16"/>
      <c r="S28" s="20">
        <f>R28*0.2</f>
        <v>0</v>
      </c>
      <c r="T28" s="16"/>
      <c r="U28" s="20">
        <f>T28*0.2</f>
        <v>0</v>
      </c>
      <c r="V28" s="16">
        <v>160</v>
      </c>
      <c r="W28" s="20">
        <f>V28*0.2</f>
        <v>32</v>
      </c>
      <c r="X28" s="16"/>
      <c r="Y28" s="20">
        <f>X28*0.2</f>
        <v>0</v>
      </c>
      <c r="Z28" s="60"/>
      <c r="AA28" s="58" t="s">
        <v>41</v>
      </c>
      <c r="AB28" s="51"/>
      <c r="AC28" s="38"/>
      <c r="AD28" s="11"/>
      <c r="AE28" s="52"/>
      <c r="AF28" s="51"/>
      <c r="AG28" s="34"/>
      <c r="AH28" s="42">
        <f>AF28*AG28</f>
        <v>0</v>
      </c>
    </row>
    <row r="29" spans="1:34" s="21" customFormat="1" ht="12" hidden="1" x14ac:dyDescent="0.3">
      <c r="A29" s="11">
        <v>23</v>
      </c>
      <c r="B29" s="15" t="s">
        <v>178</v>
      </c>
      <c r="C29" s="14" t="s">
        <v>17</v>
      </c>
      <c r="D29" s="14">
        <v>42926</v>
      </c>
      <c r="E29" s="15" t="s">
        <v>857</v>
      </c>
      <c r="F29" s="15" t="s">
        <v>34</v>
      </c>
      <c r="G29" s="15" t="s">
        <v>35</v>
      </c>
      <c r="H29" s="15" t="s">
        <v>182</v>
      </c>
      <c r="I29" s="15" t="s">
        <v>183</v>
      </c>
      <c r="J29" s="15" t="s">
        <v>929</v>
      </c>
      <c r="K29" s="15" t="s">
        <v>930</v>
      </c>
      <c r="L29" s="16">
        <v>375</v>
      </c>
      <c r="M29" s="17">
        <v>0.72</v>
      </c>
      <c r="N29" s="18">
        <f t="shared" si="6"/>
        <v>270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>
        <v>380</v>
      </c>
      <c r="U29" s="20">
        <f t="shared" si="2"/>
        <v>76</v>
      </c>
      <c r="V29" s="16"/>
      <c r="W29" s="20">
        <f t="shared" si="3"/>
        <v>0</v>
      </c>
      <c r="X29" s="16"/>
      <c r="Y29" s="20">
        <f t="shared" si="4"/>
        <v>0</v>
      </c>
      <c r="Z29" s="60"/>
      <c r="AA29" s="57" t="s">
        <v>41</v>
      </c>
      <c r="AB29" s="51"/>
      <c r="AC29" s="38"/>
      <c r="AD29" s="11"/>
      <c r="AE29" s="52"/>
      <c r="AF29" s="51"/>
      <c r="AG29" s="34"/>
      <c r="AH29" s="42">
        <f t="shared" si="5"/>
        <v>0</v>
      </c>
    </row>
    <row r="30" spans="1:34" s="21" customFormat="1" ht="12" hidden="1" x14ac:dyDescent="0.3">
      <c r="A30" s="11">
        <v>24</v>
      </c>
      <c r="B30" s="15" t="s">
        <v>51</v>
      </c>
      <c r="C30" s="14" t="s">
        <v>18</v>
      </c>
      <c r="D30" s="14">
        <v>42926</v>
      </c>
      <c r="E30" s="15" t="s">
        <v>931</v>
      </c>
      <c r="F30" s="15" t="s">
        <v>85</v>
      </c>
      <c r="G30" s="15" t="s">
        <v>47</v>
      </c>
      <c r="H30" s="15" t="s">
        <v>72</v>
      </c>
      <c r="I30" s="15" t="s">
        <v>73</v>
      </c>
      <c r="J30" s="15" t="s">
        <v>932</v>
      </c>
      <c r="K30" s="15" t="s">
        <v>933</v>
      </c>
      <c r="L30" s="16">
        <v>240</v>
      </c>
      <c r="M30" s="17">
        <v>0.74</v>
      </c>
      <c r="N30" s="18">
        <f t="shared" si="6"/>
        <v>177.6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/>
      <c r="W30" s="20">
        <f t="shared" si="3"/>
        <v>0</v>
      </c>
      <c r="X30" s="16">
        <v>250</v>
      </c>
      <c r="Y30" s="20">
        <f t="shared" si="4"/>
        <v>50</v>
      </c>
      <c r="Z30" s="60"/>
      <c r="AA30" s="57" t="s">
        <v>41</v>
      </c>
      <c r="AB30" s="51"/>
      <c r="AC30" s="38"/>
      <c r="AD30" s="11"/>
      <c r="AE30" s="52"/>
      <c r="AF30" s="51"/>
      <c r="AG30" s="34"/>
      <c r="AH30" s="42">
        <f t="shared" si="5"/>
        <v>0</v>
      </c>
    </row>
    <row r="31" spans="1:34" s="21" customFormat="1" ht="12" hidden="1" x14ac:dyDescent="0.3">
      <c r="A31" s="11">
        <v>25</v>
      </c>
      <c r="B31" s="15" t="s">
        <v>58</v>
      </c>
      <c r="C31" s="14" t="s">
        <v>18</v>
      </c>
      <c r="D31" s="14">
        <v>42927</v>
      </c>
      <c r="E31" s="15"/>
      <c r="F31" s="15" t="s">
        <v>85</v>
      </c>
      <c r="G31" s="15" t="s">
        <v>47</v>
      </c>
      <c r="H31" s="15" t="s">
        <v>36</v>
      </c>
      <c r="I31" s="22" t="s">
        <v>37</v>
      </c>
      <c r="J31" s="15" t="s">
        <v>249</v>
      </c>
      <c r="K31" s="15" t="s">
        <v>250</v>
      </c>
      <c r="L31" s="16">
        <v>100</v>
      </c>
      <c r="M31" s="17">
        <v>0.75</v>
      </c>
      <c r="N31" s="18">
        <f t="shared" si="6"/>
        <v>75</v>
      </c>
      <c r="O31" s="19"/>
      <c r="P31" s="16"/>
      <c r="Q31" s="20">
        <f t="shared" si="0"/>
        <v>0</v>
      </c>
      <c r="R31" s="16"/>
      <c r="S31" s="20">
        <f t="shared" si="1"/>
        <v>0</v>
      </c>
      <c r="T31" s="16"/>
      <c r="U31" s="20">
        <f t="shared" si="2"/>
        <v>0</v>
      </c>
      <c r="V31" s="16"/>
      <c r="W31" s="20">
        <f t="shared" si="3"/>
        <v>0</v>
      </c>
      <c r="X31" s="16">
        <v>100</v>
      </c>
      <c r="Y31" s="20">
        <f t="shared" si="4"/>
        <v>20</v>
      </c>
      <c r="Z31" s="60"/>
      <c r="AA31" s="57" t="s">
        <v>41</v>
      </c>
      <c r="AB31" s="51"/>
      <c r="AC31" s="38"/>
      <c r="AD31" s="11"/>
      <c r="AE31" s="52"/>
      <c r="AF31" s="51"/>
      <c r="AG31" s="34"/>
      <c r="AH31" s="42">
        <f t="shared" si="5"/>
        <v>0</v>
      </c>
    </row>
    <row r="32" spans="1:34" s="21" customFormat="1" ht="12" hidden="1" x14ac:dyDescent="0.3">
      <c r="A32" s="11">
        <v>26</v>
      </c>
      <c r="B32" s="15" t="s">
        <v>58</v>
      </c>
      <c r="C32" s="14" t="s">
        <v>18</v>
      </c>
      <c r="D32" s="14">
        <v>42927</v>
      </c>
      <c r="E32" s="15"/>
      <c r="F32" s="15" t="s">
        <v>85</v>
      </c>
      <c r="G32" s="15" t="s">
        <v>47</v>
      </c>
      <c r="H32" s="15" t="s">
        <v>36</v>
      </c>
      <c r="I32" s="22" t="s">
        <v>37</v>
      </c>
      <c r="J32" s="15" t="s">
        <v>934</v>
      </c>
      <c r="K32" s="22" t="s">
        <v>935</v>
      </c>
      <c r="L32" s="16">
        <v>170</v>
      </c>
      <c r="M32" s="17">
        <v>0.75</v>
      </c>
      <c r="N32" s="18">
        <v>125</v>
      </c>
      <c r="O32" s="19"/>
      <c r="P32" s="16"/>
      <c r="Q32" s="20">
        <f t="shared" si="0"/>
        <v>0</v>
      </c>
      <c r="R32" s="16"/>
      <c r="S32" s="20">
        <f t="shared" si="1"/>
        <v>0</v>
      </c>
      <c r="T32" s="16"/>
      <c r="U32" s="20">
        <f t="shared" si="2"/>
        <v>0</v>
      </c>
      <c r="V32" s="16"/>
      <c r="W32" s="20">
        <f t="shared" si="3"/>
        <v>0</v>
      </c>
      <c r="X32" s="16">
        <v>180</v>
      </c>
      <c r="Y32" s="20">
        <f t="shared" si="4"/>
        <v>36</v>
      </c>
      <c r="Z32" s="60"/>
      <c r="AA32" s="57" t="s">
        <v>41</v>
      </c>
      <c r="AB32" s="51"/>
      <c r="AC32" s="38"/>
      <c r="AD32" s="11"/>
      <c r="AE32" s="52"/>
      <c r="AF32" s="51"/>
      <c r="AG32" s="34"/>
      <c r="AH32" s="42">
        <f t="shared" si="5"/>
        <v>0</v>
      </c>
    </row>
    <row r="33" spans="1:34" s="21" customFormat="1" ht="12" hidden="1" x14ac:dyDescent="0.3">
      <c r="A33" s="11">
        <v>27</v>
      </c>
      <c r="B33" s="15" t="s">
        <v>51</v>
      </c>
      <c r="C33" s="14" t="s">
        <v>17</v>
      </c>
      <c r="D33" s="14">
        <v>42927</v>
      </c>
      <c r="E33" s="15" t="s">
        <v>936</v>
      </c>
      <c r="F33" s="15" t="s">
        <v>34</v>
      </c>
      <c r="G33" s="15" t="s">
        <v>59</v>
      </c>
      <c r="H33" s="15" t="s">
        <v>378</v>
      </c>
      <c r="I33" s="22" t="s">
        <v>379</v>
      </c>
      <c r="J33" s="15" t="s">
        <v>937</v>
      </c>
      <c r="K33" s="15" t="s">
        <v>142</v>
      </c>
      <c r="L33" s="16">
        <v>520</v>
      </c>
      <c r="M33" s="17">
        <v>0.68</v>
      </c>
      <c r="N33" s="18">
        <f t="shared" si="6"/>
        <v>353.6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>
        <v>520</v>
      </c>
      <c r="U33" s="20">
        <f t="shared" si="2"/>
        <v>104</v>
      </c>
      <c r="V33" s="16"/>
      <c r="W33" s="20">
        <f t="shared" si="3"/>
        <v>0</v>
      </c>
      <c r="X33" s="16"/>
      <c r="Y33" s="20">
        <f t="shared" si="4"/>
        <v>0</v>
      </c>
      <c r="Z33" s="61"/>
      <c r="AA33" s="57" t="s">
        <v>41</v>
      </c>
      <c r="AB33" s="51"/>
      <c r="AC33" s="38"/>
      <c r="AD33" s="11"/>
      <c r="AE33" s="52"/>
      <c r="AF33" s="51"/>
      <c r="AG33" s="34"/>
      <c r="AH33" s="42">
        <f t="shared" si="5"/>
        <v>0</v>
      </c>
    </row>
    <row r="34" spans="1:34" s="21" customFormat="1" ht="12" hidden="1" x14ac:dyDescent="0.3">
      <c r="A34" s="11">
        <v>28</v>
      </c>
      <c r="B34" s="15" t="s">
        <v>178</v>
      </c>
      <c r="C34" s="14" t="s">
        <v>727</v>
      </c>
      <c r="D34" s="14">
        <v>42927</v>
      </c>
      <c r="E34" s="15" t="s">
        <v>781</v>
      </c>
      <c r="F34" s="15" t="s">
        <v>620</v>
      </c>
      <c r="G34" s="15" t="s">
        <v>59</v>
      </c>
      <c r="H34" s="15" t="s">
        <v>36</v>
      </c>
      <c r="I34" s="22" t="s">
        <v>37</v>
      </c>
      <c r="J34" s="15" t="s">
        <v>668</v>
      </c>
      <c r="K34" s="15" t="s">
        <v>669</v>
      </c>
      <c r="L34" s="16">
        <v>1300</v>
      </c>
      <c r="M34" s="17">
        <v>0.94</v>
      </c>
      <c r="N34" s="18">
        <f>L34*M34</f>
        <v>1222</v>
      </c>
      <c r="O34" s="19"/>
      <c r="P34" s="16"/>
      <c r="Q34" s="20">
        <f>P34*0.22</f>
        <v>0</v>
      </c>
      <c r="R34" s="16"/>
      <c r="S34" s="20">
        <f>R34*0.2</f>
        <v>0</v>
      </c>
      <c r="T34" s="16"/>
      <c r="U34" s="20">
        <f>T34*0.2</f>
        <v>0</v>
      </c>
      <c r="V34" s="16">
        <v>1250</v>
      </c>
      <c r="W34" s="20">
        <f>V34*0.2</f>
        <v>250</v>
      </c>
      <c r="X34" s="16"/>
      <c r="Y34" s="20">
        <f>X34*0.2</f>
        <v>0</v>
      </c>
      <c r="Z34" s="60" t="s">
        <v>238</v>
      </c>
      <c r="AA34" s="57" t="s">
        <v>41</v>
      </c>
      <c r="AB34" s="51"/>
      <c r="AC34" s="38"/>
      <c r="AD34" s="11"/>
      <c r="AE34" s="52"/>
      <c r="AF34" s="51"/>
      <c r="AG34" s="34"/>
      <c r="AH34" s="42">
        <f>AF34*AG34</f>
        <v>0</v>
      </c>
    </row>
    <row r="35" spans="1:34" s="21" customFormat="1" ht="12" hidden="1" x14ac:dyDescent="0.3">
      <c r="A35" s="11">
        <v>29</v>
      </c>
      <c r="B35" s="15" t="s">
        <v>178</v>
      </c>
      <c r="C35" s="14" t="s">
        <v>727</v>
      </c>
      <c r="D35" s="14">
        <v>42927</v>
      </c>
      <c r="E35" s="15" t="s">
        <v>857</v>
      </c>
      <c r="F35" s="15" t="s">
        <v>620</v>
      </c>
      <c r="G35" s="15" t="s">
        <v>47</v>
      </c>
      <c r="H35" s="15" t="s">
        <v>182</v>
      </c>
      <c r="I35" s="22" t="s">
        <v>183</v>
      </c>
      <c r="J35" s="15" t="s">
        <v>938</v>
      </c>
      <c r="K35" s="15" t="s">
        <v>283</v>
      </c>
      <c r="L35" s="16">
        <v>400</v>
      </c>
      <c r="M35" s="17">
        <v>0.81</v>
      </c>
      <c r="N35" s="18">
        <f>L35*M35</f>
        <v>324</v>
      </c>
      <c r="O35" s="19">
        <v>24.9</v>
      </c>
      <c r="P35" s="16"/>
      <c r="Q35" s="20">
        <f>P35*0.22</f>
        <v>0</v>
      </c>
      <c r="R35" s="16"/>
      <c r="S35" s="20">
        <f>R35*0.2</f>
        <v>0</v>
      </c>
      <c r="T35" s="16"/>
      <c r="U35" s="20">
        <f>T35*0.2</f>
        <v>0</v>
      </c>
      <c r="V35" s="16">
        <v>500</v>
      </c>
      <c r="W35" s="20">
        <f>V35*0.2</f>
        <v>100</v>
      </c>
      <c r="X35" s="16"/>
      <c r="Y35" s="20">
        <f>X35*0.2</f>
        <v>0</v>
      </c>
      <c r="Z35" s="60" t="s">
        <v>939</v>
      </c>
      <c r="AA35" s="58" t="s">
        <v>41</v>
      </c>
      <c r="AB35" s="51"/>
      <c r="AC35" s="38"/>
      <c r="AD35" s="11"/>
      <c r="AE35" s="52"/>
      <c r="AF35" s="51"/>
      <c r="AG35" s="34"/>
      <c r="AH35" s="42">
        <f>AF35*AG35</f>
        <v>0</v>
      </c>
    </row>
    <row r="36" spans="1:34" s="21" customFormat="1" ht="12" hidden="1" x14ac:dyDescent="0.3">
      <c r="A36" s="11">
        <v>30</v>
      </c>
      <c r="B36" s="15" t="s">
        <v>178</v>
      </c>
      <c r="C36" s="14" t="s">
        <v>15</v>
      </c>
      <c r="D36" s="14">
        <v>42927</v>
      </c>
      <c r="E36" s="15" t="s">
        <v>857</v>
      </c>
      <c r="F36" s="15" t="s">
        <v>580</v>
      </c>
      <c r="G36" s="15" t="s">
        <v>59</v>
      </c>
      <c r="H36" s="15" t="s">
        <v>182</v>
      </c>
      <c r="I36" s="15" t="s">
        <v>183</v>
      </c>
      <c r="J36" s="15" t="s">
        <v>940</v>
      </c>
      <c r="K36" s="15" t="s">
        <v>941</v>
      </c>
      <c r="L36" s="16">
        <v>810</v>
      </c>
      <c r="M36" s="17">
        <v>0.81</v>
      </c>
      <c r="N36" s="18">
        <f t="shared" si="6"/>
        <v>656.1</v>
      </c>
      <c r="O36" s="19">
        <v>91.1</v>
      </c>
      <c r="P36" s="16">
        <v>820</v>
      </c>
      <c r="Q36" s="20">
        <f t="shared" si="0"/>
        <v>180.4</v>
      </c>
      <c r="R36" s="16"/>
      <c r="S36" s="20">
        <f t="shared" si="1"/>
        <v>0</v>
      </c>
      <c r="T36" s="16"/>
      <c r="U36" s="20">
        <f t="shared" si="2"/>
        <v>0</v>
      </c>
      <c r="V36" s="16"/>
      <c r="W36" s="20">
        <f t="shared" si="3"/>
        <v>0</v>
      </c>
      <c r="X36" s="16"/>
      <c r="Y36" s="20">
        <f t="shared" si="4"/>
        <v>0</v>
      </c>
      <c r="Z36" s="61" t="s">
        <v>238</v>
      </c>
      <c r="AA36" s="57" t="s">
        <v>41</v>
      </c>
      <c r="AB36" s="51" t="s">
        <v>185</v>
      </c>
      <c r="AC36" s="38">
        <v>80</v>
      </c>
      <c r="AD36" s="11"/>
      <c r="AE36" s="52"/>
      <c r="AF36" s="51"/>
      <c r="AG36" s="34"/>
      <c r="AH36" s="42">
        <f t="shared" si="5"/>
        <v>0</v>
      </c>
    </row>
    <row r="37" spans="1:34" s="21" customFormat="1" ht="12" hidden="1" x14ac:dyDescent="0.3">
      <c r="A37" s="11">
        <v>31</v>
      </c>
      <c r="B37" s="15" t="s">
        <v>62</v>
      </c>
      <c r="C37" s="14" t="s">
        <v>42</v>
      </c>
      <c r="D37" s="14">
        <v>42927</v>
      </c>
      <c r="E37" s="15" t="s">
        <v>315</v>
      </c>
      <c r="F37" s="15" t="s">
        <v>652</v>
      </c>
      <c r="G37" s="15" t="s">
        <v>59</v>
      </c>
      <c r="H37" s="15" t="s">
        <v>391</v>
      </c>
      <c r="I37" s="15" t="s">
        <v>140</v>
      </c>
      <c r="J37" s="15" t="s">
        <v>146</v>
      </c>
      <c r="K37" s="15" t="s">
        <v>65</v>
      </c>
      <c r="L37" s="16">
        <v>100</v>
      </c>
      <c r="M37" s="17">
        <v>0</v>
      </c>
      <c r="N37" s="18">
        <f t="shared" si="6"/>
        <v>0</v>
      </c>
      <c r="O37" s="19"/>
      <c r="P37" s="16"/>
      <c r="Q37" s="20">
        <f t="shared" si="0"/>
        <v>0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61" t="s">
        <v>942</v>
      </c>
      <c r="AA37" s="57" t="s">
        <v>41</v>
      </c>
      <c r="AB37" s="51"/>
      <c r="AC37" s="38"/>
      <c r="AD37" s="11"/>
      <c r="AE37" s="52"/>
      <c r="AF37" s="51"/>
      <c r="AG37" s="34"/>
      <c r="AH37" s="42">
        <f t="shared" si="5"/>
        <v>0</v>
      </c>
    </row>
    <row r="38" spans="1:34" s="21" customFormat="1" ht="12" hidden="1" x14ac:dyDescent="0.3">
      <c r="A38" s="11">
        <v>32</v>
      </c>
      <c r="B38" s="15" t="s">
        <v>58</v>
      </c>
      <c r="C38" s="14" t="s">
        <v>15</v>
      </c>
      <c r="D38" s="14">
        <v>42928</v>
      </c>
      <c r="E38" s="15"/>
      <c r="F38" s="15" t="s">
        <v>53</v>
      </c>
      <c r="G38" s="15" t="s">
        <v>59</v>
      </c>
      <c r="H38" s="15" t="s">
        <v>36</v>
      </c>
      <c r="I38" s="15" t="s">
        <v>37</v>
      </c>
      <c r="J38" s="15" t="s">
        <v>901</v>
      </c>
      <c r="K38" s="15" t="s">
        <v>927</v>
      </c>
      <c r="L38" s="16">
        <v>190</v>
      </c>
      <c r="M38" s="17">
        <v>0.68</v>
      </c>
      <c r="N38" s="18">
        <v>130</v>
      </c>
      <c r="O38" s="19"/>
      <c r="P38" s="16">
        <v>200</v>
      </c>
      <c r="Q38" s="20">
        <f>P38*0.22</f>
        <v>44</v>
      </c>
      <c r="R38" s="16"/>
      <c r="S38" s="20">
        <f>R38*0.2</f>
        <v>0</v>
      </c>
      <c r="T38" s="16"/>
      <c r="U38" s="20">
        <f>T38*0.2</f>
        <v>0</v>
      </c>
      <c r="V38" s="16"/>
      <c r="W38" s="20">
        <f>V38*0.2</f>
        <v>0</v>
      </c>
      <c r="X38" s="16"/>
      <c r="Y38" s="20">
        <f>X38*0.2</f>
        <v>0</v>
      </c>
      <c r="Z38" s="60"/>
      <c r="AA38" s="57" t="s">
        <v>41</v>
      </c>
      <c r="AB38" s="51"/>
      <c r="AC38" s="38"/>
      <c r="AD38" s="11"/>
      <c r="AE38" s="52"/>
      <c r="AF38" s="51"/>
      <c r="AG38" s="34"/>
      <c r="AH38" s="42">
        <f>AF38*AG38</f>
        <v>0</v>
      </c>
    </row>
    <row r="39" spans="1:34" s="21" customFormat="1" ht="12" x14ac:dyDescent="0.3">
      <c r="A39" s="11">
        <v>33</v>
      </c>
      <c r="B39" s="15" t="s">
        <v>178</v>
      </c>
      <c r="C39" s="14" t="s">
        <v>727</v>
      </c>
      <c r="D39" s="14">
        <v>42928</v>
      </c>
      <c r="E39" s="15" t="s">
        <v>781</v>
      </c>
      <c r="F39" s="15" t="s">
        <v>71</v>
      </c>
      <c r="G39" s="15" t="s">
        <v>59</v>
      </c>
      <c r="H39" s="15" t="s">
        <v>36</v>
      </c>
      <c r="I39" s="22" t="s">
        <v>37</v>
      </c>
      <c r="J39" s="15" t="s">
        <v>668</v>
      </c>
      <c r="K39" s="22" t="s">
        <v>669</v>
      </c>
      <c r="L39" s="16">
        <v>1250</v>
      </c>
      <c r="M39" s="17">
        <v>0.81</v>
      </c>
      <c r="N39" s="18">
        <f t="shared" si="6"/>
        <v>1012.5000000000001</v>
      </c>
      <c r="O39" s="19"/>
      <c r="P39" s="16"/>
      <c r="Q39" s="20">
        <f t="shared" si="0"/>
        <v>0</v>
      </c>
      <c r="R39" s="16"/>
      <c r="S39" s="20">
        <f t="shared" si="1"/>
        <v>0</v>
      </c>
      <c r="T39" s="16"/>
      <c r="U39" s="20">
        <f t="shared" si="2"/>
        <v>0</v>
      </c>
      <c r="V39" s="16">
        <v>600</v>
      </c>
      <c r="W39" s="20">
        <f t="shared" si="3"/>
        <v>120</v>
      </c>
      <c r="X39" s="16"/>
      <c r="Y39" s="20">
        <f t="shared" si="4"/>
        <v>0</v>
      </c>
      <c r="Z39" s="60" t="s">
        <v>943</v>
      </c>
      <c r="AA39" s="57" t="s">
        <v>41</v>
      </c>
      <c r="AB39" s="53"/>
      <c r="AC39" s="45"/>
      <c r="AD39" s="32"/>
      <c r="AE39" s="54"/>
      <c r="AF39" s="51"/>
      <c r="AG39" s="34"/>
      <c r="AH39" s="42">
        <f t="shared" si="5"/>
        <v>0</v>
      </c>
    </row>
    <row r="40" spans="1:34" s="21" customFormat="1" ht="12" hidden="1" x14ac:dyDescent="0.3">
      <c r="A40" s="11">
        <v>34</v>
      </c>
      <c r="B40" s="15" t="s">
        <v>178</v>
      </c>
      <c r="C40" s="14" t="s">
        <v>18</v>
      </c>
      <c r="D40" s="14">
        <v>42928</v>
      </c>
      <c r="E40" s="15" t="s">
        <v>857</v>
      </c>
      <c r="F40" s="15" t="s">
        <v>85</v>
      </c>
      <c r="G40" s="15" t="s">
        <v>59</v>
      </c>
      <c r="H40" s="15" t="s">
        <v>182</v>
      </c>
      <c r="I40" s="22" t="s">
        <v>183</v>
      </c>
      <c r="J40" s="15" t="s">
        <v>944</v>
      </c>
      <c r="K40" s="15" t="s">
        <v>945</v>
      </c>
      <c r="L40" s="16">
        <v>100</v>
      </c>
      <c r="M40" s="17">
        <v>0.62</v>
      </c>
      <c r="N40" s="18">
        <f t="shared" si="6"/>
        <v>62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/>
      <c r="W40" s="20">
        <f t="shared" si="3"/>
        <v>0</v>
      </c>
      <c r="X40" s="16">
        <v>100</v>
      </c>
      <c r="Y40" s="20">
        <f t="shared" si="4"/>
        <v>20</v>
      </c>
      <c r="Z40" s="60"/>
      <c r="AA40" s="57" t="s">
        <v>41</v>
      </c>
      <c r="AB40" s="51"/>
      <c r="AC40" s="38"/>
      <c r="AD40" s="11"/>
      <c r="AE40" s="52"/>
      <c r="AF40" s="51"/>
      <c r="AG40" s="34"/>
      <c r="AH40" s="42">
        <f t="shared" si="5"/>
        <v>0</v>
      </c>
    </row>
    <row r="41" spans="1:34" s="21" customFormat="1" ht="12" hidden="1" x14ac:dyDescent="0.3">
      <c r="A41" s="11">
        <v>35</v>
      </c>
      <c r="B41" s="15" t="s">
        <v>178</v>
      </c>
      <c r="C41" s="14" t="s">
        <v>18</v>
      </c>
      <c r="D41" s="14">
        <v>42928</v>
      </c>
      <c r="E41" s="15" t="s">
        <v>857</v>
      </c>
      <c r="F41" s="15" t="s">
        <v>85</v>
      </c>
      <c r="G41" s="15" t="s">
        <v>59</v>
      </c>
      <c r="H41" s="15" t="s">
        <v>182</v>
      </c>
      <c r="I41" s="15" t="s">
        <v>183</v>
      </c>
      <c r="J41" s="15" t="s">
        <v>403</v>
      </c>
      <c r="K41" s="15" t="s">
        <v>254</v>
      </c>
      <c r="L41" s="16">
        <v>100</v>
      </c>
      <c r="M41" s="17">
        <v>0.62</v>
      </c>
      <c r="N41" s="18">
        <f t="shared" si="6"/>
        <v>62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16">
        <v>100</v>
      </c>
      <c r="Y41" s="20">
        <f t="shared" si="4"/>
        <v>20</v>
      </c>
      <c r="Z41" s="60"/>
      <c r="AA41" s="57" t="s">
        <v>41</v>
      </c>
      <c r="AB41" s="51"/>
      <c r="AC41" s="38"/>
      <c r="AD41" s="11"/>
      <c r="AE41" s="52"/>
      <c r="AF41" s="51"/>
      <c r="AG41" s="34"/>
      <c r="AH41" s="42">
        <f t="shared" si="5"/>
        <v>0</v>
      </c>
    </row>
    <row r="42" spans="1:34" s="21" customFormat="1" ht="12" x14ac:dyDescent="0.3">
      <c r="A42" s="11">
        <v>36</v>
      </c>
      <c r="B42" s="15" t="s">
        <v>178</v>
      </c>
      <c r="C42" s="14" t="s">
        <v>42</v>
      </c>
      <c r="D42" s="14">
        <v>42929</v>
      </c>
      <c r="E42" s="15" t="s">
        <v>781</v>
      </c>
      <c r="F42" s="15" t="s">
        <v>71</v>
      </c>
      <c r="G42" s="15" t="s">
        <v>59</v>
      </c>
      <c r="H42" s="15" t="s">
        <v>36</v>
      </c>
      <c r="I42" s="22" t="s">
        <v>37</v>
      </c>
      <c r="J42" s="15" t="s">
        <v>668</v>
      </c>
      <c r="K42" s="15" t="s">
        <v>669</v>
      </c>
      <c r="L42" s="16">
        <v>1250</v>
      </c>
      <c r="M42" s="17">
        <v>0.81</v>
      </c>
      <c r="N42" s="18">
        <f t="shared" si="6"/>
        <v>1012.5000000000001</v>
      </c>
      <c r="O42" s="19">
        <v>20</v>
      </c>
      <c r="P42" s="16"/>
      <c r="Q42" s="20">
        <f t="shared" si="0"/>
        <v>0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60" t="s">
        <v>946</v>
      </c>
      <c r="AA42" s="57" t="s">
        <v>41</v>
      </c>
      <c r="AB42" s="53"/>
      <c r="AC42" s="45"/>
      <c r="AD42" s="32"/>
      <c r="AE42" s="54"/>
      <c r="AF42" s="51"/>
      <c r="AG42" s="34"/>
      <c r="AH42" s="42">
        <f t="shared" si="5"/>
        <v>0</v>
      </c>
    </row>
    <row r="43" spans="1:34" s="21" customFormat="1" ht="12" hidden="1" x14ac:dyDescent="0.3">
      <c r="A43" s="11">
        <v>37</v>
      </c>
      <c r="B43" s="15" t="s">
        <v>51</v>
      </c>
      <c r="C43" s="14" t="s">
        <v>17</v>
      </c>
      <c r="D43" s="14">
        <v>42929</v>
      </c>
      <c r="E43" s="15" t="s">
        <v>947</v>
      </c>
      <c r="F43" s="15" t="s">
        <v>34</v>
      </c>
      <c r="G43" s="15" t="s">
        <v>47</v>
      </c>
      <c r="H43" s="15" t="s">
        <v>948</v>
      </c>
      <c r="I43" s="15" t="s">
        <v>949</v>
      </c>
      <c r="J43" s="15" t="s">
        <v>226</v>
      </c>
      <c r="K43" s="15" t="s">
        <v>227</v>
      </c>
      <c r="L43" s="16">
        <v>210</v>
      </c>
      <c r="M43" s="17">
        <v>0.8</v>
      </c>
      <c r="N43" s="18">
        <f t="shared" si="6"/>
        <v>168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>
        <v>230</v>
      </c>
      <c r="U43" s="20">
        <f t="shared" si="2"/>
        <v>46</v>
      </c>
      <c r="V43" s="16"/>
      <c r="W43" s="20">
        <f t="shared" si="3"/>
        <v>0</v>
      </c>
      <c r="X43" s="16"/>
      <c r="Y43" s="20">
        <f t="shared" si="4"/>
        <v>0</v>
      </c>
      <c r="Z43" s="60"/>
      <c r="AA43" s="57" t="s">
        <v>41</v>
      </c>
      <c r="AB43" s="51"/>
      <c r="AC43" s="38"/>
      <c r="AD43" s="11"/>
      <c r="AE43" s="52"/>
      <c r="AF43" s="53"/>
      <c r="AG43" s="34"/>
      <c r="AH43" s="42">
        <f t="shared" si="5"/>
        <v>0</v>
      </c>
    </row>
    <row r="44" spans="1:34" s="21" customFormat="1" ht="12" hidden="1" x14ac:dyDescent="0.3">
      <c r="A44" s="11">
        <v>38</v>
      </c>
      <c r="B44" s="15" t="s">
        <v>51</v>
      </c>
      <c r="C44" s="14" t="s">
        <v>18</v>
      </c>
      <c r="D44" s="14">
        <v>42929</v>
      </c>
      <c r="E44" s="15" t="s">
        <v>950</v>
      </c>
      <c r="F44" s="15" t="s">
        <v>85</v>
      </c>
      <c r="G44" s="15" t="s">
        <v>59</v>
      </c>
      <c r="H44" s="15" t="s">
        <v>54</v>
      </c>
      <c r="I44" s="22" t="s">
        <v>55</v>
      </c>
      <c r="J44" s="15" t="s">
        <v>951</v>
      </c>
      <c r="K44" s="15" t="s">
        <v>952</v>
      </c>
      <c r="L44" s="16">
        <v>450</v>
      </c>
      <c r="M44" s="17">
        <v>0.68</v>
      </c>
      <c r="N44" s="18">
        <f t="shared" si="6"/>
        <v>306</v>
      </c>
      <c r="O44" s="19">
        <v>152.97999999999999</v>
      </c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16">
        <v>450</v>
      </c>
      <c r="Y44" s="20">
        <f t="shared" si="4"/>
        <v>90</v>
      </c>
      <c r="Z44" s="60" t="s">
        <v>953</v>
      </c>
      <c r="AA44" s="57" t="s">
        <v>41</v>
      </c>
      <c r="AB44" s="51"/>
      <c r="AC44" s="38"/>
      <c r="AD44" s="11"/>
      <c r="AE44" s="52"/>
      <c r="AF44" s="51"/>
      <c r="AG44" s="34"/>
      <c r="AH44" s="42">
        <f t="shared" si="5"/>
        <v>0</v>
      </c>
    </row>
    <row r="45" spans="1:34" s="21" customFormat="1" ht="12" hidden="1" x14ac:dyDescent="0.3">
      <c r="A45" s="11">
        <v>39</v>
      </c>
      <c r="B45" s="15" t="s">
        <v>58</v>
      </c>
      <c r="C45" s="14" t="s">
        <v>18</v>
      </c>
      <c r="D45" s="14">
        <v>42930</v>
      </c>
      <c r="E45" s="15"/>
      <c r="F45" s="15" t="s">
        <v>85</v>
      </c>
      <c r="G45" s="15" t="s">
        <v>47</v>
      </c>
      <c r="H45" s="15" t="s">
        <v>36</v>
      </c>
      <c r="I45" s="22" t="s">
        <v>37</v>
      </c>
      <c r="J45" s="15" t="s">
        <v>954</v>
      </c>
      <c r="K45" s="15" t="s">
        <v>955</v>
      </c>
      <c r="L45" s="16">
        <v>130</v>
      </c>
      <c r="M45" s="17">
        <v>0.7</v>
      </c>
      <c r="N45" s="18">
        <v>90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/>
      <c r="U45" s="20">
        <f t="shared" si="2"/>
        <v>0</v>
      </c>
      <c r="V45" s="16"/>
      <c r="W45" s="20">
        <f t="shared" si="3"/>
        <v>0</v>
      </c>
      <c r="X45" s="16">
        <v>150</v>
      </c>
      <c r="Y45" s="20">
        <f t="shared" si="4"/>
        <v>30</v>
      </c>
      <c r="Z45" s="60"/>
      <c r="AA45" s="58" t="s">
        <v>41</v>
      </c>
      <c r="AB45" s="51"/>
      <c r="AC45" s="38"/>
      <c r="AD45" s="11"/>
      <c r="AE45" s="52"/>
      <c r="AF45" s="51"/>
      <c r="AG45" s="34"/>
      <c r="AH45" s="42">
        <f t="shared" si="5"/>
        <v>0</v>
      </c>
    </row>
    <row r="46" spans="1:34" s="21" customFormat="1" ht="12" hidden="1" x14ac:dyDescent="0.3">
      <c r="A46" s="11">
        <v>40</v>
      </c>
      <c r="B46" s="15" t="s">
        <v>58</v>
      </c>
      <c r="C46" s="14" t="s">
        <v>17</v>
      </c>
      <c r="D46" s="14">
        <v>42930</v>
      </c>
      <c r="E46" s="15"/>
      <c r="F46" s="15" t="s">
        <v>34</v>
      </c>
      <c r="G46" s="15" t="s">
        <v>47</v>
      </c>
      <c r="H46" s="15" t="s">
        <v>36</v>
      </c>
      <c r="I46" s="22" t="s">
        <v>37</v>
      </c>
      <c r="J46" s="15" t="s">
        <v>128</v>
      </c>
      <c r="K46" s="15" t="s">
        <v>129</v>
      </c>
      <c r="L46" s="16">
        <v>140</v>
      </c>
      <c r="M46" s="17">
        <v>0.7</v>
      </c>
      <c r="N46" s="18">
        <v>100</v>
      </c>
      <c r="O46" s="19">
        <v>20</v>
      </c>
      <c r="P46" s="16"/>
      <c r="Q46" s="20">
        <f t="shared" si="0"/>
        <v>0</v>
      </c>
      <c r="R46" s="16"/>
      <c r="S46" s="20">
        <f t="shared" si="1"/>
        <v>0</v>
      </c>
      <c r="T46" s="16">
        <v>150</v>
      </c>
      <c r="U46" s="20">
        <f t="shared" si="2"/>
        <v>30</v>
      </c>
      <c r="V46" s="16"/>
      <c r="W46" s="20">
        <f t="shared" si="3"/>
        <v>0</v>
      </c>
      <c r="X46" s="16"/>
      <c r="Y46" s="20">
        <f t="shared" si="4"/>
        <v>0</v>
      </c>
      <c r="Z46" s="60" t="s">
        <v>839</v>
      </c>
      <c r="AA46" s="58" t="s">
        <v>41</v>
      </c>
      <c r="AB46" s="51"/>
      <c r="AC46" s="38"/>
      <c r="AD46" s="11"/>
      <c r="AE46" s="52"/>
      <c r="AF46" s="51"/>
      <c r="AG46" s="34"/>
      <c r="AH46" s="42">
        <f t="shared" si="5"/>
        <v>0</v>
      </c>
    </row>
    <row r="47" spans="1:34" s="21" customFormat="1" ht="12" x14ac:dyDescent="0.3">
      <c r="A47" s="11">
        <v>41</v>
      </c>
      <c r="B47" s="15" t="s">
        <v>178</v>
      </c>
      <c r="C47" s="14" t="s">
        <v>727</v>
      </c>
      <c r="D47" s="14">
        <v>42930</v>
      </c>
      <c r="E47" s="15" t="s">
        <v>781</v>
      </c>
      <c r="F47" s="15" t="s">
        <v>71</v>
      </c>
      <c r="G47" s="15" t="s">
        <v>35</v>
      </c>
      <c r="H47" s="15" t="s">
        <v>36</v>
      </c>
      <c r="I47" s="15" t="s">
        <v>37</v>
      </c>
      <c r="J47" s="15" t="s">
        <v>668</v>
      </c>
      <c r="K47" s="15" t="s">
        <v>669</v>
      </c>
      <c r="L47" s="16">
        <v>1250</v>
      </c>
      <c r="M47" s="17">
        <v>0.81</v>
      </c>
      <c r="N47" s="18">
        <f t="shared" si="6"/>
        <v>1012.5000000000001</v>
      </c>
      <c r="O47" s="19"/>
      <c r="P47" s="16"/>
      <c r="Q47" s="20">
        <f t="shared" si="0"/>
        <v>0</v>
      </c>
      <c r="R47" s="16"/>
      <c r="S47" s="20">
        <f t="shared" si="1"/>
        <v>0</v>
      </c>
      <c r="T47" s="16"/>
      <c r="U47" s="20">
        <f t="shared" si="2"/>
        <v>0</v>
      </c>
      <c r="V47" s="16">
        <v>1250</v>
      </c>
      <c r="W47" s="20">
        <f t="shared" si="3"/>
        <v>250</v>
      </c>
      <c r="X47" s="16"/>
      <c r="Y47" s="20">
        <f t="shared" si="4"/>
        <v>0</v>
      </c>
      <c r="Z47" s="60"/>
      <c r="AA47" s="58" t="s">
        <v>41</v>
      </c>
      <c r="AB47" s="51"/>
      <c r="AC47" s="38"/>
      <c r="AD47" s="11"/>
      <c r="AE47" s="52"/>
      <c r="AF47" s="53"/>
      <c r="AG47" s="34"/>
      <c r="AH47" s="42">
        <f t="shared" si="5"/>
        <v>0</v>
      </c>
    </row>
    <row r="48" spans="1:34" s="21" customFormat="1" ht="12" hidden="1" x14ac:dyDescent="0.3">
      <c r="A48" s="11">
        <v>42</v>
      </c>
      <c r="B48" s="15" t="s">
        <v>51</v>
      </c>
      <c r="C48" s="14" t="s">
        <v>17</v>
      </c>
      <c r="D48" s="14">
        <v>42933</v>
      </c>
      <c r="E48" s="15" t="s">
        <v>956</v>
      </c>
      <c r="F48" s="15" t="s">
        <v>34</v>
      </c>
      <c r="G48" s="15" t="s">
        <v>59</v>
      </c>
      <c r="H48" s="15" t="s">
        <v>54</v>
      </c>
      <c r="I48" s="15" t="s">
        <v>55</v>
      </c>
      <c r="J48" s="15" t="s">
        <v>957</v>
      </c>
      <c r="K48" s="15" t="s">
        <v>958</v>
      </c>
      <c r="L48" s="16">
        <v>350</v>
      </c>
      <c r="M48" s="17">
        <v>0.74</v>
      </c>
      <c r="N48" s="18">
        <f t="shared" si="6"/>
        <v>259</v>
      </c>
      <c r="O48" s="19"/>
      <c r="P48" s="16"/>
      <c r="Q48" s="20">
        <f t="shared" si="0"/>
        <v>0</v>
      </c>
      <c r="R48" s="16"/>
      <c r="S48" s="20">
        <f t="shared" si="1"/>
        <v>0</v>
      </c>
      <c r="T48" s="16">
        <v>370</v>
      </c>
      <c r="U48" s="20">
        <f t="shared" si="2"/>
        <v>74</v>
      </c>
      <c r="V48" s="16"/>
      <c r="W48" s="20">
        <f t="shared" si="3"/>
        <v>0</v>
      </c>
      <c r="X48" s="16"/>
      <c r="Y48" s="20">
        <f t="shared" si="4"/>
        <v>0</v>
      </c>
      <c r="Z48" s="60"/>
      <c r="AA48" s="58" t="s">
        <v>41</v>
      </c>
      <c r="AB48" s="51"/>
      <c r="AC48" s="38"/>
      <c r="AD48" s="11"/>
      <c r="AE48" s="52"/>
      <c r="AF48" s="51"/>
      <c r="AG48" s="34"/>
      <c r="AH48" s="42">
        <f t="shared" si="5"/>
        <v>0</v>
      </c>
    </row>
    <row r="49" spans="1:34" s="21" customFormat="1" ht="12" hidden="1" x14ac:dyDescent="0.3">
      <c r="A49" s="11">
        <v>43</v>
      </c>
      <c r="B49" s="15" t="s">
        <v>51</v>
      </c>
      <c r="C49" s="14" t="s">
        <v>18</v>
      </c>
      <c r="D49" s="14">
        <v>42934</v>
      </c>
      <c r="E49" s="15" t="s">
        <v>959</v>
      </c>
      <c r="F49" s="15" t="s">
        <v>85</v>
      </c>
      <c r="G49" s="15" t="s">
        <v>59</v>
      </c>
      <c r="H49" s="15" t="s">
        <v>960</v>
      </c>
      <c r="I49" s="22" t="s">
        <v>961</v>
      </c>
      <c r="J49" s="15" t="s">
        <v>962</v>
      </c>
      <c r="K49" s="15" t="s">
        <v>963</v>
      </c>
      <c r="L49" s="16">
        <v>100</v>
      </c>
      <c r="M49" s="17">
        <v>0.68</v>
      </c>
      <c r="N49" s="18">
        <f t="shared" si="6"/>
        <v>68</v>
      </c>
      <c r="O49" s="19"/>
      <c r="P49" s="16"/>
      <c r="Q49" s="20">
        <f t="shared" si="0"/>
        <v>0</v>
      </c>
      <c r="R49" s="16"/>
      <c r="S49" s="20">
        <f t="shared" si="1"/>
        <v>0</v>
      </c>
      <c r="T49" s="16"/>
      <c r="U49" s="20">
        <f t="shared" si="2"/>
        <v>0</v>
      </c>
      <c r="V49" s="16"/>
      <c r="W49" s="20">
        <f t="shared" si="3"/>
        <v>0</v>
      </c>
      <c r="X49" s="16">
        <v>150</v>
      </c>
      <c r="Y49" s="20">
        <f t="shared" si="4"/>
        <v>30</v>
      </c>
      <c r="Z49" s="60"/>
      <c r="AA49" s="57" t="s">
        <v>41</v>
      </c>
      <c r="AB49" s="51"/>
      <c r="AC49" s="38"/>
      <c r="AD49" s="11"/>
      <c r="AE49" s="52"/>
      <c r="AF49" s="51"/>
      <c r="AG49" s="34"/>
      <c r="AH49" s="42">
        <f t="shared" si="5"/>
        <v>0</v>
      </c>
    </row>
    <row r="50" spans="1:34" s="21" customFormat="1" ht="12" hidden="1" x14ac:dyDescent="0.3">
      <c r="A50" s="11">
        <v>44</v>
      </c>
      <c r="B50" s="15" t="s">
        <v>763</v>
      </c>
      <c r="C50" s="14" t="s">
        <v>727</v>
      </c>
      <c r="D50" s="14">
        <v>42934</v>
      </c>
      <c r="E50" s="15" t="s">
        <v>964</v>
      </c>
      <c r="F50" s="15" t="s">
        <v>620</v>
      </c>
      <c r="G50" s="15" t="s">
        <v>47</v>
      </c>
      <c r="H50" s="15" t="s">
        <v>219</v>
      </c>
      <c r="I50" s="15" t="s">
        <v>220</v>
      </c>
      <c r="J50" s="15" t="s">
        <v>965</v>
      </c>
      <c r="K50" s="15" t="s">
        <v>966</v>
      </c>
      <c r="L50" s="16">
        <v>704</v>
      </c>
      <c r="M50" s="17">
        <v>0.46</v>
      </c>
      <c r="N50" s="18">
        <f t="shared" si="6"/>
        <v>323.84000000000003</v>
      </c>
      <c r="O50" s="19"/>
      <c r="P50" s="16"/>
      <c r="Q50" s="20">
        <f t="shared" si="0"/>
        <v>0</v>
      </c>
      <c r="R50" s="16"/>
      <c r="S50" s="20">
        <f t="shared" si="1"/>
        <v>0</v>
      </c>
      <c r="T50" s="16"/>
      <c r="U50" s="20">
        <f t="shared" si="2"/>
        <v>0</v>
      </c>
      <c r="V50" s="16">
        <v>370</v>
      </c>
      <c r="W50" s="20">
        <f t="shared" si="3"/>
        <v>74</v>
      </c>
      <c r="X50" s="16"/>
      <c r="Y50" s="20">
        <f t="shared" si="4"/>
        <v>0</v>
      </c>
      <c r="Z50" s="60"/>
      <c r="AA50" s="58" t="s">
        <v>41</v>
      </c>
      <c r="AB50" s="51"/>
      <c r="AC50" s="38"/>
      <c r="AD50" s="11"/>
      <c r="AE50" s="52"/>
      <c r="AF50" s="51"/>
      <c r="AG50" s="34"/>
      <c r="AH50" s="42">
        <f t="shared" si="5"/>
        <v>0</v>
      </c>
    </row>
    <row r="51" spans="1:34" s="21" customFormat="1" ht="12" hidden="1" x14ac:dyDescent="0.3">
      <c r="A51" s="11">
        <v>45</v>
      </c>
      <c r="B51" s="15" t="s">
        <v>178</v>
      </c>
      <c r="C51" s="14" t="s">
        <v>17</v>
      </c>
      <c r="D51" s="14">
        <v>42935</v>
      </c>
      <c r="E51" s="15" t="s">
        <v>857</v>
      </c>
      <c r="F51" s="15" t="s">
        <v>34</v>
      </c>
      <c r="G51" s="15" t="s">
        <v>35</v>
      </c>
      <c r="H51" s="15" t="s">
        <v>182</v>
      </c>
      <c r="I51" s="15" t="s">
        <v>183</v>
      </c>
      <c r="J51" s="15" t="s">
        <v>967</v>
      </c>
      <c r="K51" s="15" t="s">
        <v>968</v>
      </c>
      <c r="L51" s="16">
        <v>100</v>
      </c>
      <c r="M51" s="17">
        <v>0.72</v>
      </c>
      <c r="N51" s="18">
        <f>L51*M51</f>
        <v>72</v>
      </c>
      <c r="O51" s="19"/>
      <c r="P51" s="16"/>
      <c r="Q51" s="20">
        <f>P51*0.22</f>
        <v>0</v>
      </c>
      <c r="R51" s="16"/>
      <c r="S51" s="20">
        <f>R51*0.2</f>
        <v>0</v>
      </c>
      <c r="T51" s="16"/>
      <c r="U51" s="20">
        <f>T51*0.2</f>
        <v>0</v>
      </c>
      <c r="V51" s="16">
        <v>100</v>
      </c>
      <c r="W51" s="20">
        <f>V51*0.2</f>
        <v>20</v>
      </c>
      <c r="X51" s="16"/>
      <c r="Y51" s="20">
        <f>X51*0.2</f>
        <v>0</v>
      </c>
      <c r="Z51" s="60"/>
      <c r="AA51" s="57" t="s">
        <v>41</v>
      </c>
      <c r="AB51" s="51"/>
      <c r="AC51" s="38"/>
      <c r="AD51" s="11"/>
      <c r="AE51" s="52"/>
      <c r="AF51" s="51"/>
      <c r="AG51" s="34"/>
      <c r="AH51" s="42">
        <f>AF51*AG51</f>
        <v>0</v>
      </c>
    </row>
    <row r="52" spans="1:34" s="21" customFormat="1" ht="12" hidden="1" x14ac:dyDescent="0.3">
      <c r="A52" s="11">
        <v>46</v>
      </c>
      <c r="B52" s="15" t="s">
        <v>178</v>
      </c>
      <c r="C52" s="14" t="s">
        <v>16</v>
      </c>
      <c r="D52" s="14">
        <v>42935</v>
      </c>
      <c r="E52" s="15" t="s">
        <v>781</v>
      </c>
      <c r="F52" s="15" t="s">
        <v>652</v>
      </c>
      <c r="G52" s="15" t="s">
        <v>35</v>
      </c>
      <c r="H52" s="15" t="s">
        <v>36</v>
      </c>
      <c r="I52" s="15" t="s">
        <v>37</v>
      </c>
      <c r="J52" s="15" t="s">
        <v>668</v>
      </c>
      <c r="K52" s="15" t="s">
        <v>669</v>
      </c>
      <c r="L52" s="16">
        <v>1250</v>
      </c>
      <c r="M52" s="17">
        <v>0.94</v>
      </c>
      <c r="N52" s="18">
        <f>L52*M52</f>
        <v>1175</v>
      </c>
      <c r="O52" s="19">
        <v>60</v>
      </c>
      <c r="P52" s="16"/>
      <c r="Q52" s="20">
        <f>P52*0.22</f>
        <v>0</v>
      </c>
      <c r="R52" s="16">
        <v>1250</v>
      </c>
      <c r="S52" s="20">
        <f>R52*0.2</f>
        <v>250</v>
      </c>
      <c r="T52" s="16"/>
      <c r="U52" s="20">
        <f>T52*0.2</f>
        <v>0</v>
      </c>
      <c r="V52" s="16"/>
      <c r="W52" s="20">
        <f>V52*0.2</f>
        <v>0</v>
      </c>
      <c r="X52" s="16"/>
      <c r="Y52" s="20">
        <f>X52*0.2</f>
        <v>0</v>
      </c>
      <c r="Z52" s="60" t="s">
        <v>924</v>
      </c>
      <c r="AA52" s="57" t="s">
        <v>41</v>
      </c>
      <c r="AB52" s="51"/>
      <c r="AC52" s="38"/>
      <c r="AD52" s="11"/>
      <c r="AE52" s="52"/>
      <c r="AF52" s="51"/>
      <c r="AG52" s="34"/>
      <c r="AH52" s="42">
        <f>AF52*AG52</f>
        <v>0</v>
      </c>
    </row>
    <row r="53" spans="1:34" s="21" customFormat="1" ht="12" hidden="1" x14ac:dyDescent="0.3">
      <c r="A53" s="11">
        <v>47</v>
      </c>
      <c r="B53" s="15" t="s">
        <v>178</v>
      </c>
      <c r="C53" s="14" t="s">
        <v>727</v>
      </c>
      <c r="D53" s="14">
        <v>42935</v>
      </c>
      <c r="E53" s="15" t="s">
        <v>781</v>
      </c>
      <c r="F53" s="15" t="s">
        <v>620</v>
      </c>
      <c r="G53" s="15" t="s">
        <v>35</v>
      </c>
      <c r="H53" s="15" t="s">
        <v>36</v>
      </c>
      <c r="I53" s="15" t="s">
        <v>37</v>
      </c>
      <c r="J53" s="15" t="s">
        <v>668</v>
      </c>
      <c r="K53" s="15" t="s">
        <v>669</v>
      </c>
      <c r="L53" s="16">
        <v>1250</v>
      </c>
      <c r="M53" s="17">
        <v>0.81</v>
      </c>
      <c r="N53" s="18">
        <f>L53*M53</f>
        <v>1012.5000000000001</v>
      </c>
      <c r="O53" s="19">
        <v>60</v>
      </c>
      <c r="P53" s="16"/>
      <c r="Q53" s="20">
        <f>P53*0.22</f>
        <v>0</v>
      </c>
      <c r="R53" s="16"/>
      <c r="S53" s="20">
        <f>R53*0.2</f>
        <v>0</v>
      </c>
      <c r="T53" s="16"/>
      <c r="U53" s="20">
        <f>T53*0.2</f>
        <v>0</v>
      </c>
      <c r="V53" s="16">
        <v>1250</v>
      </c>
      <c r="W53" s="20">
        <f>V53*0.2</f>
        <v>250</v>
      </c>
      <c r="X53" s="16"/>
      <c r="Y53" s="20">
        <f>X53*0.2</f>
        <v>0</v>
      </c>
      <c r="Z53" s="60"/>
      <c r="AA53" s="57" t="s">
        <v>41</v>
      </c>
      <c r="AB53" s="51"/>
      <c r="AC53" s="38"/>
      <c r="AD53" s="11"/>
      <c r="AE53" s="52"/>
      <c r="AF53" s="51"/>
      <c r="AG53" s="34"/>
      <c r="AH53" s="42">
        <f>AF53*AG53</f>
        <v>0</v>
      </c>
    </row>
    <row r="54" spans="1:34" s="21" customFormat="1" ht="12" hidden="1" x14ac:dyDescent="0.3">
      <c r="A54" s="11">
        <v>48</v>
      </c>
      <c r="B54" s="15" t="s">
        <v>51</v>
      </c>
      <c r="C54" s="14" t="s">
        <v>17</v>
      </c>
      <c r="D54" s="14">
        <v>42935</v>
      </c>
      <c r="E54" s="15" t="s">
        <v>969</v>
      </c>
      <c r="F54" s="15" t="s">
        <v>34</v>
      </c>
      <c r="G54" s="15" t="s">
        <v>35</v>
      </c>
      <c r="H54" s="15" t="s">
        <v>378</v>
      </c>
      <c r="I54" s="15" t="s">
        <v>379</v>
      </c>
      <c r="J54" s="15" t="s">
        <v>416</v>
      </c>
      <c r="K54" s="15" t="s">
        <v>417</v>
      </c>
      <c r="L54" s="16">
        <v>400</v>
      </c>
      <c r="M54" s="17">
        <v>0.5</v>
      </c>
      <c r="N54" s="18">
        <f>L54*M54</f>
        <v>200</v>
      </c>
      <c r="O54" s="19"/>
      <c r="P54" s="16"/>
      <c r="Q54" s="20">
        <f>P54*0.22</f>
        <v>0</v>
      </c>
      <c r="R54" s="16"/>
      <c r="S54" s="20">
        <f>R54*0.2</f>
        <v>0</v>
      </c>
      <c r="T54" s="16">
        <v>380</v>
      </c>
      <c r="U54" s="20">
        <f>T54*0.2</f>
        <v>76</v>
      </c>
      <c r="V54" s="16"/>
      <c r="W54" s="20">
        <f>V54*0.2</f>
        <v>0</v>
      </c>
      <c r="X54" s="16"/>
      <c r="Y54" s="20">
        <f>X54*0.2</f>
        <v>0</v>
      </c>
      <c r="Z54" s="60"/>
      <c r="AA54" s="57" t="s">
        <v>41</v>
      </c>
      <c r="AB54" s="51"/>
      <c r="AC54" s="38"/>
      <c r="AD54" s="11"/>
      <c r="AE54" s="52"/>
      <c r="AF54" s="51"/>
      <c r="AG54" s="34"/>
      <c r="AH54" s="42">
        <f>AF54*AG54</f>
        <v>0</v>
      </c>
    </row>
    <row r="55" spans="1:34" s="21" customFormat="1" ht="12" hidden="1" x14ac:dyDescent="0.3">
      <c r="A55" s="11">
        <v>49</v>
      </c>
      <c r="B55" s="15" t="s">
        <v>763</v>
      </c>
      <c r="C55" s="14" t="s">
        <v>18</v>
      </c>
      <c r="D55" s="14">
        <v>42935</v>
      </c>
      <c r="E55" s="15" t="s">
        <v>970</v>
      </c>
      <c r="F55" s="15" t="s">
        <v>85</v>
      </c>
      <c r="G55" s="15" t="s">
        <v>47</v>
      </c>
      <c r="H55" s="15" t="s">
        <v>219</v>
      </c>
      <c r="I55" s="15" t="s">
        <v>220</v>
      </c>
      <c r="J55" s="15" t="s">
        <v>106</v>
      </c>
      <c r="K55" s="15" t="s">
        <v>107</v>
      </c>
      <c r="L55" s="16">
        <v>412</v>
      </c>
      <c r="M55" s="17">
        <v>0.46</v>
      </c>
      <c r="N55" s="18">
        <v>189.9</v>
      </c>
      <c r="O55" s="19"/>
      <c r="P55" s="16"/>
      <c r="Q55" s="20">
        <f>P55*0.22</f>
        <v>0</v>
      </c>
      <c r="R55" s="16"/>
      <c r="S55" s="20">
        <f>R55*0.2</f>
        <v>0</v>
      </c>
      <c r="T55" s="16"/>
      <c r="U55" s="20">
        <f>T55*0.2</f>
        <v>0</v>
      </c>
      <c r="V55" s="16"/>
      <c r="W55" s="20">
        <f>V55*0.2</f>
        <v>0</v>
      </c>
      <c r="X55" s="16">
        <v>420</v>
      </c>
      <c r="Y55" s="20">
        <f>X55*0.2</f>
        <v>84</v>
      </c>
      <c r="Z55" s="60"/>
      <c r="AA55" s="57" t="s">
        <v>41</v>
      </c>
      <c r="AB55" s="51"/>
      <c r="AC55" s="38"/>
      <c r="AD55" s="11"/>
      <c r="AE55" s="52"/>
      <c r="AF55" s="51"/>
      <c r="AG55" s="34"/>
      <c r="AH55" s="42">
        <f>AF55*AG55</f>
        <v>0</v>
      </c>
    </row>
    <row r="56" spans="1:34" s="21" customFormat="1" ht="12" x14ac:dyDescent="0.3">
      <c r="A56" s="11">
        <v>50</v>
      </c>
      <c r="B56" s="15" t="s">
        <v>178</v>
      </c>
      <c r="C56" s="14" t="s">
        <v>17</v>
      </c>
      <c r="D56" s="14">
        <v>42936</v>
      </c>
      <c r="E56" s="15" t="s">
        <v>857</v>
      </c>
      <c r="F56" s="15" t="s">
        <v>71</v>
      </c>
      <c r="G56" s="15" t="s">
        <v>59</v>
      </c>
      <c r="H56" s="15" t="s">
        <v>971</v>
      </c>
      <c r="I56" s="15" t="s">
        <v>972</v>
      </c>
      <c r="J56" s="15" t="s">
        <v>182</v>
      </c>
      <c r="K56" s="15" t="s">
        <v>183</v>
      </c>
      <c r="L56" s="16">
        <v>520</v>
      </c>
      <c r="M56" s="17">
        <v>0.62</v>
      </c>
      <c r="N56" s="18">
        <f t="shared" ref="N56:N62" si="7">L56*M56</f>
        <v>322.39999999999998</v>
      </c>
      <c r="O56" s="19"/>
      <c r="P56" s="16"/>
      <c r="Q56" s="20">
        <f t="shared" ref="Q56:Q62" si="8">P56*0.22</f>
        <v>0</v>
      </c>
      <c r="R56" s="16"/>
      <c r="S56" s="20">
        <f t="shared" ref="S56:S62" si="9">R56*0.2</f>
        <v>0</v>
      </c>
      <c r="T56" s="16">
        <v>150</v>
      </c>
      <c r="U56" s="20">
        <f t="shared" ref="U56:U62" si="10">T56*0.2</f>
        <v>30</v>
      </c>
      <c r="V56" s="16"/>
      <c r="W56" s="20">
        <f t="shared" ref="W56:W62" si="11">V56*0.2</f>
        <v>0</v>
      </c>
      <c r="X56" s="16"/>
      <c r="Y56" s="20">
        <f t="shared" ref="Y56:Y62" si="12">X56*0.2</f>
        <v>0</v>
      </c>
      <c r="Z56" s="60" t="s">
        <v>973</v>
      </c>
      <c r="AA56" s="57" t="s">
        <v>41</v>
      </c>
      <c r="AB56" s="51"/>
      <c r="AC56" s="38"/>
      <c r="AD56" s="11"/>
      <c r="AE56" s="52"/>
      <c r="AF56" s="51"/>
      <c r="AG56" s="34"/>
      <c r="AH56" s="42">
        <f t="shared" ref="AH56:AH62" si="13">AF56*AG56</f>
        <v>0</v>
      </c>
    </row>
    <row r="57" spans="1:34" s="21" customFormat="1" ht="12" hidden="1" x14ac:dyDescent="0.3">
      <c r="A57" s="11">
        <v>51</v>
      </c>
      <c r="B57" s="15" t="s">
        <v>178</v>
      </c>
      <c r="C57" s="14" t="s">
        <v>906</v>
      </c>
      <c r="D57" s="14">
        <v>42936</v>
      </c>
      <c r="E57" s="15" t="s">
        <v>781</v>
      </c>
      <c r="F57" s="15" t="s">
        <v>53</v>
      </c>
      <c r="G57" s="15" t="s">
        <v>47</v>
      </c>
      <c r="H57" s="15" t="s">
        <v>36</v>
      </c>
      <c r="I57" s="22" t="s">
        <v>37</v>
      </c>
      <c r="J57" s="15" t="s">
        <v>668</v>
      </c>
      <c r="K57" s="22" t="s">
        <v>669</v>
      </c>
      <c r="L57" s="16">
        <v>1250</v>
      </c>
      <c r="M57" s="17">
        <v>0.94</v>
      </c>
      <c r="N57" s="18">
        <f t="shared" si="7"/>
        <v>1175</v>
      </c>
      <c r="O57" s="19">
        <v>37</v>
      </c>
      <c r="P57" s="16"/>
      <c r="Q57" s="20">
        <f t="shared" si="8"/>
        <v>0</v>
      </c>
      <c r="R57" s="16"/>
      <c r="S57" s="20">
        <f t="shared" si="9"/>
        <v>0</v>
      </c>
      <c r="T57" s="16"/>
      <c r="U57" s="20">
        <f t="shared" si="10"/>
        <v>0</v>
      </c>
      <c r="V57" s="16"/>
      <c r="W57" s="20">
        <f t="shared" si="11"/>
        <v>0</v>
      </c>
      <c r="X57" s="16"/>
      <c r="Y57" s="20">
        <f t="shared" si="12"/>
        <v>0</v>
      </c>
      <c r="Z57" s="60" t="s">
        <v>974</v>
      </c>
      <c r="AA57" s="57" t="s">
        <v>41</v>
      </c>
      <c r="AB57" s="51"/>
      <c r="AC57" s="38"/>
      <c r="AD57" s="11"/>
      <c r="AE57" s="52"/>
      <c r="AF57" s="51"/>
      <c r="AG57" s="34"/>
      <c r="AH57" s="42">
        <f t="shared" si="13"/>
        <v>0</v>
      </c>
    </row>
    <row r="58" spans="1:34" s="21" customFormat="1" ht="12" hidden="1" x14ac:dyDescent="0.3">
      <c r="A58" s="11">
        <v>52</v>
      </c>
      <c r="B58" s="15" t="s">
        <v>62</v>
      </c>
      <c r="C58" s="14" t="s">
        <v>975</v>
      </c>
      <c r="D58" s="14">
        <v>42936</v>
      </c>
      <c r="E58" s="15" t="s">
        <v>976</v>
      </c>
      <c r="F58" s="15"/>
      <c r="G58" s="15"/>
      <c r="H58" s="15"/>
      <c r="I58" s="22" t="s">
        <v>776</v>
      </c>
      <c r="J58" s="15" t="s">
        <v>36</v>
      </c>
      <c r="K58" s="22" t="s">
        <v>37</v>
      </c>
      <c r="L58" s="16"/>
      <c r="M58" s="17"/>
      <c r="N58" s="18">
        <f t="shared" si="7"/>
        <v>0</v>
      </c>
      <c r="O58" s="19"/>
      <c r="P58" s="16"/>
      <c r="Q58" s="20">
        <f t="shared" si="8"/>
        <v>0</v>
      </c>
      <c r="R58" s="16"/>
      <c r="S58" s="20">
        <f t="shared" si="9"/>
        <v>0</v>
      </c>
      <c r="T58" s="16"/>
      <c r="U58" s="20">
        <f t="shared" si="10"/>
        <v>0</v>
      </c>
      <c r="V58" s="16"/>
      <c r="W58" s="20">
        <f t="shared" si="11"/>
        <v>0</v>
      </c>
      <c r="X58" s="16"/>
      <c r="Y58" s="20">
        <f t="shared" si="12"/>
        <v>0</v>
      </c>
      <c r="Z58" s="60"/>
      <c r="AA58" s="57" t="s">
        <v>41</v>
      </c>
      <c r="AB58" s="51"/>
      <c r="AC58" s="38"/>
      <c r="AD58" s="11"/>
      <c r="AE58" s="52"/>
      <c r="AF58" s="51">
        <v>250</v>
      </c>
      <c r="AG58" s="34">
        <v>0.5</v>
      </c>
      <c r="AH58" s="42">
        <f t="shared" si="13"/>
        <v>125</v>
      </c>
    </row>
    <row r="59" spans="1:34" s="21" customFormat="1" ht="12" hidden="1" x14ac:dyDescent="0.3">
      <c r="A59" s="11">
        <v>53</v>
      </c>
      <c r="B59" s="15" t="s">
        <v>62</v>
      </c>
      <c r="C59" s="14" t="s">
        <v>975</v>
      </c>
      <c r="D59" s="14">
        <v>42936</v>
      </c>
      <c r="E59" s="15" t="s">
        <v>315</v>
      </c>
      <c r="F59" s="15"/>
      <c r="G59" s="15" t="s">
        <v>59</v>
      </c>
      <c r="H59" s="15" t="s">
        <v>391</v>
      </c>
      <c r="I59" s="22" t="s">
        <v>140</v>
      </c>
      <c r="J59" s="15" t="s">
        <v>146</v>
      </c>
      <c r="K59" s="15" t="s">
        <v>65</v>
      </c>
      <c r="L59" s="16">
        <v>110</v>
      </c>
      <c r="M59" s="17"/>
      <c r="N59" s="18">
        <f t="shared" si="7"/>
        <v>0</v>
      </c>
      <c r="O59" s="19"/>
      <c r="P59" s="16"/>
      <c r="Q59" s="20">
        <f t="shared" si="8"/>
        <v>0</v>
      </c>
      <c r="R59" s="16"/>
      <c r="S59" s="20">
        <f t="shared" si="9"/>
        <v>0</v>
      </c>
      <c r="T59" s="16"/>
      <c r="U59" s="20">
        <f t="shared" si="10"/>
        <v>0</v>
      </c>
      <c r="V59" s="16"/>
      <c r="W59" s="20">
        <f t="shared" si="11"/>
        <v>0</v>
      </c>
      <c r="X59" s="16"/>
      <c r="Y59" s="20">
        <f t="shared" si="12"/>
        <v>0</v>
      </c>
      <c r="Z59" s="60"/>
      <c r="AA59" s="57" t="s">
        <v>41</v>
      </c>
      <c r="AB59" s="51"/>
      <c r="AC59" s="38"/>
      <c r="AD59" s="11"/>
      <c r="AE59" s="52"/>
      <c r="AF59" s="51">
        <v>110</v>
      </c>
      <c r="AG59" s="34">
        <v>0.6</v>
      </c>
      <c r="AH59" s="42">
        <v>65</v>
      </c>
    </row>
    <row r="60" spans="1:34" s="21" customFormat="1" ht="12" hidden="1" x14ac:dyDescent="0.3">
      <c r="A60" s="11">
        <v>54</v>
      </c>
      <c r="B60" s="15" t="s">
        <v>51</v>
      </c>
      <c r="C60" s="14" t="s">
        <v>16</v>
      </c>
      <c r="D60" s="14">
        <v>42937</v>
      </c>
      <c r="E60" s="15" t="s">
        <v>977</v>
      </c>
      <c r="F60" s="15" t="s">
        <v>652</v>
      </c>
      <c r="G60" s="15" t="s">
        <v>47</v>
      </c>
      <c r="H60" s="15" t="s">
        <v>253</v>
      </c>
      <c r="I60" s="15" t="s">
        <v>254</v>
      </c>
      <c r="J60" s="15" t="s">
        <v>226</v>
      </c>
      <c r="K60" s="15" t="s">
        <v>227</v>
      </c>
      <c r="L60" s="16">
        <v>250</v>
      </c>
      <c r="M60" s="17">
        <v>0.74</v>
      </c>
      <c r="N60" s="18">
        <f t="shared" si="7"/>
        <v>185</v>
      </c>
      <c r="O60" s="19"/>
      <c r="P60" s="16"/>
      <c r="Q60" s="20">
        <f t="shared" si="8"/>
        <v>0</v>
      </c>
      <c r="R60" s="16">
        <v>250</v>
      </c>
      <c r="S60" s="20">
        <f t="shared" si="9"/>
        <v>50</v>
      </c>
      <c r="T60" s="16"/>
      <c r="U60" s="20">
        <f t="shared" si="10"/>
        <v>0</v>
      </c>
      <c r="V60" s="16"/>
      <c r="W60" s="20">
        <f t="shared" si="11"/>
        <v>0</v>
      </c>
      <c r="X60" s="16"/>
      <c r="Y60" s="20">
        <f t="shared" si="12"/>
        <v>0</v>
      </c>
      <c r="Z60" s="60"/>
      <c r="AA60" s="57" t="s">
        <v>41</v>
      </c>
      <c r="AB60" s="51"/>
      <c r="AC60" s="38"/>
      <c r="AD60" s="11"/>
      <c r="AE60" s="52"/>
      <c r="AF60" s="51"/>
      <c r="AG60" s="34"/>
      <c r="AH60" s="42">
        <f t="shared" si="13"/>
        <v>0</v>
      </c>
    </row>
    <row r="61" spans="1:34" s="21" customFormat="1" ht="12" hidden="1" x14ac:dyDescent="0.3">
      <c r="A61" s="11">
        <v>55</v>
      </c>
      <c r="B61" s="15" t="s">
        <v>32</v>
      </c>
      <c r="C61" s="14" t="s">
        <v>16</v>
      </c>
      <c r="D61" s="14">
        <v>42938</v>
      </c>
      <c r="E61" s="15" t="s">
        <v>978</v>
      </c>
      <c r="F61" s="15" t="s">
        <v>652</v>
      </c>
      <c r="G61" s="15" t="s">
        <v>35</v>
      </c>
      <c r="H61" s="15" t="s">
        <v>621</v>
      </c>
      <c r="I61" s="15" t="s">
        <v>65</v>
      </c>
      <c r="J61" s="15" t="s">
        <v>979</v>
      </c>
      <c r="K61" s="15" t="s">
        <v>713</v>
      </c>
      <c r="L61" s="16">
        <v>400</v>
      </c>
      <c r="M61" s="17">
        <v>0.7</v>
      </c>
      <c r="N61" s="18">
        <f t="shared" si="7"/>
        <v>280</v>
      </c>
      <c r="O61" s="19"/>
      <c r="P61" s="16"/>
      <c r="Q61" s="20">
        <f t="shared" si="8"/>
        <v>0</v>
      </c>
      <c r="R61" s="16">
        <v>400</v>
      </c>
      <c r="S61" s="20">
        <f t="shared" si="9"/>
        <v>80</v>
      </c>
      <c r="T61" s="16"/>
      <c r="U61" s="20">
        <f t="shared" si="10"/>
        <v>0</v>
      </c>
      <c r="V61" s="16"/>
      <c r="W61" s="20">
        <f t="shared" si="11"/>
        <v>0</v>
      </c>
      <c r="X61" s="16"/>
      <c r="Y61" s="20">
        <f t="shared" si="12"/>
        <v>0</v>
      </c>
      <c r="Z61" s="60" t="s">
        <v>980</v>
      </c>
      <c r="AA61" s="57"/>
      <c r="AB61" s="51"/>
      <c r="AC61" s="38"/>
      <c r="AD61" s="11"/>
      <c r="AE61" s="52"/>
      <c r="AF61" s="51"/>
      <c r="AG61" s="34"/>
      <c r="AH61" s="42">
        <f t="shared" si="13"/>
        <v>0</v>
      </c>
    </row>
    <row r="62" spans="1:34" s="21" customFormat="1" ht="12" hidden="1" x14ac:dyDescent="0.3">
      <c r="A62" s="11">
        <v>56</v>
      </c>
      <c r="B62" s="15" t="s">
        <v>178</v>
      </c>
      <c r="C62" s="14" t="s">
        <v>16</v>
      </c>
      <c r="D62" s="14">
        <v>42939</v>
      </c>
      <c r="E62" s="15" t="s">
        <v>781</v>
      </c>
      <c r="F62" s="15" t="s">
        <v>652</v>
      </c>
      <c r="G62" s="15" t="s">
        <v>35</v>
      </c>
      <c r="H62" s="15" t="s">
        <v>36</v>
      </c>
      <c r="I62" s="15" t="s">
        <v>37</v>
      </c>
      <c r="J62" s="15" t="s">
        <v>668</v>
      </c>
      <c r="K62" s="15" t="s">
        <v>669</v>
      </c>
      <c r="L62" s="16">
        <v>1250</v>
      </c>
      <c r="M62" s="17">
        <v>0.62</v>
      </c>
      <c r="N62" s="18">
        <f t="shared" si="7"/>
        <v>775</v>
      </c>
      <c r="O62" s="19"/>
      <c r="P62" s="16"/>
      <c r="Q62" s="20">
        <f t="shared" si="8"/>
        <v>0</v>
      </c>
      <c r="R62" s="16">
        <v>1250</v>
      </c>
      <c r="S62" s="20">
        <f t="shared" si="9"/>
        <v>250</v>
      </c>
      <c r="T62" s="16"/>
      <c r="U62" s="20">
        <f t="shared" si="10"/>
        <v>0</v>
      </c>
      <c r="V62" s="16"/>
      <c r="W62" s="20">
        <f t="shared" si="11"/>
        <v>0</v>
      </c>
      <c r="X62" s="16"/>
      <c r="Y62" s="20">
        <f t="shared" si="12"/>
        <v>0</v>
      </c>
      <c r="Z62" s="60"/>
      <c r="AA62" s="57" t="s">
        <v>41</v>
      </c>
      <c r="AB62" s="51"/>
      <c r="AC62" s="38"/>
      <c r="AD62" s="11"/>
      <c r="AE62" s="52"/>
      <c r="AF62" s="51"/>
      <c r="AG62" s="34"/>
      <c r="AH62" s="42">
        <f t="shared" si="13"/>
        <v>0</v>
      </c>
    </row>
    <row r="63" spans="1:34" s="21" customFormat="1" ht="12" hidden="1" x14ac:dyDescent="0.3">
      <c r="A63" s="11">
        <v>57</v>
      </c>
      <c r="B63" s="15" t="s">
        <v>178</v>
      </c>
      <c r="C63" s="14" t="s">
        <v>17</v>
      </c>
      <c r="D63" s="14">
        <v>42940</v>
      </c>
      <c r="E63" s="15" t="s">
        <v>857</v>
      </c>
      <c r="F63" s="15" t="s">
        <v>34</v>
      </c>
      <c r="G63" s="15" t="s">
        <v>59</v>
      </c>
      <c r="H63" s="15" t="s">
        <v>182</v>
      </c>
      <c r="I63" s="22" t="s">
        <v>183</v>
      </c>
      <c r="J63" s="15" t="s">
        <v>981</v>
      </c>
      <c r="K63" s="22" t="s">
        <v>982</v>
      </c>
      <c r="L63" s="16">
        <v>430</v>
      </c>
      <c r="M63" s="17">
        <v>0.94</v>
      </c>
      <c r="N63" s="18">
        <f t="shared" ref="N63:N68" si="14">L63*M63</f>
        <v>404.2</v>
      </c>
      <c r="O63" s="19"/>
      <c r="P63" s="16"/>
      <c r="Q63" s="20">
        <f t="shared" ref="Q63:Q68" si="15">P63*0.22</f>
        <v>0</v>
      </c>
      <c r="R63" s="16"/>
      <c r="S63" s="20">
        <f t="shared" ref="S63:S68" si="16">R63*0.2</f>
        <v>0</v>
      </c>
      <c r="T63" s="16">
        <v>440</v>
      </c>
      <c r="U63" s="20">
        <f t="shared" ref="U63:U68" si="17">T63*0.2</f>
        <v>88</v>
      </c>
      <c r="V63" s="16"/>
      <c r="W63" s="20">
        <f t="shared" ref="W63:W68" si="18">V63*0.2</f>
        <v>0</v>
      </c>
      <c r="X63" s="16"/>
      <c r="Y63" s="20">
        <f t="shared" ref="Y63:Y68" si="19">X63*0.2</f>
        <v>0</v>
      </c>
      <c r="Z63" s="60" t="s">
        <v>238</v>
      </c>
      <c r="AA63" s="57" t="s">
        <v>41</v>
      </c>
      <c r="AB63" s="51" t="s">
        <v>185</v>
      </c>
      <c r="AC63" s="38">
        <v>50</v>
      </c>
      <c r="AD63" s="11"/>
      <c r="AE63" s="52"/>
      <c r="AF63" s="51"/>
      <c r="AG63" s="34"/>
      <c r="AH63" s="42">
        <f t="shared" ref="AH63:AH68" si="20">AF63*AG63</f>
        <v>0</v>
      </c>
    </row>
    <row r="64" spans="1:34" s="21" customFormat="1" ht="12" hidden="1" x14ac:dyDescent="0.3">
      <c r="A64" s="11">
        <v>58</v>
      </c>
      <c r="B64" s="15" t="s">
        <v>62</v>
      </c>
      <c r="C64" s="14" t="s">
        <v>727</v>
      </c>
      <c r="D64" s="14">
        <v>42940</v>
      </c>
      <c r="E64" s="15" t="s">
        <v>315</v>
      </c>
      <c r="F64" s="15" t="s">
        <v>620</v>
      </c>
      <c r="G64" s="15" t="s">
        <v>59</v>
      </c>
      <c r="H64" s="15" t="s">
        <v>391</v>
      </c>
      <c r="I64" s="22" t="s">
        <v>140</v>
      </c>
      <c r="J64" s="15" t="s">
        <v>146</v>
      </c>
      <c r="K64" s="22" t="s">
        <v>65</v>
      </c>
      <c r="L64" s="16">
        <v>110</v>
      </c>
      <c r="M64" s="17">
        <v>0</v>
      </c>
      <c r="N64" s="18">
        <f t="shared" si="14"/>
        <v>0</v>
      </c>
      <c r="O64" s="19"/>
      <c r="P64" s="16"/>
      <c r="Q64" s="20">
        <f t="shared" si="15"/>
        <v>0</v>
      </c>
      <c r="R64" s="16"/>
      <c r="S64" s="20">
        <f t="shared" si="16"/>
        <v>0</v>
      </c>
      <c r="T64" s="16"/>
      <c r="U64" s="20">
        <f t="shared" si="17"/>
        <v>0</v>
      </c>
      <c r="V64" s="16">
        <v>130</v>
      </c>
      <c r="W64" s="20">
        <f t="shared" si="18"/>
        <v>26</v>
      </c>
      <c r="X64" s="16"/>
      <c r="Y64" s="20">
        <f t="shared" si="19"/>
        <v>0</v>
      </c>
      <c r="Z64" s="60"/>
      <c r="AA64" s="57" t="s">
        <v>41</v>
      </c>
      <c r="AB64" s="51"/>
      <c r="AC64" s="38"/>
      <c r="AD64" s="11"/>
      <c r="AE64" s="52"/>
      <c r="AF64" s="51"/>
      <c r="AG64" s="34"/>
      <c r="AH64" s="42">
        <f t="shared" si="20"/>
        <v>0</v>
      </c>
    </row>
    <row r="65" spans="1:34" s="21" customFormat="1" ht="12" hidden="1" x14ac:dyDescent="0.3">
      <c r="A65" s="11">
        <v>59</v>
      </c>
      <c r="B65" s="15" t="s">
        <v>178</v>
      </c>
      <c r="C65" s="14" t="s">
        <v>727</v>
      </c>
      <c r="D65" s="14">
        <v>42941</v>
      </c>
      <c r="E65" s="15" t="s">
        <v>781</v>
      </c>
      <c r="F65" s="15" t="s">
        <v>620</v>
      </c>
      <c r="G65" s="15" t="s">
        <v>59</v>
      </c>
      <c r="H65" s="15" t="s">
        <v>36</v>
      </c>
      <c r="I65" s="15" t="s">
        <v>37</v>
      </c>
      <c r="J65" s="15" t="s">
        <v>983</v>
      </c>
      <c r="K65" s="15" t="s">
        <v>116</v>
      </c>
      <c r="L65" s="16">
        <v>390</v>
      </c>
      <c r="M65" s="17">
        <v>0.62</v>
      </c>
      <c r="N65" s="18">
        <f t="shared" si="14"/>
        <v>241.8</v>
      </c>
      <c r="O65" s="19">
        <v>40</v>
      </c>
      <c r="P65" s="16"/>
      <c r="Q65" s="20">
        <f t="shared" si="15"/>
        <v>0</v>
      </c>
      <c r="R65" s="16"/>
      <c r="S65" s="20">
        <f t="shared" si="16"/>
        <v>0</v>
      </c>
      <c r="T65" s="16"/>
      <c r="U65" s="20">
        <f t="shared" si="17"/>
        <v>0</v>
      </c>
      <c r="V65" s="16">
        <v>400</v>
      </c>
      <c r="W65" s="20">
        <f t="shared" si="18"/>
        <v>80</v>
      </c>
      <c r="X65" s="16"/>
      <c r="Y65" s="20">
        <f t="shared" si="19"/>
        <v>0</v>
      </c>
      <c r="Z65" s="60" t="s">
        <v>984</v>
      </c>
      <c r="AA65" s="57" t="s">
        <v>41</v>
      </c>
      <c r="AB65" s="51"/>
      <c r="AC65" s="38"/>
      <c r="AD65" s="11"/>
      <c r="AE65" s="52"/>
      <c r="AF65" s="51"/>
      <c r="AG65" s="34"/>
      <c r="AH65" s="42">
        <f t="shared" si="20"/>
        <v>0</v>
      </c>
    </row>
    <row r="66" spans="1:34" s="21" customFormat="1" ht="12" hidden="1" x14ac:dyDescent="0.3">
      <c r="A66" s="11">
        <v>60</v>
      </c>
      <c r="B66" s="15" t="s">
        <v>62</v>
      </c>
      <c r="C66" s="14" t="s">
        <v>727</v>
      </c>
      <c r="D66" s="14">
        <v>42942</v>
      </c>
      <c r="E66" s="15" t="s">
        <v>315</v>
      </c>
      <c r="F66" s="15" t="s">
        <v>620</v>
      </c>
      <c r="G66" s="15" t="s">
        <v>59</v>
      </c>
      <c r="H66" s="15" t="s">
        <v>391</v>
      </c>
      <c r="I66" s="15" t="s">
        <v>140</v>
      </c>
      <c r="J66" s="15" t="s">
        <v>146</v>
      </c>
      <c r="K66" s="15" t="s">
        <v>65</v>
      </c>
      <c r="L66" s="16">
        <v>110</v>
      </c>
      <c r="M66" s="17">
        <v>0</v>
      </c>
      <c r="N66" s="18">
        <f t="shared" si="14"/>
        <v>0</v>
      </c>
      <c r="O66" s="19"/>
      <c r="P66" s="16"/>
      <c r="Q66" s="20">
        <f t="shared" si="15"/>
        <v>0</v>
      </c>
      <c r="R66" s="16"/>
      <c r="S66" s="20">
        <f t="shared" si="16"/>
        <v>0</v>
      </c>
      <c r="T66" s="16"/>
      <c r="U66" s="20">
        <f t="shared" si="17"/>
        <v>0</v>
      </c>
      <c r="V66" s="16">
        <v>130</v>
      </c>
      <c r="W66" s="20">
        <f t="shared" si="18"/>
        <v>26</v>
      </c>
      <c r="X66" s="16"/>
      <c r="Y66" s="20">
        <f t="shared" si="19"/>
        <v>0</v>
      </c>
      <c r="Z66" s="60"/>
      <c r="AA66" s="57" t="s">
        <v>41</v>
      </c>
      <c r="AB66" s="51"/>
      <c r="AC66" s="38"/>
      <c r="AD66" s="11"/>
      <c r="AE66" s="52"/>
      <c r="AF66" s="51"/>
      <c r="AG66" s="34"/>
      <c r="AH66" s="42">
        <f t="shared" si="20"/>
        <v>0</v>
      </c>
    </row>
    <row r="67" spans="1:34" s="21" customFormat="1" ht="12" hidden="1" x14ac:dyDescent="0.3">
      <c r="A67" s="11">
        <v>61</v>
      </c>
      <c r="B67" s="15" t="s">
        <v>58</v>
      </c>
      <c r="C67" s="14" t="s">
        <v>16</v>
      </c>
      <c r="D67" s="14">
        <v>42943</v>
      </c>
      <c r="E67" s="15"/>
      <c r="F67" s="15" t="s">
        <v>652</v>
      </c>
      <c r="G67" s="15" t="s">
        <v>35</v>
      </c>
      <c r="H67" s="15" t="s">
        <v>36</v>
      </c>
      <c r="I67" s="22" t="s">
        <v>37</v>
      </c>
      <c r="J67" s="15" t="s">
        <v>128</v>
      </c>
      <c r="K67" s="22" t="s">
        <v>129</v>
      </c>
      <c r="L67" s="16">
        <v>140</v>
      </c>
      <c r="M67" s="17">
        <v>0.68</v>
      </c>
      <c r="N67" s="18">
        <v>95</v>
      </c>
      <c r="O67" s="19"/>
      <c r="P67" s="16"/>
      <c r="Q67" s="20">
        <f t="shared" si="15"/>
        <v>0</v>
      </c>
      <c r="R67" s="16">
        <v>150</v>
      </c>
      <c r="S67" s="20">
        <f t="shared" si="16"/>
        <v>30</v>
      </c>
      <c r="T67" s="16"/>
      <c r="U67" s="20">
        <f t="shared" si="17"/>
        <v>0</v>
      </c>
      <c r="V67" s="16"/>
      <c r="W67" s="20">
        <f t="shared" si="18"/>
        <v>0</v>
      </c>
      <c r="X67" s="16"/>
      <c r="Y67" s="20">
        <f t="shared" si="19"/>
        <v>0</v>
      </c>
      <c r="Z67" s="60"/>
      <c r="AA67" s="57" t="s">
        <v>41</v>
      </c>
      <c r="AB67" s="51"/>
      <c r="AC67" s="38"/>
      <c r="AD67" s="11"/>
      <c r="AE67" s="52"/>
      <c r="AF67" s="51"/>
      <c r="AG67" s="34"/>
      <c r="AH67" s="42">
        <f t="shared" si="20"/>
        <v>0</v>
      </c>
    </row>
    <row r="68" spans="1:34" s="21" customFormat="1" ht="24" hidden="1" x14ac:dyDescent="0.3">
      <c r="A68" s="11">
        <v>62</v>
      </c>
      <c r="B68" s="15" t="s">
        <v>178</v>
      </c>
      <c r="C68" s="14" t="s">
        <v>17</v>
      </c>
      <c r="D68" s="14">
        <v>42943</v>
      </c>
      <c r="E68" s="15" t="s">
        <v>857</v>
      </c>
      <c r="F68" s="15" t="s">
        <v>985</v>
      </c>
      <c r="G68" s="15" t="s">
        <v>59</v>
      </c>
      <c r="H68" s="15" t="s">
        <v>986</v>
      </c>
      <c r="I68" s="24" t="s">
        <v>987</v>
      </c>
      <c r="J68" s="22" t="s">
        <v>182</v>
      </c>
      <c r="K68" s="15" t="s">
        <v>183</v>
      </c>
      <c r="L68" s="16">
        <v>860</v>
      </c>
      <c r="M68" s="17">
        <v>0.81</v>
      </c>
      <c r="N68" s="18">
        <f t="shared" si="14"/>
        <v>696.6</v>
      </c>
      <c r="O68" s="19">
        <v>169.5</v>
      </c>
      <c r="P68" s="16"/>
      <c r="Q68" s="20">
        <f t="shared" si="15"/>
        <v>0</v>
      </c>
      <c r="R68" s="16"/>
      <c r="S68" s="20">
        <f t="shared" si="16"/>
        <v>0</v>
      </c>
      <c r="T68" s="16">
        <v>890</v>
      </c>
      <c r="U68" s="20">
        <f t="shared" si="17"/>
        <v>178</v>
      </c>
      <c r="V68" s="16"/>
      <c r="W68" s="20">
        <f t="shared" si="18"/>
        <v>0</v>
      </c>
      <c r="X68" s="16"/>
      <c r="Y68" s="20">
        <f t="shared" si="19"/>
        <v>0</v>
      </c>
      <c r="Z68" s="60" t="s">
        <v>988</v>
      </c>
      <c r="AA68" s="57" t="s">
        <v>41</v>
      </c>
      <c r="AB68" s="53" t="s">
        <v>239</v>
      </c>
      <c r="AC68" s="45">
        <v>90</v>
      </c>
      <c r="AD68" s="11"/>
      <c r="AE68" s="52"/>
      <c r="AF68" s="51"/>
      <c r="AG68" s="34"/>
      <c r="AH68" s="42">
        <f t="shared" si="20"/>
        <v>0</v>
      </c>
    </row>
    <row r="69" spans="1:34" s="21" customFormat="1" ht="12" hidden="1" x14ac:dyDescent="0.3">
      <c r="A69" s="11">
        <v>63</v>
      </c>
      <c r="B69" s="15" t="s">
        <v>58</v>
      </c>
      <c r="C69" s="14" t="s">
        <v>16</v>
      </c>
      <c r="D69" s="14">
        <v>42944</v>
      </c>
      <c r="E69" s="15"/>
      <c r="F69" s="15" t="s">
        <v>652</v>
      </c>
      <c r="G69" s="15" t="s">
        <v>35</v>
      </c>
      <c r="H69" s="15" t="s">
        <v>36</v>
      </c>
      <c r="I69" s="22" t="s">
        <v>37</v>
      </c>
      <c r="J69" s="15" t="s">
        <v>821</v>
      </c>
      <c r="K69" s="22" t="s">
        <v>822</v>
      </c>
      <c r="L69" s="16">
        <v>290</v>
      </c>
      <c r="M69" s="17">
        <v>0.65</v>
      </c>
      <c r="N69" s="18">
        <v>185</v>
      </c>
      <c r="O69" s="19"/>
      <c r="P69" s="16"/>
      <c r="Q69" s="20">
        <f>P69*0.22</f>
        <v>0</v>
      </c>
      <c r="R69" s="16">
        <v>400</v>
      </c>
      <c r="S69" s="20">
        <f>R69*0.2</f>
        <v>80</v>
      </c>
      <c r="T69" s="16"/>
      <c r="U69" s="20">
        <f>T69*0.2</f>
        <v>0</v>
      </c>
      <c r="V69" s="16"/>
      <c r="W69" s="20">
        <f>V69*0.2</f>
        <v>0</v>
      </c>
      <c r="X69" s="16"/>
      <c r="Y69" s="20">
        <f>X69*0.2</f>
        <v>0</v>
      </c>
      <c r="Z69" s="60"/>
      <c r="AA69" s="57" t="s">
        <v>41</v>
      </c>
      <c r="AB69" s="51"/>
      <c r="AC69" s="38"/>
      <c r="AD69" s="11"/>
      <c r="AE69" s="52"/>
      <c r="AF69" s="51"/>
      <c r="AG69" s="34"/>
      <c r="AH69" s="42">
        <f>AF69*AG69</f>
        <v>0</v>
      </c>
    </row>
    <row r="70" spans="1:34" s="21" customFormat="1" ht="12" hidden="1" x14ac:dyDescent="0.3">
      <c r="A70" s="11">
        <v>64</v>
      </c>
      <c r="B70" s="15" t="s">
        <v>178</v>
      </c>
      <c r="C70" s="14" t="s">
        <v>17</v>
      </c>
      <c r="D70" s="14">
        <v>42944</v>
      </c>
      <c r="E70" s="15" t="s">
        <v>857</v>
      </c>
      <c r="F70" s="15" t="s">
        <v>34</v>
      </c>
      <c r="G70" s="15" t="s">
        <v>59</v>
      </c>
      <c r="H70" s="15" t="s">
        <v>182</v>
      </c>
      <c r="I70" s="22" t="s">
        <v>183</v>
      </c>
      <c r="J70" s="15" t="s">
        <v>971</v>
      </c>
      <c r="K70" s="15" t="s">
        <v>972</v>
      </c>
      <c r="L70" s="16">
        <v>510</v>
      </c>
      <c r="M70" s="17">
        <v>0.62</v>
      </c>
      <c r="N70" s="18">
        <f>L70*M70</f>
        <v>316.2</v>
      </c>
      <c r="O70" s="19"/>
      <c r="P70" s="16"/>
      <c r="Q70" s="20">
        <f>P70*0.22</f>
        <v>0</v>
      </c>
      <c r="R70" s="16"/>
      <c r="S70" s="20">
        <f>R70*0.2</f>
        <v>0</v>
      </c>
      <c r="T70" s="16">
        <v>520</v>
      </c>
      <c r="U70" s="20">
        <f>T70*0.2</f>
        <v>104</v>
      </c>
      <c r="V70" s="16"/>
      <c r="W70" s="20">
        <f>V70*0.2</f>
        <v>0</v>
      </c>
      <c r="X70" s="16"/>
      <c r="Y70" s="20">
        <f>X70*0.2</f>
        <v>0</v>
      </c>
      <c r="Z70" s="60"/>
      <c r="AA70" s="57" t="s">
        <v>41</v>
      </c>
      <c r="AB70" s="51"/>
      <c r="AC70" s="38"/>
      <c r="AD70" s="11"/>
      <c r="AE70" s="52"/>
      <c r="AF70" s="51"/>
      <c r="AG70" s="34"/>
      <c r="AH70" s="42">
        <f>AF70*AG70</f>
        <v>0</v>
      </c>
    </row>
    <row r="71" spans="1:34" s="21" customFormat="1" ht="12" hidden="1" x14ac:dyDescent="0.3">
      <c r="A71" s="11">
        <v>65</v>
      </c>
      <c r="B71" s="15" t="s">
        <v>105</v>
      </c>
      <c r="C71" s="14" t="s">
        <v>16</v>
      </c>
      <c r="D71" s="14">
        <v>42944</v>
      </c>
      <c r="E71" s="15" t="s">
        <v>989</v>
      </c>
      <c r="F71" s="15" t="s">
        <v>652</v>
      </c>
      <c r="G71" s="15" t="s">
        <v>47</v>
      </c>
      <c r="H71" s="15" t="s">
        <v>246</v>
      </c>
      <c r="I71" s="15" t="s">
        <v>65</v>
      </c>
      <c r="J71" s="15" t="s">
        <v>491</v>
      </c>
      <c r="K71" s="15" t="s">
        <v>492</v>
      </c>
      <c r="L71" s="16">
        <v>120</v>
      </c>
      <c r="M71" s="17">
        <v>0.8</v>
      </c>
      <c r="N71" s="18">
        <f>L71*M71</f>
        <v>96</v>
      </c>
      <c r="O71" s="19">
        <v>24</v>
      </c>
      <c r="P71" s="16"/>
      <c r="Q71" s="20">
        <f>P71*0.22</f>
        <v>0</v>
      </c>
      <c r="R71" s="16">
        <v>200</v>
      </c>
      <c r="S71" s="20">
        <f>R71*0.2</f>
        <v>40</v>
      </c>
      <c r="T71" s="16"/>
      <c r="U71" s="20">
        <f>T71*0.2</f>
        <v>0</v>
      </c>
      <c r="V71" s="16"/>
      <c r="W71" s="20">
        <f>V71*0.2</f>
        <v>0</v>
      </c>
      <c r="X71" s="16"/>
      <c r="Y71" s="20">
        <f>X71*0.2</f>
        <v>0</v>
      </c>
      <c r="Z71" s="60"/>
      <c r="AA71" s="57" t="s">
        <v>41</v>
      </c>
      <c r="AB71" s="51"/>
      <c r="AC71" s="38"/>
      <c r="AD71" s="11"/>
      <c r="AE71" s="52"/>
      <c r="AF71" s="51"/>
      <c r="AG71" s="34"/>
      <c r="AH71" s="42">
        <f>AF71*AG71</f>
        <v>0</v>
      </c>
    </row>
    <row r="72" spans="1:34" s="21" customFormat="1" ht="12" hidden="1" x14ac:dyDescent="0.3">
      <c r="A72" s="11">
        <v>66</v>
      </c>
      <c r="B72" s="15" t="s">
        <v>178</v>
      </c>
      <c r="C72" s="14" t="s">
        <v>17</v>
      </c>
      <c r="D72" s="14">
        <v>42947</v>
      </c>
      <c r="E72" s="15" t="s">
        <v>857</v>
      </c>
      <c r="F72" s="15" t="s">
        <v>990</v>
      </c>
      <c r="G72" s="15" t="s">
        <v>59</v>
      </c>
      <c r="H72" s="15" t="s">
        <v>180</v>
      </c>
      <c r="I72" s="15" t="s">
        <v>181</v>
      </c>
      <c r="J72" s="15" t="s">
        <v>182</v>
      </c>
      <c r="K72" s="15" t="s">
        <v>183</v>
      </c>
      <c r="L72" s="16">
        <v>670</v>
      </c>
      <c r="M72" s="17">
        <v>0.81</v>
      </c>
      <c r="N72" s="18">
        <f t="shared" si="6"/>
        <v>542.70000000000005</v>
      </c>
      <c r="O72" s="19">
        <v>65</v>
      </c>
      <c r="P72" s="16"/>
      <c r="Q72" s="20">
        <f t="shared" si="0"/>
        <v>0</v>
      </c>
      <c r="R72" s="16"/>
      <c r="S72" s="20">
        <f t="shared" si="1"/>
        <v>0</v>
      </c>
      <c r="T72" s="16">
        <v>670</v>
      </c>
      <c r="U72" s="20">
        <f t="shared" si="2"/>
        <v>134</v>
      </c>
      <c r="V72" s="16"/>
      <c r="W72" s="20">
        <f t="shared" si="3"/>
        <v>0</v>
      </c>
      <c r="X72" s="16"/>
      <c r="Y72" s="20">
        <f t="shared" si="4"/>
        <v>0</v>
      </c>
      <c r="Z72" s="60"/>
      <c r="AA72" s="57" t="s">
        <v>41</v>
      </c>
      <c r="AB72" s="53" t="s">
        <v>239</v>
      </c>
      <c r="AC72" s="45">
        <v>70</v>
      </c>
      <c r="AD72" s="11"/>
      <c r="AE72" s="52"/>
      <c r="AF72" s="51"/>
      <c r="AG72" s="34"/>
      <c r="AH72" s="42">
        <f t="shared" si="5"/>
        <v>0</v>
      </c>
    </row>
    <row r="73" spans="1:34" s="21" customFormat="1" ht="12" hidden="1" x14ac:dyDescent="0.3">
      <c r="A73" s="11">
        <v>67</v>
      </c>
      <c r="B73" s="15" t="s">
        <v>51</v>
      </c>
      <c r="C73" s="14" t="s">
        <v>727</v>
      </c>
      <c r="D73" s="14">
        <v>42947</v>
      </c>
      <c r="E73" s="15" t="s">
        <v>991</v>
      </c>
      <c r="F73" s="15" t="s">
        <v>620</v>
      </c>
      <c r="G73" s="15" t="s">
        <v>59</v>
      </c>
      <c r="H73" s="15" t="s">
        <v>72</v>
      </c>
      <c r="I73" s="15" t="s">
        <v>73</v>
      </c>
      <c r="J73" s="15" t="s">
        <v>932</v>
      </c>
      <c r="K73" s="15" t="s">
        <v>933</v>
      </c>
      <c r="L73" s="16">
        <v>230</v>
      </c>
      <c r="M73" s="17">
        <v>0.68</v>
      </c>
      <c r="N73" s="18">
        <f t="shared" si="6"/>
        <v>156.4</v>
      </c>
      <c r="O73" s="19"/>
      <c r="P73" s="16"/>
      <c r="Q73" s="20">
        <f t="shared" si="0"/>
        <v>0</v>
      </c>
      <c r="R73" s="16"/>
      <c r="S73" s="20">
        <f t="shared" si="1"/>
        <v>0</v>
      </c>
      <c r="T73" s="16"/>
      <c r="U73" s="20">
        <f t="shared" si="2"/>
        <v>0</v>
      </c>
      <c r="V73" s="16">
        <v>250</v>
      </c>
      <c r="W73" s="20">
        <f t="shared" si="3"/>
        <v>50</v>
      </c>
      <c r="X73" s="16"/>
      <c r="Y73" s="20">
        <f t="shared" si="4"/>
        <v>0</v>
      </c>
      <c r="Z73" s="60"/>
      <c r="AA73" s="57" t="s">
        <v>41</v>
      </c>
      <c r="AB73" s="51"/>
      <c r="AC73" s="38"/>
      <c r="AD73" s="11"/>
      <c r="AE73" s="52"/>
      <c r="AF73" s="51"/>
      <c r="AG73" s="34"/>
      <c r="AH73" s="42">
        <f t="shared" si="5"/>
        <v>0</v>
      </c>
    </row>
    <row r="74" spans="1:34" s="21" customFormat="1" ht="12" hidden="1" x14ac:dyDescent="0.3">
      <c r="A74" s="11">
        <v>68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6"/>
        <v>0</v>
      </c>
      <c r="O74" s="19"/>
      <c r="P74" s="16"/>
      <c r="Q74" s="20">
        <f t="shared" si="0"/>
        <v>0</v>
      </c>
      <c r="R74" s="16"/>
      <c r="S74" s="20">
        <f t="shared" si="1"/>
        <v>0</v>
      </c>
      <c r="T74" s="16"/>
      <c r="U74" s="20">
        <f t="shared" si="2"/>
        <v>0</v>
      </c>
      <c r="V74" s="16"/>
      <c r="W74" s="20">
        <f t="shared" si="3"/>
        <v>0</v>
      </c>
      <c r="X74" s="16"/>
      <c r="Y74" s="20">
        <f t="shared" si="4"/>
        <v>0</v>
      </c>
      <c r="Z74" s="60"/>
      <c r="AA74" s="57"/>
      <c r="AB74" s="51"/>
      <c r="AC74" s="38"/>
      <c r="AD74" s="11"/>
      <c r="AE74" s="52"/>
      <c r="AF74" s="51"/>
      <c r="AG74" s="34"/>
      <c r="AH74" s="42">
        <f t="shared" si="5"/>
        <v>0</v>
      </c>
    </row>
    <row r="75" spans="1:34" s="21" customFormat="1" ht="12" hidden="1" x14ac:dyDescent="0.3">
      <c r="A75" s="11">
        <v>69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6"/>
        <v>0</v>
      </c>
      <c r="O75" s="19"/>
      <c r="P75" s="16"/>
      <c r="Q75" s="20">
        <f t="shared" si="0"/>
        <v>0</v>
      </c>
      <c r="R75" s="16"/>
      <c r="S75" s="20">
        <f t="shared" si="1"/>
        <v>0</v>
      </c>
      <c r="T75" s="16"/>
      <c r="U75" s="20">
        <f t="shared" si="2"/>
        <v>0</v>
      </c>
      <c r="V75" s="16"/>
      <c r="W75" s="20">
        <f t="shared" si="3"/>
        <v>0</v>
      </c>
      <c r="X75" s="16"/>
      <c r="Y75" s="20">
        <f t="shared" si="4"/>
        <v>0</v>
      </c>
      <c r="Z75" s="60"/>
      <c r="AA75" s="57"/>
      <c r="AB75" s="51"/>
      <c r="AC75" s="38"/>
      <c r="AD75" s="11"/>
      <c r="AE75" s="52"/>
      <c r="AF75" s="51"/>
      <c r="AG75" s="34"/>
      <c r="AH75" s="42">
        <f t="shared" si="5"/>
        <v>0</v>
      </c>
    </row>
    <row r="76" spans="1:34" s="21" customFormat="1" ht="12" hidden="1" x14ac:dyDescent="0.3">
      <c r="A76" s="11">
        <v>70</v>
      </c>
      <c r="B76" s="15"/>
      <c r="C76" s="14"/>
      <c r="D76" s="14"/>
      <c r="E76" s="15"/>
      <c r="F76" s="15"/>
      <c r="G76" s="15"/>
      <c r="H76" s="15"/>
      <c r="I76" s="22"/>
      <c r="J76" s="15"/>
      <c r="K76" s="22"/>
      <c r="L76" s="16"/>
      <c r="M76" s="17"/>
      <c r="N76" s="18">
        <f t="shared" si="6"/>
        <v>0</v>
      </c>
      <c r="O76" s="19"/>
      <c r="P76" s="16"/>
      <c r="Q76" s="20">
        <f t="shared" si="0"/>
        <v>0</v>
      </c>
      <c r="R76" s="16"/>
      <c r="S76" s="20">
        <f t="shared" si="1"/>
        <v>0</v>
      </c>
      <c r="T76" s="16"/>
      <c r="U76" s="20">
        <f t="shared" si="2"/>
        <v>0</v>
      </c>
      <c r="V76" s="16"/>
      <c r="W76" s="20">
        <f t="shared" si="3"/>
        <v>0</v>
      </c>
      <c r="X76" s="16"/>
      <c r="Y76" s="20">
        <f t="shared" si="4"/>
        <v>0</v>
      </c>
      <c r="Z76" s="60"/>
      <c r="AA76" s="57"/>
      <c r="AB76" s="51"/>
      <c r="AC76" s="38"/>
      <c r="AD76" s="11"/>
      <c r="AE76" s="52"/>
      <c r="AF76" s="51"/>
      <c r="AG76" s="34"/>
      <c r="AH76" s="42">
        <f t="shared" si="5"/>
        <v>0</v>
      </c>
    </row>
    <row r="77" spans="1:34" s="21" customFormat="1" ht="12" hidden="1" x14ac:dyDescent="0.3">
      <c r="A77" s="11">
        <v>71</v>
      </c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6"/>
        <v>0</v>
      </c>
      <c r="O77" s="19"/>
      <c r="P77" s="16"/>
      <c r="Q77" s="20">
        <f t="shared" si="0"/>
        <v>0</v>
      </c>
      <c r="R77" s="16"/>
      <c r="S77" s="20">
        <f t="shared" si="1"/>
        <v>0</v>
      </c>
      <c r="T77" s="16"/>
      <c r="U77" s="20">
        <f t="shared" si="2"/>
        <v>0</v>
      </c>
      <c r="V77" s="16"/>
      <c r="W77" s="20">
        <f t="shared" si="3"/>
        <v>0</v>
      </c>
      <c r="X77" s="16"/>
      <c r="Y77" s="20">
        <f t="shared" si="4"/>
        <v>0</v>
      </c>
      <c r="Z77" s="60"/>
      <c r="AA77" s="57"/>
      <c r="AB77" s="51"/>
      <c r="AC77" s="38"/>
      <c r="AD77" s="11"/>
      <c r="AE77" s="52"/>
      <c r="AF77" s="51"/>
      <c r="AG77" s="34"/>
      <c r="AH77" s="42">
        <f t="shared" si="5"/>
        <v>0</v>
      </c>
    </row>
    <row r="78" spans="1:34" s="21" customFormat="1" ht="12" hidden="1" x14ac:dyDescent="0.3">
      <c r="A78" s="11">
        <v>72</v>
      </c>
      <c r="B78" s="15"/>
      <c r="C78" s="14"/>
      <c r="D78" s="14"/>
      <c r="E78" s="15"/>
      <c r="F78" s="15"/>
      <c r="G78" s="15"/>
      <c r="H78" s="15"/>
      <c r="I78" s="22"/>
      <c r="J78" s="15"/>
      <c r="K78" s="15"/>
      <c r="L78" s="16"/>
      <c r="M78" s="17"/>
      <c r="N78" s="18">
        <f t="shared" si="6"/>
        <v>0</v>
      </c>
      <c r="O78" s="19"/>
      <c r="P78" s="16"/>
      <c r="Q78" s="20">
        <f t="shared" si="0"/>
        <v>0</v>
      </c>
      <c r="R78" s="16"/>
      <c r="S78" s="20">
        <f t="shared" si="1"/>
        <v>0</v>
      </c>
      <c r="T78" s="16"/>
      <c r="U78" s="20">
        <f t="shared" si="2"/>
        <v>0</v>
      </c>
      <c r="V78" s="16"/>
      <c r="W78" s="20">
        <f t="shared" si="3"/>
        <v>0</v>
      </c>
      <c r="X78" s="16"/>
      <c r="Y78" s="20">
        <f t="shared" si="4"/>
        <v>0</v>
      </c>
      <c r="Z78" s="60"/>
      <c r="AA78" s="57"/>
      <c r="AB78" s="51"/>
      <c r="AC78" s="38"/>
      <c r="AD78" s="11"/>
      <c r="AE78" s="52"/>
      <c r="AF78" s="51"/>
      <c r="AG78" s="34"/>
      <c r="AH78" s="42">
        <f t="shared" si="5"/>
        <v>0</v>
      </c>
    </row>
    <row r="79" spans="1:34" s="21" customFormat="1" ht="12" hidden="1" x14ac:dyDescent="0.3">
      <c r="A79" s="11">
        <v>73</v>
      </c>
      <c r="B79" s="15"/>
      <c r="C79" s="14"/>
      <c r="D79" s="14"/>
      <c r="E79" s="15"/>
      <c r="F79" s="15"/>
      <c r="G79" s="15"/>
      <c r="H79" s="15"/>
      <c r="I79" s="15"/>
      <c r="J79" s="15"/>
      <c r="K79" s="15"/>
      <c r="L79" s="16"/>
      <c r="M79" s="17"/>
      <c r="N79" s="18">
        <f t="shared" si="6"/>
        <v>0</v>
      </c>
      <c r="O79" s="19"/>
      <c r="P79" s="16"/>
      <c r="Q79" s="20">
        <f t="shared" si="0"/>
        <v>0</v>
      </c>
      <c r="R79" s="16"/>
      <c r="S79" s="20">
        <f t="shared" si="1"/>
        <v>0</v>
      </c>
      <c r="T79" s="16"/>
      <c r="U79" s="20">
        <f t="shared" si="2"/>
        <v>0</v>
      </c>
      <c r="V79" s="16"/>
      <c r="W79" s="20">
        <f t="shared" si="3"/>
        <v>0</v>
      </c>
      <c r="X79" s="16"/>
      <c r="Y79" s="20">
        <f t="shared" si="4"/>
        <v>0</v>
      </c>
      <c r="Z79" s="60"/>
      <c r="AA79" s="57"/>
      <c r="AB79" s="51"/>
      <c r="AC79" s="38"/>
      <c r="AD79" s="11"/>
      <c r="AE79" s="52"/>
      <c r="AF79" s="51"/>
      <c r="AG79" s="34"/>
      <c r="AH79" s="42">
        <f t="shared" si="5"/>
        <v>0</v>
      </c>
    </row>
    <row r="80" spans="1:34" s="21" customFormat="1" ht="12" hidden="1" x14ac:dyDescent="0.3">
      <c r="A80" s="11">
        <v>74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6"/>
        <v>0</v>
      </c>
      <c r="O80" s="19"/>
      <c r="P80" s="16"/>
      <c r="Q80" s="20">
        <f t="shared" si="0"/>
        <v>0</v>
      </c>
      <c r="R80" s="16"/>
      <c r="S80" s="20">
        <f t="shared" si="1"/>
        <v>0</v>
      </c>
      <c r="T80" s="16"/>
      <c r="U80" s="20">
        <f t="shared" si="2"/>
        <v>0</v>
      </c>
      <c r="V80" s="16"/>
      <c r="W80" s="20">
        <f t="shared" si="3"/>
        <v>0</v>
      </c>
      <c r="X80" s="16"/>
      <c r="Y80" s="20">
        <f t="shared" si="4"/>
        <v>0</v>
      </c>
      <c r="Z80" s="60"/>
      <c r="AA80" s="57"/>
      <c r="AB80" s="51"/>
      <c r="AC80" s="38"/>
      <c r="AD80" s="11"/>
      <c r="AE80" s="52"/>
      <c r="AF80" s="51"/>
      <c r="AG80" s="34"/>
      <c r="AH80" s="42">
        <f t="shared" si="5"/>
        <v>0</v>
      </c>
    </row>
    <row r="81" spans="3:34" s="21" customFormat="1" ht="12" x14ac:dyDescent="0.3">
      <c r="C81" s="24"/>
      <c r="F81" s="24"/>
      <c r="G81" s="24"/>
      <c r="N81" s="25"/>
      <c r="O81" s="25"/>
      <c r="P81" s="26"/>
      <c r="Q81" s="25"/>
      <c r="R81" s="26"/>
      <c r="S81" s="25"/>
      <c r="T81" s="26"/>
      <c r="U81" s="25"/>
      <c r="V81" s="26"/>
      <c r="W81" s="25"/>
      <c r="X81" s="26"/>
      <c r="Y81" s="25"/>
      <c r="Z81" s="27"/>
      <c r="AC81" s="37"/>
      <c r="AE81" s="37"/>
    </row>
    <row r="82" spans="3:34" s="21" customFormat="1" ht="12" x14ac:dyDescent="0.3">
      <c r="C82" s="24"/>
      <c r="F82" s="24"/>
      <c r="G82" s="24"/>
      <c r="K82" s="28" t="s">
        <v>258</v>
      </c>
      <c r="L82" s="29">
        <f>SUM(L2:L80)</f>
        <v>33438</v>
      </c>
      <c r="M82" s="29"/>
      <c r="N82" s="64">
        <f t="shared" ref="N82:U82" si="21">SUM(N2:N80)</f>
        <v>25151.340000000007</v>
      </c>
      <c r="O82" s="64">
        <f t="shared" si="21"/>
        <v>980.98</v>
      </c>
      <c r="P82" s="26">
        <f t="shared" si="21"/>
        <v>4290</v>
      </c>
      <c r="Q82" s="64">
        <f t="shared" si="21"/>
        <v>943.8</v>
      </c>
      <c r="R82" s="26">
        <f t="shared" si="21"/>
        <v>3900</v>
      </c>
      <c r="S82" s="64">
        <f t="shared" si="21"/>
        <v>780</v>
      </c>
      <c r="T82" s="26">
        <f t="shared" si="21"/>
        <v>5640</v>
      </c>
      <c r="U82" s="64">
        <f t="shared" si="21"/>
        <v>1128</v>
      </c>
      <c r="V82" s="26">
        <f>SUM(V2:V80)</f>
        <v>9480</v>
      </c>
      <c r="W82" s="64">
        <f>SUM(W2:W80)</f>
        <v>1896</v>
      </c>
      <c r="X82" s="26">
        <f>SUM(X2:X80)</f>
        <v>3095</v>
      </c>
      <c r="Y82" s="64">
        <f>SUM(Y2:Y80)</f>
        <v>619</v>
      </c>
      <c r="Z82" s="46" t="s">
        <v>259</v>
      </c>
      <c r="AA82" s="30"/>
      <c r="AB82" s="27"/>
      <c r="AC82" s="64">
        <f>SUM(AC7:AC80)</f>
        <v>1000</v>
      </c>
      <c r="AD82" s="27"/>
      <c r="AE82" s="64">
        <f>SUM(AE7:AE80)</f>
        <v>0</v>
      </c>
      <c r="AF82" s="55">
        <f>SUM(AF7:AF80)</f>
        <v>1740</v>
      </c>
      <c r="AG82" s="30"/>
      <c r="AH82" s="64">
        <f>SUM(AH7:AH80)</f>
        <v>1067.5</v>
      </c>
    </row>
    <row r="83" spans="3:34" x14ac:dyDescent="0.3">
      <c r="C83" s="114"/>
      <c r="F83" s="114"/>
      <c r="G83" s="114"/>
      <c r="K83" s="63"/>
      <c r="L83" s="31"/>
      <c r="M83" s="31"/>
      <c r="N83" s="64"/>
      <c r="O83" s="64"/>
      <c r="Q83" s="64">
        <v>-33.36</v>
      </c>
      <c r="S83" s="64"/>
      <c r="U83" s="64"/>
      <c r="W83" s="64"/>
      <c r="Y83" s="64"/>
      <c r="Z83" s="66" t="s">
        <v>992</v>
      </c>
      <c r="AB83" s="3"/>
      <c r="AC83" s="64"/>
      <c r="AH83" s="64"/>
    </row>
    <row r="84" spans="3:34" x14ac:dyDescent="0.3">
      <c r="C84" s="114"/>
      <c r="F84" s="114"/>
      <c r="G84" s="114"/>
      <c r="K84" s="63"/>
      <c r="L84" s="31"/>
      <c r="M84" s="31"/>
      <c r="N84" s="64"/>
      <c r="O84" s="64"/>
      <c r="Q84" s="64"/>
      <c r="S84" s="64"/>
      <c r="U84" s="64">
        <v>-58.14</v>
      </c>
      <c r="W84" s="64"/>
      <c r="Y84" s="64"/>
      <c r="Z84" s="66" t="s">
        <v>993</v>
      </c>
      <c r="AB84" s="3"/>
      <c r="AC84" s="64"/>
      <c r="AH84" s="64"/>
    </row>
    <row r="85" spans="3:34" x14ac:dyDescent="0.3">
      <c r="C85" s="114"/>
      <c r="F85" s="114"/>
      <c r="G85" s="114"/>
      <c r="L85" s="31"/>
      <c r="M85" s="31"/>
      <c r="N85" s="64"/>
      <c r="O85" s="64"/>
      <c r="Q85" s="64"/>
      <c r="S85" s="64">
        <v>300</v>
      </c>
      <c r="U85" s="64"/>
      <c r="W85" s="64"/>
      <c r="Y85" s="64"/>
      <c r="Z85" s="46" t="s">
        <v>994</v>
      </c>
      <c r="AB85" s="3"/>
      <c r="AC85" s="64"/>
      <c r="AH85" s="64"/>
    </row>
    <row r="86" spans="3:34" x14ac:dyDescent="0.3">
      <c r="C86" s="114"/>
      <c r="F86" s="114"/>
      <c r="G86" s="114"/>
      <c r="N86" s="64"/>
      <c r="O86" s="64"/>
      <c r="Q86" s="64"/>
      <c r="S86" s="64">
        <v>-63</v>
      </c>
      <c r="U86" s="64"/>
      <c r="W86" s="64"/>
      <c r="Y86" s="64"/>
      <c r="Z86" s="66" t="s">
        <v>995</v>
      </c>
      <c r="AC86" s="64"/>
      <c r="AH86" s="64"/>
    </row>
    <row r="87" spans="3:34" x14ac:dyDescent="0.3">
      <c r="C87" s="114"/>
      <c r="F87" s="114"/>
      <c r="G87" s="114"/>
      <c r="N87" s="64"/>
      <c r="O87" s="64"/>
      <c r="Q87" s="64"/>
      <c r="S87" s="64"/>
      <c r="U87" s="64">
        <v>-45.55</v>
      </c>
      <c r="W87" s="64"/>
      <c r="Y87" s="64"/>
      <c r="Z87" s="66" t="s">
        <v>996</v>
      </c>
      <c r="AC87" s="64"/>
      <c r="AH87" s="64"/>
    </row>
    <row r="88" spans="3:34" x14ac:dyDescent="0.3">
      <c r="C88" s="114"/>
      <c r="F88" s="114"/>
      <c r="G88" s="114"/>
      <c r="N88" s="64"/>
      <c r="O88" s="64"/>
      <c r="Q88" s="64"/>
      <c r="S88" s="64"/>
      <c r="U88" s="64"/>
      <c r="W88" s="64"/>
      <c r="Y88" s="64">
        <v>32</v>
      </c>
      <c r="Z88" s="46" t="s">
        <v>997</v>
      </c>
      <c r="AC88" s="64"/>
      <c r="AH88" s="64"/>
    </row>
    <row r="89" spans="3:34" x14ac:dyDescent="0.3">
      <c r="C89" s="114"/>
      <c r="F89" s="114"/>
      <c r="G89" s="114"/>
      <c r="N89" s="64"/>
      <c r="O89" s="64"/>
      <c r="Q89" s="64"/>
      <c r="S89" s="64"/>
      <c r="U89" s="64"/>
      <c r="W89" s="64"/>
      <c r="Y89" s="64"/>
      <c r="Z89" s="46"/>
      <c r="AC89" s="64"/>
      <c r="AH89" s="64"/>
    </row>
    <row r="90" spans="3:34" x14ac:dyDescent="0.3">
      <c r="C90" s="114"/>
      <c r="F90" s="114"/>
      <c r="G90" s="114"/>
      <c r="N90" s="64"/>
      <c r="O90" s="64"/>
      <c r="Q90" s="64"/>
      <c r="S90" s="64"/>
      <c r="U90" s="64"/>
      <c r="W90" s="64"/>
      <c r="Y90" s="64"/>
      <c r="Z90" s="46"/>
      <c r="AC90" s="64"/>
      <c r="AH90" s="64"/>
    </row>
    <row r="91" spans="3:34" x14ac:dyDescent="0.3">
      <c r="C91" s="114"/>
      <c r="F91" s="114"/>
      <c r="G91" s="114"/>
      <c r="N91" s="64"/>
      <c r="O91" s="64"/>
      <c r="Q91" s="64"/>
      <c r="S91" s="64"/>
      <c r="U91" s="64"/>
      <c r="W91" s="64"/>
      <c r="Y91" s="64"/>
      <c r="Z91" s="46"/>
      <c r="AC91" s="64"/>
      <c r="AH91" s="64"/>
    </row>
    <row r="92" spans="3:34" x14ac:dyDescent="0.3">
      <c r="C92" s="114"/>
      <c r="F92" s="114"/>
      <c r="G92" s="114"/>
      <c r="N92" s="64"/>
      <c r="O92" s="64"/>
      <c r="Q92" s="64"/>
      <c r="S92" s="64"/>
      <c r="U92" s="64"/>
      <c r="W92" s="64"/>
      <c r="Y92" s="64"/>
      <c r="Z92" s="46"/>
      <c r="AC92" s="64"/>
      <c r="AH92" s="64"/>
    </row>
    <row r="93" spans="3:34" x14ac:dyDescent="0.3">
      <c r="C93" s="114"/>
      <c r="F93" s="114"/>
      <c r="G93" s="114"/>
      <c r="N93" s="64"/>
      <c r="O93" s="64"/>
      <c r="Q93" s="64"/>
      <c r="S93" s="64"/>
      <c r="U93" s="64"/>
      <c r="W93" s="64"/>
      <c r="Y93" s="64"/>
      <c r="Z93" s="46"/>
      <c r="AC93" s="64"/>
      <c r="AH93" s="64"/>
    </row>
    <row r="94" spans="3:34" x14ac:dyDescent="0.3">
      <c r="C94" s="114"/>
      <c r="F94" s="114"/>
      <c r="G94" s="114"/>
      <c r="N94" s="64"/>
      <c r="O94" s="64"/>
      <c r="Q94" s="64"/>
      <c r="S94" s="64"/>
      <c r="U94" s="64"/>
      <c r="W94" s="64"/>
      <c r="Y94" s="64"/>
      <c r="Z94" s="46"/>
      <c r="AC94" s="64"/>
      <c r="AH94" s="64"/>
    </row>
    <row r="95" spans="3:34" x14ac:dyDescent="0.3">
      <c r="C95" s="114"/>
      <c r="F95" s="114"/>
      <c r="G95" s="114"/>
      <c r="N95" s="64"/>
      <c r="O95" s="64"/>
      <c r="Q95" s="64"/>
      <c r="S95" s="64"/>
      <c r="U95" s="64"/>
      <c r="W95" s="64"/>
      <c r="Y95" s="64"/>
      <c r="Z95" s="46"/>
      <c r="AC95" s="64"/>
      <c r="AH95" s="64"/>
    </row>
    <row r="96" spans="3:34" x14ac:dyDescent="0.3">
      <c r="C96" s="114"/>
      <c r="F96" s="114"/>
      <c r="G96" s="114"/>
      <c r="N96" s="64"/>
      <c r="O96" s="64"/>
      <c r="Q96" s="64"/>
      <c r="S96" s="64"/>
      <c r="U96" s="64"/>
      <c r="W96" s="64"/>
      <c r="Y96" s="64"/>
      <c r="Z96" s="46"/>
      <c r="AC96" s="64"/>
      <c r="AH96" s="64"/>
    </row>
    <row r="97" spans="14:34" x14ac:dyDescent="0.3">
      <c r="N97" s="64"/>
      <c r="O97" s="64"/>
      <c r="Q97" s="64"/>
      <c r="S97" s="64"/>
      <c r="U97" s="64"/>
      <c r="W97" s="64"/>
      <c r="Y97" s="64"/>
      <c r="Z97" s="46"/>
      <c r="AC97" s="64"/>
      <c r="AH97" s="64"/>
    </row>
    <row r="98" spans="14:34" x14ac:dyDescent="0.3">
      <c r="N98" s="64"/>
      <c r="O98" s="64"/>
      <c r="Q98" s="64"/>
      <c r="S98" s="64"/>
      <c r="U98" s="64"/>
      <c r="W98" s="64"/>
      <c r="Y98" s="64"/>
      <c r="Z98" s="46"/>
      <c r="AC98" s="64"/>
      <c r="AH98" s="64"/>
    </row>
    <row r="99" spans="14:34" x14ac:dyDescent="0.3">
      <c r="N99" s="64"/>
      <c r="O99" s="64"/>
      <c r="Q99" s="64"/>
      <c r="S99" s="64"/>
      <c r="U99" s="64"/>
      <c r="W99" s="64"/>
      <c r="Y99" s="64"/>
      <c r="Z99" s="46"/>
      <c r="AC99" s="64"/>
      <c r="AH99" s="64"/>
    </row>
    <row r="100" spans="14:34" x14ac:dyDescent="0.3">
      <c r="N100" s="64"/>
      <c r="O100" s="64"/>
      <c r="Q100" s="64"/>
      <c r="S100" s="64"/>
      <c r="U100" s="64"/>
      <c r="W100" s="64"/>
      <c r="Y100" s="64"/>
      <c r="Z100" s="46"/>
      <c r="AC100" s="64"/>
      <c r="AH100" s="64"/>
    </row>
    <row r="101" spans="14:34" x14ac:dyDescent="0.3">
      <c r="N101" s="64"/>
      <c r="O101" s="64"/>
      <c r="Q101" s="64"/>
      <c r="S101" s="64"/>
      <c r="U101" s="64"/>
      <c r="W101" s="64"/>
      <c r="Y101" s="64"/>
      <c r="Z101" s="46"/>
      <c r="AC101" s="64"/>
      <c r="AH101" s="64"/>
    </row>
    <row r="102" spans="14:34" x14ac:dyDescent="0.3">
      <c r="N102" s="64"/>
      <c r="O102" s="64"/>
      <c r="Q102" s="64"/>
      <c r="S102" s="64"/>
      <c r="U102" s="64"/>
      <c r="W102" s="64"/>
      <c r="Y102" s="64"/>
      <c r="Z102" s="46"/>
      <c r="AC102" s="64"/>
      <c r="AH102" s="64"/>
    </row>
    <row r="103" spans="14:34" x14ac:dyDescent="0.3">
      <c r="N103" s="64"/>
      <c r="O103" s="64"/>
      <c r="Q103" s="64"/>
      <c r="S103" s="64"/>
      <c r="U103" s="64"/>
      <c r="W103" s="64"/>
      <c r="Y103" s="64"/>
      <c r="Z103" s="46"/>
      <c r="AC103" s="64"/>
      <c r="AH103" s="64"/>
    </row>
    <row r="104" spans="14:34" x14ac:dyDescent="0.3">
      <c r="N104" s="64"/>
      <c r="O104" s="64"/>
      <c r="Q104" s="64"/>
      <c r="S104" s="64"/>
      <c r="U104" s="64"/>
      <c r="W104" s="64"/>
      <c r="Y104" s="64"/>
      <c r="Z104" s="46"/>
      <c r="AC104" s="64"/>
      <c r="AH104" s="64"/>
    </row>
    <row r="105" spans="14:34" x14ac:dyDescent="0.3">
      <c r="N105" s="64"/>
      <c r="O105" s="64"/>
      <c r="Q105" s="64"/>
      <c r="S105" s="64"/>
      <c r="U105" s="64"/>
      <c r="W105" s="64"/>
      <c r="Y105" s="64"/>
      <c r="Z105" s="46"/>
      <c r="AC105" s="64"/>
      <c r="AH105" s="64"/>
    </row>
    <row r="106" spans="14:34" x14ac:dyDescent="0.3">
      <c r="N106" s="64"/>
      <c r="O106" s="64"/>
      <c r="Q106" s="64"/>
      <c r="S106" s="64"/>
      <c r="U106" s="64"/>
      <c r="W106" s="64"/>
      <c r="Y106" s="64"/>
      <c r="Z106" s="46"/>
      <c r="AC106" s="64"/>
      <c r="AH106" s="64"/>
    </row>
    <row r="107" spans="14:34" x14ac:dyDescent="0.3">
      <c r="N107" s="64"/>
      <c r="O107" s="64"/>
      <c r="Q107" s="64"/>
      <c r="S107" s="64"/>
      <c r="U107" s="64"/>
      <c r="W107" s="64"/>
      <c r="Y107" s="64"/>
      <c r="Z107" s="46"/>
      <c r="AC107" s="64"/>
      <c r="AH107" s="64"/>
    </row>
    <row r="108" spans="14:34" x14ac:dyDescent="0.3">
      <c r="N108" s="64"/>
      <c r="O108" s="64"/>
      <c r="Q108" s="64"/>
      <c r="S108" s="64"/>
      <c r="U108" s="64"/>
      <c r="W108" s="64"/>
      <c r="Y108" s="64"/>
      <c r="Z108" s="46"/>
      <c r="AC108" s="64"/>
      <c r="AH108" s="64"/>
    </row>
    <row r="109" spans="14:34" x14ac:dyDescent="0.3">
      <c r="N109" s="64"/>
      <c r="O109" s="64"/>
      <c r="Q109" s="64"/>
      <c r="S109" s="64"/>
      <c r="U109" s="64"/>
      <c r="W109" s="64"/>
      <c r="Y109" s="64"/>
      <c r="Z109" s="46"/>
      <c r="AC109" s="64"/>
      <c r="AH109" s="64"/>
    </row>
    <row r="110" spans="14:34" x14ac:dyDescent="0.3">
      <c r="N110" s="64"/>
      <c r="O110" s="64"/>
      <c r="Q110" s="64"/>
      <c r="S110" s="64"/>
      <c r="U110" s="64"/>
      <c r="W110" s="64"/>
      <c r="Y110" s="64"/>
      <c r="Z110" s="46"/>
      <c r="AC110" s="64"/>
      <c r="AH110" s="64"/>
    </row>
    <row r="111" spans="14:34" x14ac:dyDescent="0.3">
      <c r="N111" s="64"/>
      <c r="O111" s="64"/>
      <c r="Q111" s="64"/>
      <c r="S111" s="64"/>
      <c r="U111" s="64"/>
      <c r="W111" s="64"/>
      <c r="Y111" s="64"/>
      <c r="Z111" s="46"/>
      <c r="AC111" s="64"/>
      <c r="AH111" s="64"/>
    </row>
    <row r="112" spans="14:34" x14ac:dyDescent="0.3">
      <c r="N112" s="64"/>
      <c r="O112" s="64"/>
      <c r="Q112" s="64"/>
      <c r="S112" s="64"/>
      <c r="U112" s="64"/>
      <c r="W112" s="64"/>
      <c r="Y112" s="64"/>
      <c r="Z112" s="46"/>
      <c r="AC112" s="64"/>
      <c r="AH112" s="64"/>
    </row>
    <row r="113" spans="15:34" x14ac:dyDescent="0.3">
      <c r="O113" s="64"/>
      <c r="Q113" s="64"/>
      <c r="S113" s="64"/>
      <c r="U113" s="64"/>
      <c r="W113" s="64"/>
      <c r="Y113" s="64"/>
      <c r="Z113" s="46"/>
      <c r="AC113" s="64"/>
      <c r="AH113" s="64"/>
    </row>
    <row r="114" spans="15:34" x14ac:dyDescent="0.3">
      <c r="O114" s="64"/>
      <c r="Q114" s="64"/>
      <c r="S114" s="64"/>
      <c r="U114" s="64"/>
      <c r="W114" s="64"/>
      <c r="Y114" s="64"/>
      <c r="Z114" s="46"/>
      <c r="AC114" s="64"/>
      <c r="AH114" s="64"/>
    </row>
    <row r="115" spans="15:34" x14ac:dyDescent="0.3">
      <c r="Z115" s="46"/>
    </row>
    <row r="116" spans="15:34" x14ac:dyDescent="0.3">
      <c r="Z116" s="46"/>
    </row>
    <row r="117" spans="15:34" x14ac:dyDescent="0.3">
      <c r="Z117" s="46"/>
    </row>
    <row r="118" spans="15:34" x14ac:dyDescent="0.3">
      <c r="Z118" s="46"/>
    </row>
    <row r="119" spans="15:34" x14ac:dyDescent="0.3">
      <c r="Z119" s="46"/>
    </row>
    <row r="120" spans="15:34" x14ac:dyDescent="0.3">
      <c r="Z120" s="46"/>
    </row>
    <row r="121" spans="15:34" x14ac:dyDescent="0.3">
      <c r="Z121" s="46"/>
    </row>
    <row r="122" spans="15:34" x14ac:dyDescent="0.3">
      <c r="Z122" s="46"/>
    </row>
    <row r="123" spans="15:34" x14ac:dyDescent="0.3">
      <c r="Z123" s="46"/>
    </row>
    <row r="124" spans="15:34" x14ac:dyDescent="0.3">
      <c r="Z124" s="46"/>
    </row>
    <row r="125" spans="15:34" x14ac:dyDescent="0.3">
      <c r="Z125" s="46"/>
    </row>
    <row r="126" spans="15:34" x14ac:dyDescent="0.3">
      <c r="Z126" s="46"/>
    </row>
    <row r="127" spans="15:34" x14ac:dyDescent="0.3">
      <c r="Z127" s="46"/>
    </row>
    <row r="128" spans="15:34" x14ac:dyDescent="0.3">
      <c r="Z128" s="46"/>
    </row>
    <row r="129" spans="26:26" x14ac:dyDescent="0.3">
      <c r="Z129" s="46"/>
    </row>
    <row r="130" spans="26:26" x14ac:dyDescent="0.3">
      <c r="Z130" s="46"/>
    </row>
    <row r="131" spans="26:26" x14ac:dyDescent="0.3">
      <c r="Z131" s="46"/>
    </row>
    <row r="132" spans="26:26" x14ac:dyDescent="0.3">
      <c r="Z132" s="46"/>
    </row>
    <row r="133" spans="26:26" x14ac:dyDescent="0.3">
      <c r="Z133" s="46"/>
    </row>
    <row r="134" spans="26:26" x14ac:dyDescent="0.3">
      <c r="Z134" s="46"/>
    </row>
    <row r="135" spans="26:26" x14ac:dyDescent="0.3">
      <c r="Z135" s="46"/>
    </row>
    <row r="136" spans="26:26" x14ac:dyDescent="0.3">
      <c r="Z136" s="46"/>
    </row>
    <row r="137" spans="26:26" x14ac:dyDescent="0.3">
      <c r="Z137" s="46"/>
    </row>
    <row r="138" spans="26:26" x14ac:dyDescent="0.3">
      <c r="Z138" s="46"/>
    </row>
    <row r="139" spans="26:26" x14ac:dyDescent="0.3">
      <c r="Z139" s="46"/>
    </row>
    <row r="140" spans="26:26" x14ac:dyDescent="0.3">
      <c r="Z140" s="46"/>
    </row>
    <row r="141" spans="26:26" x14ac:dyDescent="0.3">
      <c r="Z141" s="46"/>
    </row>
    <row r="142" spans="26:26" x14ac:dyDescent="0.3">
      <c r="Z142" s="46"/>
    </row>
    <row r="143" spans="26:26" x14ac:dyDescent="0.3">
      <c r="Z143" s="46"/>
    </row>
    <row r="144" spans="26:26" x14ac:dyDescent="0.3">
      <c r="Z144" s="46"/>
    </row>
    <row r="145" spans="26:26" x14ac:dyDescent="0.3">
      <c r="Z145" s="46"/>
    </row>
    <row r="146" spans="26:26" x14ac:dyDescent="0.3">
      <c r="Z146" s="46"/>
    </row>
    <row r="147" spans="26:26" x14ac:dyDescent="0.3">
      <c r="Z147" s="46"/>
    </row>
    <row r="148" spans="26:26" x14ac:dyDescent="0.3">
      <c r="Z148" s="46"/>
    </row>
    <row r="149" spans="26:26" x14ac:dyDescent="0.3">
      <c r="Z149" s="46"/>
    </row>
    <row r="150" spans="26:26" x14ac:dyDescent="0.3">
      <c r="Z150" s="46"/>
    </row>
    <row r="151" spans="26:26" x14ac:dyDescent="0.3">
      <c r="Z151" s="46"/>
    </row>
    <row r="152" spans="26:26" x14ac:dyDescent="0.3">
      <c r="Z152" s="46"/>
    </row>
    <row r="153" spans="26:26" x14ac:dyDescent="0.3">
      <c r="Z153" s="46"/>
    </row>
    <row r="154" spans="26:26" x14ac:dyDescent="0.3">
      <c r="Z154" s="46"/>
    </row>
    <row r="155" spans="26:26" x14ac:dyDescent="0.3">
      <c r="Z155" s="46"/>
    </row>
    <row r="156" spans="26:26" x14ac:dyDescent="0.3">
      <c r="Z156" s="46"/>
    </row>
    <row r="157" spans="26:26" x14ac:dyDescent="0.3">
      <c r="Z157" s="46"/>
    </row>
    <row r="158" spans="26:26" x14ac:dyDescent="0.3">
      <c r="Z158" s="46"/>
    </row>
    <row r="159" spans="26:26" x14ac:dyDescent="0.3">
      <c r="Z159" s="46"/>
    </row>
    <row r="160" spans="26:26" x14ac:dyDescent="0.3">
      <c r="Z160" s="46"/>
    </row>
    <row r="161" spans="26:26" x14ac:dyDescent="0.3">
      <c r="Z161" s="46"/>
    </row>
    <row r="162" spans="26:26" x14ac:dyDescent="0.3">
      <c r="Z162" s="46"/>
    </row>
    <row r="163" spans="26:26" x14ac:dyDescent="0.3">
      <c r="Z163" s="46"/>
    </row>
    <row r="164" spans="26:26" x14ac:dyDescent="0.3">
      <c r="Z164" s="46"/>
    </row>
    <row r="165" spans="26:26" x14ac:dyDescent="0.3">
      <c r="Z165" s="46"/>
    </row>
  </sheetData>
  <autoFilter ref="A6:AH80" xr:uid="{00000000-0009-0000-0000-000006000000}">
    <filterColumn colId="5">
      <filters>
        <filter val="WK 201"/>
      </filters>
    </filterColumn>
  </autoFilter>
  <mergeCells count="28">
    <mergeCell ref="AA5:AA6"/>
    <mergeCell ref="AB5:AC5"/>
    <mergeCell ref="AD5:AE5"/>
    <mergeCell ref="AF5:AH5"/>
    <mergeCell ref="P5:Q5"/>
    <mergeCell ref="R5:S5"/>
    <mergeCell ref="T5:U5"/>
    <mergeCell ref="V5:W5"/>
    <mergeCell ref="X5:Y5"/>
    <mergeCell ref="Z5:Z6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1:Z1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J181"/>
  <sheetViews>
    <sheetView zoomScale="85" zoomScaleNormal="85" workbookViewId="0">
      <selection activeCell="F42" sqref="F42"/>
    </sheetView>
  </sheetViews>
  <sheetFormatPr baseColWidth="10" defaultColWidth="11.44140625" defaultRowHeight="14.4" x14ac:dyDescent="0.3"/>
  <cols>
    <col min="1" max="1" width="4.5546875" style="1" customWidth="1"/>
    <col min="2" max="2" width="11.44140625" style="1"/>
    <col min="3" max="3" width="13" style="85" customWidth="1"/>
    <col min="4" max="4" width="11.33203125" style="1" customWidth="1"/>
    <col min="5" max="5" width="12.44140625" style="87" customWidth="1"/>
    <col min="6" max="6" width="11.44140625" style="85"/>
    <col min="7" max="7" width="8.6640625" style="85" customWidth="1"/>
    <col min="8" max="8" width="11.44140625" style="1"/>
    <col min="9" max="9" width="18" style="1" customWidth="1"/>
    <col min="10" max="10" width="11.44140625" style="1"/>
    <col min="11" max="11" width="17.5546875" style="1" customWidth="1"/>
    <col min="12" max="13" width="7.6640625" style="1" customWidth="1"/>
    <col min="14" max="14" width="12.33203125" style="1" customWidth="1"/>
    <col min="15" max="15" width="9.33203125" style="1" customWidth="1"/>
    <col min="16" max="16" width="9.6640625" style="63" customWidth="1"/>
    <col min="17" max="17" width="9.6640625" style="1" customWidth="1"/>
    <col min="18" max="18" width="9.6640625" style="63" customWidth="1"/>
    <col min="19" max="19" width="9.6640625" style="1" customWidth="1"/>
    <col min="20" max="20" width="9.6640625" style="63" customWidth="1"/>
    <col min="21" max="21" width="9.6640625" style="1" customWidth="1"/>
    <col min="22" max="22" width="9.6640625" style="63" customWidth="1"/>
    <col min="23" max="23" width="9.6640625" style="1" customWidth="1"/>
    <col min="24" max="24" width="9.6640625" style="63" customWidth="1"/>
    <col min="25" max="25" width="9.6640625" style="1" customWidth="1"/>
    <col min="26" max="26" width="9.6640625" style="63" customWidth="1"/>
    <col min="27" max="27" width="9.6640625" style="1" customWidth="1"/>
    <col min="28" max="28" width="23.6640625" style="3" customWidth="1"/>
    <col min="29" max="29" width="4.33203125" style="1" customWidth="1"/>
    <col min="30" max="30" width="11.33203125" style="1" customWidth="1"/>
    <col min="31" max="31" width="8.5546875" style="1" customWidth="1"/>
    <col min="32" max="32" width="11.6640625" style="1" customWidth="1"/>
    <col min="33" max="33" width="9" style="1" customWidth="1"/>
    <col min="34" max="34" width="8.6640625" style="1" customWidth="1"/>
    <col min="35" max="35" width="8.44140625" style="1" customWidth="1"/>
    <col min="36" max="16384" width="11.44140625" style="1"/>
  </cols>
  <sheetData>
    <row r="1" spans="1:36" ht="43.5" customHeight="1" x14ac:dyDescent="0.3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</row>
    <row r="3" spans="1:36" ht="15.6" x14ac:dyDescent="0.3">
      <c r="B3" s="4" t="s">
        <v>0</v>
      </c>
      <c r="C3" s="115" t="s">
        <v>998</v>
      </c>
      <c r="D3" s="115">
        <v>2017</v>
      </c>
      <c r="E3" s="86"/>
      <c r="F3" s="5" t="s">
        <v>998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</row>
    <row r="4" spans="1:36" ht="15" thickBot="1" x14ac:dyDescent="0.35">
      <c r="C4" s="114"/>
      <c r="F4" s="114"/>
      <c r="G4" s="114"/>
    </row>
    <row r="5" spans="1:36" s="8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14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8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21" customFormat="1" ht="12" hidden="1" x14ac:dyDescent="0.3">
      <c r="A7" s="11">
        <v>1</v>
      </c>
      <c r="B7" s="12" t="s">
        <v>105</v>
      </c>
      <c r="C7" s="14" t="s">
        <v>16</v>
      </c>
      <c r="D7" s="13">
        <v>42948</v>
      </c>
      <c r="E7" s="69"/>
      <c r="F7" s="15" t="s">
        <v>652</v>
      </c>
      <c r="G7" s="15" t="s">
        <v>59</v>
      </c>
      <c r="H7" s="15" t="s">
        <v>1000</v>
      </c>
      <c r="I7" s="15" t="s">
        <v>65</v>
      </c>
      <c r="J7" s="15" t="s">
        <v>1001</v>
      </c>
      <c r="K7" s="15" t="s">
        <v>1002</v>
      </c>
      <c r="L7" s="16">
        <v>270</v>
      </c>
      <c r="M7" s="17">
        <v>0.7</v>
      </c>
      <c r="N7" s="18">
        <f>L7*M7</f>
        <v>189</v>
      </c>
      <c r="O7" s="19"/>
      <c r="P7" s="16"/>
      <c r="Q7" s="20">
        <f>P7*0.22</f>
        <v>0</v>
      </c>
      <c r="R7" s="16">
        <v>300</v>
      </c>
      <c r="S7" s="20">
        <f>R7*0.2</f>
        <v>60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9"/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21" customFormat="1" ht="12" hidden="1" x14ac:dyDescent="0.3">
      <c r="A8" s="11">
        <v>2</v>
      </c>
      <c r="B8" s="12" t="s">
        <v>51</v>
      </c>
      <c r="C8" s="14" t="s">
        <v>727</v>
      </c>
      <c r="D8" s="13">
        <v>42948</v>
      </c>
      <c r="E8" s="69" t="s">
        <v>1003</v>
      </c>
      <c r="F8" s="15" t="s">
        <v>620</v>
      </c>
      <c r="G8" s="15" t="s">
        <v>59</v>
      </c>
      <c r="H8" s="15" t="s">
        <v>72</v>
      </c>
      <c r="I8" s="22" t="s">
        <v>73</v>
      </c>
      <c r="J8" s="23" t="s">
        <v>1004</v>
      </c>
      <c r="K8" s="23" t="s">
        <v>1005</v>
      </c>
      <c r="L8" s="16">
        <v>530</v>
      </c>
      <c r="M8" s="17">
        <v>0.68</v>
      </c>
      <c r="N8" s="18">
        <f>L8*M8</f>
        <v>360.40000000000003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550</v>
      </c>
      <c r="W8" s="20">
        <f>V8*0.2</f>
        <v>110</v>
      </c>
      <c r="X8" s="16"/>
      <c r="Y8" s="20">
        <f>X8*0.2</f>
        <v>0</v>
      </c>
      <c r="Z8" s="16"/>
      <c r="AA8" s="20">
        <f>Z8*0.2</f>
        <v>0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21" customFormat="1" ht="12" hidden="1" x14ac:dyDescent="0.3">
      <c r="A9" s="11">
        <v>3</v>
      </c>
      <c r="B9" s="12" t="s">
        <v>58</v>
      </c>
      <c r="C9" s="14" t="s">
        <v>18</v>
      </c>
      <c r="D9" s="13">
        <v>42948</v>
      </c>
      <c r="E9" s="69"/>
      <c r="F9" s="15" t="s">
        <v>85</v>
      </c>
      <c r="G9" s="15" t="s">
        <v>59</v>
      </c>
      <c r="H9" s="15" t="s">
        <v>36</v>
      </c>
      <c r="I9" s="22" t="s">
        <v>37</v>
      </c>
      <c r="J9" s="15" t="s">
        <v>1006</v>
      </c>
      <c r="K9" s="22" t="s">
        <v>1007</v>
      </c>
      <c r="L9" s="16">
        <v>253</v>
      </c>
      <c r="M9" s="17">
        <v>0.65</v>
      </c>
      <c r="N9" s="18">
        <v>165</v>
      </c>
      <c r="O9" s="19"/>
      <c r="P9" s="16"/>
      <c r="Q9" s="20">
        <f t="shared" ref="Q9:Q96" si="0">P9*0.22</f>
        <v>0</v>
      </c>
      <c r="R9" s="16"/>
      <c r="S9" s="20">
        <f t="shared" ref="S9:S96" si="1">R9*0.2</f>
        <v>0</v>
      </c>
      <c r="T9" s="16"/>
      <c r="U9" s="20">
        <f t="shared" ref="U9:U96" si="2">T9*0.2</f>
        <v>0</v>
      </c>
      <c r="V9" s="16"/>
      <c r="W9" s="20">
        <f t="shared" ref="W9:W96" si="3">V9*0.2</f>
        <v>0</v>
      </c>
      <c r="X9" s="16"/>
      <c r="Y9" s="20">
        <f t="shared" ref="Y9:Y96" si="4">X9*0.2</f>
        <v>0</v>
      </c>
      <c r="Z9" s="16">
        <v>260</v>
      </c>
      <c r="AA9" s="20">
        <f t="shared" ref="AA9:AA96" si="5">Z9*0.2</f>
        <v>52</v>
      </c>
      <c r="AB9" s="60"/>
      <c r="AC9" s="57" t="s">
        <v>41</v>
      </c>
      <c r="AD9" s="53"/>
      <c r="AE9" s="45"/>
      <c r="AF9" s="32"/>
      <c r="AG9" s="54"/>
      <c r="AH9" s="51"/>
      <c r="AI9" s="34"/>
      <c r="AJ9" s="42">
        <f t="shared" ref="AJ9:AJ96" si="6">AH9*AI9</f>
        <v>0</v>
      </c>
    </row>
    <row r="10" spans="1:36" s="21" customFormat="1" ht="12" hidden="1" x14ac:dyDescent="0.3">
      <c r="A10" s="11">
        <v>4</v>
      </c>
      <c r="B10" s="12" t="s">
        <v>62</v>
      </c>
      <c r="C10" s="14" t="s">
        <v>17</v>
      </c>
      <c r="D10" s="13">
        <v>42948</v>
      </c>
      <c r="E10" s="69" t="s">
        <v>315</v>
      </c>
      <c r="F10" s="15" t="s">
        <v>990</v>
      </c>
      <c r="G10" s="15" t="s">
        <v>59</v>
      </c>
      <c r="H10" s="15" t="s">
        <v>391</v>
      </c>
      <c r="I10" s="15" t="s">
        <v>140</v>
      </c>
      <c r="J10" s="22" t="s">
        <v>146</v>
      </c>
      <c r="K10" s="22" t="s">
        <v>65</v>
      </c>
      <c r="L10" s="16">
        <v>110</v>
      </c>
      <c r="M10" s="17">
        <v>0</v>
      </c>
      <c r="N10" s="18">
        <f>L10*M10</f>
        <v>0</v>
      </c>
      <c r="O10" s="19"/>
      <c r="P10" s="16"/>
      <c r="Q10" s="20">
        <f>P10*0.22</f>
        <v>0</v>
      </c>
      <c r="R10" s="16"/>
      <c r="S10" s="20">
        <f>R10*0.2</f>
        <v>0</v>
      </c>
      <c r="T10" s="16">
        <v>125</v>
      </c>
      <c r="U10" s="20">
        <f>T10*0.2</f>
        <v>25</v>
      </c>
      <c r="V10" s="16"/>
      <c r="W10" s="20">
        <f t="shared" si="3"/>
        <v>0</v>
      </c>
      <c r="X10" s="16"/>
      <c r="Y10" s="20">
        <f>X10*0.2</f>
        <v>0</v>
      </c>
      <c r="Z10" s="16"/>
      <c r="AA10" s="20">
        <f>Z10*0.2</f>
        <v>0</v>
      </c>
      <c r="AB10" s="60" t="s">
        <v>1008</v>
      </c>
      <c r="AC10" s="57" t="s">
        <v>41</v>
      </c>
      <c r="AD10" s="51"/>
      <c r="AE10" s="38"/>
      <c r="AF10" s="11"/>
      <c r="AG10" s="52"/>
      <c r="AH10" s="51"/>
      <c r="AI10" s="34"/>
      <c r="AJ10" s="42">
        <f>AH10*AI10</f>
        <v>0</v>
      </c>
    </row>
    <row r="11" spans="1:36" s="21" customFormat="1" ht="12" hidden="1" x14ac:dyDescent="0.3">
      <c r="A11" s="11">
        <v>5</v>
      </c>
      <c r="B11" s="12" t="s">
        <v>62</v>
      </c>
      <c r="C11" s="14" t="s">
        <v>18</v>
      </c>
      <c r="D11" s="13">
        <v>42949</v>
      </c>
      <c r="E11" s="69" t="s">
        <v>457</v>
      </c>
      <c r="F11" s="15" t="s">
        <v>85</v>
      </c>
      <c r="G11" s="15" t="s">
        <v>35</v>
      </c>
      <c r="H11" s="15" t="s">
        <v>126</v>
      </c>
      <c r="I11" s="15" t="s">
        <v>127</v>
      </c>
      <c r="J11" s="15" t="s">
        <v>36</v>
      </c>
      <c r="K11" s="15" t="s">
        <v>37</v>
      </c>
      <c r="L11" s="16">
        <v>20</v>
      </c>
      <c r="M11" s="17">
        <v>0</v>
      </c>
      <c r="N11" s="18">
        <f t="shared" ref="N11:N96" si="7">L11*M11</f>
        <v>0</v>
      </c>
      <c r="O11" s="19"/>
      <c r="P11" s="16"/>
      <c r="Q11" s="20">
        <f t="shared" si="0"/>
        <v>0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>
        <v>100</v>
      </c>
      <c r="AA11" s="20">
        <f t="shared" si="5"/>
        <v>20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21" customFormat="1" ht="12" hidden="1" x14ac:dyDescent="0.3">
      <c r="A12" s="11">
        <v>6</v>
      </c>
      <c r="B12" s="12" t="s">
        <v>44</v>
      </c>
      <c r="C12" s="14" t="s">
        <v>727</v>
      </c>
      <c r="D12" s="13">
        <v>42949</v>
      </c>
      <c r="E12" s="69" t="s">
        <v>1009</v>
      </c>
      <c r="F12" s="15" t="s">
        <v>620</v>
      </c>
      <c r="G12" s="15" t="s">
        <v>47</v>
      </c>
      <c r="H12" s="15" t="s">
        <v>1010</v>
      </c>
      <c r="I12" s="15" t="s">
        <v>1011</v>
      </c>
      <c r="J12" s="15" t="s">
        <v>1012</v>
      </c>
      <c r="K12" s="15" t="s">
        <v>604</v>
      </c>
      <c r="L12" s="16">
        <v>400</v>
      </c>
      <c r="M12" s="17">
        <v>0.75</v>
      </c>
      <c r="N12" s="18">
        <f t="shared" si="7"/>
        <v>300</v>
      </c>
      <c r="O12" s="19">
        <v>40</v>
      </c>
      <c r="P12" s="16"/>
      <c r="Q12" s="20">
        <f t="shared" si="0"/>
        <v>0</v>
      </c>
      <c r="R12" s="16"/>
      <c r="S12" s="20">
        <f t="shared" si="1"/>
        <v>0</v>
      </c>
      <c r="T12" s="16"/>
      <c r="U12" s="20">
        <f t="shared" si="2"/>
        <v>0</v>
      </c>
      <c r="V12" s="16">
        <v>400</v>
      </c>
      <c r="W12" s="20">
        <f t="shared" si="3"/>
        <v>80</v>
      </c>
      <c r="X12" s="16"/>
      <c r="Y12" s="20">
        <f t="shared" si="4"/>
        <v>0</v>
      </c>
      <c r="Z12" s="16"/>
      <c r="AA12" s="20">
        <f t="shared" si="5"/>
        <v>0</v>
      </c>
      <c r="AB12" s="60" t="s">
        <v>1013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21" customFormat="1" ht="12" hidden="1" x14ac:dyDescent="0.3">
      <c r="A13" s="11">
        <v>7</v>
      </c>
      <c r="B13" s="12" t="s">
        <v>58</v>
      </c>
      <c r="C13" s="14" t="s">
        <v>16</v>
      </c>
      <c r="D13" s="13">
        <v>42949</v>
      </c>
      <c r="E13" s="69"/>
      <c r="F13" s="15" t="s">
        <v>652</v>
      </c>
      <c r="G13" s="15" t="s">
        <v>47</v>
      </c>
      <c r="H13" s="15" t="s">
        <v>36</v>
      </c>
      <c r="I13" s="15" t="s">
        <v>37</v>
      </c>
      <c r="J13" s="15" t="s">
        <v>190</v>
      </c>
      <c r="K13" s="15" t="s">
        <v>191</v>
      </c>
      <c r="L13" s="16">
        <v>270</v>
      </c>
      <c r="M13" s="17">
        <v>0.72</v>
      </c>
      <c r="N13" s="18">
        <v>190</v>
      </c>
      <c r="O13" s="19"/>
      <c r="P13" s="16"/>
      <c r="Q13" s="20">
        <f t="shared" si="0"/>
        <v>0</v>
      </c>
      <c r="R13" s="16">
        <v>270</v>
      </c>
      <c r="S13" s="20">
        <f t="shared" si="1"/>
        <v>54</v>
      </c>
      <c r="T13" s="16"/>
      <c r="U13" s="20">
        <f t="shared" si="2"/>
        <v>0</v>
      </c>
      <c r="V13" s="16"/>
      <c r="W13" s="20">
        <f t="shared" si="3"/>
        <v>0</v>
      </c>
      <c r="X13" s="16"/>
      <c r="Y13" s="20">
        <f t="shared" si="4"/>
        <v>0</v>
      </c>
      <c r="Z13" s="16"/>
      <c r="AA13" s="20">
        <f t="shared" si="5"/>
        <v>0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21" customFormat="1" ht="12" hidden="1" x14ac:dyDescent="0.3">
      <c r="A14" s="11">
        <v>8</v>
      </c>
      <c r="B14" s="12" t="s">
        <v>62</v>
      </c>
      <c r="C14" s="14" t="s">
        <v>16</v>
      </c>
      <c r="D14" s="13">
        <v>42949</v>
      </c>
      <c r="E14" s="69" t="s">
        <v>315</v>
      </c>
      <c r="F14" s="15" t="s">
        <v>652</v>
      </c>
      <c r="G14" s="15" t="s">
        <v>59</v>
      </c>
      <c r="H14" s="15" t="s">
        <v>391</v>
      </c>
      <c r="I14" s="15" t="s">
        <v>140</v>
      </c>
      <c r="J14" s="22" t="s">
        <v>146</v>
      </c>
      <c r="K14" s="22" t="s">
        <v>65</v>
      </c>
      <c r="L14" s="16">
        <v>110</v>
      </c>
      <c r="M14" s="17">
        <v>0</v>
      </c>
      <c r="N14" s="18">
        <f t="shared" si="7"/>
        <v>0</v>
      </c>
      <c r="O14" s="19"/>
      <c r="P14" s="16"/>
      <c r="Q14" s="20">
        <f t="shared" si="0"/>
        <v>0</v>
      </c>
      <c r="R14" s="16">
        <v>125</v>
      </c>
      <c r="S14" s="20">
        <f t="shared" si="1"/>
        <v>25</v>
      </c>
      <c r="T14" s="16"/>
      <c r="U14" s="20">
        <f t="shared" si="2"/>
        <v>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6"/>
        <v>0</v>
      </c>
    </row>
    <row r="15" spans="1:36" s="21" customFormat="1" ht="12" hidden="1" x14ac:dyDescent="0.3">
      <c r="A15" s="11">
        <v>9</v>
      </c>
      <c r="B15" s="15" t="s">
        <v>67</v>
      </c>
      <c r="C15" s="14" t="s">
        <v>16</v>
      </c>
      <c r="D15" s="14">
        <v>42950</v>
      </c>
      <c r="E15" s="65"/>
      <c r="F15" s="15" t="s">
        <v>652</v>
      </c>
      <c r="G15" s="15" t="s">
        <v>47</v>
      </c>
      <c r="H15" s="15" t="s">
        <v>36</v>
      </c>
      <c r="I15" s="22" t="s">
        <v>37</v>
      </c>
      <c r="J15" s="23" t="s">
        <v>1014</v>
      </c>
      <c r="K15" s="23" t="s">
        <v>666</v>
      </c>
      <c r="L15" s="16">
        <v>565</v>
      </c>
      <c r="M15" s="17">
        <v>0.7</v>
      </c>
      <c r="N15" s="18">
        <f>L15*M15</f>
        <v>395.5</v>
      </c>
      <c r="O15" s="19">
        <v>91.6</v>
      </c>
      <c r="P15" s="16"/>
      <c r="Q15" s="20">
        <f>P15*0.22</f>
        <v>0</v>
      </c>
      <c r="R15" s="16">
        <v>570</v>
      </c>
      <c r="S15" s="20">
        <f>R15*0.2</f>
        <v>114</v>
      </c>
      <c r="T15" s="16"/>
      <c r="U15" s="20">
        <f>T15*0.2</f>
        <v>0</v>
      </c>
      <c r="V15" s="16"/>
      <c r="W15" s="20">
        <f>V15*0.2</f>
        <v>0</v>
      </c>
      <c r="X15" s="16"/>
      <c r="Y15" s="20">
        <f>X15*0.2</f>
        <v>0</v>
      </c>
      <c r="Z15" s="16"/>
      <c r="AA15" s="20">
        <f>Z15*0.2</f>
        <v>0</v>
      </c>
      <c r="AB15" s="60" t="s">
        <v>600</v>
      </c>
      <c r="AC15" s="57" t="s">
        <v>41</v>
      </c>
      <c r="AD15" s="51"/>
      <c r="AE15" s="38"/>
      <c r="AF15" s="11"/>
      <c r="AG15" s="52"/>
      <c r="AH15" s="51"/>
      <c r="AI15" s="34"/>
      <c r="AJ15" s="42">
        <f>AH15*AI15</f>
        <v>0</v>
      </c>
    </row>
    <row r="16" spans="1:36" s="21" customFormat="1" ht="12" hidden="1" x14ac:dyDescent="0.3">
      <c r="A16" s="11">
        <v>10</v>
      </c>
      <c r="B16" s="15" t="s">
        <v>58</v>
      </c>
      <c r="C16" s="14" t="s">
        <v>727</v>
      </c>
      <c r="D16" s="13">
        <v>42950</v>
      </c>
      <c r="E16" s="69"/>
      <c r="F16" s="15" t="s">
        <v>620</v>
      </c>
      <c r="G16" s="15" t="s">
        <v>59</v>
      </c>
      <c r="H16" s="15" t="s">
        <v>36</v>
      </c>
      <c r="I16" s="15" t="s">
        <v>37</v>
      </c>
      <c r="J16" s="15" t="s">
        <v>859</v>
      </c>
      <c r="K16" s="15" t="s">
        <v>860</v>
      </c>
      <c r="L16" s="16">
        <v>220</v>
      </c>
      <c r="M16" s="17">
        <v>0.65</v>
      </c>
      <c r="N16" s="18">
        <v>145</v>
      </c>
      <c r="O16" s="19"/>
      <c r="P16" s="16"/>
      <c r="Q16" s="20">
        <f t="shared" si="0"/>
        <v>0</v>
      </c>
      <c r="R16" s="16"/>
      <c r="S16" s="20">
        <f t="shared" si="1"/>
        <v>0</v>
      </c>
      <c r="T16" s="16"/>
      <c r="U16" s="20">
        <f t="shared" si="2"/>
        <v>0</v>
      </c>
      <c r="V16" s="16">
        <v>230</v>
      </c>
      <c r="W16" s="20">
        <f t="shared" si="3"/>
        <v>46</v>
      </c>
      <c r="X16" s="16"/>
      <c r="Y16" s="20">
        <f t="shared" si="4"/>
        <v>0</v>
      </c>
      <c r="Z16" s="16"/>
      <c r="AA16" s="20">
        <f t="shared" si="5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21" customFormat="1" ht="12" hidden="1" x14ac:dyDescent="0.3">
      <c r="A17" s="11">
        <v>11</v>
      </c>
      <c r="B17" s="15" t="s">
        <v>58</v>
      </c>
      <c r="C17" s="14" t="s">
        <v>727</v>
      </c>
      <c r="D17" s="14">
        <v>42950</v>
      </c>
      <c r="E17" s="65"/>
      <c r="F17" s="15" t="s">
        <v>620</v>
      </c>
      <c r="G17" s="15" t="s">
        <v>47</v>
      </c>
      <c r="H17" s="15" t="s">
        <v>36</v>
      </c>
      <c r="I17" s="15" t="s">
        <v>37</v>
      </c>
      <c r="J17" s="15" t="s">
        <v>128</v>
      </c>
      <c r="K17" s="15" t="s">
        <v>129</v>
      </c>
      <c r="L17" s="16">
        <v>140</v>
      </c>
      <c r="M17" s="17">
        <v>0.72</v>
      </c>
      <c r="N17" s="18">
        <v>100</v>
      </c>
      <c r="O17" s="19"/>
      <c r="P17" s="16"/>
      <c r="Q17" s="20">
        <f t="shared" si="0"/>
        <v>0</v>
      </c>
      <c r="R17" s="16"/>
      <c r="S17" s="20">
        <f t="shared" si="1"/>
        <v>0</v>
      </c>
      <c r="T17" s="16"/>
      <c r="U17" s="20">
        <f t="shared" si="2"/>
        <v>0</v>
      </c>
      <c r="V17" s="16">
        <v>150</v>
      </c>
      <c r="W17" s="20">
        <f t="shared" si="3"/>
        <v>30</v>
      </c>
      <c r="X17" s="16"/>
      <c r="Y17" s="20">
        <f t="shared" si="4"/>
        <v>0</v>
      </c>
      <c r="Z17" s="16"/>
      <c r="AA17" s="20">
        <f t="shared" si="5"/>
        <v>0</v>
      </c>
      <c r="AB17" s="60"/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21" customFormat="1" ht="12" hidden="1" x14ac:dyDescent="0.3">
      <c r="A18" s="11">
        <v>12</v>
      </c>
      <c r="B18" s="15" t="s">
        <v>58</v>
      </c>
      <c r="C18" s="14" t="s">
        <v>727</v>
      </c>
      <c r="D18" s="14">
        <v>42951</v>
      </c>
      <c r="E18" s="65"/>
      <c r="F18" s="15" t="s">
        <v>620</v>
      </c>
      <c r="G18" s="15" t="s">
        <v>59</v>
      </c>
      <c r="H18" s="15" t="s">
        <v>36</v>
      </c>
      <c r="I18" s="15" t="s">
        <v>37</v>
      </c>
      <c r="J18" s="15" t="s">
        <v>859</v>
      </c>
      <c r="K18" s="15" t="s">
        <v>860</v>
      </c>
      <c r="L18" s="16">
        <v>220</v>
      </c>
      <c r="M18" s="17">
        <v>0.65</v>
      </c>
      <c r="N18" s="18">
        <v>145</v>
      </c>
      <c r="O18" s="19"/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230</v>
      </c>
      <c r="W18" s="20">
        <f t="shared" si="3"/>
        <v>46</v>
      </c>
      <c r="X18" s="16"/>
      <c r="Y18" s="20">
        <f t="shared" si="4"/>
        <v>0</v>
      </c>
      <c r="Z18" s="16"/>
      <c r="AA18" s="20">
        <f t="shared" si="5"/>
        <v>0</v>
      </c>
      <c r="AB18" s="60"/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21" customFormat="1" ht="12" hidden="1" x14ac:dyDescent="0.3">
      <c r="A19" s="11">
        <v>13</v>
      </c>
      <c r="B19" s="15" t="s">
        <v>58</v>
      </c>
      <c r="C19" s="14" t="s">
        <v>727</v>
      </c>
      <c r="D19" s="14">
        <v>42951</v>
      </c>
      <c r="E19" s="65"/>
      <c r="F19" s="15" t="s">
        <v>620</v>
      </c>
      <c r="G19" s="15" t="s">
        <v>59</v>
      </c>
      <c r="H19" s="15" t="s">
        <v>36</v>
      </c>
      <c r="I19" s="15" t="s">
        <v>37</v>
      </c>
      <c r="J19" s="15" t="s">
        <v>821</v>
      </c>
      <c r="K19" s="15" t="s">
        <v>822</v>
      </c>
      <c r="L19" s="16">
        <v>280</v>
      </c>
      <c r="M19" s="17">
        <v>0.66</v>
      </c>
      <c r="N19" s="18">
        <v>185</v>
      </c>
      <c r="O19" s="19"/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>
        <v>300</v>
      </c>
      <c r="W19" s="20">
        <f t="shared" si="3"/>
        <v>60</v>
      </c>
      <c r="X19" s="16"/>
      <c r="Y19" s="20">
        <f t="shared" si="4"/>
        <v>0</v>
      </c>
      <c r="Z19" s="16"/>
      <c r="AA19" s="20">
        <f t="shared" si="5"/>
        <v>0</v>
      </c>
      <c r="AB19" s="60"/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21" customFormat="1" ht="12" hidden="1" x14ac:dyDescent="0.3">
      <c r="A20" s="11">
        <v>14</v>
      </c>
      <c r="B20" s="15" t="s">
        <v>67</v>
      </c>
      <c r="C20" s="14" t="s">
        <v>999</v>
      </c>
      <c r="D20" s="14">
        <v>42951</v>
      </c>
      <c r="E20" s="65"/>
      <c r="F20" s="15" t="s">
        <v>85</v>
      </c>
      <c r="G20" s="15" t="s">
        <v>47</v>
      </c>
      <c r="H20" s="15" t="s">
        <v>1015</v>
      </c>
      <c r="I20" s="15" t="s">
        <v>1016</v>
      </c>
      <c r="J20" s="15" t="s">
        <v>635</v>
      </c>
      <c r="K20" s="15" t="s">
        <v>636</v>
      </c>
      <c r="L20" s="16">
        <v>400</v>
      </c>
      <c r="M20" s="17">
        <v>0.7</v>
      </c>
      <c r="N20" s="18">
        <f t="shared" si="7"/>
        <v>280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>
        <v>400</v>
      </c>
      <c r="Y20" s="20">
        <f t="shared" si="4"/>
        <v>80</v>
      </c>
      <c r="Z20" s="16"/>
      <c r="AA20" s="20">
        <f t="shared" si="5"/>
        <v>0</v>
      </c>
      <c r="AB20" s="60"/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21" customFormat="1" ht="12" hidden="1" x14ac:dyDescent="0.3">
      <c r="A21" s="11">
        <v>15</v>
      </c>
      <c r="B21" s="15" t="s">
        <v>62</v>
      </c>
      <c r="C21" s="14" t="s">
        <v>17</v>
      </c>
      <c r="D21" s="14">
        <v>42951</v>
      </c>
      <c r="E21" s="65" t="s">
        <v>315</v>
      </c>
      <c r="F21" s="15" t="s">
        <v>990</v>
      </c>
      <c r="G21" s="15" t="s">
        <v>59</v>
      </c>
      <c r="H21" s="22" t="s">
        <v>391</v>
      </c>
      <c r="I21" s="22" t="s">
        <v>140</v>
      </c>
      <c r="J21" s="15" t="s">
        <v>146</v>
      </c>
      <c r="K21" s="15" t="s">
        <v>65</v>
      </c>
      <c r="L21" s="16">
        <v>110</v>
      </c>
      <c r="M21" s="17">
        <v>0</v>
      </c>
      <c r="N21" s="18">
        <f>L21*M21</f>
        <v>0</v>
      </c>
      <c r="O21" s="19"/>
      <c r="P21" s="16"/>
      <c r="Q21" s="20">
        <f>P21*0.22</f>
        <v>0</v>
      </c>
      <c r="R21" s="16"/>
      <c r="S21" s="20">
        <f>R21*0.2</f>
        <v>0</v>
      </c>
      <c r="T21" s="16">
        <v>125</v>
      </c>
      <c r="U21" s="20">
        <f>T21*0.2</f>
        <v>25</v>
      </c>
      <c r="V21" s="16"/>
      <c r="W21" s="20">
        <f>V21*0.2</f>
        <v>0</v>
      </c>
      <c r="X21" s="16"/>
      <c r="Y21" s="20">
        <f>X21*0.2</f>
        <v>0</v>
      </c>
      <c r="Z21" s="16"/>
      <c r="AA21" s="20">
        <f>Z21*0.2</f>
        <v>0</v>
      </c>
      <c r="AB21" s="61" t="s">
        <v>1008</v>
      </c>
      <c r="AC21" s="57" t="s">
        <v>41</v>
      </c>
      <c r="AD21" s="51"/>
      <c r="AE21" s="38"/>
      <c r="AF21" s="11"/>
      <c r="AG21" s="52"/>
      <c r="AH21" s="51"/>
      <c r="AI21" s="34"/>
      <c r="AJ21" s="42">
        <f>AH21*AI21</f>
        <v>0</v>
      </c>
    </row>
    <row r="22" spans="1:36" s="21" customFormat="1" ht="12" x14ac:dyDescent="0.3">
      <c r="A22" s="11">
        <v>16</v>
      </c>
      <c r="B22" s="15" t="s">
        <v>32</v>
      </c>
      <c r="C22" s="14" t="s">
        <v>42</v>
      </c>
      <c r="D22" s="14">
        <v>42952</v>
      </c>
      <c r="E22" s="65" t="s">
        <v>1017</v>
      </c>
      <c r="F22" s="15" t="s">
        <v>71</v>
      </c>
      <c r="G22" s="15" t="s">
        <v>59</v>
      </c>
      <c r="H22" s="15" t="s">
        <v>36</v>
      </c>
      <c r="I22" s="22" t="s">
        <v>37</v>
      </c>
      <c r="J22" s="15" t="s">
        <v>1018</v>
      </c>
      <c r="K22" s="15" t="s">
        <v>1019</v>
      </c>
      <c r="L22" s="16">
        <v>320</v>
      </c>
      <c r="M22" s="17">
        <v>0.78</v>
      </c>
      <c r="N22" s="18">
        <v>250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0"/>
      <c r="AC22" s="57" t="s">
        <v>41</v>
      </c>
      <c r="AD22" s="53" t="s">
        <v>1020</v>
      </c>
      <c r="AE22" s="45">
        <v>70</v>
      </c>
      <c r="AF22" s="11"/>
      <c r="AG22" s="52"/>
      <c r="AH22" s="51"/>
      <c r="AI22" s="34"/>
      <c r="AJ22" s="42">
        <f t="shared" si="6"/>
        <v>0</v>
      </c>
    </row>
    <row r="23" spans="1:36" s="21" customFormat="1" ht="12" hidden="1" x14ac:dyDescent="0.3">
      <c r="A23" s="11">
        <v>17</v>
      </c>
      <c r="B23" s="15" t="s">
        <v>58</v>
      </c>
      <c r="C23" s="14" t="s">
        <v>16</v>
      </c>
      <c r="D23" s="14">
        <v>42954</v>
      </c>
      <c r="E23" s="65"/>
      <c r="F23" s="15" t="s">
        <v>652</v>
      </c>
      <c r="G23" s="15" t="s">
        <v>59</v>
      </c>
      <c r="H23" s="22" t="s">
        <v>36</v>
      </c>
      <c r="I23" s="22" t="s">
        <v>37</v>
      </c>
      <c r="J23" s="15" t="s">
        <v>821</v>
      </c>
      <c r="K23" s="15" t="s">
        <v>822</v>
      </c>
      <c r="L23" s="16">
        <v>280</v>
      </c>
      <c r="M23" s="17">
        <v>0.66</v>
      </c>
      <c r="N23" s="18">
        <v>185</v>
      </c>
      <c r="O23" s="19"/>
      <c r="P23" s="16"/>
      <c r="Q23" s="20">
        <f t="shared" si="0"/>
        <v>0</v>
      </c>
      <c r="R23" s="16">
        <v>290</v>
      </c>
      <c r="S23" s="20">
        <f t="shared" si="1"/>
        <v>58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1"/>
      <c r="AC23" s="57" t="s">
        <v>41</v>
      </c>
      <c r="AD23" s="51"/>
      <c r="AE23" s="38"/>
      <c r="AF23" s="11"/>
      <c r="AG23" s="52"/>
      <c r="AH23" s="51"/>
      <c r="AI23" s="34"/>
      <c r="AJ23" s="42">
        <f t="shared" si="6"/>
        <v>0</v>
      </c>
    </row>
    <row r="24" spans="1:36" s="21" customFormat="1" ht="12" hidden="1" x14ac:dyDescent="0.3">
      <c r="A24" s="11">
        <v>18</v>
      </c>
      <c r="B24" s="15" t="s">
        <v>51</v>
      </c>
      <c r="C24" s="14" t="s">
        <v>999</v>
      </c>
      <c r="D24" s="14">
        <v>42954</v>
      </c>
      <c r="E24" s="65" t="s">
        <v>1021</v>
      </c>
      <c r="F24" s="15" t="s">
        <v>85</v>
      </c>
      <c r="G24" s="15" t="s">
        <v>35</v>
      </c>
      <c r="H24" s="15" t="s">
        <v>54</v>
      </c>
      <c r="I24" s="15" t="s">
        <v>55</v>
      </c>
      <c r="J24" s="15" t="s">
        <v>957</v>
      </c>
      <c r="K24" s="15" t="s">
        <v>1022</v>
      </c>
      <c r="L24" s="16">
        <v>350</v>
      </c>
      <c r="M24" s="17">
        <v>0.74</v>
      </c>
      <c r="N24" s="18">
        <f t="shared" si="7"/>
        <v>259</v>
      </c>
      <c r="O24" s="19">
        <v>225</v>
      </c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/>
      <c r="W24" s="20">
        <f t="shared" si="3"/>
        <v>0</v>
      </c>
      <c r="X24" s="16">
        <v>350</v>
      </c>
      <c r="Y24" s="20">
        <f t="shared" si="4"/>
        <v>70</v>
      </c>
      <c r="Z24" s="16"/>
      <c r="AA24" s="20">
        <f t="shared" si="5"/>
        <v>0</v>
      </c>
      <c r="AB24" s="60" t="s">
        <v>1023</v>
      </c>
      <c r="AC24" s="57" t="s">
        <v>41</v>
      </c>
      <c r="AD24" s="53"/>
      <c r="AE24" s="45"/>
      <c r="AF24" s="11"/>
      <c r="AG24" s="52"/>
      <c r="AH24" s="51"/>
      <c r="AI24" s="34"/>
      <c r="AJ24" s="42">
        <f t="shared" si="6"/>
        <v>0</v>
      </c>
    </row>
    <row r="25" spans="1:36" s="21" customFormat="1" ht="12" x14ac:dyDescent="0.3">
      <c r="A25" s="11">
        <v>19</v>
      </c>
      <c r="B25" s="15" t="s">
        <v>62</v>
      </c>
      <c r="C25" s="14" t="s">
        <v>727</v>
      </c>
      <c r="D25" s="14">
        <v>42954</v>
      </c>
      <c r="E25" s="65" t="s">
        <v>315</v>
      </c>
      <c r="F25" s="15" t="s">
        <v>71</v>
      </c>
      <c r="G25" s="15" t="s">
        <v>59</v>
      </c>
      <c r="H25" s="15" t="s">
        <v>391</v>
      </c>
      <c r="I25" s="22" t="s">
        <v>140</v>
      </c>
      <c r="J25" s="15" t="s">
        <v>146</v>
      </c>
      <c r="K25" s="15" t="s">
        <v>65</v>
      </c>
      <c r="L25" s="16">
        <v>110</v>
      </c>
      <c r="M25" s="17">
        <v>0</v>
      </c>
      <c r="N25" s="18">
        <f t="shared" si="7"/>
        <v>0</v>
      </c>
      <c r="O25" s="19"/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>
        <v>125</v>
      </c>
      <c r="W25" s="20">
        <f t="shared" si="3"/>
        <v>25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1024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21" customFormat="1" ht="12" hidden="1" x14ac:dyDescent="0.3">
      <c r="A26" s="11">
        <v>20</v>
      </c>
      <c r="B26" s="15" t="s">
        <v>58</v>
      </c>
      <c r="C26" s="14" t="s">
        <v>15</v>
      </c>
      <c r="D26" s="14">
        <v>42954</v>
      </c>
      <c r="E26" s="65"/>
      <c r="F26" s="15" t="s">
        <v>53</v>
      </c>
      <c r="G26" s="15" t="s">
        <v>47</v>
      </c>
      <c r="H26" s="15" t="s">
        <v>36</v>
      </c>
      <c r="I26" s="15" t="s">
        <v>37</v>
      </c>
      <c r="J26" s="15" t="s">
        <v>128</v>
      </c>
      <c r="K26" s="15" t="s">
        <v>129</v>
      </c>
      <c r="L26" s="16">
        <v>140</v>
      </c>
      <c r="M26" s="17">
        <v>0.72</v>
      </c>
      <c r="N26" s="18">
        <v>100</v>
      </c>
      <c r="O26" s="19"/>
      <c r="P26" s="16">
        <v>150</v>
      </c>
      <c r="Q26" s="20">
        <f t="shared" si="0"/>
        <v>33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/>
      <c r="AA26" s="20">
        <f t="shared" si="5"/>
        <v>0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6"/>
        <v>0</v>
      </c>
    </row>
    <row r="27" spans="1:36" s="21" customFormat="1" ht="12" hidden="1" x14ac:dyDescent="0.3">
      <c r="A27" s="11">
        <v>21</v>
      </c>
      <c r="B27" s="15" t="s">
        <v>178</v>
      </c>
      <c r="C27" s="14" t="s">
        <v>15</v>
      </c>
      <c r="D27" s="14">
        <v>42955</v>
      </c>
      <c r="E27" s="65"/>
      <c r="F27" s="15" t="s">
        <v>53</v>
      </c>
      <c r="G27" s="15" t="s">
        <v>47</v>
      </c>
      <c r="H27" s="15" t="s">
        <v>1025</v>
      </c>
      <c r="I27" s="15" t="s">
        <v>1026</v>
      </c>
      <c r="J27" s="15" t="s">
        <v>1027</v>
      </c>
      <c r="K27" s="15" t="s">
        <v>1028</v>
      </c>
      <c r="L27" s="16">
        <v>315</v>
      </c>
      <c r="M27" s="17">
        <v>0.72</v>
      </c>
      <c r="N27" s="18">
        <f t="shared" si="7"/>
        <v>226.79999999999998</v>
      </c>
      <c r="O27" s="19"/>
      <c r="P27" s="16">
        <v>330</v>
      </c>
      <c r="Q27" s="20">
        <f t="shared" si="0"/>
        <v>72.599999999999994</v>
      </c>
      <c r="R27" s="16"/>
      <c r="S27" s="20">
        <f t="shared" si="1"/>
        <v>0</v>
      </c>
      <c r="T27" s="16"/>
      <c r="U27" s="20">
        <f t="shared" si="2"/>
        <v>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21" customFormat="1" ht="12" hidden="1" x14ac:dyDescent="0.3">
      <c r="A28" s="11">
        <v>22</v>
      </c>
      <c r="B28" s="15" t="s">
        <v>58</v>
      </c>
      <c r="C28" s="14" t="s">
        <v>16</v>
      </c>
      <c r="D28" s="14">
        <v>42955</v>
      </c>
      <c r="E28" s="65"/>
      <c r="F28" s="15" t="s">
        <v>652</v>
      </c>
      <c r="G28" s="15" t="s">
        <v>47</v>
      </c>
      <c r="H28" s="15" t="s">
        <v>36</v>
      </c>
      <c r="I28" s="22" t="s">
        <v>37</v>
      </c>
      <c r="J28" s="15" t="s">
        <v>1029</v>
      </c>
      <c r="K28" s="15" t="s">
        <v>1030</v>
      </c>
      <c r="L28" s="16">
        <v>175</v>
      </c>
      <c r="M28" s="17">
        <v>0.72</v>
      </c>
      <c r="N28" s="18">
        <f t="shared" si="7"/>
        <v>126</v>
      </c>
      <c r="O28" s="19"/>
      <c r="P28" s="16"/>
      <c r="Q28" s="20">
        <f t="shared" si="0"/>
        <v>0</v>
      </c>
      <c r="R28" s="16">
        <v>200</v>
      </c>
      <c r="S28" s="20">
        <f t="shared" si="1"/>
        <v>40</v>
      </c>
      <c r="T28" s="16"/>
      <c r="U28" s="20">
        <f t="shared" si="2"/>
        <v>0</v>
      </c>
      <c r="V28" s="16"/>
      <c r="W28" s="20">
        <f t="shared" si="3"/>
        <v>0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21" customFormat="1" ht="12" hidden="1" x14ac:dyDescent="0.3">
      <c r="A29" s="11">
        <v>23</v>
      </c>
      <c r="B29" s="15" t="s">
        <v>58</v>
      </c>
      <c r="C29" s="14" t="s">
        <v>727</v>
      </c>
      <c r="D29" s="14">
        <v>42955</v>
      </c>
      <c r="E29" s="65"/>
      <c r="F29" s="15" t="s">
        <v>620</v>
      </c>
      <c r="G29" s="15" t="s">
        <v>47</v>
      </c>
      <c r="H29" s="15" t="s">
        <v>36</v>
      </c>
      <c r="I29" s="22" t="s">
        <v>37</v>
      </c>
      <c r="J29" s="15" t="s">
        <v>128</v>
      </c>
      <c r="K29" s="15" t="s">
        <v>129</v>
      </c>
      <c r="L29" s="16">
        <v>140</v>
      </c>
      <c r="M29" s="17">
        <v>0.68</v>
      </c>
      <c r="N29" s="18">
        <v>95</v>
      </c>
      <c r="O29" s="19"/>
      <c r="P29" s="16"/>
      <c r="Q29" s="20">
        <f>P29*0.22</f>
        <v>0</v>
      </c>
      <c r="R29" s="16"/>
      <c r="S29" s="20">
        <f>R29*0.2</f>
        <v>0</v>
      </c>
      <c r="T29" s="16"/>
      <c r="U29" s="20">
        <f>T29*0.2</f>
        <v>0</v>
      </c>
      <c r="V29" s="16">
        <v>150</v>
      </c>
      <c r="W29" s="20">
        <f>V29*0.2</f>
        <v>30</v>
      </c>
      <c r="X29" s="16"/>
      <c r="Y29" s="20">
        <f>X29*0.2</f>
        <v>0</v>
      </c>
      <c r="Z29" s="16"/>
      <c r="AA29" s="20">
        <f>Z29*0.2</f>
        <v>0</v>
      </c>
      <c r="AB29" s="60"/>
      <c r="AC29" s="57" t="s">
        <v>41</v>
      </c>
      <c r="AD29" s="51"/>
      <c r="AE29" s="38"/>
      <c r="AF29" s="11"/>
      <c r="AG29" s="52"/>
      <c r="AH29" s="51"/>
      <c r="AI29" s="34"/>
      <c r="AJ29" s="42">
        <f>AH29*AI29</f>
        <v>0</v>
      </c>
    </row>
    <row r="30" spans="1:36" s="21" customFormat="1" ht="12" hidden="1" x14ac:dyDescent="0.3">
      <c r="A30" s="11">
        <v>24</v>
      </c>
      <c r="B30" s="15" t="s">
        <v>1031</v>
      </c>
      <c r="C30" s="14" t="s">
        <v>727</v>
      </c>
      <c r="D30" s="14">
        <v>42956</v>
      </c>
      <c r="E30" s="65"/>
      <c r="F30" s="15" t="s">
        <v>620</v>
      </c>
      <c r="G30" s="15" t="s">
        <v>47</v>
      </c>
      <c r="H30" s="15" t="s">
        <v>36</v>
      </c>
      <c r="I30" s="22" t="s">
        <v>37</v>
      </c>
      <c r="J30" s="15" t="s">
        <v>141</v>
      </c>
      <c r="K30" s="15" t="s">
        <v>142</v>
      </c>
      <c r="L30" s="16">
        <v>510</v>
      </c>
      <c r="M30" s="17">
        <v>0.7</v>
      </c>
      <c r="N30" s="18">
        <f t="shared" si="7"/>
        <v>357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500</v>
      </c>
      <c r="W30" s="20">
        <f t="shared" si="3"/>
        <v>100</v>
      </c>
      <c r="X30" s="16"/>
      <c r="Y30" s="20">
        <f t="shared" si="4"/>
        <v>0</v>
      </c>
      <c r="Z30" s="16"/>
      <c r="AA30" s="20">
        <f t="shared" si="5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21" customFormat="1" ht="12" hidden="1" x14ac:dyDescent="0.3">
      <c r="A31" s="11">
        <v>25</v>
      </c>
      <c r="B31" s="15" t="s">
        <v>1031</v>
      </c>
      <c r="C31" s="14" t="s">
        <v>16</v>
      </c>
      <c r="D31" s="14">
        <v>42956</v>
      </c>
      <c r="E31" s="65"/>
      <c r="F31" s="15" t="s">
        <v>652</v>
      </c>
      <c r="G31" s="15" t="s">
        <v>47</v>
      </c>
      <c r="H31" s="15" t="s">
        <v>36</v>
      </c>
      <c r="I31" s="15" t="s">
        <v>37</v>
      </c>
      <c r="J31" s="15" t="s">
        <v>1032</v>
      </c>
      <c r="K31" s="15" t="s">
        <v>1033</v>
      </c>
      <c r="L31" s="16">
        <v>3</v>
      </c>
      <c r="M31" s="17">
        <v>25</v>
      </c>
      <c r="N31" s="18">
        <f t="shared" si="7"/>
        <v>75</v>
      </c>
      <c r="O31" s="19"/>
      <c r="P31" s="16"/>
      <c r="Q31" s="20">
        <f t="shared" si="0"/>
        <v>0</v>
      </c>
      <c r="R31" s="16">
        <v>100</v>
      </c>
      <c r="S31" s="20">
        <f t="shared" si="1"/>
        <v>20</v>
      </c>
      <c r="T31" s="16"/>
      <c r="U31" s="20">
        <f t="shared" si="2"/>
        <v>0</v>
      </c>
      <c r="V31" s="16"/>
      <c r="W31" s="20">
        <f t="shared" si="3"/>
        <v>0</v>
      </c>
      <c r="X31" s="16"/>
      <c r="Y31" s="20">
        <f t="shared" si="4"/>
        <v>0</v>
      </c>
      <c r="Z31" s="16"/>
      <c r="AA31" s="20">
        <f t="shared" si="5"/>
        <v>0</v>
      </c>
      <c r="AB31" s="61" t="s">
        <v>1034</v>
      </c>
      <c r="AC31" s="57" t="s">
        <v>41</v>
      </c>
      <c r="AD31" s="51"/>
      <c r="AE31" s="38"/>
      <c r="AF31" s="11"/>
      <c r="AG31" s="52"/>
      <c r="AH31" s="51"/>
      <c r="AI31" s="34"/>
      <c r="AJ31" s="42">
        <f t="shared" si="6"/>
        <v>0</v>
      </c>
    </row>
    <row r="32" spans="1:36" s="21" customFormat="1" ht="12" hidden="1" x14ac:dyDescent="0.3">
      <c r="A32" s="11">
        <v>26</v>
      </c>
      <c r="B32" s="15" t="s">
        <v>1031</v>
      </c>
      <c r="C32" s="14" t="s">
        <v>16</v>
      </c>
      <c r="D32" s="14">
        <v>42956</v>
      </c>
      <c r="E32" s="65"/>
      <c r="F32" s="15" t="s">
        <v>652</v>
      </c>
      <c r="G32" s="15" t="s">
        <v>47</v>
      </c>
      <c r="H32" s="15" t="s">
        <v>36</v>
      </c>
      <c r="I32" s="15" t="s">
        <v>37</v>
      </c>
      <c r="J32" s="15" t="s">
        <v>1035</v>
      </c>
      <c r="K32" s="15" t="s">
        <v>1036</v>
      </c>
      <c r="L32" s="16">
        <v>315</v>
      </c>
      <c r="M32" s="17">
        <v>0.7</v>
      </c>
      <c r="N32" s="18">
        <f t="shared" si="7"/>
        <v>220.5</v>
      </c>
      <c r="O32" s="19"/>
      <c r="P32" s="16"/>
      <c r="Q32" s="20">
        <f t="shared" si="0"/>
        <v>0</v>
      </c>
      <c r="R32" s="16">
        <v>320</v>
      </c>
      <c r="S32" s="20">
        <f t="shared" si="1"/>
        <v>64</v>
      </c>
      <c r="T32" s="16"/>
      <c r="U32" s="20">
        <f t="shared" si="2"/>
        <v>0</v>
      </c>
      <c r="V32" s="16"/>
      <c r="W32" s="20">
        <f t="shared" si="3"/>
        <v>0</v>
      </c>
      <c r="X32" s="16"/>
      <c r="Y32" s="20">
        <f t="shared" si="4"/>
        <v>0</v>
      </c>
      <c r="Z32" s="16"/>
      <c r="AA32" s="20">
        <f t="shared" si="5"/>
        <v>0</v>
      </c>
      <c r="AB32" s="61" t="s">
        <v>1037</v>
      </c>
      <c r="AC32" s="57" t="s">
        <v>41</v>
      </c>
      <c r="AD32" s="51"/>
      <c r="AE32" s="38"/>
      <c r="AF32" s="11"/>
      <c r="AG32" s="52"/>
      <c r="AH32" s="51"/>
      <c r="AI32" s="34"/>
      <c r="AJ32" s="42">
        <f t="shared" si="6"/>
        <v>0</v>
      </c>
    </row>
    <row r="33" spans="1:36" s="21" customFormat="1" ht="12" hidden="1" x14ac:dyDescent="0.3">
      <c r="A33" s="11">
        <v>27</v>
      </c>
      <c r="B33" s="15" t="s">
        <v>1031</v>
      </c>
      <c r="C33" s="14" t="s">
        <v>999</v>
      </c>
      <c r="D33" s="14">
        <v>42956</v>
      </c>
      <c r="E33" s="65"/>
      <c r="F33" s="15" t="s">
        <v>85</v>
      </c>
      <c r="G33" s="15" t="s">
        <v>47</v>
      </c>
      <c r="H33" s="15" t="s">
        <v>36</v>
      </c>
      <c r="I33" s="22" t="s">
        <v>37</v>
      </c>
      <c r="J33" s="15" t="s">
        <v>1038</v>
      </c>
      <c r="K33" s="22" t="s">
        <v>1039</v>
      </c>
      <c r="L33" s="16">
        <v>4</v>
      </c>
      <c r="M33" s="17">
        <v>25</v>
      </c>
      <c r="N33" s="18">
        <f t="shared" si="7"/>
        <v>100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/>
      <c r="W33" s="20">
        <f t="shared" si="3"/>
        <v>0</v>
      </c>
      <c r="X33" s="16">
        <v>100</v>
      </c>
      <c r="Y33" s="20">
        <f t="shared" si="4"/>
        <v>20</v>
      </c>
      <c r="Z33" s="16"/>
      <c r="AA33" s="20">
        <f t="shared" si="5"/>
        <v>0</v>
      </c>
      <c r="AB33" s="60" t="s">
        <v>829</v>
      </c>
      <c r="AC33" s="57" t="s">
        <v>41</v>
      </c>
      <c r="AD33" s="53"/>
      <c r="AE33" s="45"/>
      <c r="AF33" s="32"/>
      <c r="AG33" s="54"/>
      <c r="AH33" s="51"/>
      <c r="AI33" s="34"/>
      <c r="AJ33" s="42">
        <f t="shared" si="6"/>
        <v>0</v>
      </c>
    </row>
    <row r="34" spans="1:36" s="21" customFormat="1" ht="12" hidden="1" x14ac:dyDescent="0.3">
      <c r="A34" s="11">
        <v>28</v>
      </c>
      <c r="B34" s="15" t="s">
        <v>44</v>
      </c>
      <c r="C34" s="14" t="s">
        <v>15</v>
      </c>
      <c r="D34" s="14">
        <v>42956</v>
      </c>
      <c r="E34" s="65" t="s">
        <v>1040</v>
      </c>
      <c r="F34" s="15" t="s">
        <v>53</v>
      </c>
      <c r="G34" s="15" t="s">
        <v>47</v>
      </c>
      <c r="H34" s="15" t="s">
        <v>408</v>
      </c>
      <c r="I34" s="22" t="s">
        <v>159</v>
      </c>
      <c r="J34" s="15" t="s">
        <v>1041</v>
      </c>
      <c r="K34" s="15" t="s">
        <v>1042</v>
      </c>
      <c r="L34" s="16">
        <v>440</v>
      </c>
      <c r="M34" s="17">
        <v>0.75</v>
      </c>
      <c r="N34" s="18">
        <f t="shared" si="7"/>
        <v>330</v>
      </c>
      <c r="O34" s="19"/>
      <c r="P34" s="16">
        <v>450</v>
      </c>
      <c r="Q34" s="20">
        <f t="shared" si="0"/>
        <v>99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16"/>
      <c r="Y34" s="20">
        <f t="shared" si="4"/>
        <v>0</v>
      </c>
      <c r="Z34" s="16"/>
      <c r="AA34" s="20">
        <f t="shared" si="5"/>
        <v>0</v>
      </c>
      <c r="AB34" s="60"/>
      <c r="AC34" s="57" t="s">
        <v>41</v>
      </c>
      <c r="AD34" s="51"/>
      <c r="AE34" s="38"/>
      <c r="AF34" s="11"/>
      <c r="AG34" s="52"/>
      <c r="AH34" s="51"/>
      <c r="AI34" s="34"/>
      <c r="AJ34" s="42">
        <f t="shared" si="6"/>
        <v>0</v>
      </c>
    </row>
    <row r="35" spans="1:36" s="21" customFormat="1" ht="12" hidden="1" x14ac:dyDescent="0.3">
      <c r="A35" s="11">
        <v>29</v>
      </c>
      <c r="B35" s="15" t="s">
        <v>62</v>
      </c>
      <c r="C35" s="14" t="s">
        <v>17</v>
      </c>
      <c r="D35" s="14">
        <v>42957</v>
      </c>
      <c r="E35" s="65" t="s">
        <v>315</v>
      </c>
      <c r="F35" s="15" t="s">
        <v>1043</v>
      </c>
      <c r="G35" s="15" t="s">
        <v>59</v>
      </c>
      <c r="H35" s="15" t="s">
        <v>391</v>
      </c>
      <c r="I35" s="15" t="s">
        <v>140</v>
      </c>
      <c r="J35" s="15" t="s">
        <v>146</v>
      </c>
      <c r="K35" s="15" t="s">
        <v>65</v>
      </c>
      <c r="L35" s="16">
        <v>100</v>
      </c>
      <c r="M35" s="17">
        <v>0</v>
      </c>
      <c r="N35" s="18">
        <f t="shared" si="7"/>
        <v>0</v>
      </c>
      <c r="O35" s="19"/>
      <c r="P35" s="16"/>
      <c r="Q35" s="20">
        <f t="shared" si="0"/>
        <v>0</v>
      </c>
      <c r="R35" s="16"/>
      <c r="S35" s="20">
        <f t="shared" si="1"/>
        <v>0</v>
      </c>
      <c r="T35" s="16">
        <v>100</v>
      </c>
      <c r="U35" s="20">
        <f t="shared" si="2"/>
        <v>20</v>
      </c>
      <c r="V35" s="16"/>
      <c r="W35" s="20">
        <f t="shared" si="3"/>
        <v>0</v>
      </c>
      <c r="X35" s="16"/>
      <c r="Y35" s="20">
        <f t="shared" si="4"/>
        <v>0</v>
      </c>
      <c r="Z35" s="16"/>
      <c r="AA35" s="20">
        <f t="shared" si="5"/>
        <v>0</v>
      </c>
      <c r="AB35" s="60"/>
      <c r="AC35" s="57" t="s">
        <v>41</v>
      </c>
      <c r="AD35" s="51"/>
      <c r="AE35" s="38"/>
      <c r="AF35" s="11"/>
      <c r="AG35" s="52"/>
      <c r="AH35" s="53"/>
      <c r="AI35" s="34"/>
      <c r="AJ35" s="42">
        <f t="shared" si="6"/>
        <v>0</v>
      </c>
    </row>
    <row r="36" spans="1:36" s="21" customFormat="1" ht="12" hidden="1" x14ac:dyDescent="0.3">
      <c r="A36" s="11">
        <v>30</v>
      </c>
      <c r="B36" s="15" t="s">
        <v>58</v>
      </c>
      <c r="C36" s="14" t="s">
        <v>727</v>
      </c>
      <c r="D36" s="14">
        <v>42957</v>
      </c>
      <c r="E36" s="65"/>
      <c r="F36" s="15" t="s">
        <v>620</v>
      </c>
      <c r="G36" s="15" t="s">
        <v>47</v>
      </c>
      <c r="H36" s="15" t="s">
        <v>36</v>
      </c>
      <c r="I36" s="22" t="s">
        <v>37</v>
      </c>
      <c r="J36" s="15" t="s">
        <v>128</v>
      </c>
      <c r="K36" s="15" t="s">
        <v>129</v>
      </c>
      <c r="L36" s="16">
        <v>140</v>
      </c>
      <c r="M36" s="17">
        <v>0.72</v>
      </c>
      <c r="N36" s="18">
        <v>100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>
        <v>150</v>
      </c>
      <c r="W36" s="20">
        <f t="shared" si="3"/>
        <v>30</v>
      </c>
      <c r="X36" s="16"/>
      <c r="Y36" s="20">
        <f t="shared" si="4"/>
        <v>0</v>
      </c>
      <c r="Z36" s="16"/>
      <c r="AA36" s="20">
        <f t="shared" si="5"/>
        <v>0</v>
      </c>
      <c r="AB36" s="60"/>
      <c r="AC36" s="57" t="s">
        <v>41</v>
      </c>
      <c r="AD36" s="51"/>
      <c r="AE36" s="38"/>
      <c r="AF36" s="11"/>
      <c r="AG36" s="52"/>
      <c r="AH36" s="51"/>
      <c r="AI36" s="34"/>
      <c r="AJ36" s="42">
        <f t="shared" si="6"/>
        <v>0</v>
      </c>
    </row>
    <row r="37" spans="1:36" s="21" customFormat="1" ht="12" hidden="1" x14ac:dyDescent="0.3">
      <c r="A37" s="11">
        <v>31</v>
      </c>
      <c r="B37" s="15" t="s">
        <v>58</v>
      </c>
      <c r="C37" s="14" t="s">
        <v>15</v>
      </c>
      <c r="D37" s="14">
        <v>42958</v>
      </c>
      <c r="E37" s="65"/>
      <c r="F37" s="15" t="s">
        <v>53</v>
      </c>
      <c r="G37" s="15" t="s">
        <v>47</v>
      </c>
      <c r="H37" s="15" t="s">
        <v>36</v>
      </c>
      <c r="I37" s="22" t="s">
        <v>37</v>
      </c>
      <c r="J37" s="15" t="s">
        <v>1044</v>
      </c>
      <c r="K37" s="15" t="s">
        <v>1045</v>
      </c>
      <c r="L37" s="16">
        <v>470</v>
      </c>
      <c r="M37" s="17">
        <v>0.73</v>
      </c>
      <c r="N37" s="18">
        <v>340</v>
      </c>
      <c r="O37" s="19"/>
      <c r="P37" s="16">
        <v>500</v>
      </c>
      <c r="Q37" s="20">
        <f t="shared" si="0"/>
        <v>110</v>
      </c>
      <c r="R37" s="16"/>
      <c r="S37" s="20">
        <f t="shared" si="1"/>
        <v>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/>
      <c r="AC37" s="58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21" customFormat="1" ht="12" hidden="1" x14ac:dyDescent="0.3">
      <c r="A38" s="11">
        <v>32</v>
      </c>
      <c r="B38" s="15" t="s">
        <v>58</v>
      </c>
      <c r="C38" s="14" t="s">
        <v>727</v>
      </c>
      <c r="D38" s="14">
        <v>42958</v>
      </c>
      <c r="E38" s="65"/>
      <c r="F38" s="15" t="s">
        <v>620</v>
      </c>
      <c r="G38" s="15" t="s">
        <v>47</v>
      </c>
      <c r="H38" s="15" t="s">
        <v>36</v>
      </c>
      <c r="I38" s="22" t="s">
        <v>37</v>
      </c>
      <c r="J38" s="15" t="s">
        <v>128</v>
      </c>
      <c r="K38" s="15" t="s">
        <v>129</v>
      </c>
      <c r="L38" s="16">
        <v>140</v>
      </c>
      <c r="M38" s="17">
        <v>0.72</v>
      </c>
      <c r="N38" s="18">
        <v>100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/>
      <c r="U38" s="20">
        <f t="shared" si="2"/>
        <v>0</v>
      </c>
      <c r="V38" s="16">
        <v>150</v>
      </c>
      <c r="W38" s="20">
        <f t="shared" si="3"/>
        <v>30</v>
      </c>
      <c r="X38" s="16"/>
      <c r="Y38" s="20">
        <f t="shared" si="4"/>
        <v>0</v>
      </c>
      <c r="Z38" s="16"/>
      <c r="AA38" s="20">
        <f t="shared" si="5"/>
        <v>0</v>
      </c>
      <c r="AB38" s="60"/>
      <c r="AC38" s="58" t="s">
        <v>41</v>
      </c>
      <c r="AD38" s="51"/>
      <c r="AE38" s="38"/>
      <c r="AF38" s="11"/>
      <c r="AG38" s="52"/>
      <c r="AH38" s="51"/>
      <c r="AI38" s="34"/>
      <c r="AJ38" s="42">
        <f t="shared" si="6"/>
        <v>0</v>
      </c>
    </row>
    <row r="39" spans="1:36" s="21" customFormat="1" ht="12" hidden="1" x14ac:dyDescent="0.3">
      <c r="A39" s="11">
        <v>33</v>
      </c>
      <c r="B39" s="15" t="s">
        <v>58</v>
      </c>
      <c r="C39" s="14" t="s">
        <v>16</v>
      </c>
      <c r="D39" s="14">
        <v>42958</v>
      </c>
      <c r="E39" s="65"/>
      <c r="F39" s="15" t="s">
        <v>652</v>
      </c>
      <c r="G39" s="15" t="s">
        <v>35</v>
      </c>
      <c r="H39" s="15" t="s">
        <v>36</v>
      </c>
      <c r="I39" s="22" t="s">
        <v>37</v>
      </c>
      <c r="J39" s="15" t="s">
        <v>1046</v>
      </c>
      <c r="K39" s="15" t="s">
        <v>1047</v>
      </c>
      <c r="L39" s="16">
        <v>213</v>
      </c>
      <c r="M39" s="17">
        <v>0.72</v>
      </c>
      <c r="N39" s="18">
        <v>150</v>
      </c>
      <c r="O39" s="19"/>
      <c r="P39" s="16"/>
      <c r="Q39" s="20">
        <f>P39*0.22</f>
        <v>0</v>
      </c>
      <c r="R39" s="16">
        <v>230</v>
      </c>
      <c r="S39" s="20">
        <f>R39*0.2</f>
        <v>46</v>
      </c>
      <c r="T39" s="16"/>
      <c r="U39" s="20">
        <f>T39*0.2</f>
        <v>0</v>
      </c>
      <c r="V39" s="16"/>
      <c r="W39" s="20">
        <f>V39*0.2</f>
        <v>0</v>
      </c>
      <c r="X39" s="16"/>
      <c r="Y39" s="20">
        <f>X39*0.2</f>
        <v>0</v>
      </c>
      <c r="Z39" s="16"/>
      <c r="AA39" s="20">
        <f>Z39*0.2</f>
        <v>0</v>
      </c>
      <c r="AB39" s="60"/>
      <c r="AC39" s="57" t="s">
        <v>41</v>
      </c>
      <c r="AD39" s="51"/>
      <c r="AE39" s="38"/>
      <c r="AF39" s="11"/>
      <c r="AG39" s="52"/>
      <c r="AH39" s="51"/>
      <c r="AI39" s="34"/>
      <c r="AJ39" s="42">
        <f>AH39*AI39</f>
        <v>0</v>
      </c>
    </row>
    <row r="40" spans="1:36" s="21" customFormat="1" ht="12" hidden="1" x14ac:dyDescent="0.3">
      <c r="A40" s="11">
        <v>34</v>
      </c>
      <c r="B40" s="15" t="s">
        <v>62</v>
      </c>
      <c r="C40" s="14" t="s">
        <v>17</v>
      </c>
      <c r="D40" s="14">
        <v>42958</v>
      </c>
      <c r="E40" s="65" t="s">
        <v>315</v>
      </c>
      <c r="F40" s="15" t="s">
        <v>34</v>
      </c>
      <c r="G40" s="15" t="s">
        <v>59</v>
      </c>
      <c r="H40" s="15" t="s">
        <v>391</v>
      </c>
      <c r="I40" s="15" t="s">
        <v>140</v>
      </c>
      <c r="J40" s="15" t="s">
        <v>146</v>
      </c>
      <c r="K40" s="15" t="s">
        <v>65</v>
      </c>
      <c r="L40" s="16">
        <v>100</v>
      </c>
      <c r="M40" s="17">
        <v>0</v>
      </c>
      <c r="N40" s="18">
        <f t="shared" si="7"/>
        <v>0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>
        <v>125</v>
      </c>
      <c r="U40" s="20">
        <f t="shared" si="2"/>
        <v>25</v>
      </c>
      <c r="V40" s="16"/>
      <c r="W40" s="20">
        <f t="shared" si="3"/>
        <v>0</v>
      </c>
      <c r="X40" s="16"/>
      <c r="Y40" s="20">
        <f t="shared" si="4"/>
        <v>0</v>
      </c>
      <c r="Z40" s="16"/>
      <c r="AA40" s="20">
        <f t="shared" si="5"/>
        <v>0</v>
      </c>
      <c r="AB40" s="60"/>
      <c r="AC40" s="58" t="s">
        <v>41</v>
      </c>
      <c r="AD40" s="51"/>
      <c r="AE40" s="38"/>
      <c r="AF40" s="11"/>
      <c r="AG40" s="52"/>
      <c r="AH40" s="53"/>
      <c r="AI40" s="34"/>
      <c r="AJ40" s="42">
        <f t="shared" si="6"/>
        <v>0</v>
      </c>
    </row>
    <row r="41" spans="1:36" s="21" customFormat="1" ht="12" hidden="1" x14ac:dyDescent="0.3">
      <c r="A41" s="11">
        <v>35</v>
      </c>
      <c r="B41" s="15" t="s">
        <v>62</v>
      </c>
      <c r="C41" s="14" t="s">
        <v>999</v>
      </c>
      <c r="D41" s="14">
        <v>42959</v>
      </c>
      <c r="E41" s="65" t="s">
        <v>1048</v>
      </c>
      <c r="F41" s="15" t="s">
        <v>85</v>
      </c>
      <c r="G41" s="15" t="s">
        <v>47</v>
      </c>
      <c r="H41" s="15" t="s">
        <v>36</v>
      </c>
      <c r="I41" s="15" t="s">
        <v>37</v>
      </c>
      <c r="J41" s="15" t="s">
        <v>1049</v>
      </c>
      <c r="K41" s="15" t="s">
        <v>1050</v>
      </c>
      <c r="L41" s="16">
        <v>350</v>
      </c>
      <c r="M41" s="17">
        <v>0</v>
      </c>
      <c r="N41" s="18">
        <f t="shared" si="7"/>
        <v>0</v>
      </c>
      <c r="O41" s="19"/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/>
      <c r="W41" s="20">
        <f t="shared" si="3"/>
        <v>0</v>
      </c>
      <c r="X41" s="16">
        <v>375</v>
      </c>
      <c r="Y41" s="20">
        <f t="shared" si="4"/>
        <v>75</v>
      </c>
      <c r="Z41" s="16"/>
      <c r="AA41" s="20">
        <f t="shared" si="5"/>
        <v>0</v>
      </c>
      <c r="AB41" s="60"/>
      <c r="AC41" s="58" t="s">
        <v>41</v>
      </c>
      <c r="AD41" s="51"/>
      <c r="AE41" s="38"/>
      <c r="AF41" s="11"/>
      <c r="AG41" s="52"/>
      <c r="AH41" s="51"/>
      <c r="AI41" s="34"/>
      <c r="AJ41" s="42">
        <f t="shared" si="6"/>
        <v>0</v>
      </c>
    </row>
    <row r="42" spans="1:36" s="21" customFormat="1" ht="12" x14ac:dyDescent="0.3">
      <c r="A42" s="11">
        <v>36</v>
      </c>
      <c r="B42" s="15" t="s">
        <v>178</v>
      </c>
      <c r="C42" s="14" t="s">
        <v>16</v>
      </c>
      <c r="D42" s="14">
        <v>42597</v>
      </c>
      <c r="E42" s="65"/>
      <c r="F42" s="15" t="s">
        <v>71</v>
      </c>
      <c r="G42" s="15" t="s">
        <v>59</v>
      </c>
      <c r="H42" s="15" t="s">
        <v>182</v>
      </c>
      <c r="I42" s="15" t="s">
        <v>183</v>
      </c>
      <c r="J42" s="15" t="s">
        <v>290</v>
      </c>
      <c r="K42" s="15" t="s">
        <v>291</v>
      </c>
      <c r="L42" s="16">
        <v>1900</v>
      </c>
      <c r="M42" s="17">
        <v>0.81</v>
      </c>
      <c r="N42" s="18">
        <f t="shared" si="7"/>
        <v>1539</v>
      </c>
      <c r="O42" s="19">
        <v>270.55</v>
      </c>
      <c r="P42" s="16"/>
      <c r="Q42" s="20">
        <f t="shared" si="0"/>
        <v>0</v>
      </c>
      <c r="R42" s="16">
        <v>1900</v>
      </c>
      <c r="S42" s="20">
        <f t="shared" si="1"/>
        <v>380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238</v>
      </c>
      <c r="AC42" s="58" t="s">
        <v>41</v>
      </c>
      <c r="AD42" s="53" t="s">
        <v>1051</v>
      </c>
      <c r="AE42" s="45">
        <v>200</v>
      </c>
      <c r="AF42" s="11"/>
      <c r="AG42" s="52"/>
      <c r="AH42" s="51"/>
      <c r="AI42" s="34"/>
      <c r="AJ42" s="42">
        <f t="shared" si="6"/>
        <v>0</v>
      </c>
    </row>
    <row r="43" spans="1:36" s="21" customFormat="1" ht="12" hidden="1" x14ac:dyDescent="0.3">
      <c r="A43" s="11">
        <v>37</v>
      </c>
      <c r="B43" s="15" t="s">
        <v>178</v>
      </c>
      <c r="C43" s="14" t="s">
        <v>15</v>
      </c>
      <c r="D43" s="14">
        <v>42963</v>
      </c>
      <c r="E43" s="65"/>
      <c r="F43" s="15" t="s">
        <v>85</v>
      </c>
      <c r="G43" s="15" t="s">
        <v>47</v>
      </c>
      <c r="H43" s="15" t="s">
        <v>182</v>
      </c>
      <c r="I43" s="15" t="s">
        <v>183</v>
      </c>
      <c r="J43" s="15" t="s">
        <v>938</v>
      </c>
      <c r="K43" s="15" t="s">
        <v>283</v>
      </c>
      <c r="L43" s="16">
        <v>1300</v>
      </c>
      <c r="M43" s="17">
        <v>0.94</v>
      </c>
      <c r="N43" s="18">
        <f t="shared" ref="N43:N55" si="8">L43*M43</f>
        <v>1222</v>
      </c>
      <c r="O43" s="19">
        <v>35</v>
      </c>
      <c r="P43" s="16">
        <v>1300</v>
      </c>
      <c r="Q43" s="20">
        <f t="shared" ref="Q43:Q55" si="9">P43*0.22</f>
        <v>286</v>
      </c>
      <c r="R43" s="16"/>
      <c r="S43" s="20">
        <f t="shared" ref="S43:S55" si="10">R43*0.2</f>
        <v>0</v>
      </c>
      <c r="T43" s="16"/>
      <c r="U43" s="20">
        <f t="shared" ref="U43:U55" si="11">T43*0.2</f>
        <v>0</v>
      </c>
      <c r="V43" s="16"/>
      <c r="W43" s="20">
        <f t="shared" ref="W43:W55" si="12">V43*0.2</f>
        <v>0</v>
      </c>
      <c r="X43" s="16"/>
      <c r="Y43" s="20">
        <f t="shared" ref="Y43:Y55" si="13">X43*0.2</f>
        <v>0</v>
      </c>
      <c r="Z43" s="16"/>
      <c r="AA43" s="20">
        <f t="shared" ref="AA43:AA54" si="14">Z43*0.2</f>
        <v>0</v>
      </c>
      <c r="AB43" s="60" t="s">
        <v>600</v>
      </c>
      <c r="AC43" s="57" t="s">
        <v>41</v>
      </c>
      <c r="AD43" s="51"/>
      <c r="AE43" s="38"/>
      <c r="AF43" s="11"/>
      <c r="AG43" s="52"/>
      <c r="AH43" s="51"/>
      <c r="AI43" s="34"/>
      <c r="AJ43" s="42">
        <f t="shared" ref="AJ43:AJ55" si="15">AH43*AI43</f>
        <v>0</v>
      </c>
    </row>
    <row r="44" spans="1:36" s="21" customFormat="1" ht="12" hidden="1" x14ac:dyDescent="0.3">
      <c r="A44" s="11">
        <v>38</v>
      </c>
      <c r="B44" s="15" t="s">
        <v>178</v>
      </c>
      <c r="C44" s="14" t="s">
        <v>999</v>
      </c>
      <c r="D44" s="14">
        <v>42963</v>
      </c>
      <c r="E44" s="65"/>
      <c r="F44" s="15" t="s">
        <v>85</v>
      </c>
      <c r="G44" s="15" t="s">
        <v>47</v>
      </c>
      <c r="H44" s="15" t="s">
        <v>182</v>
      </c>
      <c r="I44" s="15" t="s">
        <v>183</v>
      </c>
      <c r="J44" s="15" t="s">
        <v>938</v>
      </c>
      <c r="K44" s="15" t="s">
        <v>283</v>
      </c>
      <c r="L44" s="16">
        <v>0</v>
      </c>
      <c r="M44" s="17">
        <v>0</v>
      </c>
      <c r="N44" s="18">
        <f t="shared" si="8"/>
        <v>0</v>
      </c>
      <c r="O44" s="19"/>
      <c r="P44" s="16"/>
      <c r="Q44" s="20">
        <f t="shared" si="9"/>
        <v>0</v>
      </c>
      <c r="R44" s="16"/>
      <c r="S44" s="20">
        <f t="shared" si="10"/>
        <v>0</v>
      </c>
      <c r="T44" s="16"/>
      <c r="U44" s="20">
        <f t="shared" si="11"/>
        <v>0</v>
      </c>
      <c r="V44" s="16"/>
      <c r="W44" s="20">
        <f t="shared" si="12"/>
        <v>0</v>
      </c>
      <c r="X44" s="16">
        <v>1300</v>
      </c>
      <c r="Y44" s="20">
        <f t="shared" si="13"/>
        <v>260</v>
      </c>
      <c r="Z44" s="16"/>
      <c r="AA44" s="20">
        <f t="shared" si="14"/>
        <v>0</v>
      </c>
      <c r="AB44" s="60"/>
      <c r="AC44" s="58" t="s">
        <v>41</v>
      </c>
      <c r="AD44" s="51"/>
      <c r="AE44" s="38"/>
      <c r="AF44" s="11"/>
      <c r="AG44" s="52"/>
      <c r="AH44" s="51"/>
      <c r="AI44" s="34"/>
      <c r="AJ44" s="42">
        <f t="shared" si="15"/>
        <v>0</v>
      </c>
    </row>
    <row r="45" spans="1:36" s="21" customFormat="1" ht="12" hidden="1" x14ac:dyDescent="0.3">
      <c r="A45" s="11">
        <v>39</v>
      </c>
      <c r="B45" s="15" t="s">
        <v>800</v>
      </c>
      <c r="C45" s="14" t="s">
        <v>42</v>
      </c>
      <c r="D45" s="14">
        <v>42963</v>
      </c>
      <c r="E45" s="65" t="s">
        <v>1052</v>
      </c>
      <c r="F45" s="15" t="s">
        <v>1043</v>
      </c>
      <c r="G45" s="15" t="s">
        <v>47</v>
      </c>
      <c r="H45" s="15" t="s">
        <v>36</v>
      </c>
      <c r="I45" s="15" t="s">
        <v>37</v>
      </c>
      <c r="J45" s="15" t="s">
        <v>1053</v>
      </c>
      <c r="K45" s="15" t="s">
        <v>1054</v>
      </c>
      <c r="L45" s="16">
        <v>625</v>
      </c>
      <c r="M45" s="17">
        <v>0.8</v>
      </c>
      <c r="N45" s="18">
        <f t="shared" si="8"/>
        <v>500</v>
      </c>
      <c r="O45" s="19">
        <v>59.2</v>
      </c>
      <c r="P45" s="16"/>
      <c r="Q45" s="20">
        <f t="shared" si="9"/>
        <v>0</v>
      </c>
      <c r="R45" s="16"/>
      <c r="S45" s="20">
        <f t="shared" si="10"/>
        <v>0</v>
      </c>
      <c r="T45" s="16"/>
      <c r="U45" s="20">
        <f t="shared" si="11"/>
        <v>0</v>
      </c>
      <c r="V45" s="16"/>
      <c r="W45" s="20">
        <f t="shared" si="12"/>
        <v>0</v>
      </c>
      <c r="X45" s="16"/>
      <c r="Y45" s="20">
        <f t="shared" si="13"/>
        <v>0</v>
      </c>
      <c r="Z45" s="16"/>
      <c r="AA45" s="20">
        <f t="shared" si="14"/>
        <v>0</v>
      </c>
      <c r="AB45" s="60" t="s">
        <v>1055</v>
      </c>
      <c r="AC45" s="57" t="s">
        <v>41</v>
      </c>
      <c r="AD45" s="51"/>
      <c r="AE45" s="38"/>
      <c r="AF45" s="11"/>
      <c r="AG45" s="52"/>
      <c r="AH45" s="51"/>
      <c r="AI45" s="34"/>
      <c r="AJ45" s="42">
        <f t="shared" si="15"/>
        <v>0</v>
      </c>
    </row>
    <row r="46" spans="1:36" s="21" customFormat="1" ht="12" hidden="1" x14ac:dyDescent="0.3">
      <c r="A46" s="11">
        <v>40</v>
      </c>
      <c r="B46" s="15" t="s">
        <v>58</v>
      </c>
      <c r="C46" s="14" t="s">
        <v>727</v>
      </c>
      <c r="D46" s="90">
        <v>42963</v>
      </c>
      <c r="E46" s="91"/>
      <c r="F46" s="89" t="s">
        <v>620</v>
      </c>
      <c r="G46" s="89" t="s">
        <v>47</v>
      </c>
      <c r="H46" s="89" t="s">
        <v>36</v>
      </c>
      <c r="I46" s="89" t="s">
        <v>37</v>
      </c>
      <c r="J46" s="89" t="s">
        <v>1056</v>
      </c>
      <c r="K46" s="89" t="s">
        <v>571</v>
      </c>
      <c r="L46" s="92">
        <v>1</v>
      </c>
      <c r="M46" s="93">
        <v>0</v>
      </c>
      <c r="N46" s="94">
        <f>L46*M46</f>
        <v>0</v>
      </c>
      <c r="O46" s="19"/>
      <c r="P46" s="16"/>
      <c r="Q46" s="20">
        <f>P46*0.22</f>
        <v>0</v>
      </c>
      <c r="R46" s="16"/>
      <c r="S46" s="20">
        <f>R46*0.2</f>
        <v>0</v>
      </c>
      <c r="T46" s="16"/>
      <c r="U46" s="20">
        <f>T46*0.2</f>
        <v>0</v>
      </c>
      <c r="V46" s="16">
        <v>1</v>
      </c>
      <c r="W46" s="20">
        <v>10</v>
      </c>
      <c r="X46" s="16"/>
      <c r="Y46" s="20">
        <f>X46*0.2</f>
        <v>0</v>
      </c>
      <c r="Z46" s="16"/>
      <c r="AA46" s="20">
        <f>Z46*0.2</f>
        <v>0</v>
      </c>
      <c r="AB46" s="60" t="s">
        <v>1057</v>
      </c>
      <c r="AC46" s="57" t="s">
        <v>41</v>
      </c>
      <c r="AD46" s="51"/>
      <c r="AE46" s="38"/>
      <c r="AF46" s="11"/>
      <c r="AG46" s="52"/>
      <c r="AH46" s="51"/>
      <c r="AI46" s="34"/>
      <c r="AJ46" s="42">
        <f>AH46*AI46</f>
        <v>0</v>
      </c>
    </row>
    <row r="47" spans="1:36" s="21" customFormat="1" ht="12" hidden="1" x14ac:dyDescent="0.3">
      <c r="A47" s="11">
        <v>41</v>
      </c>
      <c r="B47" s="15" t="s">
        <v>58</v>
      </c>
      <c r="C47" s="14" t="s">
        <v>727</v>
      </c>
      <c r="D47" s="14">
        <v>42963</v>
      </c>
      <c r="E47" s="65"/>
      <c r="F47" s="15" t="s">
        <v>620</v>
      </c>
      <c r="G47" s="15" t="s">
        <v>35</v>
      </c>
      <c r="H47" s="15" t="s">
        <v>36</v>
      </c>
      <c r="I47" s="15" t="s">
        <v>37</v>
      </c>
      <c r="J47" s="15" t="s">
        <v>863</v>
      </c>
      <c r="K47" s="15" t="s">
        <v>864</v>
      </c>
      <c r="L47" s="16">
        <v>253</v>
      </c>
      <c r="M47" s="17">
        <v>0.65</v>
      </c>
      <c r="N47" s="18">
        <v>165</v>
      </c>
      <c r="O47" s="19"/>
      <c r="P47" s="16"/>
      <c r="Q47" s="20">
        <f t="shared" si="9"/>
        <v>0</v>
      </c>
      <c r="R47" s="16"/>
      <c r="S47" s="20">
        <f t="shared" si="10"/>
        <v>0</v>
      </c>
      <c r="T47" s="16"/>
      <c r="U47" s="20">
        <f t="shared" si="11"/>
        <v>0</v>
      </c>
      <c r="V47" s="16">
        <v>260</v>
      </c>
      <c r="W47" s="20">
        <f t="shared" si="12"/>
        <v>52</v>
      </c>
      <c r="X47" s="16"/>
      <c r="Y47" s="20">
        <f t="shared" si="13"/>
        <v>0</v>
      </c>
      <c r="Z47" s="16"/>
      <c r="AA47" s="20">
        <f t="shared" si="14"/>
        <v>0</v>
      </c>
      <c r="AB47" s="60"/>
      <c r="AC47" s="57" t="s">
        <v>41</v>
      </c>
      <c r="AD47" s="51"/>
      <c r="AE47" s="38"/>
      <c r="AF47" s="11"/>
      <c r="AG47" s="52"/>
      <c r="AH47" s="51"/>
      <c r="AI47" s="34"/>
      <c r="AJ47" s="42">
        <f t="shared" si="15"/>
        <v>0</v>
      </c>
    </row>
    <row r="48" spans="1:36" s="21" customFormat="1" ht="12" hidden="1" x14ac:dyDescent="0.3">
      <c r="A48" s="11">
        <v>42</v>
      </c>
      <c r="B48" s="15" t="s">
        <v>58</v>
      </c>
      <c r="C48" s="14" t="s">
        <v>727</v>
      </c>
      <c r="D48" s="14">
        <v>42964</v>
      </c>
      <c r="E48" s="65"/>
      <c r="F48" s="15" t="s">
        <v>620</v>
      </c>
      <c r="G48" s="15" t="s">
        <v>47</v>
      </c>
      <c r="H48" s="15" t="s">
        <v>36</v>
      </c>
      <c r="I48" s="15" t="s">
        <v>37</v>
      </c>
      <c r="J48" s="15" t="s">
        <v>1058</v>
      </c>
      <c r="K48" s="15" t="s">
        <v>1059</v>
      </c>
      <c r="L48" s="16">
        <v>170</v>
      </c>
      <c r="M48" s="17">
        <v>0.41</v>
      </c>
      <c r="N48" s="18">
        <v>70</v>
      </c>
      <c r="O48" s="19"/>
      <c r="P48" s="16"/>
      <c r="Q48" s="20">
        <f t="shared" si="9"/>
        <v>0</v>
      </c>
      <c r="R48" s="16"/>
      <c r="S48" s="20">
        <f t="shared" si="10"/>
        <v>0</v>
      </c>
      <c r="T48" s="16"/>
      <c r="U48" s="20">
        <f t="shared" si="11"/>
        <v>0</v>
      </c>
      <c r="V48" s="16">
        <v>170</v>
      </c>
      <c r="W48" s="20">
        <f t="shared" si="12"/>
        <v>34</v>
      </c>
      <c r="X48" s="16"/>
      <c r="Y48" s="20">
        <f t="shared" si="13"/>
        <v>0</v>
      </c>
      <c r="Z48" s="16"/>
      <c r="AA48" s="20">
        <f t="shared" si="14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15"/>
        <v>0</v>
      </c>
    </row>
    <row r="49" spans="1:36" s="21" customFormat="1" ht="12" hidden="1" x14ac:dyDescent="0.3">
      <c r="A49" s="11">
        <v>43</v>
      </c>
      <c r="B49" s="15" t="s">
        <v>58</v>
      </c>
      <c r="C49" s="14" t="s">
        <v>727</v>
      </c>
      <c r="D49" s="14">
        <v>42964</v>
      </c>
      <c r="E49" s="65"/>
      <c r="F49" s="15" t="s">
        <v>620</v>
      </c>
      <c r="G49" s="15"/>
      <c r="H49" s="15" t="s">
        <v>36</v>
      </c>
      <c r="I49" s="15" t="s">
        <v>37</v>
      </c>
      <c r="J49" s="15" t="s">
        <v>1056</v>
      </c>
      <c r="K49" s="15" t="s">
        <v>571</v>
      </c>
      <c r="L49" s="16">
        <v>190</v>
      </c>
      <c r="M49" s="17">
        <v>0.62</v>
      </c>
      <c r="N49" s="18">
        <v>115</v>
      </c>
      <c r="O49" s="19"/>
      <c r="P49" s="16"/>
      <c r="Q49" s="20">
        <f t="shared" si="9"/>
        <v>0</v>
      </c>
      <c r="R49" s="16"/>
      <c r="S49" s="20">
        <f t="shared" si="10"/>
        <v>0</v>
      </c>
      <c r="T49" s="16"/>
      <c r="U49" s="20">
        <f t="shared" si="11"/>
        <v>0</v>
      </c>
      <c r="V49" s="16">
        <v>190</v>
      </c>
      <c r="W49" s="20">
        <f t="shared" si="12"/>
        <v>38</v>
      </c>
      <c r="X49" s="16"/>
      <c r="Y49" s="20">
        <f t="shared" si="13"/>
        <v>0</v>
      </c>
      <c r="Z49" s="16"/>
      <c r="AA49" s="20">
        <f t="shared" si="14"/>
        <v>0</v>
      </c>
      <c r="AB49" s="60"/>
      <c r="AC49" s="57" t="s">
        <v>41</v>
      </c>
      <c r="AD49" s="51"/>
      <c r="AE49" s="38"/>
      <c r="AF49" s="11"/>
      <c r="AG49" s="52"/>
      <c r="AH49" s="51"/>
      <c r="AI49" s="34"/>
      <c r="AJ49" s="42">
        <f t="shared" si="15"/>
        <v>0</v>
      </c>
    </row>
    <row r="50" spans="1:36" s="21" customFormat="1" ht="12" hidden="1" x14ac:dyDescent="0.3">
      <c r="A50" s="11">
        <v>44</v>
      </c>
      <c r="B50" s="15" t="s">
        <v>58</v>
      </c>
      <c r="C50" s="14" t="s">
        <v>727</v>
      </c>
      <c r="D50" s="14">
        <v>42964</v>
      </c>
      <c r="E50" s="65"/>
      <c r="F50" s="15" t="s">
        <v>620</v>
      </c>
      <c r="G50" s="15" t="s">
        <v>47</v>
      </c>
      <c r="H50" s="15" t="s">
        <v>36</v>
      </c>
      <c r="I50" s="15" t="s">
        <v>37</v>
      </c>
      <c r="J50" s="15" t="s">
        <v>128</v>
      </c>
      <c r="K50" s="15" t="s">
        <v>129</v>
      </c>
      <c r="L50" s="16">
        <v>140</v>
      </c>
      <c r="M50" s="17">
        <v>0.68</v>
      </c>
      <c r="N50" s="18">
        <v>95</v>
      </c>
      <c r="O50" s="19"/>
      <c r="P50" s="16"/>
      <c r="Q50" s="20">
        <f t="shared" si="9"/>
        <v>0</v>
      </c>
      <c r="R50" s="16"/>
      <c r="S50" s="20">
        <f t="shared" si="10"/>
        <v>0</v>
      </c>
      <c r="T50" s="16"/>
      <c r="U50" s="20">
        <f t="shared" si="11"/>
        <v>0</v>
      </c>
      <c r="V50" s="16">
        <v>150</v>
      </c>
      <c r="W50" s="20">
        <f t="shared" si="12"/>
        <v>30</v>
      </c>
      <c r="X50" s="16"/>
      <c r="Y50" s="20">
        <f t="shared" si="13"/>
        <v>0</v>
      </c>
      <c r="Z50" s="16"/>
      <c r="AA50" s="20">
        <f t="shared" si="14"/>
        <v>0</v>
      </c>
      <c r="AB50" s="60"/>
      <c r="AC50" s="58" t="s">
        <v>41</v>
      </c>
      <c r="AD50" s="51"/>
      <c r="AE50" s="38"/>
      <c r="AF50" s="11"/>
      <c r="AG50" s="52"/>
      <c r="AH50" s="51"/>
      <c r="AI50" s="34"/>
      <c r="AJ50" s="42">
        <f t="shared" si="15"/>
        <v>0</v>
      </c>
    </row>
    <row r="51" spans="1:36" s="21" customFormat="1" ht="12" hidden="1" x14ac:dyDescent="0.3">
      <c r="A51" s="11">
        <v>45</v>
      </c>
      <c r="B51" s="15" t="s">
        <v>178</v>
      </c>
      <c r="C51" s="14" t="s">
        <v>17</v>
      </c>
      <c r="D51" s="14">
        <v>42964</v>
      </c>
      <c r="E51" s="65"/>
      <c r="F51" s="15" t="s">
        <v>34</v>
      </c>
      <c r="G51" s="15" t="s">
        <v>59</v>
      </c>
      <c r="H51" s="15" t="s">
        <v>182</v>
      </c>
      <c r="I51" s="15" t="s">
        <v>183</v>
      </c>
      <c r="J51" s="15" t="s">
        <v>180</v>
      </c>
      <c r="K51" s="15" t="s">
        <v>181</v>
      </c>
      <c r="L51" s="16">
        <v>670</v>
      </c>
      <c r="M51" s="17">
        <v>1.18</v>
      </c>
      <c r="N51" s="18">
        <f t="shared" si="8"/>
        <v>790.59999999999991</v>
      </c>
      <c r="O51" s="19">
        <v>71.599999999999994</v>
      </c>
      <c r="P51" s="16"/>
      <c r="Q51" s="20">
        <f t="shared" si="9"/>
        <v>0</v>
      </c>
      <c r="R51" s="16"/>
      <c r="S51" s="20">
        <f t="shared" si="10"/>
        <v>0</v>
      </c>
      <c r="T51" s="16">
        <v>670</v>
      </c>
      <c r="U51" s="20">
        <f t="shared" si="11"/>
        <v>134</v>
      </c>
      <c r="V51" s="16"/>
      <c r="W51" s="20">
        <f t="shared" si="12"/>
        <v>0</v>
      </c>
      <c r="X51" s="16"/>
      <c r="Y51" s="20">
        <f t="shared" si="13"/>
        <v>0</v>
      </c>
      <c r="Z51" s="16"/>
      <c r="AA51" s="20">
        <f t="shared" si="14"/>
        <v>0</v>
      </c>
      <c r="AB51" s="60" t="s">
        <v>1060</v>
      </c>
      <c r="AC51" s="57" t="s">
        <v>41</v>
      </c>
      <c r="AD51" s="51" t="s">
        <v>185</v>
      </c>
      <c r="AE51" s="38">
        <v>90</v>
      </c>
      <c r="AF51" s="11"/>
      <c r="AG51" s="52"/>
      <c r="AH51" s="51"/>
      <c r="AI51" s="34"/>
      <c r="AJ51" s="42">
        <f t="shared" si="15"/>
        <v>0</v>
      </c>
    </row>
    <row r="52" spans="1:36" s="21" customFormat="1" ht="12" hidden="1" x14ac:dyDescent="0.3">
      <c r="A52" s="11">
        <v>46</v>
      </c>
      <c r="B52" s="15" t="s">
        <v>62</v>
      </c>
      <c r="C52" s="14" t="s">
        <v>16</v>
      </c>
      <c r="D52" s="14">
        <v>42964</v>
      </c>
      <c r="E52" s="65" t="s">
        <v>315</v>
      </c>
      <c r="F52" s="15" t="s">
        <v>652</v>
      </c>
      <c r="G52" s="15" t="s">
        <v>59</v>
      </c>
      <c r="H52" s="15" t="s">
        <v>391</v>
      </c>
      <c r="I52" s="22" t="s">
        <v>140</v>
      </c>
      <c r="J52" s="15" t="s">
        <v>146</v>
      </c>
      <c r="K52" s="22" t="s">
        <v>65</v>
      </c>
      <c r="L52" s="16">
        <v>110</v>
      </c>
      <c r="M52" s="17">
        <v>0</v>
      </c>
      <c r="N52" s="18">
        <f t="shared" si="8"/>
        <v>0</v>
      </c>
      <c r="O52" s="19"/>
      <c r="P52" s="16"/>
      <c r="Q52" s="20">
        <f t="shared" si="9"/>
        <v>0</v>
      </c>
      <c r="R52" s="16">
        <v>125</v>
      </c>
      <c r="S52" s="20">
        <f t="shared" si="10"/>
        <v>25</v>
      </c>
      <c r="T52" s="16"/>
      <c r="U52" s="20">
        <f t="shared" si="11"/>
        <v>0</v>
      </c>
      <c r="V52" s="16"/>
      <c r="W52" s="20">
        <f t="shared" si="12"/>
        <v>0</v>
      </c>
      <c r="X52" s="16"/>
      <c r="Y52" s="20">
        <f t="shared" si="13"/>
        <v>0</v>
      </c>
      <c r="Z52" s="16"/>
      <c r="AA52" s="20">
        <f t="shared" si="14"/>
        <v>0</v>
      </c>
      <c r="AB52" s="60"/>
      <c r="AC52" s="57" t="s">
        <v>41</v>
      </c>
      <c r="AD52" s="51"/>
      <c r="AE52" s="38"/>
      <c r="AF52" s="11"/>
      <c r="AG52" s="52"/>
      <c r="AH52" s="51"/>
      <c r="AI52" s="34"/>
      <c r="AJ52" s="42">
        <f t="shared" si="15"/>
        <v>0</v>
      </c>
    </row>
    <row r="53" spans="1:36" s="21" customFormat="1" ht="12" hidden="1" x14ac:dyDescent="0.3">
      <c r="A53" s="11">
        <v>47</v>
      </c>
      <c r="B53" s="15" t="s">
        <v>161</v>
      </c>
      <c r="C53" s="14" t="s">
        <v>16</v>
      </c>
      <c r="D53" s="14">
        <v>42965</v>
      </c>
      <c r="E53" s="65"/>
      <c r="F53" s="15" t="s">
        <v>652</v>
      </c>
      <c r="G53" s="15" t="s">
        <v>47</v>
      </c>
      <c r="H53" s="15" t="s">
        <v>273</v>
      </c>
      <c r="I53" s="22" t="s">
        <v>274</v>
      </c>
      <c r="J53" s="15" t="s">
        <v>126</v>
      </c>
      <c r="K53" s="22" t="s">
        <v>127</v>
      </c>
      <c r="L53" s="16">
        <v>150</v>
      </c>
      <c r="M53" s="17">
        <v>0.9</v>
      </c>
      <c r="N53" s="18">
        <f t="shared" si="8"/>
        <v>135</v>
      </c>
      <c r="O53" s="19"/>
      <c r="P53" s="16"/>
      <c r="Q53" s="20">
        <f t="shared" si="9"/>
        <v>0</v>
      </c>
      <c r="R53" s="16">
        <v>150</v>
      </c>
      <c r="S53" s="20">
        <f t="shared" si="10"/>
        <v>30</v>
      </c>
      <c r="T53" s="16"/>
      <c r="U53" s="20">
        <f t="shared" si="11"/>
        <v>0</v>
      </c>
      <c r="V53" s="16"/>
      <c r="W53" s="20">
        <f t="shared" si="12"/>
        <v>0</v>
      </c>
      <c r="X53" s="16"/>
      <c r="Y53" s="20">
        <f t="shared" si="13"/>
        <v>0</v>
      </c>
      <c r="Z53" s="16"/>
      <c r="AA53" s="20">
        <f t="shared" si="14"/>
        <v>0</v>
      </c>
      <c r="AB53" s="60" t="s">
        <v>1061</v>
      </c>
      <c r="AC53" s="57" t="s">
        <v>41</v>
      </c>
      <c r="AD53" s="51"/>
      <c r="AE53" s="38"/>
      <c r="AF53" s="11"/>
      <c r="AG53" s="52"/>
      <c r="AH53" s="51"/>
      <c r="AI53" s="34"/>
      <c r="AJ53" s="42">
        <f t="shared" si="15"/>
        <v>0</v>
      </c>
    </row>
    <row r="54" spans="1:36" s="21" customFormat="1" ht="12" hidden="1" x14ac:dyDescent="0.3">
      <c r="A54" s="11">
        <v>48</v>
      </c>
      <c r="B54" s="15" t="s">
        <v>161</v>
      </c>
      <c r="C54" s="14" t="s">
        <v>18</v>
      </c>
      <c r="D54" s="14">
        <v>42965</v>
      </c>
      <c r="E54" s="65"/>
      <c r="F54" s="15" t="s">
        <v>85</v>
      </c>
      <c r="G54" s="15" t="s">
        <v>47</v>
      </c>
      <c r="H54" s="15" t="s">
        <v>163</v>
      </c>
      <c r="I54" s="22" t="s">
        <v>164</v>
      </c>
      <c r="J54" s="15" t="s">
        <v>126</v>
      </c>
      <c r="K54" s="15" t="s">
        <v>127</v>
      </c>
      <c r="L54" s="16">
        <v>100</v>
      </c>
      <c r="M54" s="17">
        <v>0.8</v>
      </c>
      <c r="N54" s="18">
        <f t="shared" si="8"/>
        <v>80</v>
      </c>
      <c r="O54" s="19"/>
      <c r="P54" s="16"/>
      <c r="Q54" s="20">
        <f t="shared" si="9"/>
        <v>0</v>
      </c>
      <c r="R54" s="16"/>
      <c r="S54" s="20">
        <f t="shared" si="10"/>
        <v>0</v>
      </c>
      <c r="T54" s="16"/>
      <c r="U54" s="20">
        <f t="shared" si="11"/>
        <v>0</v>
      </c>
      <c r="V54" s="16"/>
      <c r="W54" s="20">
        <f t="shared" si="12"/>
        <v>0</v>
      </c>
      <c r="X54" s="16"/>
      <c r="Y54" s="20">
        <f t="shared" si="13"/>
        <v>0</v>
      </c>
      <c r="Z54" s="16">
        <v>100</v>
      </c>
      <c r="AA54" s="20">
        <f t="shared" si="14"/>
        <v>20</v>
      </c>
      <c r="AB54" s="60"/>
      <c r="AC54" s="57" t="s">
        <v>41</v>
      </c>
      <c r="AD54" s="51"/>
      <c r="AE54" s="38"/>
      <c r="AF54" s="11"/>
      <c r="AG54" s="52"/>
      <c r="AH54" s="51"/>
      <c r="AI54" s="34"/>
      <c r="AJ54" s="42">
        <f t="shared" si="15"/>
        <v>0</v>
      </c>
    </row>
    <row r="55" spans="1:36" s="21" customFormat="1" ht="12" hidden="1" x14ac:dyDescent="0.3">
      <c r="A55" s="11">
        <v>49</v>
      </c>
      <c r="B55" s="15" t="s">
        <v>1062</v>
      </c>
      <c r="C55" s="14" t="s">
        <v>18</v>
      </c>
      <c r="D55" s="14">
        <v>42965</v>
      </c>
      <c r="E55" s="65"/>
      <c r="F55" s="15" t="s">
        <v>85</v>
      </c>
      <c r="G55" s="15" t="s">
        <v>47</v>
      </c>
      <c r="H55" s="15" t="s">
        <v>1063</v>
      </c>
      <c r="I55" s="15" t="s">
        <v>65</v>
      </c>
      <c r="J55" s="15" t="s">
        <v>948</v>
      </c>
      <c r="K55" s="15" t="s">
        <v>949</v>
      </c>
      <c r="L55" s="16">
        <v>3</v>
      </c>
      <c r="M55" s="17">
        <v>30</v>
      </c>
      <c r="N55" s="18">
        <f t="shared" si="8"/>
        <v>90</v>
      </c>
      <c r="O55" s="19"/>
      <c r="P55" s="16"/>
      <c r="Q55" s="20">
        <f t="shared" si="9"/>
        <v>0</v>
      </c>
      <c r="R55" s="16"/>
      <c r="S55" s="20">
        <f t="shared" si="10"/>
        <v>0</v>
      </c>
      <c r="T55" s="16"/>
      <c r="U55" s="20">
        <f t="shared" si="11"/>
        <v>0</v>
      </c>
      <c r="V55" s="16"/>
      <c r="W55" s="20">
        <f t="shared" si="12"/>
        <v>0</v>
      </c>
      <c r="X55" s="16"/>
      <c r="Y55" s="20">
        <f t="shared" si="13"/>
        <v>0</v>
      </c>
      <c r="Z55" s="16">
        <v>3</v>
      </c>
      <c r="AA55" s="20">
        <v>30</v>
      </c>
      <c r="AB55" s="60"/>
      <c r="AC55" s="57" t="s">
        <v>41</v>
      </c>
      <c r="AD55" s="51"/>
      <c r="AE55" s="38"/>
      <c r="AF55" s="11"/>
      <c r="AG55" s="52"/>
      <c r="AH55" s="51"/>
      <c r="AI55" s="34"/>
      <c r="AJ55" s="42">
        <f t="shared" si="15"/>
        <v>0</v>
      </c>
    </row>
    <row r="56" spans="1:36" s="21" customFormat="1" ht="12" hidden="1" x14ac:dyDescent="0.3">
      <c r="A56" s="11">
        <v>50</v>
      </c>
      <c r="B56" s="15" t="s">
        <v>58</v>
      </c>
      <c r="C56" s="14" t="s">
        <v>727</v>
      </c>
      <c r="D56" s="14">
        <v>42965</v>
      </c>
      <c r="E56" s="65"/>
      <c r="F56" s="15" t="s">
        <v>620</v>
      </c>
      <c r="G56" s="15" t="s">
        <v>35</v>
      </c>
      <c r="H56" s="15" t="s">
        <v>36</v>
      </c>
      <c r="I56" s="22" t="s">
        <v>37</v>
      </c>
      <c r="J56" s="15" t="s">
        <v>1064</v>
      </c>
      <c r="K56" s="15" t="s">
        <v>1065</v>
      </c>
      <c r="L56" s="16">
        <v>295</v>
      </c>
      <c r="M56" s="17">
        <v>0.63</v>
      </c>
      <c r="N56" s="18">
        <v>185</v>
      </c>
      <c r="O56" s="19"/>
      <c r="P56" s="16"/>
      <c r="Q56" s="20">
        <f t="shared" si="0"/>
        <v>0</v>
      </c>
      <c r="R56" s="16"/>
      <c r="S56" s="20">
        <f t="shared" si="1"/>
        <v>0</v>
      </c>
      <c r="T56" s="16"/>
      <c r="U56" s="20">
        <f t="shared" si="2"/>
        <v>0</v>
      </c>
      <c r="V56" s="16">
        <v>300</v>
      </c>
      <c r="W56" s="20">
        <f t="shared" si="3"/>
        <v>60</v>
      </c>
      <c r="X56" s="16"/>
      <c r="Y56" s="20">
        <f t="shared" si="4"/>
        <v>0</v>
      </c>
      <c r="Z56" s="16"/>
      <c r="AA56" s="20">
        <f t="shared" si="5"/>
        <v>0</v>
      </c>
      <c r="AB56" s="60"/>
      <c r="AC56" s="57" t="s">
        <v>41</v>
      </c>
      <c r="AD56" s="51"/>
      <c r="AE56" s="38"/>
      <c r="AF56" s="11"/>
      <c r="AG56" s="52"/>
      <c r="AH56" s="51"/>
      <c r="AI56" s="34"/>
      <c r="AJ56" s="42">
        <f t="shared" si="6"/>
        <v>0</v>
      </c>
    </row>
    <row r="57" spans="1:36" s="21" customFormat="1" ht="12" hidden="1" x14ac:dyDescent="0.3">
      <c r="A57" s="11">
        <v>51</v>
      </c>
      <c r="B57" s="15" t="s">
        <v>58</v>
      </c>
      <c r="C57" s="14" t="s">
        <v>16</v>
      </c>
      <c r="D57" s="14">
        <v>42968</v>
      </c>
      <c r="E57" s="6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1066</v>
      </c>
      <c r="K57" s="15" t="s">
        <v>1067</v>
      </c>
      <c r="L57" s="16">
        <v>593</v>
      </c>
      <c r="M57" s="17">
        <v>0.72</v>
      </c>
      <c r="N57" s="18">
        <v>430</v>
      </c>
      <c r="O57" s="19"/>
      <c r="P57" s="16"/>
      <c r="Q57" s="20">
        <f t="shared" si="0"/>
        <v>0</v>
      </c>
      <c r="R57" s="16">
        <v>600</v>
      </c>
      <c r="S57" s="20">
        <f t="shared" si="1"/>
        <v>120</v>
      </c>
      <c r="T57" s="16"/>
      <c r="U57" s="20">
        <f t="shared" si="2"/>
        <v>0</v>
      </c>
      <c r="V57" s="16"/>
      <c r="W57" s="20">
        <f t="shared" si="3"/>
        <v>0</v>
      </c>
      <c r="X57" s="16"/>
      <c r="Y57" s="20">
        <f t="shared" si="4"/>
        <v>0</v>
      </c>
      <c r="Z57" s="16"/>
      <c r="AA57" s="20">
        <f t="shared" si="5"/>
        <v>0</v>
      </c>
      <c r="AB57" s="60"/>
      <c r="AC57" s="58" t="s">
        <v>41</v>
      </c>
      <c r="AD57" s="51"/>
      <c r="AE57" s="38"/>
      <c r="AF57" s="11"/>
      <c r="AG57" s="52"/>
      <c r="AH57" s="51"/>
      <c r="AI57" s="34"/>
      <c r="AJ57" s="42">
        <f t="shared" si="6"/>
        <v>0</v>
      </c>
    </row>
    <row r="58" spans="1:36" s="21" customFormat="1" ht="12" hidden="1" x14ac:dyDescent="0.3">
      <c r="A58" s="11">
        <v>52</v>
      </c>
      <c r="B58" s="15" t="s">
        <v>58</v>
      </c>
      <c r="C58" s="14" t="s">
        <v>999</v>
      </c>
      <c r="D58" s="14">
        <v>42968</v>
      </c>
      <c r="E58" s="65"/>
      <c r="F58" s="15" t="s">
        <v>1043</v>
      </c>
      <c r="G58" s="15" t="s">
        <v>59</v>
      </c>
      <c r="H58" s="15" t="s">
        <v>36</v>
      </c>
      <c r="I58" s="22" t="s">
        <v>37</v>
      </c>
      <c r="J58" s="15" t="s">
        <v>249</v>
      </c>
      <c r="K58" s="15" t="s">
        <v>250</v>
      </c>
      <c r="L58" s="16">
        <v>100</v>
      </c>
      <c r="M58" s="17">
        <v>0.7</v>
      </c>
      <c r="N58" s="18">
        <f t="shared" si="7"/>
        <v>70</v>
      </c>
      <c r="O58" s="19"/>
      <c r="P58" s="16"/>
      <c r="Q58" s="20">
        <f t="shared" si="0"/>
        <v>0</v>
      </c>
      <c r="R58" s="16"/>
      <c r="S58" s="20">
        <f t="shared" si="1"/>
        <v>0</v>
      </c>
      <c r="T58" s="16"/>
      <c r="U58" s="20">
        <f t="shared" si="2"/>
        <v>0</v>
      </c>
      <c r="V58" s="16"/>
      <c r="W58" s="20">
        <f t="shared" si="3"/>
        <v>0</v>
      </c>
      <c r="X58" s="16">
        <v>100</v>
      </c>
      <c r="Y58" s="20">
        <f t="shared" si="4"/>
        <v>20</v>
      </c>
      <c r="Z58" s="16"/>
      <c r="AA58" s="20">
        <f t="shared" si="5"/>
        <v>0</v>
      </c>
      <c r="AB58" s="60"/>
      <c r="AC58" s="57" t="s">
        <v>41</v>
      </c>
      <c r="AD58" s="51"/>
      <c r="AE58" s="38"/>
      <c r="AF58" s="11"/>
      <c r="AG58" s="52"/>
      <c r="AH58" s="51"/>
      <c r="AI58" s="34"/>
      <c r="AJ58" s="42">
        <f t="shared" si="6"/>
        <v>0</v>
      </c>
    </row>
    <row r="59" spans="1:36" s="21" customFormat="1" ht="12" hidden="1" x14ac:dyDescent="0.3">
      <c r="A59" s="11">
        <v>53</v>
      </c>
      <c r="B59" s="15" t="s">
        <v>58</v>
      </c>
      <c r="C59" s="14" t="s">
        <v>18</v>
      </c>
      <c r="D59" s="14">
        <v>42968</v>
      </c>
      <c r="E59" s="65"/>
      <c r="F59" s="15" t="s">
        <v>85</v>
      </c>
      <c r="G59" s="15" t="s">
        <v>47</v>
      </c>
      <c r="H59" s="15" t="s">
        <v>36</v>
      </c>
      <c r="I59" s="22" t="s">
        <v>37</v>
      </c>
      <c r="J59" s="15" t="s">
        <v>1068</v>
      </c>
      <c r="K59" s="15" t="s">
        <v>1069</v>
      </c>
      <c r="L59" s="16">
        <v>168</v>
      </c>
      <c r="M59" s="17">
        <v>0.66</v>
      </c>
      <c r="N59" s="18">
        <v>110</v>
      </c>
      <c r="O59" s="19"/>
      <c r="P59" s="16"/>
      <c r="Q59" s="20">
        <f t="shared" si="0"/>
        <v>0</v>
      </c>
      <c r="R59" s="16"/>
      <c r="S59" s="20">
        <f t="shared" si="1"/>
        <v>0</v>
      </c>
      <c r="T59" s="16"/>
      <c r="U59" s="20">
        <f t="shared" si="2"/>
        <v>0</v>
      </c>
      <c r="V59" s="16"/>
      <c r="W59" s="20">
        <f t="shared" si="3"/>
        <v>0</v>
      </c>
      <c r="X59" s="16"/>
      <c r="Y59" s="20">
        <f t="shared" si="4"/>
        <v>0</v>
      </c>
      <c r="Z59" s="16">
        <v>180</v>
      </c>
      <c r="AA59" s="20">
        <f t="shared" si="5"/>
        <v>36</v>
      </c>
      <c r="AB59" s="60"/>
      <c r="AC59" s="57" t="s">
        <v>41</v>
      </c>
      <c r="AD59" s="51"/>
      <c r="AE59" s="38"/>
      <c r="AF59" s="11"/>
      <c r="AG59" s="52"/>
      <c r="AH59" s="51"/>
      <c r="AI59" s="34"/>
      <c r="AJ59" s="42">
        <f t="shared" si="6"/>
        <v>0</v>
      </c>
    </row>
    <row r="60" spans="1:36" s="21" customFormat="1" ht="12" hidden="1" x14ac:dyDescent="0.3">
      <c r="A60" s="11">
        <v>54</v>
      </c>
      <c r="B60" s="15" t="s">
        <v>58</v>
      </c>
      <c r="C60" s="14" t="s">
        <v>15</v>
      </c>
      <c r="D60" s="14">
        <v>42968</v>
      </c>
      <c r="E60" s="65"/>
      <c r="F60" s="15" t="s">
        <v>53</v>
      </c>
      <c r="G60" s="15" t="s">
        <v>47</v>
      </c>
      <c r="H60" s="15" t="s">
        <v>36</v>
      </c>
      <c r="I60" s="15" t="s">
        <v>37</v>
      </c>
      <c r="J60" s="15" t="s">
        <v>648</v>
      </c>
      <c r="K60" s="15" t="s">
        <v>649</v>
      </c>
      <c r="L60" s="16">
        <v>160</v>
      </c>
      <c r="M60" s="17">
        <v>0.75</v>
      </c>
      <c r="N60" s="18">
        <f t="shared" si="7"/>
        <v>120</v>
      </c>
      <c r="O60" s="19">
        <v>20</v>
      </c>
      <c r="P60" s="16">
        <v>170</v>
      </c>
      <c r="Q60" s="20">
        <f t="shared" si="0"/>
        <v>37.4</v>
      </c>
      <c r="R60" s="16"/>
      <c r="S60" s="20">
        <f t="shared" si="1"/>
        <v>0</v>
      </c>
      <c r="T60" s="16"/>
      <c r="U60" s="20">
        <f t="shared" si="2"/>
        <v>0</v>
      </c>
      <c r="V60" s="16"/>
      <c r="W60" s="20">
        <f t="shared" si="3"/>
        <v>0</v>
      </c>
      <c r="X60" s="16"/>
      <c r="Y60" s="20">
        <f t="shared" si="4"/>
        <v>0</v>
      </c>
      <c r="Z60" s="16"/>
      <c r="AA60" s="20">
        <f t="shared" si="5"/>
        <v>0</v>
      </c>
      <c r="AB60" s="60" t="s">
        <v>1070</v>
      </c>
      <c r="AC60" s="57" t="s">
        <v>41</v>
      </c>
      <c r="AD60" s="51"/>
      <c r="AE60" s="38"/>
      <c r="AF60" s="11"/>
      <c r="AG60" s="52"/>
      <c r="AH60" s="51"/>
      <c r="AI60" s="34"/>
      <c r="AJ60" s="42">
        <f t="shared" si="6"/>
        <v>0</v>
      </c>
    </row>
    <row r="61" spans="1:36" s="21" customFormat="1" ht="12" hidden="1" x14ac:dyDescent="0.3">
      <c r="A61" s="11">
        <v>55</v>
      </c>
      <c r="B61" s="15" t="s">
        <v>105</v>
      </c>
      <c r="C61" s="14" t="s">
        <v>17</v>
      </c>
      <c r="D61" s="14">
        <v>42968</v>
      </c>
      <c r="E61" s="65" t="s">
        <v>1071</v>
      </c>
      <c r="F61" s="15" t="s">
        <v>34</v>
      </c>
      <c r="G61" s="15" t="s">
        <v>59</v>
      </c>
      <c r="H61" s="15" t="s">
        <v>246</v>
      </c>
      <c r="I61" s="15" t="s">
        <v>65</v>
      </c>
      <c r="J61" s="15" t="s">
        <v>1072</v>
      </c>
      <c r="K61" s="15" t="s">
        <v>1073</v>
      </c>
      <c r="L61" s="16">
        <v>210</v>
      </c>
      <c r="M61" s="17">
        <v>0.7</v>
      </c>
      <c r="N61" s="18">
        <f t="shared" si="7"/>
        <v>147</v>
      </c>
      <c r="O61" s="19"/>
      <c r="P61" s="16"/>
      <c r="Q61" s="20">
        <f t="shared" si="0"/>
        <v>0</v>
      </c>
      <c r="R61" s="16"/>
      <c r="S61" s="20">
        <f t="shared" si="1"/>
        <v>0</v>
      </c>
      <c r="T61" s="16">
        <v>220</v>
      </c>
      <c r="U61" s="20">
        <f t="shared" si="2"/>
        <v>44</v>
      </c>
      <c r="V61" s="16"/>
      <c r="W61" s="20">
        <f t="shared" si="3"/>
        <v>0</v>
      </c>
      <c r="X61" s="16"/>
      <c r="Y61" s="20">
        <f t="shared" si="4"/>
        <v>0</v>
      </c>
      <c r="Z61" s="16"/>
      <c r="AA61" s="20">
        <f t="shared" si="5"/>
        <v>0</v>
      </c>
      <c r="AB61" s="60"/>
      <c r="AC61" s="57" t="s">
        <v>41</v>
      </c>
      <c r="AD61" s="51"/>
      <c r="AE61" s="38"/>
      <c r="AF61" s="11"/>
      <c r="AG61" s="52"/>
      <c r="AH61" s="51"/>
      <c r="AI61" s="34"/>
      <c r="AJ61" s="42">
        <f t="shared" si="6"/>
        <v>0</v>
      </c>
    </row>
    <row r="62" spans="1:36" s="21" customFormat="1" ht="12" hidden="1" x14ac:dyDescent="0.3">
      <c r="A62" s="11">
        <v>56</v>
      </c>
      <c r="B62" s="15" t="s">
        <v>105</v>
      </c>
      <c r="C62" s="14" t="s">
        <v>999</v>
      </c>
      <c r="D62" s="14">
        <v>42968</v>
      </c>
      <c r="E62" s="65" t="s">
        <v>1074</v>
      </c>
      <c r="F62" s="15" t="s">
        <v>1043</v>
      </c>
      <c r="G62" s="15" t="s">
        <v>59</v>
      </c>
      <c r="H62" s="15" t="s">
        <v>246</v>
      </c>
      <c r="I62" s="15" t="s">
        <v>65</v>
      </c>
      <c r="J62" s="15" t="s">
        <v>1075</v>
      </c>
      <c r="K62" s="15" t="s">
        <v>107</v>
      </c>
      <c r="L62" s="16">
        <v>180</v>
      </c>
      <c r="M62" s="17">
        <v>0.7</v>
      </c>
      <c r="N62" s="18">
        <f t="shared" si="7"/>
        <v>125.99999999999999</v>
      </c>
      <c r="O62" s="19"/>
      <c r="P62" s="16"/>
      <c r="Q62" s="20">
        <f t="shared" si="0"/>
        <v>0</v>
      </c>
      <c r="R62" s="16"/>
      <c r="S62" s="20">
        <f t="shared" si="1"/>
        <v>0</v>
      </c>
      <c r="T62" s="16"/>
      <c r="U62" s="20">
        <f t="shared" si="2"/>
        <v>0</v>
      </c>
      <c r="V62" s="16"/>
      <c r="W62" s="20">
        <f t="shared" si="3"/>
        <v>0</v>
      </c>
      <c r="X62" s="16">
        <v>200</v>
      </c>
      <c r="Y62" s="20">
        <f t="shared" si="4"/>
        <v>40</v>
      </c>
      <c r="Z62" s="16"/>
      <c r="AA62" s="20">
        <f t="shared" si="5"/>
        <v>0</v>
      </c>
      <c r="AB62" s="60"/>
      <c r="AC62" s="57" t="s">
        <v>41</v>
      </c>
      <c r="AD62" s="51"/>
      <c r="AE62" s="38"/>
      <c r="AF62" s="11"/>
      <c r="AG62" s="52"/>
      <c r="AH62" s="51"/>
      <c r="AI62" s="34"/>
      <c r="AJ62" s="42">
        <f t="shared" si="6"/>
        <v>0</v>
      </c>
    </row>
    <row r="63" spans="1:36" s="21" customFormat="1" ht="12" hidden="1" x14ac:dyDescent="0.3">
      <c r="A63" s="11">
        <v>57</v>
      </c>
      <c r="B63" s="15" t="s">
        <v>58</v>
      </c>
      <c r="C63" s="14" t="s">
        <v>999</v>
      </c>
      <c r="D63" s="14">
        <v>42969</v>
      </c>
      <c r="E63" s="65"/>
      <c r="F63" s="15" t="s">
        <v>1043</v>
      </c>
      <c r="G63" s="15" t="s">
        <v>35</v>
      </c>
      <c r="H63" s="15" t="s">
        <v>36</v>
      </c>
      <c r="I63" s="22" t="s">
        <v>37</v>
      </c>
      <c r="J63" s="15" t="s">
        <v>1076</v>
      </c>
      <c r="K63" s="22" t="s">
        <v>1077</v>
      </c>
      <c r="L63" s="16">
        <v>270</v>
      </c>
      <c r="M63" s="17">
        <v>0.7</v>
      </c>
      <c r="N63" s="18">
        <v>190</v>
      </c>
      <c r="O63" s="19"/>
      <c r="P63" s="16"/>
      <c r="Q63" s="20">
        <f t="shared" si="0"/>
        <v>0</v>
      </c>
      <c r="R63" s="16"/>
      <c r="S63" s="20">
        <f t="shared" si="1"/>
        <v>0</v>
      </c>
      <c r="T63" s="16"/>
      <c r="U63" s="20">
        <f t="shared" si="2"/>
        <v>0</v>
      </c>
      <c r="V63" s="16"/>
      <c r="W63" s="20">
        <f t="shared" si="3"/>
        <v>0</v>
      </c>
      <c r="X63" s="16">
        <v>280</v>
      </c>
      <c r="Y63" s="20">
        <f t="shared" si="4"/>
        <v>56</v>
      </c>
      <c r="Z63" s="16"/>
      <c r="AA63" s="20">
        <f t="shared" si="5"/>
        <v>0</v>
      </c>
      <c r="AB63" s="60"/>
      <c r="AC63" s="57" t="s">
        <v>41</v>
      </c>
      <c r="AD63" s="51"/>
      <c r="AE63" s="38"/>
      <c r="AF63" s="11"/>
      <c r="AG63" s="52"/>
      <c r="AH63" s="51"/>
      <c r="AI63" s="34"/>
      <c r="AJ63" s="42">
        <f t="shared" si="6"/>
        <v>0</v>
      </c>
    </row>
    <row r="64" spans="1:36" s="21" customFormat="1" ht="12" hidden="1" x14ac:dyDescent="0.3">
      <c r="A64" s="11">
        <v>58</v>
      </c>
      <c r="B64" s="15" t="s">
        <v>58</v>
      </c>
      <c r="C64" s="14" t="s">
        <v>18</v>
      </c>
      <c r="D64" s="14">
        <v>42969</v>
      </c>
      <c r="E64" s="65"/>
      <c r="F64" s="15" t="s">
        <v>85</v>
      </c>
      <c r="G64" s="15" t="s">
        <v>47</v>
      </c>
      <c r="H64" s="15" t="s">
        <v>36</v>
      </c>
      <c r="I64" s="22" t="s">
        <v>37</v>
      </c>
      <c r="J64" s="15" t="s">
        <v>226</v>
      </c>
      <c r="K64" s="22" t="s">
        <v>227</v>
      </c>
      <c r="L64" s="16">
        <v>210</v>
      </c>
      <c r="M64" s="17">
        <v>0.72</v>
      </c>
      <c r="N64" s="18">
        <v>150</v>
      </c>
      <c r="O64" s="19"/>
      <c r="P64" s="16"/>
      <c r="Q64" s="20">
        <f t="shared" si="0"/>
        <v>0</v>
      </c>
      <c r="R64" s="16"/>
      <c r="S64" s="20">
        <f t="shared" si="1"/>
        <v>0</v>
      </c>
      <c r="T64" s="16"/>
      <c r="U64" s="20">
        <f t="shared" si="2"/>
        <v>0</v>
      </c>
      <c r="V64" s="16"/>
      <c r="W64" s="20">
        <f t="shared" si="3"/>
        <v>0</v>
      </c>
      <c r="X64" s="16"/>
      <c r="Y64" s="20">
        <f t="shared" si="4"/>
        <v>0</v>
      </c>
      <c r="Z64" s="16">
        <v>220</v>
      </c>
      <c r="AA64" s="20">
        <f t="shared" si="5"/>
        <v>44</v>
      </c>
      <c r="AB64" s="60"/>
      <c r="AC64" s="57" t="s">
        <v>41</v>
      </c>
      <c r="AD64" s="51"/>
      <c r="AE64" s="38"/>
      <c r="AF64" s="11"/>
      <c r="AG64" s="52"/>
      <c r="AH64" s="51"/>
      <c r="AI64" s="34"/>
      <c r="AJ64" s="42">
        <f t="shared" si="6"/>
        <v>0</v>
      </c>
    </row>
    <row r="65" spans="1:36" s="21" customFormat="1" ht="12" hidden="1" x14ac:dyDescent="0.3">
      <c r="A65" s="11">
        <v>59</v>
      </c>
      <c r="B65" s="15" t="s">
        <v>58</v>
      </c>
      <c r="C65" s="14" t="s">
        <v>17</v>
      </c>
      <c r="D65" s="14">
        <v>42969</v>
      </c>
      <c r="E65" s="65"/>
      <c r="F65" s="15" t="s">
        <v>34</v>
      </c>
      <c r="G65" s="15" t="s">
        <v>59</v>
      </c>
      <c r="H65" s="15" t="s">
        <v>36</v>
      </c>
      <c r="I65" s="22" t="s">
        <v>37</v>
      </c>
      <c r="J65" s="15" t="s">
        <v>1064</v>
      </c>
      <c r="K65" s="15" t="s">
        <v>1065</v>
      </c>
      <c r="L65" s="16">
        <v>295</v>
      </c>
      <c r="M65" s="17">
        <v>0.66</v>
      </c>
      <c r="N65" s="18">
        <v>195</v>
      </c>
      <c r="O65" s="19"/>
      <c r="P65" s="16"/>
      <c r="Q65" s="20">
        <f t="shared" si="0"/>
        <v>0</v>
      </c>
      <c r="R65" s="16"/>
      <c r="S65" s="20">
        <f t="shared" si="1"/>
        <v>0</v>
      </c>
      <c r="T65" s="16">
        <v>300</v>
      </c>
      <c r="U65" s="20">
        <f t="shared" si="2"/>
        <v>60</v>
      </c>
      <c r="V65" s="16"/>
      <c r="W65" s="20">
        <f t="shared" si="3"/>
        <v>0</v>
      </c>
      <c r="X65" s="16"/>
      <c r="Y65" s="20">
        <f t="shared" si="4"/>
        <v>0</v>
      </c>
      <c r="Z65" s="16"/>
      <c r="AA65" s="20">
        <f t="shared" si="5"/>
        <v>0</v>
      </c>
      <c r="AB65" s="60"/>
      <c r="AC65" s="57" t="s">
        <v>41</v>
      </c>
      <c r="AD65" s="51"/>
      <c r="AE65" s="38"/>
      <c r="AF65" s="11"/>
      <c r="AG65" s="52"/>
      <c r="AH65" s="51"/>
      <c r="AI65" s="34"/>
      <c r="AJ65" s="42">
        <f t="shared" si="6"/>
        <v>0</v>
      </c>
    </row>
    <row r="66" spans="1:36" s="21" customFormat="1" ht="12" hidden="1" x14ac:dyDescent="0.3">
      <c r="A66" s="11">
        <v>60</v>
      </c>
      <c r="B66" s="15" t="s">
        <v>58</v>
      </c>
      <c r="C66" s="14" t="s">
        <v>15</v>
      </c>
      <c r="D66" s="14">
        <v>42969</v>
      </c>
      <c r="E66" s="65"/>
      <c r="F66" s="15" t="s">
        <v>53</v>
      </c>
      <c r="G66" s="15" t="s">
        <v>47</v>
      </c>
      <c r="H66" s="15" t="s">
        <v>806</v>
      </c>
      <c r="I66" s="15" t="s">
        <v>807</v>
      </c>
      <c r="J66" s="15" t="s">
        <v>36</v>
      </c>
      <c r="K66" s="15" t="s">
        <v>37</v>
      </c>
      <c r="L66" s="16">
        <v>280</v>
      </c>
      <c r="M66" s="17">
        <v>0.72</v>
      </c>
      <c r="N66" s="18">
        <v>200</v>
      </c>
      <c r="O66" s="19">
        <v>65</v>
      </c>
      <c r="P66" s="16">
        <v>300</v>
      </c>
      <c r="Q66" s="20">
        <f t="shared" si="0"/>
        <v>66</v>
      </c>
      <c r="R66" s="16"/>
      <c r="S66" s="20">
        <f t="shared" si="1"/>
        <v>0</v>
      </c>
      <c r="T66" s="16"/>
      <c r="U66" s="20">
        <f t="shared" si="2"/>
        <v>0</v>
      </c>
      <c r="V66" s="16"/>
      <c r="W66" s="20">
        <f t="shared" si="3"/>
        <v>0</v>
      </c>
      <c r="X66" s="16"/>
      <c r="Y66" s="20">
        <f t="shared" si="4"/>
        <v>0</v>
      </c>
      <c r="Z66" s="16"/>
      <c r="AA66" s="20">
        <f t="shared" si="5"/>
        <v>0</v>
      </c>
      <c r="AB66" s="60" t="s">
        <v>1078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6"/>
        <v>0</v>
      </c>
    </row>
    <row r="67" spans="1:36" s="21" customFormat="1" ht="12" hidden="1" x14ac:dyDescent="0.3">
      <c r="A67" s="11">
        <v>61</v>
      </c>
      <c r="B67" s="15" t="s">
        <v>51</v>
      </c>
      <c r="C67" s="14" t="s">
        <v>16</v>
      </c>
      <c r="D67" s="14">
        <v>42969</v>
      </c>
      <c r="E67" s="65"/>
      <c r="F67" s="15" t="s">
        <v>652</v>
      </c>
      <c r="G67" s="15" t="s">
        <v>47</v>
      </c>
      <c r="H67" s="15" t="s">
        <v>36</v>
      </c>
      <c r="I67" s="22" t="s">
        <v>37</v>
      </c>
      <c r="J67" s="15" t="s">
        <v>36</v>
      </c>
      <c r="K67" s="22" t="s">
        <v>37</v>
      </c>
      <c r="L67" s="16">
        <v>3</v>
      </c>
      <c r="M67" s="17">
        <v>33</v>
      </c>
      <c r="N67" s="18">
        <v>100</v>
      </c>
      <c r="O67" s="19"/>
      <c r="P67" s="16"/>
      <c r="Q67" s="20">
        <f t="shared" si="0"/>
        <v>0</v>
      </c>
      <c r="R67" s="16">
        <v>3</v>
      </c>
      <c r="S67" s="20">
        <v>30</v>
      </c>
      <c r="T67" s="16"/>
      <c r="U67" s="20">
        <f t="shared" si="2"/>
        <v>0</v>
      </c>
      <c r="V67" s="16"/>
      <c r="W67" s="20">
        <f t="shared" si="3"/>
        <v>0</v>
      </c>
      <c r="X67" s="16"/>
      <c r="Y67" s="20">
        <f t="shared" si="4"/>
        <v>0</v>
      </c>
      <c r="Z67" s="16"/>
      <c r="AA67" s="20">
        <f t="shared" si="5"/>
        <v>0</v>
      </c>
      <c r="AB67" s="60"/>
      <c r="AC67" s="57" t="s">
        <v>41</v>
      </c>
      <c r="AD67" s="51"/>
      <c r="AE67" s="38"/>
      <c r="AF67" s="11"/>
      <c r="AG67" s="52"/>
      <c r="AH67" s="51"/>
      <c r="AI67" s="34"/>
      <c r="AJ67" s="42">
        <f t="shared" si="6"/>
        <v>0</v>
      </c>
    </row>
    <row r="68" spans="1:36" s="21" customFormat="1" ht="12" hidden="1" x14ac:dyDescent="0.3">
      <c r="A68" s="11">
        <v>62</v>
      </c>
      <c r="B68" s="15" t="s">
        <v>32</v>
      </c>
      <c r="C68" s="14" t="s">
        <v>999</v>
      </c>
      <c r="D68" s="14">
        <v>42970</v>
      </c>
      <c r="E68" s="65" t="s">
        <v>1079</v>
      </c>
      <c r="F68" s="15" t="s">
        <v>1043</v>
      </c>
      <c r="G68" s="15" t="s">
        <v>59</v>
      </c>
      <c r="H68" s="15" t="s">
        <v>1080</v>
      </c>
      <c r="I68" s="22" t="s">
        <v>1081</v>
      </c>
      <c r="J68" s="15" t="s">
        <v>36</v>
      </c>
      <c r="K68" s="22" t="s">
        <v>37</v>
      </c>
      <c r="L68" s="16">
        <v>200</v>
      </c>
      <c r="M68" s="17">
        <v>0.8</v>
      </c>
      <c r="N68" s="18">
        <f t="shared" si="7"/>
        <v>160</v>
      </c>
      <c r="O68" s="19"/>
      <c r="P68" s="16"/>
      <c r="Q68" s="20">
        <f t="shared" si="0"/>
        <v>0</v>
      </c>
      <c r="R68" s="16"/>
      <c r="S68" s="20">
        <f t="shared" si="1"/>
        <v>0</v>
      </c>
      <c r="T68" s="16"/>
      <c r="U68" s="20">
        <f t="shared" si="2"/>
        <v>0</v>
      </c>
      <c r="V68" s="16"/>
      <c r="W68" s="20">
        <f t="shared" si="3"/>
        <v>0</v>
      </c>
      <c r="X68" s="16">
        <v>6</v>
      </c>
      <c r="Y68" s="20">
        <v>60</v>
      </c>
      <c r="Z68" s="16"/>
      <c r="AA68" s="20">
        <f t="shared" si="5"/>
        <v>0</v>
      </c>
      <c r="AB68" s="60" t="s">
        <v>1082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6"/>
        <v>0</v>
      </c>
    </row>
    <row r="69" spans="1:36" s="21" customFormat="1" ht="12" hidden="1" x14ac:dyDescent="0.3">
      <c r="A69" s="11">
        <v>63</v>
      </c>
      <c r="B69" s="15" t="s">
        <v>67</v>
      </c>
      <c r="C69" s="14" t="s">
        <v>727</v>
      </c>
      <c r="D69" s="14">
        <v>42970</v>
      </c>
      <c r="E69" s="65"/>
      <c r="F69" s="15" t="s">
        <v>85</v>
      </c>
      <c r="G69" s="15" t="s">
        <v>47</v>
      </c>
      <c r="H69" s="15" t="s">
        <v>1015</v>
      </c>
      <c r="I69" s="22" t="s">
        <v>1016</v>
      </c>
      <c r="J69" s="15" t="s">
        <v>633</v>
      </c>
      <c r="K69" s="15" t="s">
        <v>634</v>
      </c>
      <c r="L69" s="16">
        <v>190</v>
      </c>
      <c r="M69" s="17">
        <v>0.7</v>
      </c>
      <c r="N69" s="18">
        <f t="shared" si="7"/>
        <v>133</v>
      </c>
      <c r="O69" s="19"/>
      <c r="P69" s="16"/>
      <c r="Q69" s="20">
        <f t="shared" si="0"/>
        <v>0</v>
      </c>
      <c r="R69" s="16"/>
      <c r="S69" s="20">
        <f t="shared" si="1"/>
        <v>0</v>
      </c>
      <c r="T69" s="16"/>
      <c r="U69" s="20">
        <f t="shared" si="2"/>
        <v>0</v>
      </c>
      <c r="V69" s="16">
        <v>200</v>
      </c>
      <c r="W69" s="20">
        <f t="shared" si="3"/>
        <v>40</v>
      </c>
      <c r="X69" s="16"/>
      <c r="Y69" s="20">
        <f t="shared" si="4"/>
        <v>0</v>
      </c>
      <c r="Z69" s="16"/>
      <c r="AA69" s="20">
        <f t="shared" si="5"/>
        <v>0</v>
      </c>
      <c r="AB69" s="60"/>
      <c r="AC69" s="57" t="s">
        <v>41</v>
      </c>
      <c r="AD69" s="51"/>
      <c r="AE69" s="38"/>
      <c r="AF69" s="11"/>
      <c r="AG69" s="52"/>
      <c r="AH69" s="51"/>
      <c r="AI69" s="34"/>
      <c r="AJ69" s="42">
        <f t="shared" si="6"/>
        <v>0</v>
      </c>
    </row>
    <row r="70" spans="1:36" s="21" customFormat="1" ht="12" hidden="1" x14ac:dyDescent="0.3">
      <c r="A70" s="11">
        <v>64</v>
      </c>
      <c r="B70" s="15" t="s">
        <v>58</v>
      </c>
      <c r="C70" s="14" t="s">
        <v>15</v>
      </c>
      <c r="D70" s="14">
        <v>42971</v>
      </c>
      <c r="E70" s="65"/>
      <c r="F70" s="15" t="s">
        <v>53</v>
      </c>
      <c r="G70" s="15" t="s">
        <v>47</v>
      </c>
      <c r="H70" s="15" t="s">
        <v>36</v>
      </c>
      <c r="I70" s="15" t="s">
        <v>37</v>
      </c>
      <c r="J70" s="15" t="s">
        <v>1083</v>
      </c>
      <c r="K70" s="15" t="s">
        <v>116</v>
      </c>
      <c r="L70" s="16">
        <v>400</v>
      </c>
      <c r="M70" s="17">
        <v>0.72</v>
      </c>
      <c r="N70" s="18">
        <v>290</v>
      </c>
      <c r="O70" s="19"/>
      <c r="P70" s="16">
        <v>400</v>
      </c>
      <c r="Q70" s="20">
        <f t="shared" si="0"/>
        <v>88</v>
      </c>
      <c r="R70" s="16"/>
      <c r="S70" s="20">
        <f t="shared" si="1"/>
        <v>0</v>
      </c>
      <c r="T70" s="16"/>
      <c r="U70" s="20">
        <f t="shared" si="2"/>
        <v>0</v>
      </c>
      <c r="V70" s="16"/>
      <c r="W70" s="20">
        <f t="shared" si="3"/>
        <v>0</v>
      </c>
      <c r="X70" s="16"/>
      <c r="Y70" s="20">
        <f t="shared" si="4"/>
        <v>0</v>
      </c>
      <c r="Z70" s="16"/>
      <c r="AA70" s="20">
        <f t="shared" si="5"/>
        <v>0</v>
      </c>
      <c r="AB70" s="60"/>
      <c r="AC70" s="57" t="s">
        <v>41</v>
      </c>
      <c r="AD70" s="51"/>
      <c r="AE70" s="38"/>
      <c r="AF70" s="11"/>
      <c r="AG70" s="52"/>
      <c r="AH70" s="51"/>
      <c r="AI70" s="34"/>
      <c r="AJ70" s="42">
        <f t="shared" si="6"/>
        <v>0</v>
      </c>
    </row>
    <row r="71" spans="1:36" s="21" customFormat="1" ht="12" hidden="1" x14ac:dyDescent="0.3">
      <c r="A71" s="11">
        <v>65</v>
      </c>
      <c r="B71" s="15" t="s">
        <v>51</v>
      </c>
      <c r="C71" s="14" t="s">
        <v>999</v>
      </c>
      <c r="D71" s="14">
        <v>42971</v>
      </c>
      <c r="E71" s="65" t="s">
        <v>1084</v>
      </c>
      <c r="F71" s="15" t="s">
        <v>1043</v>
      </c>
      <c r="G71" s="15" t="s">
        <v>59</v>
      </c>
      <c r="H71" s="15" t="s">
        <v>72</v>
      </c>
      <c r="I71" s="22" t="s">
        <v>73</v>
      </c>
      <c r="J71" s="15" t="s">
        <v>1085</v>
      </c>
      <c r="K71" s="22" t="s">
        <v>1073</v>
      </c>
      <c r="L71" s="16">
        <v>210</v>
      </c>
      <c r="M71" s="17">
        <v>0.68</v>
      </c>
      <c r="N71" s="18">
        <f t="shared" si="7"/>
        <v>142.80000000000001</v>
      </c>
      <c r="O71" s="19"/>
      <c r="P71" s="16"/>
      <c r="Q71" s="20">
        <f t="shared" si="0"/>
        <v>0</v>
      </c>
      <c r="R71" s="16"/>
      <c r="S71" s="20">
        <f t="shared" si="1"/>
        <v>0</v>
      </c>
      <c r="T71" s="16"/>
      <c r="U71" s="20">
        <f t="shared" si="2"/>
        <v>0</v>
      </c>
      <c r="V71" s="16"/>
      <c r="W71" s="20">
        <f t="shared" si="3"/>
        <v>0</v>
      </c>
      <c r="X71" s="16">
        <v>220</v>
      </c>
      <c r="Y71" s="20">
        <f t="shared" si="4"/>
        <v>44</v>
      </c>
      <c r="Z71" s="16"/>
      <c r="AA71" s="20">
        <f t="shared" si="5"/>
        <v>0</v>
      </c>
      <c r="AB71" s="60"/>
      <c r="AC71" s="57" t="s">
        <v>41</v>
      </c>
      <c r="AD71" s="51"/>
      <c r="AE71" s="38"/>
      <c r="AF71" s="11"/>
      <c r="AG71" s="52"/>
      <c r="AH71" s="51"/>
      <c r="AI71" s="34"/>
      <c r="AJ71" s="42">
        <f t="shared" si="6"/>
        <v>0</v>
      </c>
    </row>
    <row r="72" spans="1:36" s="21" customFormat="1" ht="12" hidden="1" x14ac:dyDescent="0.3">
      <c r="A72" s="11">
        <v>66</v>
      </c>
      <c r="B72" s="15" t="s">
        <v>58</v>
      </c>
      <c r="C72" s="14" t="s">
        <v>727</v>
      </c>
      <c r="D72" s="14">
        <v>42971</v>
      </c>
      <c r="E72" s="65"/>
      <c r="F72" s="15" t="s">
        <v>620</v>
      </c>
      <c r="G72" s="15" t="s">
        <v>47</v>
      </c>
      <c r="H72" s="15" t="s">
        <v>36</v>
      </c>
      <c r="I72" s="22" t="s">
        <v>37</v>
      </c>
      <c r="J72" s="15" t="s">
        <v>128</v>
      </c>
      <c r="K72" s="22" t="s">
        <v>129</v>
      </c>
      <c r="L72" s="16">
        <v>140</v>
      </c>
      <c r="M72" s="17">
        <v>0.72</v>
      </c>
      <c r="N72" s="18">
        <v>100</v>
      </c>
      <c r="O72" s="19"/>
      <c r="P72" s="16"/>
      <c r="Q72" s="20">
        <f t="shared" si="0"/>
        <v>0</v>
      </c>
      <c r="R72" s="16"/>
      <c r="S72" s="20">
        <f t="shared" si="1"/>
        <v>0</v>
      </c>
      <c r="T72" s="16"/>
      <c r="U72" s="20">
        <f t="shared" si="2"/>
        <v>0</v>
      </c>
      <c r="V72" s="16">
        <v>150</v>
      </c>
      <c r="W72" s="20">
        <f t="shared" si="3"/>
        <v>30</v>
      </c>
      <c r="X72" s="16"/>
      <c r="Y72" s="20">
        <f t="shared" si="4"/>
        <v>0</v>
      </c>
      <c r="Z72" s="16"/>
      <c r="AA72" s="20">
        <f t="shared" si="5"/>
        <v>0</v>
      </c>
      <c r="AB72" s="60"/>
      <c r="AC72" s="57" t="s">
        <v>41</v>
      </c>
      <c r="AD72" s="51"/>
      <c r="AE72" s="38"/>
      <c r="AF72" s="11"/>
      <c r="AG72" s="52"/>
      <c r="AH72" s="51"/>
      <c r="AI72" s="34"/>
      <c r="AJ72" s="42">
        <f t="shared" si="6"/>
        <v>0</v>
      </c>
    </row>
    <row r="73" spans="1:36" s="21" customFormat="1" ht="12" hidden="1" x14ac:dyDescent="0.3">
      <c r="A73" s="11">
        <v>67</v>
      </c>
      <c r="B73" s="15" t="s">
        <v>58</v>
      </c>
      <c r="C73" s="14" t="s">
        <v>16</v>
      </c>
      <c r="D73" s="14">
        <v>42972</v>
      </c>
      <c r="E73" s="65"/>
      <c r="F73" s="15" t="s">
        <v>652</v>
      </c>
      <c r="G73" s="15" t="s">
        <v>47</v>
      </c>
      <c r="H73" s="15" t="s">
        <v>36</v>
      </c>
      <c r="I73" s="22" t="s">
        <v>37</v>
      </c>
      <c r="J73" s="15" t="s">
        <v>128</v>
      </c>
      <c r="K73" s="22" t="s">
        <v>129</v>
      </c>
      <c r="L73" s="16">
        <v>140</v>
      </c>
      <c r="M73" s="17">
        <v>0.72</v>
      </c>
      <c r="N73" s="18">
        <v>100</v>
      </c>
      <c r="O73" s="19"/>
      <c r="P73" s="16"/>
      <c r="Q73" s="20">
        <f t="shared" ref="Q73:Q78" si="16">P73*0.22</f>
        <v>0</v>
      </c>
      <c r="R73" s="16">
        <v>150</v>
      </c>
      <c r="S73" s="20">
        <f t="shared" ref="S73:S78" si="17">R73*0.2</f>
        <v>30</v>
      </c>
      <c r="T73" s="16"/>
      <c r="U73" s="20">
        <f t="shared" ref="U73:U78" si="18">T73*0.2</f>
        <v>0</v>
      </c>
      <c r="V73" s="16"/>
      <c r="W73" s="20">
        <f t="shared" ref="W73:W78" si="19">V73*0.2</f>
        <v>0</v>
      </c>
      <c r="X73" s="16"/>
      <c r="Y73" s="20">
        <f t="shared" ref="Y73:Y78" si="20">X73*0.2</f>
        <v>0</v>
      </c>
      <c r="Z73" s="16"/>
      <c r="AA73" s="20">
        <f t="shared" ref="AA73:AA78" si="21">Z73*0.2</f>
        <v>0</v>
      </c>
      <c r="AB73" s="60"/>
      <c r="AC73" s="57" t="s">
        <v>41</v>
      </c>
      <c r="AD73" s="51"/>
      <c r="AE73" s="38"/>
      <c r="AF73" s="11"/>
      <c r="AG73" s="52"/>
      <c r="AH73" s="51"/>
      <c r="AI73" s="34"/>
      <c r="AJ73" s="42">
        <f t="shared" ref="AJ73:AJ78" si="22">AH73*AI73</f>
        <v>0</v>
      </c>
    </row>
    <row r="74" spans="1:36" s="21" customFormat="1" ht="12" hidden="1" x14ac:dyDescent="0.3">
      <c r="A74" s="11">
        <v>68</v>
      </c>
      <c r="B74" s="15" t="s">
        <v>51</v>
      </c>
      <c r="C74" s="14" t="s">
        <v>727</v>
      </c>
      <c r="D74" s="14">
        <v>42972</v>
      </c>
      <c r="E74" s="65" t="s">
        <v>1086</v>
      </c>
      <c r="F74" s="15" t="s">
        <v>620</v>
      </c>
      <c r="G74" s="15" t="s">
        <v>47</v>
      </c>
      <c r="H74" s="15" t="s">
        <v>253</v>
      </c>
      <c r="I74" s="22" t="s">
        <v>254</v>
      </c>
      <c r="J74" s="15" t="s">
        <v>1087</v>
      </c>
      <c r="K74" s="22" t="s">
        <v>1088</v>
      </c>
      <c r="L74" s="16">
        <v>170</v>
      </c>
      <c r="M74" s="17">
        <v>0.8</v>
      </c>
      <c r="N74" s="18">
        <f t="shared" ref="N74:N78" si="23">L74*M74</f>
        <v>136</v>
      </c>
      <c r="O74" s="19"/>
      <c r="P74" s="16"/>
      <c r="Q74" s="20">
        <f t="shared" si="16"/>
        <v>0</v>
      </c>
      <c r="R74" s="16"/>
      <c r="S74" s="20">
        <f t="shared" si="17"/>
        <v>0</v>
      </c>
      <c r="T74" s="16"/>
      <c r="U74" s="20">
        <f t="shared" si="18"/>
        <v>0</v>
      </c>
      <c r="V74" s="16">
        <v>180</v>
      </c>
      <c r="W74" s="20">
        <f t="shared" si="19"/>
        <v>36</v>
      </c>
      <c r="X74" s="16"/>
      <c r="Y74" s="20">
        <f t="shared" si="20"/>
        <v>0</v>
      </c>
      <c r="Z74" s="16"/>
      <c r="AA74" s="20">
        <f t="shared" si="21"/>
        <v>0</v>
      </c>
      <c r="AB74" s="60"/>
      <c r="AC74" s="57" t="s">
        <v>41</v>
      </c>
      <c r="AD74" s="51"/>
      <c r="AE74" s="38"/>
      <c r="AF74" s="11"/>
      <c r="AG74" s="52"/>
      <c r="AH74" s="51"/>
      <c r="AI74" s="34"/>
      <c r="AJ74" s="42">
        <f t="shared" si="22"/>
        <v>0</v>
      </c>
    </row>
    <row r="75" spans="1:36" s="21" customFormat="1" ht="12" hidden="1" x14ac:dyDescent="0.3">
      <c r="A75" s="11">
        <v>69</v>
      </c>
      <c r="B75" s="15" t="s">
        <v>58</v>
      </c>
      <c r="C75" s="14" t="s">
        <v>999</v>
      </c>
      <c r="D75" s="14">
        <v>42972</v>
      </c>
      <c r="E75" s="65"/>
      <c r="F75" s="15" t="s">
        <v>1043</v>
      </c>
      <c r="G75" s="15" t="s">
        <v>35</v>
      </c>
      <c r="H75" s="15" t="s">
        <v>36</v>
      </c>
      <c r="I75" s="22" t="s">
        <v>37</v>
      </c>
      <c r="J75" s="15" t="s">
        <v>1058</v>
      </c>
      <c r="K75" s="15" t="s">
        <v>1059</v>
      </c>
      <c r="L75" s="16">
        <v>165</v>
      </c>
      <c r="M75" s="17">
        <v>0.7</v>
      </c>
      <c r="N75" s="18">
        <v>115</v>
      </c>
      <c r="O75" s="19">
        <v>20</v>
      </c>
      <c r="P75" s="16"/>
      <c r="Q75" s="20">
        <f t="shared" si="16"/>
        <v>0</v>
      </c>
      <c r="R75" s="16"/>
      <c r="S75" s="20">
        <f t="shared" si="17"/>
        <v>0</v>
      </c>
      <c r="T75" s="16"/>
      <c r="U75" s="20">
        <f t="shared" si="18"/>
        <v>0</v>
      </c>
      <c r="V75" s="16"/>
      <c r="W75" s="20">
        <f t="shared" si="19"/>
        <v>0</v>
      </c>
      <c r="X75" s="16">
        <v>150</v>
      </c>
      <c r="Y75" s="20">
        <f t="shared" si="20"/>
        <v>30</v>
      </c>
      <c r="Z75" s="16"/>
      <c r="AA75" s="20">
        <f t="shared" si="21"/>
        <v>0</v>
      </c>
      <c r="AB75" s="60" t="s">
        <v>1089</v>
      </c>
      <c r="AC75" s="57" t="s">
        <v>41</v>
      </c>
      <c r="AD75" s="51"/>
      <c r="AE75" s="38"/>
      <c r="AF75" s="11"/>
      <c r="AG75" s="52"/>
      <c r="AH75" s="51"/>
      <c r="AI75" s="34"/>
      <c r="AJ75" s="42">
        <f t="shared" si="22"/>
        <v>0</v>
      </c>
    </row>
    <row r="76" spans="1:36" s="21" customFormat="1" ht="12" hidden="1" x14ac:dyDescent="0.3">
      <c r="A76" s="11">
        <v>70</v>
      </c>
      <c r="B76" s="15" t="s">
        <v>58</v>
      </c>
      <c r="C76" s="14" t="s">
        <v>15</v>
      </c>
      <c r="D76" s="14">
        <v>42972</v>
      </c>
      <c r="E76" s="65"/>
      <c r="F76" s="15" t="s">
        <v>53</v>
      </c>
      <c r="G76" s="15" t="s">
        <v>47</v>
      </c>
      <c r="H76" s="15" t="s">
        <v>806</v>
      </c>
      <c r="I76" s="15" t="s">
        <v>807</v>
      </c>
      <c r="J76" s="15" t="s">
        <v>36</v>
      </c>
      <c r="K76" s="15" t="s">
        <v>37</v>
      </c>
      <c r="L76" s="16">
        <v>280</v>
      </c>
      <c r="M76" s="17">
        <v>0.75</v>
      </c>
      <c r="N76" s="18">
        <f t="shared" si="23"/>
        <v>210</v>
      </c>
      <c r="O76" s="19">
        <v>15</v>
      </c>
      <c r="P76" s="16">
        <v>300</v>
      </c>
      <c r="Q76" s="20">
        <f t="shared" si="16"/>
        <v>66</v>
      </c>
      <c r="R76" s="16"/>
      <c r="S76" s="20">
        <f t="shared" si="17"/>
        <v>0</v>
      </c>
      <c r="T76" s="16"/>
      <c r="U76" s="20">
        <f t="shared" si="18"/>
        <v>0</v>
      </c>
      <c r="V76" s="16"/>
      <c r="W76" s="20">
        <f t="shared" si="19"/>
        <v>0</v>
      </c>
      <c r="X76" s="16"/>
      <c r="Y76" s="20">
        <f t="shared" si="20"/>
        <v>0</v>
      </c>
      <c r="Z76" s="16"/>
      <c r="AA76" s="20">
        <f t="shared" si="21"/>
        <v>0</v>
      </c>
      <c r="AB76" s="60" t="s">
        <v>334</v>
      </c>
      <c r="AC76" s="57" t="s">
        <v>41</v>
      </c>
      <c r="AD76" s="51"/>
      <c r="AE76" s="38"/>
      <c r="AF76" s="11"/>
      <c r="AG76" s="52"/>
      <c r="AH76" s="51"/>
      <c r="AI76" s="34"/>
      <c r="AJ76" s="42">
        <f t="shared" si="22"/>
        <v>0</v>
      </c>
    </row>
    <row r="77" spans="1:36" s="21" customFormat="1" ht="12" hidden="1" x14ac:dyDescent="0.3">
      <c r="A77" s="11">
        <v>71</v>
      </c>
      <c r="B77" s="15" t="s">
        <v>62</v>
      </c>
      <c r="C77" s="14" t="s">
        <v>17</v>
      </c>
      <c r="D77" s="14">
        <v>42972</v>
      </c>
      <c r="E77" s="65" t="s">
        <v>315</v>
      </c>
      <c r="F77" s="15" t="s">
        <v>34</v>
      </c>
      <c r="G77" s="15" t="s">
        <v>59</v>
      </c>
      <c r="H77" s="15" t="s">
        <v>391</v>
      </c>
      <c r="I77" s="22" t="s">
        <v>140</v>
      </c>
      <c r="J77" s="15" t="s">
        <v>146</v>
      </c>
      <c r="K77" s="22" t="s">
        <v>65</v>
      </c>
      <c r="L77" s="16">
        <v>110</v>
      </c>
      <c r="M77" s="17">
        <v>0</v>
      </c>
      <c r="N77" s="18">
        <f t="shared" si="23"/>
        <v>0</v>
      </c>
      <c r="O77" s="19"/>
      <c r="P77" s="16"/>
      <c r="Q77" s="20">
        <f t="shared" si="16"/>
        <v>0</v>
      </c>
      <c r="R77" s="16"/>
      <c r="S77" s="20">
        <f t="shared" si="17"/>
        <v>0</v>
      </c>
      <c r="T77" s="16">
        <v>125</v>
      </c>
      <c r="U77" s="20">
        <f t="shared" si="18"/>
        <v>25</v>
      </c>
      <c r="V77" s="16"/>
      <c r="W77" s="20">
        <f t="shared" si="19"/>
        <v>0</v>
      </c>
      <c r="X77" s="16"/>
      <c r="Y77" s="20">
        <f t="shared" si="20"/>
        <v>0</v>
      </c>
      <c r="Z77" s="16"/>
      <c r="AA77" s="20">
        <f t="shared" si="21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22"/>
        <v>0</v>
      </c>
    </row>
    <row r="78" spans="1:36" s="21" customFormat="1" ht="12" hidden="1" x14ac:dyDescent="0.3">
      <c r="A78" s="11">
        <v>72</v>
      </c>
      <c r="B78" s="15" t="s">
        <v>62</v>
      </c>
      <c r="C78" s="14" t="s">
        <v>17</v>
      </c>
      <c r="D78" s="14">
        <v>42975</v>
      </c>
      <c r="E78" s="65" t="s">
        <v>315</v>
      </c>
      <c r="F78" s="15" t="s">
        <v>34</v>
      </c>
      <c r="G78" s="15" t="s">
        <v>59</v>
      </c>
      <c r="H78" s="15" t="s">
        <v>391</v>
      </c>
      <c r="I78" s="22" t="s">
        <v>140</v>
      </c>
      <c r="J78" s="15" t="s">
        <v>146</v>
      </c>
      <c r="K78" s="22" t="s">
        <v>65</v>
      </c>
      <c r="L78" s="16">
        <v>110</v>
      </c>
      <c r="M78" s="17">
        <v>0</v>
      </c>
      <c r="N78" s="18">
        <f t="shared" si="23"/>
        <v>0</v>
      </c>
      <c r="O78" s="19">
        <v>13</v>
      </c>
      <c r="P78" s="16"/>
      <c r="Q78" s="20">
        <f t="shared" si="16"/>
        <v>0</v>
      </c>
      <c r="R78" s="16"/>
      <c r="S78" s="20">
        <f t="shared" si="17"/>
        <v>0</v>
      </c>
      <c r="T78" s="16">
        <v>125</v>
      </c>
      <c r="U78" s="20">
        <f t="shared" si="18"/>
        <v>25</v>
      </c>
      <c r="V78" s="16"/>
      <c r="W78" s="20">
        <f t="shared" si="19"/>
        <v>0</v>
      </c>
      <c r="X78" s="16"/>
      <c r="Y78" s="20">
        <f t="shared" si="20"/>
        <v>0</v>
      </c>
      <c r="Z78" s="16"/>
      <c r="AA78" s="20">
        <f t="shared" si="21"/>
        <v>0</v>
      </c>
      <c r="AB78" s="60" t="s">
        <v>766</v>
      </c>
      <c r="AC78" s="57" t="s">
        <v>41</v>
      </c>
      <c r="AD78" s="51"/>
      <c r="AE78" s="38"/>
      <c r="AF78" s="11"/>
      <c r="AG78" s="52"/>
      <c r="AH78" s="51"/>
      <c r="AI78" s="34"/>
      <c r="AJ78" s="42">
        <f t="shared" si="22"/>
        <v>0</v>
      </c>
    </row>
    <row r="79" spans="1:36" s="21" customFormat="1" ht="24" hidden="1" x14ac:dyDescent="0.3">
      <c r="A79" s="11">
        <v>73</v>
      </c>
      <c r="B79" s="15" t="s">
        <v>58</v>
      </c>
      <c r="C79" s="14" t="s">
        <v>16</v>
      </c>
      <c r="D79" s="14">
        <v>42975</v>
      </c>
      <c r="E79" s="65"/>
      <c r="F79" s="15" t="s">
        <v>652</v>
      </c>
      <c r="G79" s="15" t="s">
        <v>59</v>
      </c>
      <c r="H79" s="15" t="s">
        <v>36</v>
      </c>
      <c r="I79" s="22" t="s">
        <v>37</v>
      </c>
      <c r="J79" s="15" t="s">
        <v>1090</v>
      </c>
      <c r="K79" s="15" t="s">
        <v>1091</v>
      </c>
      <c r="L79" s="16">
        <v>114</v>
      </c>
      <c r="M79" s="17">
        <v>0.7</v>
      </c>
      <c r="N79" s="18">
        <v>80</v>
      </c>
      <c r="O79" s="19">
        <v>25</v>
      </c>
      <c r="P79" s="16"/>
      <c r="Q79" s="20">
        <f t="shared" ref="Q79:Q84" si="24">P79*0.22</f>
        <v>0</v>
      </c>
      <c r="R79" s="16">
        <v>120</v>
      </c>
      <c r="S79" s="20">
        <f t="shared" ref="S79:S84" si="25">R79*0.2</f>
        <v>24</v>
      </c>
      <c r="T79" s="16"/>
      <c r="U79" s="20">
        <f t="shared" ref="U79:U84" si="26">T79*0.2</f>
        <v>0</v>
      </c>
      <c r="V79" s="16"/>
      <c r="W79" s="20">
        <f t="shared" ref="W79:W84" si="27">V79*0.2</f>
        <v>0</v>
      </c>
      <c r="X79" s="16"/>
      <c r="Y79" s="20">
        <f t="shared" ref="Y79:Y84" si="28">X79*0.2</f>
        <v>0</v>
      </c>
      <c r="Z79" s="16"/>
      <c r="AA79" s="20">
        <f t="shared" ref="AA79:AA84" si="29">Z79*0.2</f>
        <v>0</v>
      </c>
      <c r="AB79" s="60" t="s">
        <v>1092</v>
      </c>
      <c r="AC79" s="57" t="s">
        <v>41</v>
      </c>
      <c r="AD79" s="51"/>
      <c r="AE79" s="38"/>
      <c r="AF79" s="11"/>
      <c r="AG79" s="52"/>
      <c r="AH79" s="51"/>
      <c r="AI79" s="34"/>
      <c r="AJ79" s="42">
        <f t="shared" ref="AJ79:AJ84" si="30">AH79*AI79</f>
        <v>0</v>
      </c>
    </row>
    <row r="80" spans="1:36" s="21" customFormat="1" ht="12" hidden="1" x14ac:dyDescent="0.3">
      <c r="A80" s="11">
        <v>74</v>
      </c>
      <c r="B80" s="15" t="s">
        <v>58</v>
      </c>
      <c r="C80" s="14" t="s">
        <v>727</v>
      </c>
      <c r="D80" s="14">
        <v>42975</v>
      </c>
      <c r="E80" s="65"/>
      <c r="F80" s="15" t="s">
        <v>620</v>
      </c>
      <c r="G80" s="15" t="s">
        <v>47</v>
      </c>
      <c r="H80" s="15" t="s">
        <v>806</v>
      </c>
      <c r="I80" s="15" t="s">
        <v>807</v>
      </c>
      <c r="J80" s="15" t="s">
        <v>36</v>
      </c>
      <c r="K80" s="15" t="s">
        <v>37</v>
      </c>
      <c r="L80" s="16">
        <v>280</v>
      </c>
      <c r="M80" s="17">
        <v>0.75</v>
      </c>
      <c r="N80" s="18">
        <f t="shared" ref="N80:N84" si="31">L80*M80</f>
        <v>210</v>
      </c>
      <c r="O80" s="19">
        <v>15</v>
      </c>
      <c r="P80" s="16"/>
      <c r="Q80" s="20">
        <f t="shared" si="24"/>
        <v>0</v>
      </c>
      <c r="R80" s="16"/>
      <c r="S80" s="20">
        <f t="shared" si="25"/>
        <v>0</v>
      </c>
      <c r="T80" s="16"/>
      <c r="U80" s="20">
        <f t="shared" si="26"/>
        <v>0</v>
      </c>
      <c r="V80" s="16">
        <v>300</v>
      </c>
      <c r="W80" s="20">
        <f t="shared" si="27"/>
        <v>60</v>
      </c>
      <c r="X80" s="16"/>
      <c r="Y80" s="20">
        <f t="shared" si="28"/>
        <v>0</v>
      </c>
      <c r="Z80" s="16"/>
      <c r="AA80" s="20">
        <f t="shared" si="29"/>
        <v>0</v>
      </c>
      <c r="AB80" s="60" t="s">
        <v>334</v>
      </c>
      <c r="AC80" s="57" t="s">
        <v>41</v>
      </c>
      <c r="AD80" s="51"/>
      <c r="AE80" s="38"/>
      <c r="AF80" s="11"/>
      <c r="AG80" s="52"/>
      <c r="AH80" s="51"/>
      <c r="AI80" s="34"/>
      <c r="AJ80" s="42">
        <f t="shared" si="30"/>
        <v>0</v>
      </c>
    </row>
    <row r="81" spans="1:36" s="21" customFormat="1" ht="12" hidden="1" x14ac:dyDescent="0.3">
      <c r="A81" s="11">
        <v>75</v>
      </c>
      <c r="B81" s="15" t="s">
        <v>800</v>
      </c>
      <c r="C81" s="14" t="s">
        <v>15</v>
      </c>
      <c r="D81" s="14">
        <v>42975</v>
      </c>
      <c r="E81" s="65" t="s">
        <v>1093</v>
      </c>
      <c r="F81" s="15" t="s">
        <v>53</v>
      </c>
      <c r="G81" s="15" t="s">
        <v>47</v>
      </c>
      <c r="H81" s="15" t="s">
        <v>36</v>
      </c>
      <c r="I81" s="22" t="s">
        <v>37</v>
      </c>
      <c r="J81" s="15" t="s">
        <v>93</v>
      </c>
      <c r="K81" s="22" t="s">
        <v>94</v>
      </c>
      <c r="L81" s="16">
        <v>720</v>
      </c>
      <c r="M81" s="17">
        <v>0.75</v>
      </c>
      <c r="N81" s="18">
        <v>535</v>
      </c>
      <c r="O81" s="19">
        <v>32.200000000000003</v>
      </c>
      <c r="P81" s="16">
        <v>720</v>
      </c>
      <c r="Q81" s="20">
        <f t="shared" si="24"/>
        <v>158.4</v>
      </c>
      <c r="R81" s="16"/>
      <c r="S81" s="20">
        <f t="shared" si="25"/>
        <v>0</v>
      </c>
      <c r="T81" s="16"/>
      <c r="U81" s="20">
        <f t="shared" si="26"/>
        <v>0</v>
      </c>
      <c r="V81" s="16"/>
      <c r="W81" s="20">
        <f t="shared" si="27"/>
        <v>0</v>
      </c>
      <c r="X81" s="16"/>
      <c r="Y81" s="20">
        <f t="shared" si="28"/>
        <v>0</v>
      </c>
      <c r="Z81" s="16"/>
      <c r="AA81" s="20">
        <f t="shared" si="29"/>
        <v>0</v>
      </c>
      <c r="AB81" s="60" t="s">
        <v>1094</v>
      </c>
      <c r="AC81" s="57" t="s">
        <v>41</v>
      </c>
      <c r="AD81" s="51"/>
      <c r="AE81" s="38"/>
      <c r="AF81" s="11"/>
      <c r="AG81" s="52"/>
      <c r="AH81" s="51"/>
      <c r="AI81" s="34"/>
      <c r="AJ81" s="42">
        <f t="shared" si="30"/>
        <v>0</v>
      </c>
    </row>
    <row r="82" spans="1:36" s="21" customFormat="1" ht="12" hidden="1" x14ac:dyDescent="0.3">
      <c r="A82" s="11">
        <v>76</v>
      </c>
      <c r="B82" s="15" t="s">
        <v>62</v>
      </c>
      <c r="C82" s="14" t="s">
        <v>17</v>
      </c>
      <c r="D82" s="14">
        <v>42976</v>
      </c>
      <c r="E82" s="65" t="s">
        <v>315</v>
      </c>
      <c r="F82" s="15" t="s">
        <v>34</v>
      </c>
      <c r="G82" s="15" t="s">
        <v>59</v>
      </c>
      <c r="H82" s="15" t="s">
        <v>391</v>
      </c>
      <c r="I82" s="22" t="s">
        <v>140</v>
      </c>
      <c r="J82" s="15" t="s">
        <v>146</v>
      </c>
      <c r="K82" s="22" t="s">
        <v>65</v>
      </c>
      <c r="L82" s="16">
        <v>110</v>
      </c>
      <c r="M82" s="17">
        <v>0</v>
      </c>
      <c r="N82" s="18">
        <f t="shared" si="31"/>
        <v>0</v>
      </c>
      <c r="O82" s="19">
        <v>13</v>
      </c>
      <c r="P82" s="16"/>
      <c r="Q82" s="20">
        <f t="shared" si="24"/>
        <v>0</v>
      </c>
      <c r="R82" s="16"/>
      <c r="S82" s="20">
        <f t="shared" si="25"/>
        <v>0</v>
      </c>
      <c r="T82" s="16">
        <v>125</v>
      </c>
      <c r="U82" s="20">
        <f t="shared" si="26"/>
        <v>25</v>
      </c>
      <c r="V82" s="16"/>
      <c r="W82" s="20">
        <f t="shared" si="27"/>
        <v>0</v>
      </c>
      <c r="X82" s="16"/>
      <c r="Y82" s="20">
        <f t="shared" si="28"/>
        <v>0</v>
      </c>
      <c r="Z82" s="16"/>
      <c r="AA82" s="20">
        <f t="shared" si="29"/>
        <v>0</v>
      </c>
      <c r="AB82" s="60" t="s">
        <v>766</v>
      </c>
      <c r="AC82" s="57" t="s">
        <v>41</v>
      </c>
      <c r="AD82" s="51"/>
      <c r="AE82" s="38"/>
      <c r="AF82" s="11"/>
      <c r="AG82" s="52"/>
      <c r="AH82" s="51"/>
      <c r="AI82" s="34"/>
      <c r="AJ82" s="42">
        <f t="shared" si="30"/>
        <v>0</v>
      </c>
    </row>
    <row r="83" spans="1:36" s="21" customFormat="1" ht="12" hidden="1" x14ac:dyDescent="0.3">
      <c r="A83" s="11">
        <v>77</v>
      </c>
      <c r="B83" s="15" t="s">
        <v>58</v>
      </c>
      <c r="C83" s="14" t="s">
        <v>727</v>
      </c>
      <c r="D83" s="14">
        <v>42977</v>
      </c>
      <c r="E83" s="65"/>
      <c r="F83" s="15" t="s">
        <v>620</v>
      </c>
      <c r="G83" s="15" t="s">
        <v>47</v>
      </c>
      <c r="H83" s="15" t="s">
        <v>36</v>
      </c>
      <c r="I83" s="22" t="s">
        <v>37</v>
      </c>
      <c r="J83" s="15" t="s">
        <v>1095</v>
      </c>
      <c r="K83" s="15" t="s">
        <v>1096</v>
      </c>
      <c r="L83" s="16">
        <v>166</v>
      </c>
      <c r="M83" s="17">
        <v>0.72</v>
      </c>
      <c r="N83" s="18">
        <v>120</v>
      </c>
      <c r="O83" s="19"/>
      <c r="P83" s="16"/>
      <c r="Q83" s="20">
        <f t="shared" si="24"/>
        <v>0</v>
      </c>
      <c r="R83" s="16"/>
      <c r="S83" s="20">
        <f t="shared" si="25"/>
        <v>0</v>
      </c>
      <c r="T83" s="16"/>
      <c r="U83" s="20">
        <f t="shared" si="26"/>
        <v>0</v>
      </c>
      <c r="V83" s="16">
        <v>170</v>
      </c>
      <c r="W83" s="20">
        <f t="shared" si="27"/>
        <v>34</v>
      </c>
      <c r="X83" s="16"/>
      <c r="Y83" s="20">
        <f t="shared" si="28"/>
        <v>0</v>
      </c>
      <c r="Z83" s="16"/>
      <c r="AA83" s="20">
        <f t="shared" si="29"/>
        <v>0</v>
      </c>
      <c r="AB83" s="60"/>
      <c r="AC83" s="57" t="s">
        <v>41</v>
      </c>
      <c r="AD83" s="51"/>
      <c r="AE83" s="38"/>
      <c r="AF83" s="11"/>
      <c r="AG83" s="52"/>
      <c r="AH83" s="51"/>
      <c r="AI83" s="34"/>
      <c r="AJ83" s="42">
        <f t="shared" si="30"/>
        <v>0</v>
      </c>
    </row>
    <row r="84" spans="1:36" s="21" customFormat="1" ht="22.8" hidden="1" x14ac:dyDescent="0.3">
      <c r="A84" s="11">
        <v>78</v>
      </c>
      <c r="B84" s="15" t="s">
        <v>161</v>
      </c>
      <c r="C84" s="14" t="s">
        <v>16</v>
      </c>
      <c r="D84" s="14">
        <v>42977</v>
      </c>
      <c r="E84" s="65" t="s">
        <v>1097</v>
      </c>
      <c r="F84" s="15" t="s">
        <v>652</v>
      </c>
      <c r="G84" s="15" t="s">
        <v>59</v>
      </c>
      <c r="H84" s="15" t="s">
        <v>163</v>
      </c>
      <c r="I84" s="15" t="s">
        <v>164</v>
      </c>
      <c r="J84" s="15" t="s">
        <v>126</v>
      </c>
      <c r="K84" s="15" t="s">
        <v>127</v>
      </c>
      <c r="L84" s="16">
        <v>100</v>
      </c>
      <c r="M84" s="17">
        <v>0.8</v>
      </c>
      <c r="N84" s="18">
        <f t="shared" si="31"/>
        <v>80</v>
      </c>
      <c r="O84" s="19"/>
      <c r="P84" s="16"/>
      <c r="Q84" s="20">
        <f t="shared" si="24"/>
        <v>0</v>
      </c>
      <c r="R84" s="16">
        <v>150</v>
      </c>
      <c r="S84" s="20">
        <f t="shared" si="25"/>
        <v>30</v>
      </c>
      <c r="T84" s="16"/>
      <c r="U84" s="20">
        <f t="shared" si="26"/>
        <v>0</v>
      </c>
      <c r="V84" s="16"/>
      <c r="W84" s="20">
        <f t="shared" si="27"/>
        <v>0</v>
      </c>
      <c r="X84" s="16"/>
      <c r="Y84" s="20">
        <f t="shared" si="28"/>
        <v>0</v>
      </c>
      <c r="Z84" s="16"/>
      <c r="AA84" s="20">
        <f t="shared" si="29"/>
        <v>0</v>
      </c>
      <c r="AB84" s="60"/>
      <c r="AC84" s="57" t="s">
        <v>41</v>
      </c>
      <c r="AD84" s="51"/>
      <c r="AE84" s="38"/>
      <c r="AF84" s="11"/>
      <c r="AG84" s="52"/>
      <c r="AH84" s="51"/>
      <c r="AI84" s="34"/>
      <c r="AJ84" s="42">
        <f t="shared" si="30"/>
        <v>0</v>
      </c>
    </row>
    <row r="85" spans="1:36" s="21" customFormat="1" ht="12" hidden="1" x14ac:dyDescent="0.3">
      <c r="A85" s="11">
        <v>79</v>
      </c>
      <c r="B85" s="15" t="s">
        <v>58</v>
      </c>
      <c r="C85" s="14" t="s">
        <v>16</v>
      </c>
      <c r="D85" s="14">
        <v>42977</v>
      </c>
      <c r="E85" s="65"/>
      <c r="F85" s="15" t="s">
        <v>652</v>
      </c>
      <c r="G85" s="15" t="s">
        <v>47</v>
      </c>
      <c r="H85" s="15" t="s">
        <v>806</v>
      </c>
      <c r="I85" s="15" t="s">
        <v>807</v>
      </c>
      <c r="J85" s="15" t="s">
        <v>36</v>
      </c>
      <c r="K85" s="15" t="s">
        <v>37</v>
      </c>
      <c r="L85" s="16">
        <v>280</v>
      </c>
      <c r="M85" s="17">
        <v>0.75</v>
      </c>
      <c r="N85" s="18">
        <f t="shared" ref="N85:N90" si="32">L85*M85</f>
        <v>210</v>
      </c>
      <c r="O85" s="19">
        <v>15</v>
      </c>
      <c r="P85" s="16"/>
      <c r="Q85" s="20">
        <f t="shared" ref="Q85:Q91" si="33">P85*0.22</f>
        <v>0</v>
      </c>
      <c r="R85" s="16">
        <v>300</v>
      </c>
      <c r="S85" s="20">
        <f t="shared" ref="S85:S91" si="34">R85*0.2</f>
        <v>60</v>
      </c>
      <c r="T85" s="16"/>
      <c r="U85" s="20">
        <f t="shared" ref="U85:U91" si="35">T85*0.2</f>
        <v>0</v>
      </c>
      <c r="V85" s="16"/>
      <c r="W85" s="20">
        <f t="shared" ref="W85:W91" si="36">V85*0.2</f>
        <v>0</v>
      </c>
      <c r="X85" s="16"/>
      <c r="Y85" s="20">
        <f t="shared" ref="Y85:Y91" si="37">X85*0.2</f>
        <v>0</v>
      </c>
      <c r="Z85" s="16"/>
      <c r="AA85" s="20">
        <f t="shared" ref="AA85:AA91" si="38">Z85*0.2</f>
        <v>0</v>
      </c>
      <c r="AB85" s="60" t="s">
        <v>334</v>
      </c>
      <c r="AC85" s="57" t="s">
        <v>41</v>
      </c>
      <c r="AD85" s="51"/>
      <c r="AE85" s="38"/>
      <c r="AF85" s="11"/>
      <c r="AG85" s="52"/>
      <c r="AH85" s="51"/>
      <c r="AI85" s="34"/>
      <c r="AJ85" s="42">
        <f t="shared" ref="AJ85:AJ91" si="39">AH85*AI85</f>
        <v>0</v>
      </c>
    </row>
    <row r="86" spans="1:36" s="21" customFormat="1" ht="12" x14ac:dyDescent="0.3">
      <c r="A86" s="11">
        <v>80</v>
      </c>
      <c r="B86" s="15" t="s">
        <v>178</v>
      </c>
      <c r="C86" s="14" t="s">
        <v>42</v>
      </c>
      <c r="D86" s="14">
        <v>42977</v>
      </c>
      <c r="E86" s="65"/>
      <c r="F86" s="15" t="s">
        <v>71</v>
      </c>
      <c r="G86" s="15" t="s">
        <v>59</v>
      </c>
      <c r="H86" s="15" t="s">
        <v>1098</v>
      </c>
      <c r="I86" s="22" t="s">
        <v>1099</v>
      </c>
      <c r="J86" s="15" t="s">
        <v>182</v>
      </c>
      <c r="K86" s="15" t="s">
        <v>183</v>
      </c>
      <c r="L86" s="16">
        <v>1000</v>
      </c>
      <c r="M86" s="17">
        <v>0.81</v>
      </c>
      <c r="N86" s="18">
        <f t="shared" si="32"/>
        <v>810</v>
      </c>
      <c r="O86" s="19">
        <v>44.6</v>
      </c>
      <c r="P86" s="16"/>
      <c r="Q86" s="20">
        <f t="shared" si="33"/>
        <v>0</v>
      </c>
      <c r="R86" s="16"/>
      <c r="S86" s="20">
        <f t="shared" si="34"/>
        <v>0</v>
      </c>
      <c r="T86" s="16"/>
      <c r="U86" s="20">
        <f t="shared" si="35"/>
        <v>0</v>
      </c>
      <c r="V86" s="16"/>
      <c r="W86" s="20">
        <f t="shared" si="36"/>
        <v>0</v>
      </c>
      <c r="X86" s="16"/>
      <c r="Y86" s="20">
        <f t="shared" si="37"/>
        <v>0</v>
      </c>
      <c r="Z86" s="16"/>
      <c r="AA86" s="20">
        <f t="shared" si="38"/>
        <v>0</v>
      </c>
      <c r="AB86" s="60"/>
      <c r="AC86" s="57" t="s">
        <v>41</v>
      </c>
      <c r="AD86" s="51"/>
      <c r="AE86" s="38"/>
      <c r="AF86" s="11"/>
      <c r="AG86" s="52"/>
      <c r="AH86" s="51"/>
      <c r="AI86" s="34"/>
      <c r="AJ86" s="42">
        <f t="shared" si="39"/>
        <v>0</v>
      </c>
    </row>
    <row r="87" spans="1:36" s="21" customFormat="1" ht="12" hidden="1" x14ac:dyDescent="0.3">
      <c r="A87" s="11">
        <v>81</v>
      </c>
      <c r="B87" s="15" t="s">
        <v>178</v>
      </c>
      <c r="C87" s="14" t="s">
        <v>15</v>
      </c>
      <c r="D87" s="14">
        <v>42977</v>
      </c>
      <c r="E87" s="65"/>
      <c r="F87" s="15" t="s">
        <v>1043</v>
      </c>
      <c r="G87" s="15" t="s">
        <v>59</v>
      </c>
      <c r="H87" s="15" t="s">
        <v>182</v>
      </c>
      <c r="I87" s="15" t="s">
        <v>183</v>
      </c>
      <c r="J87" s="15" t="s">
        <v>1100</v>
      </c>
      <c r="K87" s="15" t="s">
        <v>1101</v>
      </c>
      <c r="L87" s="16">
        <v>700</v>
      </c>
      <c r="M87" s="17">
        <v>0.81</v>
      </c>
      <c r="N87" s="18">
        <f t="shared" si="32"/>
        <v>567</v>
      </c>
      <c r="O87" s="19">
        <v>31.9</v>
      </c>
      <c r="P87" s="16">
        <v>700</v>
      </c>
      <c r="Q87" s="20">
        <f t="shared" si="33"/>
        <v>154</v>
      </c>
      <c r="R87" s="16"/>
      <c r="S87" s="20">
        <f t="shared" si="34"/>
        <v>0</v>
      </c>
      <c r="T87" s="16"/>
      <c r="U87" s="20">
        <f t="shared" si="35"/>
        <v>0</v>
      </c>
      <c r="V87" s="16"/>
      <c r="W87" s="20">
        <f t="shared" si="36"/>
        <v>0</v>
      </c>
      <c r="X87" s="16"/>
      <c r="Y87" s="20">
        <f t="shared" si="37"/>
        <v>0</v>
      </c>
      <c r="Z87" s="16"/>
      <c r="AA87" s="20">
        <f t="shared" si="38"/>
        <v>0</v>
      </c>
      <c r="AB87" s="60" t="s">
        <v>238</v>
      </c>
      <c r="AC87" s="57" t="s">
        <v>41</v>
      </c>
      <c r="AD87" s="51" t="s">
        <v>906</v>
      </c>
      <c r="AE87" s="38">
        <v>100</v>
      </c>
      <c r="AF87" s="11"/>
      <c r="AG87" s="52"/>
      <c r="AH87" s="51"/>
      <c r="AI87" s="34"/>
      <c r="AJ87" s="42">
        <f t="shared" si="39"/>
        <v>0</v>
      </c>
    </row>
    <row r="88" spans="1:36" s="21" customFormat="1" ht="12" hidden="1" x14ac:dyDescent="0.3">
      <c r="A88" s="11">
        <v>82</v>
      </c>
      <c r="B88" s="15" t="s">
        <v>58</v>
      </c>
      <c r="C88" s="14" t="s">
        <v>17</v>
      </c>
      <c r="D88" s="14">
        <v>42977</v>
      </c>
      <c r="E88" s="65"/>
      <c r="F88" s="15" t="s">
        <v>34</v>
      </c>
      <c r="G88" s="15" t="s">
        <v>47</v>
      </c>
      <c r="H88" s="15" t="s">
        <v>36</v>
      </c>
      <c r="I88" s="22" t="s">
        <v>37</v>
      </c>
      <c r="J88" s="15" t="s">
        <v>128</v>
      </c>
      <c r="K88" s="22" t="s">
        <v>129</v>
      </c>
      <c r="L88" s="16">
        <v>140</v>
      </c>
      <c r="M88" s="17">
        <v>0.72</v>
      </c>
      <c r="N88" s="18">
        <v>100</v>
      </c>
      <c r="O88" s="19"/>
      <c r="P88" s="16"/>
      <c r="Q88" s="20">
        <f t="shared" si="33"/>
        <v>0</v>
      </c>
      <c r="R88" s="16"/>
      <c r="S88" s="20">
        <f t="shared" si="34"/>
        <v>0</v>
      </c>
      <c r="T88" s="16">
        <v>150</v>
      </c>
      <c r="U88" s="20">
        <f t="shared" si="35"/>
        <v>30</v>
      </c>
      <c r="V88" s="16"/>
      <c r="W88" s="20">
        <f t="shared" si="36"/>
        <v>0</v>
      </c>
      <c r="X88" s="16"/>
      <c r="Y88" s="20">
        <f t="shared" si="37"/>
        <v>0</v>
      </c>
      <c r="Z88" s="16"/>
      <c r="AA88" s="20">
        <f t="shared" si="38"/>
        <v>0</v>
      </c>
      <c r="AB88" s="60"/>
      <c r="AC88" s="57" t="s">
        <v>41</v>
      </c>
      <c r="AD88" s="51"/>
      <c r="AE88" s="38"/>
      <c r="AF88" s="11"/>
      <c r="AG88" s="52"/>
      <c r="AH88" s="51"/>
      <c r="AI88" s="34"/>
      <c r="AJ88" s="42">
        <f t="shared" si="39"/>
        <v>0</v>
      </c>
    </row>
    <row r="89" spans="1:36" s="21" customFormat="1" ht="12" hidden="1" x14ac:dyDescent="0.3">
      <c r="A89" s="11">
        <v>88</v>
      </c>
      <c r="B89" s="15" t="s">
        <v>58</v>
      </c>
      <c r="C89" s="14" t="s">
        <v>18</v>
      </c>
      <c r="D89" s="14">
        <v>42977</v>
      </c>
      <c r="E89" s="65"/>
      <c r="F89" s="15" t="s">
        <v>85</v>
      </c>
      <c r="G89" s="15" t="s">
        <v>47</v>
      </c>
      <c r="H89" s="15" t="s">
        <v>36</v>
      </c>
      <c r="I89" s="15" t="s">
        <v>37</v>
      </c>
      <c r="J89" s="15" t="s">
        <v>1058</v>
      </c>
      <c r="K89" s="15" t="s">
        <v>1059</v>
      </c>
      <c r="L89" s="16">
        <v>165</v>
      </c>
      <c r="M89" s="17">
        <v>0.73</v>
      </c>
      <c r="N89" s="18">
        <v>120</v>
      </c>
      <c r="O89" s="19"/>
      <c r="P89" s="16"/>
      <c r="Q89" s="20">
        <f t="shared" si="33"/>
        <v>0</v>
      </c>
      <c r="R89" s="16"/>
      <c r="S89" s="20">
        <f t="shared" si="34"/>
        <v>0</v>
      </c>
      <c r="T89" s="16"/>
      <c r="U89" s="20">
        <f t="shared" si="35"/>
        <v>0</v>
      </c>
      <c r="V89" s="16"/>
      <c r="W89" s="20">
        <f t="shared" si="36"/>
        <v>0</v>
      </c>
      <c r="X89" s="16"/>
      <c r="Y89" s="20">
        <f t="shared" si="37"/>
        <v>0</v>
      </c>
      <c r="Z89" s="16"/>
      <c r="AA89" s="20">
        <f t="shared" si="38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39"/>
        <v>0</v>
      </c>
    </row>
    <row r="90" spans="1:36" s="21" customFormat="1" ht="12" hidden="1" x14ac:dyDescent="0.3">
      <c r="A90" s="11">
        <v>83</v>
      </c>
      <c r="B90" s="15" t="s">
        <v>178</v>
      </c>
      <c r="C90" s="14" t="s">
        <v>15</v>
      </c>
      <c r="D90" s="14">
        <v>42978</v>
      </c>
      <c r="E90" s="65"/>
      <c r="F90" s="15" t="s">
        <v>1043</v>
      </c>
      <c r="G90" s="15" t="s">
        <v>59</v>
      </c>
      <c r="H90" s="15" t="s">
        <v>1100</v>
      </c>
      <c r="I90" s="22" t="s">
        <v>1101</v>
      </c>
      <c r="J90" s="15" t="s">
        <v>182</v>
      </c>
      <c r="K90" s="22" t="s">
        <v>183</v>
      </c>
      <c r="L90" s="16">
        <v>700</v>
      </c>
      <c r="M90" s="17">
        <v>0.81</v>
      </c>
      <c r="N90" s="18">
        <f t="shared" si="32"/>
        <v>567</v>
      </c>
      <c r="O90" s="19"/>
      <c r="P90" s="16">
        <v>700</v>
      </c>
      <c r="Q90" s="20">
        <f t="shared" si="33"/>
        <v>154</v>
      </c>
      <c r="R90" s="16"/>
      <c r="S90" s="20">
        <f t="shared" si="34"/>
        <v>0</v>
      </c>
      <c r="T90" s="16"/>
      <c r="U90" s="20">
        <f t="shared" si="35"/>
        <v>0</v>
      </c>
      <c r="V90" s="16"/>
      <c r="W90" s="20">
        <f t="shared" si="36"/>
        <v>0</v>
      </c>
      <c r="X90" s="16"/>
      <c r="Y90" s="20">
        <f t="shared" si="37"/>
        <v>0</v>
      </c>
      <c r="Z90" s="16"/>
      <c r="AA90" s="20">
        <f t="shared" si="38"/>
        <v>0</v>
      </c>
      <c r="AB90" s="60" t="s">
        <v>238</v>
      </c>
      <c r="AC90" s="57" t="s">
        <v>41</v>
      </c>
      <c r="AD90" s="51" t="s">
        <v>906</v>
      </c>
      <c r="AE90" s="38">
        <v>100</v>
      </c>
      <c r="AF90" s="11"/>
      <c r="AG90" s="52"/>
      <c r="AH90" s="51"/>
      <c r="AI90" s="34"/>
      <c r="AJ90" s="42">
        <f t="shared" si="39"/>
        <v>0</v>
      </c>
    </row>
    <row r="91" spans="1:36" s="21" customFormat="1" ht="12" hidden="1" x14ac:dyDescent="0.3">
      <c r="A91" s="11">
        <v>84</v>
      </c>
      <c r="B91" s="15" t="s">
        <v>58</v>
      </c>
      <c r="C91" s="14" t="s">
        <v>727</v>
      </c>
      <c r="D91" s="14">
        <v>42978</v>
      </c>
      <c r="E91" s="65"/>
      <c r="F91" s="15" t="s">
        <v>620</v>
      </c>
      <c r="G91" s="15" t="s">
        <v>35</v>
      </c>
      <c r="H91" s="15" t="s">
        <v>36</v>
      </c>
      <c r="I91" s="15" t="s">
        <v>37</v>
      </c>
      <c r="J91" s="15" t="s">
        <v>128</v>
      </c>
      <c r="K91" s="15" t="s">
        <v>129</v>
      </c>
      <c r="L91" s="16">
        <v>140</v>
      </c>
      <c r="M91" s="17">
        <v>0.72</v>
      </c>
      <c r="N91" s="18">
        <v>100</v>
      </c>
      <c r="O91" s="19"/>
      <c r="P91" s="16"/>
      <c r="Q91" s="20">
        <f t="shared" si="33"/>
        <v>0</v>
      </c>
      <c r="R91" s="16"/>
      <c r="S91" s="20">
        <f t="shared" si="34"/>
        <v>0</v>
      </c>
      <c r="T91" s="16"/>
      <c r="U91" s="20">
        <f t="shared" si="35"/>
        <v>0</v>
      </c>
      <c r="V91" s="16">
        <v>150</v>
      </c>
      <c r="W91" s="20">
        <f t="shared" si="36"/>
        <v>30</v>
      </c>
      <c r="X91" s="16"/>
      <c r="Y91" s="20">
        <f t="shared" si="37"/>
        <v>0</v>
      </c>
      <c r="Z91" s="16"/>
      <c r="AA91" s="20">
        <f t="shared" si="38"/>
        <v>0</v>
      </c>
      <c r="AB91" s="60"/>
      <c r="AC91" s="57" t="s">
        <v>41</v>
      </c>
      <c r="AD91" s="51"/>
      <c r="AE91" s="38"/>
      <c r="AF91" s="11"/>
      <c r="AG91" s="52"/>
      <c r="AH91" s="51"/>
      <c r="AI91" s="34"/>
      <c r="AJ91" s="42">
        <f t="shared" si="39"/>
        <v>0</v>
      </c>
    </row>
    <row r="92" spans="1:36" s="21" customFormat="1" ht="12" hidden="1" x14ac:dyDescent="0.3">
      <c r="A92" s="11">
        <v>85</v>
      </c>
      <c r="B92" s="15" t="s">
        <v>51</v>
      </c>
      <c r="C92" s="14" t="s">
        <v>18</v>
      </c>
      <c r="D92" s="14">
        <v>42978</v>
      </c>
      <c r="E92" s="65" t="s">
        <v>1102</v>
      </c>
      <c r="F92" s="15" t="s">
        <v>85</v>
      </c>
      <c r="G92" s="15" t="s">
        <v>47</v>
      </c>
      <c r="H92" s="15" t="s">
        <v>1103</v>
      </c>
      <c r="I92" s="22" t="s">
        <v>1104</v>
      </c>
      <c r="J92" s="15" t="s">
        <v>182</v>
      </c>
      <c r="K92" s="22" t="s">
        <v>183</v>
      </c>
      <c r="L92" s="16">
        <v>100</v>
      </c>
      <c r="M92" s="17">
        <v>0.8</v>
      </c>
      <c r="N92" s="18">
        <f t="shared" si="7"/>
        <v>80</v>
      </c>
      <c r="O92" s="19"/>
      <c r="P92" s="16"/>
      <c r="Q92" s="20">
        <f t="shared" si="0"/>
        <v>0</v>
      </c>
      <c r="R92" s="16"/>
      <c r="S92" s="20">
        <f t="shared" si="1"/>
        <v>0</v>
      </c>
      <c r="T92" s="16"/>
      <c r="U92" s="20">
        <f t="shared" si="2"/>
        <v>0</v>
      </c>
      <c r="V92" s="16"/>
      <c r="W92" s="20">
        <f t="shared" si="3"/>
        <v>0</v>
      </c>
      <c r="X92" s="16"/>
      <c r="Y92" s="20">
        <f t="shared" si="4"/>
        <v>0</v>
      </c>
      <c r="Z92" s="16">
        <v>100</v>
      </c>
      <c r="AA92" s="20">
        <f t="shared" si="5"/>
        <v>20</v>
      </c>
      <c r="AB92" s="60"/>
      <c r="AC92" s="57" t="s">
        <v>41</v>
      </c>
      <c r="AD92" s="51"/>
      <c r="AE92" s="38"/>
      <c r="AF92" s="11"/>
      <c r="AG92" s="52"/>
      <c r="AH92" s="51"/>
      <c r="AI92" s="34"/>
      <c r="AJ92" s="42">
        <f t="shared" si="6"/>
        <v>0</v>
      </c>
    </row>
    <row r="93" spans="1:36" s="21" customFormat="1" ht="12" hidden="1" x14ac:dyDescent="0.3">
      <c r="A93" s="11">
        <v>86</v>
      </c>
      <c r="B93" s="15" t="s">
        <v>62</v>
      </c>
      <c r="C93" s="14" t="s">
        <v>16</v>
      </c>
      <c r="D93" s="14">
        <v>42978</v>
      </c>
      <c r="E93" s="65" t="s">
        <v>315</v>
      </c>
      <c r="F93" s="15" t="s">
        <v>652</v>
      </c>
      <c r="G93" s="15" t="s">
        <v>59</v>
      </c>
      <c r="H93" s="15" t="s">
        <v>391</v>
      </c>
      <c r="I93" s="22" t="s">
        <v>140</v>
      </c>
      <c r="J93" s="15" t="s">
        <v>146</v>
      </c>
      <c r="K93" s="22" t="s">
        <v>65</v>
      </c>
      <c r="L93" s="16">
        <v>110</v>
      </c>
      <c r="M93" s="17">
        <v>0</v>
      </c>
      <c r="N93" s="18">
        <f t="shared" si="7"/>
        <v>0</v>
      </c>
      <c r="O93" s="19"/>
      <c r="P93" s="16"/>
      <c r="Q93" s="20">
        <f t="shared" si="0"/>
        <v>0</v>
      </c>
      <c r="R93" s="16">
        <v>125</v>
      </c>
      <c r="S93" s="20">
        <f t="shared" si="1"/>
        <v>25</v>
      </c>
      <c r="T93" s="16"/>
      <c r="U93" s="20">
        <f t="shared" si="2"/>
        <v>0</v>
      </c>
      <c r="V93" s="16"/>
      <c r="W93" s="20">
        <f t="shared" si="3"/>
        <v>0</v>
      </c>
      <c r="X93" s="16"/>
      <c r="Y93" s="20">
        <f t="shared" si="4"/>
        <v>0</v>
      </c>
      <c r="Z93" s="16"/>
      <c r="AA93" s="20">
        <f t="shared" si="5"/>
        <v>0</v>
      </c>
      <c r="AB93" s="60"/>
      <c r="AC93" s="57" t="s">
        <v>41</v>
      </c>
      <c r="AD93" s="51"/>
      <c r="AE93" s="38"/>
      <c r="AF93" s="11"/>
      <c r="AG93" s="52"/>
      <c r="AH93" s="51"/>
      <c r="AI93" s="34"/>
      <c r="AJ93" s="42">
        <f t="shared" si="6"/>
        <v>0</v>
      </c>
    </row>
    <row r="94" spans="1:36" s="21" customFormat="1" ht="12" hidden="1" x14ac:dyDescent="0.3">
      <c r="A94" s="11">
        <v>87</v>
      </c>
      <c r="B94" s="15"/>
      <c r="C94" s="14"/>
      <c r="D94" s="14"/>
      <c r="E94" s="65"/>
      <c r="F94" s="15"/>
      <c r="G94" s="15"/>
      <c r="H94" s="15"/>
      <c r="I94" s="22"/>
      <c r="J94" s="15"/>
      <c r="K94" s="15"/>
      <c r="L94" s="16"/>
      <c r="M94" s="17"/>
      <c r="N94" s="18">
        <f t="shared" si="7"/>
        <v>0</v>
      </c>
      <c r="O94" s="19"/>
      <c r="P94" s="16"/>
      <c r="Q94" s="20">
        <f t="shared" si="0"/>
        <v>0</v>
      </c>
      <c r="R94" s="16"/>
      <c r="S94" s="20">
        <f t="shared" si="1"/>
        <v>0</v>
      </c>
      <c r="T94" s="16"/>
      <c r="U94" s="20">
        <f t="shared" si="2"/>
        <v>0</v>
      </c>
      <c r="V94" s="16"/>
      <c r="W94" s="20">
        <f t="shared" si="3"/>
        <v>0</v>
      </c>
      <c r="X94" s="16"/>
      <c r="Y94" s="20">
        <f t="shared" si="4"/>
        <v>0</v>
      </c>
      <c r="Z94" s="16"/>
      <c r="AA94" s="20">
        <f t="shared" si="5"/>
        <v>0</v>
      </c>
      <c r="AB94" s="60"/>
      <c r="AC94" s="57"/>
      <c r="AD94" s="51"/>
      <c r="AE94" s="38"/>
      <c r="AF94" s="11"/>
      <c r="AG94" s="52"/>
      <c r="AH94" s="51"/>
      <c r="AI94" s="34"/>
      <c r="AJ94" s="42">
        <f t="shared" si="6"/>
        <v>0</v>
      </c>
    </row>
    <row r="95" spans="1:36" s="21" customFormat="1" ht="12" hidden="1" x14ac:dyDescent="0.3">
      <c r="A95" s="11">
        <v>88</v>
      </c>
      <c r="B95" s="15"/>
      <c r="C95" s="14"/>
      <c r="D95" s="14"/>
      <c r="E95" s="65"/>
      <c r="F95" s="15"/>
      <c r="G95" s="15"/>
      <c r="H95" s="15"/>
      <c r="I95" s="15"/>
      <c r="J95" s="15"/>
      <c r="K95" s="15"/>
      <c r="L95" s="16"/>
      <c r="M95" s="17"/>
      <c r="N95" s="18">
        <f t="shared" si="7"/>
        <v>0</v>
      </c>
      <c r="O95" s="19"/>
      <c r="P95" s="16"/>
      <c r="Q95" s="20">
        <f t="shared" si="0"/>
        <v>0</v>
      </c>
      <c r="R95" s="16"/>
      <c r="S95" s="20">
        <f t="shared" si="1"/>
        <v>0</v>
      </c>
      <c r="T95" s="16"/>
      <c r="U95" s="20">
        <f t="shared" si="2"/>
        <v>0</v>
      </c>
      <c r="V95" s="16"/>
      <c r="W95" s="20">
        <f t="shared" si="3"/>
        <v>0</v>
      </c>
      <c r="X95" s="16"/>
      <c r="Y95" s="20">
        <f t="shared" si="4"/>
        <v>0</v>
      </c>
      <c r="Z95" s="16"/>
      <c r="AA95" s="20">
        <f t="shared" si="5"/>
        <v>0</v>
      </c>
      <c r="AB95" s="60"/>
      <c r="AC95" s="57"/>
      <c r="AD95" s="51"/>
      <c r="AE95" s="38"/>
      <c r="AF95" s="11"/>
      <c r="AG95" s="52"/>
      <c r="AH95" s="51"/>
      <c r="AI95" s="34"/>
      <c r="AJ95" s="42">
        <f t="shared" si="6"/>
        <v>0</v>
      </c>
    </row>
    <row r="96" spans="1:36" s="21" customFormat="1" ht="12" hidden="1" x14ac:dyDescent="0.3">
      <c r="A96" s="11">
        <v>89</v>
      </c>
      <c r="B96" s="15"/>
      <c r="C96" s="14"/>
      <c r="D96" s="14"/>
      <c r="E96" s="65"/>
      <c r="F96" s="15"/>
      <c r="G96" s="15"/>
      <c r="H96" s="15"/>
      <c r="I96" s="15"/>
      <c r="J96" s="15"/>
      <c r="K96" s="15"/>
      <c r="L96" s="16"/>
      <c r="M96" s="17"/>
      <c r="N96" s="18">
        <f t="shared" si="7"/>
        <v>0</v>
      </c>
      <c r="O96" s="19"/>
      <c r="P96" s="16"/>
      <c r="Q96" s="20">
        <f t="shared" si="0"/>
        <v>0</v>
      </c>
      <c r="R96" s="16"/>
      <c r="S96" s="20">
        <f t="shared" si="1"/>
        <v>0</v>
      </c>
      <c r="T96" s="16"/>
      <c r="U96" s="20">
        <f t="shared" si="2"/>
        <v>0</v>
      </c>
      <c r="V96" s="16"/>
      <c r="W96" s="20">
        <f t="shared" si="3"/>
        <v>0</v>
      </c>
      <c r="X96" s="16"/>
      <c r="Y96" s="20">
        <f t="shared" si="4"/>
        <v>0</v>
      </c>
      <c r="Z96" s="16"/>
      <c r="AA96" s="20">
        <f t="shared" si="5"/>
        <v>0</v>
      </c>
      <c r="AB96" s="60"/>
      <c r="AC96" s="57"/>
      <c r="AD96" s="51"/>
      <c r="AE96" s="38"/>
      <c r="AF96" s="11"/>
      <c r="AG96" s="52"/>
      <c r="AH96" s="51"/>
      <c r="AI96" s="34"/>
      <c r="AJ96" s="42">
        <f t="shared" si="6"/>
        <v>0</v>
      </c>
    </row>
    <row r="97" spans="3:36" s="21" customFormat="1" ht="12" x14ac:dyDescent="0.3">
      <c r="C97" s="24"/>
      <c r="E97" s="88"/>
      <c r="F97" s="24"/>
      <c r="G97" s="24"/>
      <c r="N97" s="25"/>
      <c r="O97" s="25"/>
      <c r="P97" s="26"/>
      <c r="Q97" s="25"/>
      <c r="R97" s="26"/>
      <c r="S97" s="25"/>
      <c r="T97" s="26"/>
      <c r="U97" s="25"/>
      <c r="V97" s="26"/>
      <c r="W97" s="25"/>
      <c r="X97" s="26"/>
      <c r="Y97" s="25"/>
      <c r="Z97" s="26"/>
      <c r="AA97" s="25"/>
      <c r="AB97" s="27"/>
      <c r="AE97" s="37"/>
      <c r="AG97" s="37"/>
    </row>
    <row r="98" spans="3:36" s="21" customFormat="1" ht="12" x14ac:dyDescent="0.3">
      <c r="C98" s="24"/>
      <c r="E98" s="88"/>
      <c r="F98" s="24"/>
      <c r="G98" s="24"/>
      <c r="K98" s="28" t="s">
        <v>258</v>
      </c>
      <c r="L98" s="29">
        <f>SUM(L2:L96)</f>
        <v>23829</v>
      </c>
      <c r="M98" s="29"/>
      <c r="N98" s="64">
        <f t="shared" ref="N98:W98" si="40">SUM(N2:N96)</f>
        <v>17259.599999999999</v>
      </c>
      <c r="O98" s="64">
        <f t="shared" si="40"/>
        <v>1102.6500000000001</v>
      </c>
      <c r="P98" s="26">
        <f t="shared" si="40"/>
        <v>6020</v>
      </c>
      <c r="Q98" s="64">
        <f t="shared" si="40"/>
        <v>1324.4</v>
      </c>
      <c r="R98" s="26">
        <f t="shared" si="40"/>
        <v>6028</v>
      </c>
      <c r="S98" s="64">
        <f t="shared" si="40"/>
        <v>1235</v>
      </c>
      <c r="T98" s="26">
        <f t="shared" si="40"/>
        <v>2190</v>
      </c>
      <c r="U98" s="64">
        <f t="shared" si="40"/>
        <v>438</v>
      </c>
      <c r="V98" s="26">
        <f t="shared" si="40"/>
        <v>5156</v>
      </c>
      <c r="W98" s="64">
        <f t="shared" si="40"/>
        <v>1041</v>
      </c>
      <c r="X98" s="26">
        <f>SUM(X2:X96)</f>
        <v>3481</v>
      </c>
      <c r="Y98" s="64">
        <f>SUM(Y2:Y96)</f>
        <v>755</v>
      </c>
      <c r="Z98" s="26">
        <f>SUM(Z2:Z96)</f>
        <v>963</v>
      </c>
      <c r="AA98" s="64">
        <f>SUM(AA2:AA96)</f>
        <v>222</v>
      </c>
      <c r="AB98" s="46" t="s">
        <v>259</v>
      </c>
      <c r="AC98" s="30"/>
      <c r="AD98" s="27"/>
      <c r="AE98" s="64">
        <f>SUM(AE7:AE96)</f>
        <v>560</v>
      </c>
      <c r="AF98" s="27"/>
      <c r="AG98" s="64">
        <f>SUM(AG7:AG96)</f>
        <v>0</v>
      </c>
      <c r="AH98" s="55">
        <f>SUM(AH7:AH96)</f>
        <v>0</v>
      </c>
      <c r="AI98" s="30"/>
      <c r="AJ98" s="64">
        <f>SUM(AJ7:AJ96)</f>
        <v>0</v>
      </c>
    </row>
    <row r="99" spans="3:36" x14ac:dyDescent="0.3">
      <c r="C99" s="114"/>
      <c r="F99" s="114"/>
      <c r="G99" s="114"/>
      <c r="K99" s="63"/>
      <c r="L99" s="31"/>
      <c r="M99" s="31"/>
      <c r="N99" s="64"/>
      <c r="O99" s="64"/>
      <c r="Q99" s="64">
        <v>-33.28</v>
      </c>
      <c r="S99" s="64"/>
      <c r="U99" s="64"/>
      <c r="W99" s="64"/>
      <c r="Y99" s="64"/>
      <c r="AA99" s="64"/>
      <c r="AB99" s="66" t="s">
        <v>1105</v>
      </c>
      <c r="AD99" s="3"/>
      <c r="AE99" s="64"/>
      <c r="AJ99" s="64"/>
    </row>
    <row r="100" spans="3:36" x14ac:dyDescent="0.3">
      <c r="C100" s="114"/>
      <c r="F100" s="114"/>
      <c r="G100" s="114"/>
      <c r="K100" s="63"/>
      <c r="L100" s="31"/>
      <c r="M100" s="31"/>
      <c r="N100" s="64"/>
      <c r="O100" s="64"/>
      <c r="Q100" s="64"/>
      <c r="S100" s="64"/>
      <c r="U100" s="64">
        <v>-57.68</v>
      </c>
      <c r="W100" s="64"/>
      <c r="Y100" s="64"/>
      <c r="AA100" s="64"/>
      <c r="AB100" s="66" t="s">
        <v>1106</v>
      </c>
      <c r="AD100" s="3"/>
      <c r="AE100" s="64"/>
      <c r="AJ100" s="64"/>
    </row>
    <row r="101" spans="3:36" x14ac:dyDescent="0.3">
      <c r="C101" s="114"/>
      <c r="F101" s="114"/>
      <c r="G101" s="114"/>
      <c r="L101" s="31"/>
      <c r="M101" s="31"/>
      <c r="N101" s="64"/>
      <c r="O101" s="64"/>
      <c r="Q101" s="64"/>
      <c r="S101" s="64"/>
      <c r="U101" s="64"/>
      <c r="W101" s="64"/>
      <c r="Y101" s="64"/>
      <c r="AA101" s="64"/>
      <c r="AB101" s="46"/>
      <c r="AD101" s="3"/>
      <c r="AE101" s="64"/>
      <c r="AJ101" s="64"/>
    </row>
    <row r="102" spans="3:36" x14ac:dyDescent="0.3">
      <c r="C102" s="114"/>
      <c r="F102" s="114"/>
      <c r="G102" s="114"/>
      <c r="N102" s="64"/>
      <c r="O102" s="64"/>
      <c r="Q102" s="64"/>
      <c r="S102" s="64"/>
      <c r="U102" s="64"/>
      <c r="W102" s="64"/>
      <c r="Y102" s="64"/>
      <c r="AA102" s="64"/>
      <c r="AB102" s="46"/>
      <c r="AE102" s="64"/>
      <c r="AJ102" s="64"/>
    </row>
    <row r="103" spans="3:36" x14ac:dyDescent="0.3">
      <c r="C103" s="114"/>
      <c r="F103" s="114"/>
      <c r="G103" s="114"/>
      <c r="N103" s="64"/>
      <c r="O103" s="64"/>
      <c r="Q103" s="64"/>
      <c r="S103" s="64"/>
      <c r="U103" s="64"/>
      <c r="W103" s="64"/>
      <c r="Y103" s="64"/>
      <c r="AA103" s="64"/>
      <c r="AB103" s="46"/>
      <c r="AE103" s="64"/>
      <c r="AJ103" s="64"/>
    </row>
    <row r="104" spans="3:36" x14ac:dyDescent="0.3">
      <c r="C104" s="114"/>
      <c r="F104" s="114"/>
      <c r="G104" s="114"/>
      <c r="N104" s="64"/>
      <c r="O104" s="64"/>
      <c r="Q104" s="64"/>
      <c r="S104" s="64"/>
      <c r="U104" s="64"/>
      <c r="W104" s="64"/>
      <c r="Y104" s="64"/>
      <c r="AA104" s="64"/>
      <c r="AB104" s="46"/>
      <c r="AE104" s="64"/>
      <c r="AJ104" s="64"/>
    </row>
    <row r="105" spans="3:36" x14ac:dyDescent="0.3">
      <c r="C105" s="114"/>
      <c r="F105" s="114"/>
      <c r="G105" s="114"/>
      <c r="N105" s="64"/>
      <c r="O105" s="64"/>
      <c r="Q105" s="64"/>
      <c r="S105" s="64"/>
      <c r="U105" s="64"/>
      <c r="W105" s="64"/>
      <c r="Y105" s="64"/>
      <c r="AA105" s="64"/>
      <c r="AB105" s="46"/>
      <c r="AE105" s="64"/>
      <c r="AJ105" s="64"/>
    </row>
    <row r="106" spans="3:36" x14ac:dyDescent="0.3">
      <c r="C106" s="114"/>
      <c r="F106" s="114"/>
      <c r="G106" s="114"/>
      <c r="N106" s="64"/>
      <c r="O106" s="64"/>
      <c r="Q106" s="64"/>
      <c r="S106" s="64"/>
      <c r="U106" s="64"/>
      <c r="W106" s="64"/>
      <c r="Y106" s="64"/>
      <c r="AA106" s="64"/>
      <c r="AB106" s="46"/>
      <c r="AE106" s="64"/>
      <c r="AJ106" s="64"/>
    </row>
    <row r="107" spans="3:36" x14ac:dyDescent="0.3">
      <c r="C107" s="114"/>
      <c r="F107" s="114"/>
      <c r="G107" s="114"/>
      <c r="N107" s="64"/>
      <c r="O107" s="64"/>
      <c r="Q107" s="64"/>
      <c r="S107" s="64"/>
      <c r="U107" s="64"/>
      <c r="W107" s="64"/>
      <c r="Y107" s="64"/>
      <c r="AA107" s="64"/>
      <c r="AB107" s="46"/>
      <c r="AE107" s="64"/>
      <c r="AJ107" s="64"/>
    </row>
    <row r="108" spans="3:36" x14ac:dyDescent="0.3">
      <c r="C108" s="114"/>
      <c r="F108" s="114"/>
      <c r="G108" s="114"/>
      <c r="N108" s="64"/>
      <c r="O108" s="64"/>
      <c r="Q108" s="64"/>
      <c r="S108" s="64"/>
      <c r="U108" s="64"/>
      <c r="W108" s="64"/>
      <c r="Y108" s="64"/>
      <c r="AA108" s="64"/>
      <c r="AB108" s="46"/>
      <c r="AE108" s="64"/>
      <c r="AJ108" s="64"/>
    </row>
    <row r="109" spans="3:36" x14ac:dyDescent="0.3">
      <c r="C109" s="114"/>
      <c r="F109" s="114"/>
      <c r="G109" s="114"/>
      <c r="N109" s="64"/>
      <c r="O109" s="64"/>
      <c r="Q109" s="64"/>
      <c r="S109" s="64"/>
      <c r="U109" s="64"/>
      <c r="W109" s="64"/>
      <c r="Y109" s="64"/>
      <c r="AA109" s="64"/>
      <c r="AB109" s="46"/>
      <c r="AE109" s="64"/>
      <c r="AJ109" s="64"/>
    </row>
    <row r="110" spans="3:36" x14ac:dyDescent="0.3">
      <c r="C110" s="114"/>
      <c r="F110" s="114"/>
      <c r="G110" s="114"/>
      <c r="N110" s="64"/>
      <c r="O110" s="64"/>
      <c r="Q110" s="64"/>
      <c r="S110" s="64"/>
      <c r="U110" s="64"/>
      <c r="W110" s="64"/>
      <c r="Y110" s="64"/>
      <c r="AA110" s="64"/>
      <c r="AB110" s="46"/>
      <c r="AE110" s="64"/>
      <c r="AJ110" s="64"/>
    </row>
    <row r="111" spans="3:36" x14ac:dyDescent="0.3">
      <c r="C111" s="114"/>
      <c r="F111" s="114"/>
      <c r="G111" s="114"/>
      <c r="N111" s="64"/>
      <c r="O111" s="64"/>
      <c r="Q111" s="64"/>
      <c r="S111" s="64"/>
      <c r="U111" s="64"/>
      <c r="W111" s="64"/>
      <c r="Y111" s="64"/>
      <c r="AA111" s="64"/>
      <c r="AB111" s="46"/>
      <c r="AE111" s="64"/>
      <c r="AJ111" s="64"/>
    </row>
    <row r="112" spans="3:36" x14ac:dyDescent="0.3">
      <c r="C112" s="114"/>
      <c r="F112" s="114"/>
      <c r="G112" s="114"/>
      <c r="N112" s="64"/>
      <c r="O112" s="64"/>
      <c r="Q112" s="64"/>
      <c r="S112" s="64"/>
      <c r="U112" s="64"/>
      <c r="W112" s="64"/>
      <c r="Y112" s="64"/>
      <c r="AA112" s="64"/>
      <c r="AB112" s="46"/>
      <c r="AE112" s="64"/>
      <c r="AJ112" s="64"/>
    </row>
    <row r="113" spans="14:36" x14ac:dyDescent="0.3">
      <c r="N113" s="64"/>
      <c r="O113" s="64"/>
      <c r="Q113" s="64"/>
      <c r="S113" s="64"/>
      <c r="U113" s="64"/>
      <c r="W113" s="64"/>
      <c r="Y113" s="64"/>
      <c r="AA113" s="64"/>
      <c r="AB113" s="46"/>
      <c r="AE113" s="64"/>
      <c r="AJ113" s="64"/>
    </row>
    <row r="114" spans="14:36" x14ac:dyDescent="0.3">
      <c r="N114" s="64"/>
      <c r="O114" s="64"/>
      <c r="Q114" s="64"/>
      <c r="S114" s="64"/>
      <c r="U114" s="64"/>
      <c r="W114" s="64"/>
      <c r="Y114" s="64"/>
      <c r="AA114" s="64"/>
      <c r="AB114" s="46"/>
      <c r="AE114" s="64"/>
      <c r="AJ114" s="64"/>
    </row>
    <row r="115" spans="14:36" x14ac:dyDescent="0.3">
      <c r="N115" s="64"/>
      <c r="O115" s="64"/>
      <c r="Q115" s="64"/>
      <c r="S115" s="64"/>
      <c r="U115" s="64"/>
      <c r="W115" s="64"/>
      <c r="Y115" s="64"/>
      <c r="AA115" s="64"/>
      <c r="AB115" s="46"/>
      <c r="AE115" s="64"/>
      <c r="AJ115" s="64"/>
    </row>
    <row r="116" spans="14:36" x14ac:dyDescent="0.3">
      <c r="N116" s="64"/>
      <c r="O116" s="64"/>
      <c r="Q116" s="64"/>
      <c r="S116" s="64"/>
      <c r="U116" s="64"/>
      <c r="W116" s="64"/>
      <c r="Y116" s="64"/>
      <c r="AA116" s="64"/>
      <c r="AB116" s="46"/>
      <c r="AE116" s="64"/>
      <c r="AJ116" s="64"/>
    </row>
    <row r="117" spans="14:36" x14ac:dyDescent="0.3">
      <c r="N117" s="64"/>
      <c r="O117" s="64"/>
      <c r="Q117" s="64"/>
      <c r="S117" s="64"/>
      <c r="U117" s="64"/>
      <c r="W117" s="64"/>
      <c r="Y117" s="64"/>
      <c r="AA117" s="64"/>
      <c r="AB117" s="46"/>
      <c r="AE117" s="64"/>
      <c r="AJ117" s="64"/>
    </row>
    <row r="118" spans="14:36" x14ac:dyDescent="0.3">
      <c r="N118" s="64"/>
      <c r="O118" s="64"/>
      <c r="Q118" s="64"/>
      <c r="S118" s="64"/>
      <c r="U118" s="64"/>
      <c r="W118" s="64"/>
      <c r="Y118" s="64"/>
      <c r="AA118" s="64"/>
      <c r="AB118" s="46"/>
      <c r="AE118" s="64"/>
      <c r="AJ118" s="64"/>
    </row>
    <row r="119" spans="14:36" x14ac:dyDescent="0.3">
      <c r="N119" s="64"/>
      <c r="O119" s="64"/>
      <c r="Q119" s="64"/>
      <c r="S119" s="64"/>
      <c r="U119" s="64"/>
      <c r="W119" s="64"/>
      <c r="Y119" s="64"/>
      <c r="AA119" s="64"/>
      <c r="AB119" s="46"/>
      <c r="AE119" s="64"/>
      <c r="AJ119" s="64"/>
    </row>
    <row r="120" spans="14:36" x14ac:dyDescent="0.3">
      <c r="N120" s="64"/>
      <c r="O120" s="64"/>
      <c r="Q120" s="64"/>
      <c r="S120" s="64"/>
      <c r="U120" s="64"/>
      <c r="W120" s="64"/>
      <c r="Y120" s="64"/>
      <c r="AA120" s="64"/>
      <c r="AB120" s="46"/>
      <c r="AE120" s="64"/>
      <c r="AJ120" s="64"/>
    </row>
    <row r="121" spans="14:36" x14ac:dyDescent="0.3">
      <c r="N121" s="64"/>
      <c r="O121" s="64"/>
      <c r="Q121" s="64"/>
      <c r="S121" s="64"/>
      <c r="U121" s="64"/>
      <c r="W121" s="64"/>
      <c r="Y121" s="64"/>
      <c r="AA121" s="64"/>
      <c r="AB121" s="46"/>
      <c r="AE121" s="64"/>
      <c r="AJ121" s="64"/>
    </row>
    <row r="122" spans="14:36" x14ac:dyDescent="0.3">
      <c r="N122" s="64"/>
      <c r="O122" s="64"/>
      <c r="Q122" s="64"/>
      <c r="S122" s="64"/>
      <c r="U122" s="64"/>
      <c r="W122" s="64"/>
      <c r="Y122" s="64"/>
      <c r="AA122" s="64"/>
      <c r="AB122" s="46"/>
      <c r="AE122" s="64"/>
      <c r="AJ122" s="64"/>
    </row>
    <row r="123" spans="14:36" x14ac:dyDescent="0.3">
      <c r="N123" s="64"/>
      <c r="O123" s="64"/>
      <c r="Q123" s="64"/>
      <c r="S123" s="64"/>
      <c r="U123" s="64"/>
      <c r="W123" s="64"/>
      <c r="Y123" s="64"/>
      <c r="AA123" s="64"/>
      <c r="AB123" s="46"/>
      <c r="AE123" s="64"/>
      <c r="AJ123" s="64"/>
    </row>
    <row r="124" spans="14:36" x14ac:dyDescent="0.3">
      <c r="N124" s="64"/>
      <c r="O124" s="64"/>
      <c r="Q124" s="64"/>
      <c r="S124" s="64"/>
      <c r="U124" s="64"/>
      <c r="W124" s="64"/>
      <c r="Y124" s="64"/>
      <c r="AA124" s="64"/>
      <c r="AB124" s="46"/>
      <c r="AE124" s="64"/>
      <c r="AJ124" s="64"/>
    </row>
    <row r="125" spans="14:36" x14ac:dyDescent="0.3">
      <c r="N125" s="64"/>
      <c r="O125" s="64"/>
      <c r="Q125" s="64"/>
      <c r="S125" s="64"/>
      <c r="U125" s="64"/>
      <c r="W125" s="64"/>
      <c r="Y125" s="64"/>
      <c r="AA125" s="64"/>
      <c r="AB125" s="46"/>
      <c r="AE125" s="64"/>
      <c r="AJ125" s="64"/>
    </row>
    <row r="126" spans="14:36" x14ac:dyDescent="0.3">
      <c r="N126" s="64"/>
      <c r="O126" s="64"/>
      <c r="Q126" s="64"/>
      <c r="S126" s="64"/>
      <c r="U126" s="64"/>
      <c r="W126" s="64"/>
      <c r="Y126" s="64"/>
      <c r="AA126" s="64"/>
      <c r="AB126" s="46"/>
      <c r="AE126" s="64"/>
      <c r="AJ126" s="64"/>
    </row>
    <row r="127" spans="14:36" x14ac:dyDescent="0.3">
      <c r="N127" s="64"/>
      <c r="O127" s="64"/>
      <c r="Q127" s="64"/>
      <c r="S127" s="64"/>
      <c r="U127" s="64"/>
      <c r="W127" s="64"/>
      <c r="Y127" s="64"/>
      <c r="AA127" s="64"/>
      <c r="AB127" s="46"/>
      <c r="AE127" s="64"/>
      <c r="AJ127" s="64"/>
    </row>
    <row r="128" spans="14:36" x14ac:dyDescent="0.3">
      <c r="N128" s="64"/>
      <c r="O128" s="64"/>
      <c r="Q128" s="64"/>
      <c r="S128" s="64"/>
      <c r="U128" s="64"/>
      <c r="W128" s="64"/>
      <c r="Y128" s="64"/>
      <c r="AA128" s="64"/>
      <c r="AB128" s="46"/>
      <c r="AE128" s="64"/>
      <c r="AJ128" s="64"/>
    </row>
    <row r="129" spans="15:36" x14ac:dyDescent="0.3">
      <c r="O129" s="64"/>
      <c r="Q129" s="64"/>
      <c r="S129" s="64"/>
      <c r="U129" s="64"/>
      <c r="W129" s="64"/>
      <c r="Y129" s="64"/>
      <c r="AA129" s="64"/>
      <c r="AB129" s="46"/>
      <c r="AE129" s="64"/>
      <c r="AJ129" s="64"/>
    </row>
    <row r="130" spans="15:36" x14ac:dyDescent="0.3">
      <c r="O130" s="64"/>
      <c r="Q130" s="64"/>
      <c r="S130" s="64"/>
      <c r="U130" s="64"/>
      <c r="W130" s="64"/>
      <c r="Y130" s="64"/>
      <c r="AA130" s="64"/>
      <c r="AB130" s="46"/>
      <c r="AE130" s="64"/>
      <c r="AJ130" s="64"/>
    </row>
    <row r="131" spans="15:36" x14ac:dyDescent="0.3">
      <c r="AB131" s="46"/>
    </row>
    <row r="132" spans="15:36" x14ac:dyDescent="0.3">
      <c r="AB132" s="46"/>
    </row>
    <row r="133" spans="15:36" x14ac:dyDescent="0.3">
      <c r="AB133" s="46"/>
    </row>
    <row r="134" spans="15:36" x14ac:dyDescent="0.3">
      <c r="AB134" s="46"/>
    </row>
    <row r="135" spans="15:36" x14ac:dyDescent="0.3">
      <c r="AB135" s="46"/>
    </row>
    <row r="136" spans="15:36" x14ac:dyDescent="0.3">
      <c r="AB136" s="46"/>
    </row>
    <row r="137" spans="15:36" x14ac:dyDescent="0.3">
      <c r="AB137" s="46"/>
    </row>
    <row r="138" spans="15:36" x14ac:dyDescent="0.3">
      <c r="AB138" s="46"/>
    </row>
    <row r="139" spans="15:36" x14ac:dyDescent="0.3">
      <c r="AB139" s="46"/>
    </row>
    <row r="140" spans="15:36" x14ac:dyDescent="0.3">
      <c r="AB140" s="46"/>
    </row>
    <row r="141" spans="15:36" x14ac:dyDescent="0.3">
      <c r="AB141" s="46"/>
    </row>
    <row r="142" spans="15:36" x14ac:dyDescent="0.3">
      <c r="AB142" s="46"/>
    </row>
    <row r="143" spans="15:36" x14ac:dyDescent="0.3">
      <c r="AB143" s="46"/>
    </row>
    <row r="144" spans="15:36" x14ac:dyDescent="0.3">
      <c r="AB144" s="46"/>
    </row>
    <row r="145" spans="28:28" x14ac:dyDescent="0.3">
      <c r="AB145" s="46"/>
    </row>
    <row r="146" spans="28:28" x14ac:dyDescent="0.3">
      <c r="AB146" s="46"/>
    </row>
    <row r="147" spans="28:28" x14ac:dyDescent="0.3">
      <c r="AB147" s="46"/>
    </row>
    <row r="148" spans="28:28" x14ac:dyDescent="0.3">
      <c r="AB148" s="46"/>
    </row>
    <row r="149" spans="28:28" x14ac:dyDescent="0.3">
      <c r="AB149" s="46"/>
    </row>
    <row r="150" spans="28:28" x14ac:dyDescent="0.3">
      <c r="AB150" s="46"/>
    </row>
    <row r="151" spans="28:28" x14ac:dyDescent="0.3">
      <c r="AB151" s="46"/>
    </row>
    <row r="152" spans="28:28" x14ac:dyDescent="0.3">
      <c r="AB152" s="46"/>
    </row>
    <row r="153" spans="28:28" x14ac:dyDescent="0.3">
      <c r="AB153" s="46"/>
    </row>
    <row r="154" spans="28:28" x14ac:dyDescent="0.3">
      <c r="AB154" s="46"/>
    </row>
    <row r="155" spans="28:28" x14ac:dyDescent="0.3">
      <c r="AB155" s="46"/>
    </row>
    <row r="156" spans="28:28" x14ac:dyDescent="0.3">
      <c r="AB156" s="46"/>
    </row>
    <row r="157" spans="28:28" x14ac:dyDescent="0.3">
      <c r="AB157" s="46"/>
    </row>
    <row r="158" spans="28:28" x14ac:dyDescent="0.3">
      <c r="AB158" s="46"/>
    </row>
    <row r="159" spans="28:28" x14ac:dyDescent="0.3">
      <c r="AB159" s="46"/>
    </row>
    <row r="160" spans="28:28" x14ac:dyDescent="0.3">
      <c r="AB160" s="46"/>
    </row>
    <row r="161" spans="28:28" x14ac:dyDescent="0.3">
      <c r="AB161" s="46"/>
    </row>
    <row r="162" spans="28:28" x14ac:dyDescent="0.3">
      <c r="AB162" s="46"/>
    </row>
    <row r="163" spans="28:28" x14ac:dyDescent="0.3">
      <c r="AB163" s="46"/>
    </row>
    <row r="164" spans="28:28" x14ac:dyDescent="0.3">
      <c r="AB164" s="46"/>
    </row>
    <row r="165" spans="28:28" x14ac:dyDescent="0.3">
      <c r="AB165" s="46"/>
    </row>
    <row r="166" spans="28:28" x14ac:dyDescent="0.3">
      <c r="AB166" s="46"/>
    </row>
    <row r="167" spans="28:28" x14ac:dyDescent="0.3">
      <c r="AB167" s="46"/>
    </row>
    <row r="168" spans="28:28" x14ac:dyDescent="0.3">
      <c r="AB168" s="46"/>
    </row>
    <row r="169" spans="28:28" x14ac:dyDescent="0.3">
      <c r="AB169" s="46"/>
    </row>
    <row r="170" spans="28:28" x14ac:dyDescent="0.3">
      <c r="AB170" s="46"/>
    </row>
    <row r="171" spans="28:28" x14ac:dyDescent="0.3">
      <c r="AB171" s="46"/>
    </row>
    <row r="172" spans="28:28" x14ac:dyDescent="0.3">
      <c r="AB172" s="46"/>
    </row>
    <row r="173" spans="28:28" x14ac:dyDescent="0.3">
      <c r="AB173" s="46"/>
    </row>
    <row r="174" spans="28:28" x14ac:dyDescent="0.3">
      <c r="AB174" s="46"/>
    </row>
    <row r="175" spans="28:28" x14ac:dyDescent="0.3">
      <c r="AB175" s="46"/>
    </row>
    <row r="176" spans="28:28" x14ac:dyDescent="0.3">
      <c r="AB176" s="46"/>
    </row>
    <row r="177" spans="28:28" x14ac:dyDescent="0.3">
      <c r="AB177" s="46"/>
    </row>
    <row r="178" spans="28:28" x14ac:dyDescent="0.3">
      <c r="AB178" s="46"/>
    </row>
    <row r="179" spans="28:28" x14ac:dyDescent="0.3">
      <c r="AB179" s="46"/>
    </row>
    <row r="180" spans="28:28" x14ac:dyDescent="0.3">
      <c r="AB180" s="46"/>
    </row>
    <row r="181" spans="28:28" x14ac:dyDescent="0.3">
      <c r="AB181" s="46"/>
    </row>
  </sheetData>
  <autoFilter ref="A6:AJ96" xr:uid="{00000000-0009-0000-0000-000007000000}">
    <filterColumn colId="5">
      <filters>
        <filter val="WK 201"/>
      </filters>
    </filterColumn>
  </autoFilter>
  <mergeCells count="30">
    <mergeCell ref="A1:AB1"/>
    <mergeCell ref="P3:Q3"/>
    <mergeCell ref="R3:S3"/>
    <mergeCell ref="T3:U3"/>
    <mergeCell ref="X3:Y3"/>
    <mergeCell ref="Z3:AA3"/>
    <mergeCell ref="V3:W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C5:AC6"/>
    <mergeCell ref="AD5:AE5"/>
    <mergeCell ref="AF5:AG5"/>
    <mergeCell ref="AH5:AJ5"/>
    <mergeCell ref="P5:Q5"/>
    <mergeCell ref="R5:S5"/>
    <mergeCell ref="T5:U5"/>
    <mergeCell ref="X5:Y5"/>
    <mergeCell ref="Z5:AA5"/>
    <mergeCell ref="AB5:AB6"/>
    <mergeCell ref="V5:W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J210"/>
  <sheetViews>
    <sheetView zoomScale="85" zoomScaleNormal="85" workbookViewId="0">
      <selection activeCell="A22" sqref="A22:XFD22"/>
    </sheetView>
  </sheetViews>
  <sheetFormatPr baseColWidth="10" defaultColWidth="11.44140625" defaultRowHeight="14.4" x14ac:dyDescent="0.3"/>
  <cols>
    <col min="1" max="1" width="4.5546875" style="95" customWidth="1"/>
    <col min="2" max="2" width="11.44140625" style="95"/>
    <col min="3" max="3" width="13" style="96" customWidth="1"/>
    <col min="4" max="4" width="11.33203125" style="95" customWidth="1"/>
    <col min="5" max="5" width="12.44140625" style="95" customWidth="1"/>
    <col min="6" max="6" width="11.44140625" style="96"/>
    <col min="7" max="7" width="8.6640625" style="96" customWidth="1"/>
    <col min="8" max="8" width="11.44140625" style="95"/>
    <col min="9" max="9" width="18" style="95" customWidth="1"/>
    <col min="10" max="10" width="11.44140625" style="95"/>
    <col min="11" max="11" width="17.5546875" style="95" customWidth="1"/>
    <col min="12" max="13" width="7.6640625" style="95" customWidth="1"/>
    <col min="14" max="14" width="12.33203125" style="95" customWidth="1"/>
    <col min="15" max="15" width="9.33203125" style="95" customWidth="1"/>
    <col min="16" max="16" width="12.33203125" style="97" customWidth="1"/>
    <col min="17" max="17" width="12.33203125" style="95" customWidth="1"/>
    <col min="18" max="18" width="12.33203125" style="97" customWidth="1"/>
    <col min="19" max="19" width="12.33203125" style="95" customWidth="1"/>
    <col min="20" max="20" width="12.33203125" style="97" customWidth="1"/>
    <col min="21" max="21" width="12.33203125" style="95" customWidth="1"/>
    <col min="22" max="22" width="12.33203125" style="97" customWidth="1"/>
    <col min="23" max="23" width="12.33203125" style="95" customWidth="1"/>
    <col min="24" max="24" width="12.33203125" style="97" customWidth="1"/>
    <col min="25" max="25" width="12.33203125" style="95" customWidth="1"/>
    <col min="26" max="26" width="12.33203125" style="97" customWidth="1"/>
    <col min="27" max="27" width="12.33203125" style="95" customWidth="1"/>
    <col min="28" max="28" width="21.6640625" style="98" customWidth="1"/>
    <col min="29" max="29" width="4.33203125" style="95" customWidth="1"/>
    <col min="30" max="30" width="11.33203125" style="95" customWidth="1"/>
    <col min="31" max="31" width="8.5546875" style="95" customWidth="1"/>
    <col min="32" max="32" width="11.6640625" style="95" customWidth="1"/>
    <col min="33" max="33" width="9" style="95" customWidth="1"/>
    <col min="34" max="34" width="8.6640625" style="95" customWidth="1"/>
    <col min="35" max="35" width="8.44140625" style="95" customWidth="1"/>
    <col min="36" max="16384" width="11.44140625" style="95"/>
  </cols>
  <sheetData>
    <row r="1" spans="1:36" ht="43.5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</row>
    <row r="3" spans="1:36" ht="15.6" x14ac:dyDescent="0.3">
      <c r="B3" s="4" t="s">
        <v>0</v>
      </c>
      <c r="C3" s="115" t="s">
        <v>1107</v>
      </c>
      <c r="D3" s="115">
        <v>2017</v>
      </c>
      <c r="E3" s="4"/>
      <c r="F3" s="5" t="s">
        <v>1108</v>
      </c>
      <c r="G3" s="5"/>
      <c r="H3" s="5"/>
      <c r="I3" s="6"/>
      <c r="N3" s="6"/>
      <c r="O3" s="6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7"/>
    </row>
    <row r="4" spans="1:36" ht="15" thickBot="1" x14ac:dyDescent="0.35">
      <c r="C4" s="117"/>
      <c r="F4" s="117"/>
      <c r="G4" s="117"/>
      <c r="AB4" s="3"/>
    </row>
    <row r="5" spans="1:36" s="99" customFormat="1" ht="16.5" customHeight="1" x14ac:dyDescent="0.3">
      <c r="A5" s="164" t="s">
        <v>3</v>
      </c>
      <c r="B5" s="166" t="s">
        <v>4</v>
      </c>
      <c r="C5" s="166" t="s">
        <v>5</v>
      </c>
      <c r="D5" s="166" t="s">
        <v>6</v>
      </c>
      <c r="E5" s="166" t="s">
        <v>7</v>
      </c>
      <c r="F5" s="168" t="s">
        <v>8</v>
      </c>
      <c r="G5" s="169"/>
      <c r="H5" s="170" t="s">
        <v>9</v>
      </c>
      <c r="I5" s="171"/>
      <c r="J5" s="170" t="s">
        <v>10</v>
      </c>
      <c r="K5" s="171"/>
      <c r="L5" s="172" t="s">
        <v>11</v>
      </c>
      <c r="M5" s="172" t="s">
        <v>12</v>
      </c>
      <c r="N5" s="160" t="s">
        <v>13</v>
      </c>
      <c r="O5" s="160" t="s">
        <v>1109</v>
      </c>
      <c r="P5" s="170" t="s">
        <v>15</v>
      </c>
      <c r="Q5" s="171"/>
      <c r="R5" s="170" t="s">
        <v>16</v>
      </c>
      <c r="S5" s="171"/>
      <c r="T5" s="170" t="s">
        <v>17</v>
      </c>
      <c r="U5" s="171"/>
      <c r="V5" s="170" t="s">
        <v>727</v>
      </c>
      <c r="W5" s="171"/>
      <c r="X5" s="170" t="s">
        <v>999</v>
      </c>
      <c r="Y5" s="171"/>
      <c r="Z5" s="170" t="s">
        <v>18</v>
      </c>
      <c r="AA5" s="171"/>
      <c r="AB5" s="183" t="s">
        <v>19</v>
      </c>
      <c r="AC5" s="174" t="s">
        <v>20</v>
      </c>
      <c r="AD5" s="176" t="s">
        <v>21</v>
      </c>
      <c r="AE5" s="177"/>
      <c r="AF5" s="178" t="s">
        <v>22</v>
      </c>
      <c r="AG5" s="179"/>
      <c r="AH5" s="180" t="s">
        <v>23</v>
      </c>
      <c r="AI5" s="181"/>
      <c r="AJ5" s="182"/>
    </row>
    <row r="6" spans="1:36" s="99" customFormat="1" ht="17.25" customHeight="1" thickBot="1" x14ac:dyDescent="0.35">
      <c r="A6" s="165"/>
      <c r="B6" s="167"/>
      <c r="C6" s="167"/>
      <c r="D6" s="167"/>
      <c r="E6" s="167"/>
      <c r="F6" s="116" t="s">
        <v>24</v>
      </c>
      <c r="G6" s="116" t="s">
        <v>25</v>
      </c>
      <c r="H6" s="9" t="s">
        <v>26</v>
      </c>
      <c r="I6" s="9" t="s">
        <v>27</v>
      </c>
      <c r="J6" s="9" t="s">
        <v>28</v>
      </c>
      <c r="K6" s="9" t="s">
        <v>27</v>
      </c>
      <c r="L6" s="173"/>
      <c r="M6" s="173"/>
      <c r="N6" s="161"/>
      <c r="O6" s="161"/>
      <c r="P6" s="113" t="s">
        <v>29</v>
      </c>
      <c r="Q6" s="10" t="s">
        <v>13</v>
      </c>
      <c r="R6" s="113" t="s">
        <v>29</v>
      </c>
      <c r="S6" s="10" t="s">
        <v>13</v>
      </c>
      <c r="T6" s="113" t="s">
        <v>29</v>
      </c>
      <c r="U6" s="10" t="s">
        <v>13</v>
      </c>
      <c r="V6" s="113" t="s">
        <v>29</v>
      </c>
      <c r="W6" s="10" t="s">
        <v>13</v>
      </c>
      <c r="X6" s="113" t="s">
        <v>29</v>
      </c>
      <c r="Y6" s="10" t="s">
        <v>13</v>
      </c>
      <c r="Z6" s="113" t="s">
        <v>29</v>
      </c>
      <c r="AA6" s="10" t="s">
        <v>13</v>
      </c>
      <c r="AB6" s="184"/>
      <c r="AC6" s="175"/>
      <c r="AD6" s="47" t="s">
        <v>30</v>
      </c>
      <c r="AE6" s="44" t="s">
        <v>13</v>
      </c>
      <c r="AF6" s="44" t="s">
        <v>30</v>
      </c>
      <c r="AG6" s="48" t="s">
        <v>13</v>
      </c>
      <c r="AH6" s="40" t="s">
        <v>29</v>
      </c>
      <c r="AI6" s="35" t="s">
        <v>31</v>
      </c>
      <c r="AJ6" s="36" t="s">
        <v>13</v>
      </c>
    </row>
    <row r="7" spans="1:36" s="100" customFormat="1" ht="12" hidden="1" x14ac:dyDescent="0.3">
      <c r="A7" s="11">
        <v>1</v>
      </c>
      <c r="B7" s="12" t="s">
        <v>178</v>
      </c>
      <c r="C7" s="14" t="s">
        <v>999</v>
      </c>
      <c r="D7" s="13">
        <v>42979</v>
      </c>
      <c r="E7" s="12" t="s">
        <v>1110</v>
      </c>
      <c r="F7" s="15" t="s">
        <v>1043</v>
      </c>
      <c r="G7" s="15" t="s">
        <v>59</v>
      </c>
      <c r="H7" s="15"/>
      <c r="I7" s="15" t="s">
        <v>114</v>
      </c>
      <c r="J7" s="15" t="s">
        <v>182</v>
      </c>
      <c r="K7" s="15" t="s">
        <v>183</v>
      </c>
      <c r="L7" s="16">
        <v>100</v>
      </c>
      <c r="M7" s="17">
        <v>0.81</v>
      </c>
      <c r="N7" s="18">
        <f>L7*M7</f>
        <v>81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>
        <v>100</v>
      </c>
      <c r="Y7" s="20">
        <f>X7*0.2</f>
        <v>20</v>
      </c>
      <c r="Z7" s="16"/>
      <c r="AA7" s="20">
        <f>Z7*0.2</f>
        <v>0</v>
      </c>
      <c r="AB7" s="59"/>
      <c r="AC7" s="56" t="s">
        <v>41</v>
      </c>
      <c r="AD7" s="49"/>
      <c r="AE7" s="39"/>
      <c r="AF7" s="33"/>
      <c r="AG7" s="50"/>
      <c r="AH7" s="49"/>
      <c r="AI7" s="20"/>
      <c r="AJ7" s="41">
        <f>AH7*AI7</f>
        <v>0</v>
      </c>
    </row>
    <row r="8" spans="1:36" s="100" customFormat="1" ht="12" hidden="1" x14ac:dyDescent="0.3">
      <c r="A8" s="11">
        <v>2</v>
      </c>
      <c r="B8" s="12" t="s">
        <v>58</v>
      </c>
      <c r="C8" s="14" t="s">
        <v>18</v>
      </c>
      <c r="D8" s="13">
        <v>42979</v>
      </c>
      <c r="E8" s="12"/>
      <c r="F8" s="15" t="s">
        <v>85</v>
      </c>
      <c r="G8" s="15" t="s">
        <v>47</v>
      </c>
      <c r="H8" s="15" t="s">
        <v>36</v>
      </c>
      <c r="I8" s="22" t="s">
        <v>37</v>
      </c>
      <c r="J8" s="23" t="s">
        <v>1058</v>
      </c>
      <c r="K8" s="23" t="s">
        <v>1059</v>
      </c>
      <c r="L8" s="16">
        <v>165</v>
      </c>
      <c r="M8" s="17">
        <v>0.72</v>
      </c>
      <c r="N8" s="18">
        <v>120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>
        <v>170</v>
      </c>
      <c r="AA8" s="20">
        <f>Z8*0.2</f>
        <v>34</v>
      </c>
      <c r="AB8" s="60"/>
      <c r="AC8" s="57" t="s">
        <v>41</v>
      </c>
      <c r="AD8" s="51"/>
      <c r="AE8" s="38"/>
      <c r="AF8" s="11"/>
      <c r="AG8" s="52"/>
      <c r="AH8" s="51"/>
      <c r="AI8" s="34"/>
      <c r="AJ8" s="42">
        <f>AH8*AI8</f>
        <v>0</v>
      </c>
    </row>
    <row r="9" spans="1:36" s="100" customFormat="1" ht="12" hidden="1" x14ac:dyDescent="0.3">
      <c r="A9" s="11">
        <v>3</v>
      </c>
      <c r="B9" s="12" t="s">
        <v>58</v>
      </c>
      <c r="C9" s="14" t="s">
        <v>18</v>
      </c>
      <c r="D9" s="13">
        <v>42979</v>
      </c>
      <c r="E9" s="12"/>
      <c r="F9" s="15" t="s">
        <v>85</v>
      </c>
      <c r="G9" s="15" t="s">
        <v>47</v>
      </c>
      <c r="H9" s="15" t="s">
        <v>806</v>
      </c>
      <c r="I9" s="22" t="s">
        <v>807</v>
      </c>
      <c r="J9" s="15" t="s">
        <v>36</v>
      </c>
      <c r="K9" s="22" t="s">
        <v>37</v>
      </c>
      <c r="L9" s="16">
        <v>280</v>
      </c>
      <c r="M9" s="17">
        <v>0.72</v>
      </c>
      <c r="N9" s="18">
        <v>200</v>
      </c>
      <c r="O9" s="19">
        <v>25</v>
      </c>
      <c r="P9" s="16"/>
      <c r="Q9" s="20">
        <f t="shared" ref="Q9:Q125" si="0">P9*0.22</f>
        <v>0</v>
      </c>
      <c r="R9" s="16"/>
      <c r="S9" s="20">
        <f t="shared" ref="S9:S125" si="1">R9*0.2</f>
        <v>0</v>
      </c>
      <c r="T9" s="16"/>
      <c r="U9" s="20">
        <f t="shared" ref="U9:U125" si="2">T9*0.2</f>
        <v>0</v>
      </c>
      <c r="V9" s="16"/>
      <c r="W9" s="20">
        <f t="shared" ref="W9:W125" si="3">V9*0.2</f>
        <v>0</v>
      </c>
      <c r="X9" s="16"/>
      <c r="Y9" s="20">
        <f t="shared" ref="Y9:Y125" si="4">X9*0.2</f>
        <v>0</v>
      </c>
      <c r="Z9" s="16">
        <v>300</v>
      </c>
      <c r="AA9" s="20">
        <f t="shared" ref="AA9:AA125" si="5">Z9*0.2</f>
        <v>60</v>
      </c>
      <c r="AB9" s="60" t="s">
        <v>334</v>
      </c>
      <c r="AC9" s="57" t="s">
        <v>41</v>
      </c>
      <c r="AD9" s="53"/>
      <c r="AE9" s="45"/>
      <c r="AF9" s="32"/>
      <c r="AG9" s="54"/>
      <c r="AH9" s="51"/>
      <c r="AI9" s="34"/>
      <c r="AJ9" s="42">
        <f t="shared" ref="AJ9:AJ125" si="6">AH9*AI9</f>
        <v>0</v>
      </c>
    </row>
    <row r="10" spans="1:36" s="100" customFormat="1" ht="12" hidden="1" x14ac:dyDescent="0.3">
      <c r="A10" s="11">
        <v>4</v>
      </c>
      <c r="B10" s="12" t="s">
        <v>58</v>
      </c>
      <c r="C10" s="14" t="s">
        <v>15</v>
      </c>
      <c r="D10" s="13">
        <v>42979</v>
      </c>
      <c r="E10" s="12"/>
      <c r="F10" s="15" t="s">
        <v>53</v>
      </c>
      <c r="G10" s="15" t="s">
        <v>47</v>
      </c>
      <c r="H10" s="15" t="s">
        <v>806</v>
      </c>
      <c r="I10" s="15" t="s">
        <v>807</v>
      </c>
      <c r="J10" s="15" t="s">
        <v>36</v>
      </c>
      <c r="K10" s="15" t="s">
        <v>37</v>
      </c>
      <c r="L10" s="16">
        <v>280</v>
      </c>
      <c r="M10" s="17">
        <v>0.72</v>
      </c>
      <c r="N10" s="18">
        <v>200</v>
      </c>
      <c r="O10" s="19">
        <v>25</v>
      </c>
      <c r="P10" s="16">
        <v>300</v>
      </c>
      <c r="Q10" s="20">
        <f t="shared" si="0"/>
        <v>66</v>
      </c>
      <c r="R10" s="16"/>
      <c r="S10" s="20">
        <f t="shared" si="1"/>
        <v>0</v>
      </c>
      <c r="T10" s="16"/>
      <c r="U10" s="20">
        <f t="shared" si="2"/>
        <v>0</v>
      </c>
      <c r="V10" s="16"/>
      <c r="W10" s="20">
        <f t="shared" si="3"/>
        <v>0</v>
      </c>
      <c r="X10" s="16"/>
      <c r="Y10" s="20">
        <f t="shared" si="4"/>
        <v>0</v>
      </c>
      <c r="Z10" s="16"/>
      <c r="AA10" s="20">
        <f t="shared" si="5"/>
        <v>0</v>
      </c>
      <c r="AB10" s="60" t="s">
        <v>334</v>
      </c>
      <c r="AC10" s="57" t="s">
        <v>41</v>
      </c>
      <c r="AD10" s="51"/>
      <c r="AE10" s="38"/>
      <c r="AF10" s="11"/>
      <c r="AG10" s="52"/>
      <c r="AH10" s="51"/>
      <c r="AI10" s="34"/>
      <c r="AJ10" s="42">
        <f t="shared" si="6"/>
        <v>0</v>
      </c>
    </row>
    <row r="11" spans="1:36" s="100" customFormat="1" ht="12" hidden="1" x14ac:dyDescent="0.3">
      <c r="A11" s="11">
        <v>5</v>
      </c>
      <c r="B11" s="12" t="s">
        <v>58</v>
      </c>
      <c r="C11" s="14" t="s">
        <v>15</v>
      </c>
      <c r="D11" s="13">
        <v>42979</v>
      </c>
      <c r="E11" s="12"/>
      <c r="F11" s="15" t="s">
        <v>53</v>
      </c>
      <c r="G11" s="15" t="s">
        <v>47</v>
      </c>
      <c r="H11" s="15" t="s">
        <v>36</v>
      </c>
      <c r="I11" s="15" t="s">
        <v>37</v>
      </c>
      <c r="J11" s="15" t="s">
        <v>226</v>
      </c>
      <c r="K11" s="15" t="s">
        <v>227</v>
      </c>
      <c r="L11" s="16">
        <v>210</v>
      </c>
      <c r="M11" s="17">
        <v>0.72</v>
      </c>
      <c r="N11" s="18">
        <v>150</v>
      </c>
      <c r="O11" s="19"/>
      <c r="P11" s="16">
        <v>220</v>
      </c>
      <c r="Q11" s="20">
        <f t="shared" si="0"/>
        <v>48.4</v>
      </c>
      <c r="R11" s="16"/>
      <c r="S11" s="20">
        <f t="shared" si="1"/>
        <v>0</v>
      </c>
      <c r="T11" s="16"/>
      <c r="U11" s="20">
        <f t="shared" si="2"/>
        <v>0</v>
      </c>
      <c r="V11" s="16"/>
      <c r="W11" s="20">
        <f t="shared" si="3"/>
        <v>0</v>
      </c>
      <c r="X11" s="16"/>
      <c r="Y11" s="20">
        <f t="shared" si="4"/>
        <v>0</v>
      </c>
      <c r="Z11" s="16"/>
      <c r="AA11" s="20">
        <f t="shared" si="5"/>
        <v>0</v>
      </c>
      <c r="AB11" s="60"/>
      <c r="AC11" s="57" t="s">
        <v>41</v>
      </c>
      <c r="AD11" s="51"/>
      <c r="AE11" s="38"/>
      <c r="AF11" s="11"/>
      <c r="AG11" s="52"/>
      <c r="AH11" s="51"/>
      <c r="AI11" s="34"/>
      <c r="AJ11" s="42">
        <f t="shared" si="6"/>
        <v>0</v>
      </c>
    </row>
    <row r="12" spans="1:36" s="100" customFormat="1" ht="12" hidden="1" x14ac:dyDescent="0.3">
      <c r="A12" s="11">
        <v>6</v>
      </c>
      <c r="B12" s="12" t="s">
        <v>58</v>
      </c>
      <c r="C12" s="14" t="s">
        <v>16</v>
      </c>
      <c r="D12" s="13">
        <v>42979</v>
      </c>
      <c r="E12" s="12"/>
      <c r="F12" s="15" t="s">
        <v>652</v>
      </c>
      <c r="G12" s="15" t="s">
        <v>59</v>
      </c>
      <c r="H12" s="15" t="s">
        <v>332</v>
      </c>
      <c r="I12" s="15" t="s">
        <v>333</v>
      </c>
      <c r="J12" s="15" t="s">
        <v>36</v>
      </c>
      <c r="K12" s="15" t="s">
        <v>37</v>
      </c>
      <c r="L12" s="16">
        <v>240</v>
      </c>
      <c r="M12" s="17">
        <v>0.62</v>
      </c>
      <c r="N12" s="18">
        <v>150</v>
      </c>
      <c r="O12" s="19">
        <v>25</v>
      </c>
      <c r="P12" s="16"/>
      <c r="Q12" s="20">
        <f t="shared" si="0"/>
        <v>0</v>
      </c>
      <c r="R12" s="16">
        <v>250</v>
      </c>
      <c r="S12" s="20">
        <f t="shared" si="1"/>
        <v>50</v>
      </c>
      <c r="T12" s="16"/>
      <c r="U12" s="20">
        <f t="shared" si="2"/>
        <v>0</v>
      </c>
      <c r="V12" s="16"/>
      <c r="W12" s="20">
        <f t="shared" si="3"/>
        <v>0</v>
      </c>
      <c r="X12" s="16"/>
      <c r="Y12" s="20">
        <f t="shared" si="4"/>
        <v>0</v>
      </c>
      <c r="Z12" s="16"/>
      <c r="AA12" s="20">
        <f t="shared" si="5"/>
        <v>0</v>
      </c>
      <c r="AB12" s="60" t="s">
        <v>334</v>
      </c>
      <c r="AC12" s="57" t="s">
        <v>41</v>
      </c>
      <c r="AD12" s="51"/>
      <c r="AE12" s="38"/>
      <c r="AF12" s="11"/>
      <c r="AG12" s="52"/>
      <c r="AH12" s="51"/>
      <c r="AI12" s="34"/>
      <c r="AJ12" s="42">
        <f t="shared" si="6"/>
        <v>0</v>
      </c>
    </row>
    <row r="13" spans="1:36" s="100" customFormat="1" ht="12" hidden="1" x14ac:dyDescent="0.3">
      <c r="A13" s="11">
        <v>7</v>
      </c>
      <c r="B13" s="12" t="s">
        <v>58</v>
      </c>
      <c r="C13" s="14" t="s">
        <v>727</v>
      </c>
      <c r="D13" s="13">
        <v>42979</v>
      </c>
      <c r="E13" s="12"/>
      <c r="F13" s="15" t="s">
        <v>620</v>
      </c>
      <c r="G13" s="15" t="s">
        <v>35</v>
      </c>
      <c r="H13" s="15" t="s">
        <v>36</v>
      </c>
      <c r="I13" s="15" t="s">
        <v>37</v>
      </c>
      <c r="J13" s="22" t="s">
        <v>128</v>
      </c>
      <c r="K13" s="22" t="s">
        <v>129</v>
      </c>
      <c r="L13" s="16">
        <v>140</v>
      </c>
      <c r="M13" s="17">
        <v>0.72</v>
      </c>
      <c r="N13" s="18">
        <v>100</v>
      </c>
      <c r="O13" s="19"/>
      <c r="P13" s="16"/>
      <c r="Q13" s="20">
        <f t="shared" si="0"/>
        <v>0</v>
      </c>
      <c r="R13" s="16"/>
      <c r="S13" s="20">
        <f t="shared" si="1"/>
        <v>0</v>
      </c>
      <c r="T13" s="16"/>
      <c r="U13" s="20">
        <f t="shared" si="2"/>
        <v>0</v>
      </c>
      <c r="V13" s="16">
        <v>150</v>
      </c>
      <c r="W13" s="20">
        <f t="shared" si="3"/>
        <v>30</v>
      </c>
      <c r="X13" s="16"/>
      <c r="Y13" s="20">
        <f t="shared" si="4"/>
        <v>0</v>
      </c>
      <c r="Z13" s="16"/>
      <c r="AA13" s="20">
        <f t="shared" si="5"/>
        <v>0</v>
      </c>
      <c r="AB13" s="60"/>
      <c r="AC13" s="57" t="s">
        <v>41</v>
      </c>
      <c r="AD13" s="51"/>
      <c r="AE13" s="38"/>
      <c r="AF13" s="11"/>
      <c r="AG13" s="52"/>
      <c r="AH13" s="51"/>
      <c r="AI13" s="34"/>
      <c r="AJ13" s="42">
        <f t="shared" si="6"/>
        <v>0</v>
      </c>
    </row>
    <row r="14" spans="1:36" s="100" customFormat="1" ht="12" hidden="1" x14ac:dyDescent="0.3">
      <c r="A14" s="11">
        <v>8</v>
      </c>
      <c r="B14" s="15" t="s">
        <v>58</v>
      </c>
      <c r="C14" s="14" t="s">
        <v>17</v>
      </c>
      <c r="D14" s="13">
        <v>42979</v>
      </c>
      <c r="E14" s="15"/>
      <c r="F14" s="15" t="s">
        <v>34</v>
      </c>
      <c r="G14" s="15" t="s">
        <v>35</v>
      </c>
      <c r="H14" s="15" t="s">
        <v>36</v>
      </c>
      <c r="I14" s="15" t="s">
        <v>37</v>
      </c>
      <c r="J14" s="15" t="s">
        <v>823</v>
      </c>
      <c r="K14" s="15" t="s">
        <v>234</v>
      </c>
      <c r="L14" s="16">
        <v>230</v>
      </c>
      <c r="M14" s="17">
        <v>0.65</v>
      </c>
      <c r="N14" s="18">
        <v>150</v>
      </c>
      <c r="O14" s="19"/>
      <c r="P14" s="16"/>
      <c r="Q14" s="20">
        <f t="shared" si="0"/>
        <v>0</v>
      </c>
      <c r="R14" s="16"/>
      <c r="S14" s="20">
        <f t="shared" si="1"/>
        <v>0</v>
      </c>
      <c r="T14" s="16">
        <v>250</v>
      </c>
      <c r="U14" s="20">
        <f t="shared" si="2"/>
        <v>50</v>
      </c>
      <c r="V14" s="16"/>
      <c r="W14" s="20">
        <f t="shared" si="3"/>
        <v>0</v>
      </c>
      <c r="X14" s="16"/>
      <c r="Y14" s="20">
        <f t="shared" si="4"/>
        <v>0</v>
      </c>
      <c r="Z14" s="16"/>
      <c r="AA14" s="20">
        <f t="shared" si="5"/>
        <v>0</v>
      </c>
      <c r="AB14" s="60"/>
      <c r="AC14" s="57" t="s">
        <v>41</v>
      </c>
      <c r="AD14" s="51"/>
      <c r="AE14" s="38"/>
      <c r="AF14" s="11"/>
      <c r="AG14" s="52"/>
      <c r="AH14" s="51"/>
      <c r="AI14" s="34"/>
      <c r="AJ14" s="42">
        <f t="shared" si="6"/>
        <v>0</v>
      </c>
    </row>
    <row r="15" spans="1:36" s="100" customFormat="1" ht="12" hidden="1" x14ac:dyDescent="0.3">
      <c r="A15" s="11">
        <v>9</v>
      </c>
      <c r="B15" s="15" t="s">
        <v>58</v>
      </c>
      <c r="C15" s="14" t="s">
        <v>16</v>
      </c>
      <c r="D15" s="13">
        <v>42982</v>
      </c>
      <c r="E15" s="12"/>
      <c r="F15" s="15" t="s">
        <v>652</v>
      </c>
      <c r="G15" s="15" t="s">
        <v>47</v>
      </c>
      <c r="H15" s="15" t="s">
        <v>36</v>
      </c>
      <c r="I15" s="15" t="s">
        <v>37</v>
      </c>
      <c r="J15" s="15" t="s">
        <v>226</v>
      </c>
      <c r="K15" s="15" t="s">
        <v>227</v>
      </c>
      <c r="L15" s="16">
        <v>210</v>
      </c>
      <c r="M15" s="17">
        <v>0.75</v>
      </c>
      <c r="N15" s="18">
        <v>155</v>
      </c>
      <c r="O15" s="19">
        <v>15</v>
      </c>
      <c r="P15" s="16"/>
      <c r="Q15" s="20">
        <f t="shared" si="0"/>
        <v>0</v>
      </c>
      <c r="R15" s="16">
        <v>220</v>
      </c>
      <c r="S15" s="20">
        <f t="shared" si="1"/>
        <v>44</v>
      </c>
      <c r="T15" s="16"/>
      <c r="U15" s="20">
        <f t="shared" si="2"/>
        <v>0</v>
      </c>
      <c r="V15" s="16"/>
      <c r="W15" s="20">
        <f t="shared" si="3"/>
        <v>0</v>
      </c>
      <c r="X15" s="16"/>
      <c r="Y15" s="20">
        <f t="shared" si="4"/>
        <v>0</v>
      </c>
      <c r="Z15" s="16"/>
      <c r="AA15" s="20">
        <f t="shared" si="5"/>
        <v>0</v>
      </c>
      <c r="AB15" s="60" t="s">
        <v>1372</v>
      </c>
      <c r="AC15" s="57" t="s">
        <v>41</v>
      </c>
      <c r="AD15" s="51"/>
      <c r="AE15" s="38"/>
      <c r="AF15" s="11"/>
      <c r="AG15" s="52"/>
      <c r="AH15" s="51"/>
      <c r="AI15" s="34"/>
      <c r="AJ15" s="42">
        <f t="shared" si="6"/>
        <v>0</v>
      </c>
    </row>
    <row r="16" spans="1:36" s="100" customFormat="1" ht="12" hidden="1" x14ac:dyDescent="0.3">
      <c r="A16" s="11">
        <v>10</v>
      </c>
      <c r="B16" s="15" t="s">
        <v>161</v>
      </c>
      <c r="C16" s="14" t="s">
        <v>16</v>
      </c>
      <c r="D16" s="14">
        <v>42982</v>
      </c>
      <c r="E16" s="15"/>
      <c r="F16" s="15" t="s">
        <v>652</v>
      </c>
      <c r="G16" s="15" t="s">
        <v>59</v>
      </c>
      <c r="H16" s="15" t="s">
        <v>163</v>
      </c>
      <c r="I16" s="15" t="s">
        <v>164</v>
      </c>
      <c r="J16" s="15" t="s">
        <v>126</v>
      </c>
      <c r="K16" s="15" t="s">
        <v>127</v>
      </c>
      <c r="L16" s="16">
        <v>100</v>
      </c>
      <c r="M16" s="17">
        <v>0.8</v>
      </c>
      <c r="N16" s="18">
        <f t="shared" ref="N16:N125" si="7">L16*M16</f>
        <v>80</v>
      </c>
      <c r="O16" s="19"/>
      <c r="P16" s="16"/>
      <c r="Q16" s="20">
        <f t="shared" si="0"/>
        <v>0</v>
      </c>
      <c r="R16" s="16">
        <v>100</v>
      </c>
      <c r="S16" s="20">
        <f t="shared" si="1"/>
        <v>20</v>
      </c>
      <c r="T16" s="16"/>
      <c r="U16" s="20">
        <f t="shared" si="2"/>
        <v>0</v>
      </c>
      <c r="V16" s="16"/>
      <c r="W16" s="20">
        <f t="shared" si="3"/>
        <v>0</v>
      </c>
      <c r="X16" s="16"/>
      <c r="Y16" s="20">
        <f t="shared" si="4"/>
        <v>0</v>
      </c>
      <c r="Z16" s="16"/>
      <c r="AA16" s="20">
        <f t="shared" si="5"/>
        <v>0</v>
      </c>
      <c r="AB16" s="60"/>
      <c r="AC16" s="57" t="s">
        <v>41</v>
      </c>
      <c r="AD16" s="51"/>
      <c r="AE16" s="38"/>
      <c r="AF16" s="11"/>
      <c r="AG16" s="52"/>
      <c r="AH16" s="51"/>
      <c r="AI16" s="34"/>
      <c r="AJ16" s="42">
        <f t="shared" si="6"/>
        <v>0</v>
      </c>
    </row>
    <row r="17" spans="1:36" s="100" customFormat="1" ht="12" hidden="1" x14ac:dyDescent="0.3">
      <c r="A17" s="11">
        <v>11</v>
      </c>
      <c r="B17" s="15" t="s">
        <v>58</v>
      </c>
      <c r="C17" s="14" t="s">
        <v>16</v>
      </c>
      <c r="D17" s="13">
        <v>42982</v>
      </c>
      <c r="E17" s="15"/>
      <c r="F17" s="15" t="s">
        <v>652</v>
      </c>
      <c r="G17" s="15" t="s">
        <v>47</v>
      </c>
      <c r="H17" s="15" t="s">
        <v>806</v>
      </c>
      <c r="I17" s="15" t="s">
        <v>807</v>
      </c>
      <c r="J17" s="15" t="s">
        <v>36</v>
      </c>
      <c r="K17" s="15" t="s">
        <v>37</v>
      </c>
      <c r="L17" s="16">
        <v>280</v>
      </c>
      <c r="M17" s="17">
        <v>0.72</v>
      </c>
      <c r="N17" s="18">
        <v>200</v>
      </c>
      <c r="O17" s="19">
        <v>25</v>
      </c>
      <c r="P17" s="16"/>
      <c r="Q17" s="20">
        <f t="shared" si="0"/>
        <v>0</v>
      </c>
      <c r="R17" s="16">
        <v>300</v>
      </c>
      <c r="S17" s="20">
        <f t="shared" si="1"/>
        <v>60</v>
      </c>
      <c r="T17" s="16"/>
      <c r="U17" s="20">
        <f t="shared" si="2"/>
        <v>0</v>
      </c>
      <c r="V17" s="16"/>
      <c r="W17" s="20">
        <f t="shared" si="3"/>
        <v>0</v>
      </c>
      <c r="X17" s="16"/>
      <c r="Y17" s="20">
        <f t="shared" si="4"/>
        <v>0</v>
      </c>
      <c r="Z17" s="16"/>
      <c r="AA17" s="20">
        <f t="shared" si="5"/>
        <v>0</v>
      </c>
      <c r="AB17" s="60" t="s">
        <v>334</v>
      </c>
      <c r="AC17" s="57" t="s">
        <v>41</v>
      </c>
      <c r="AD17" s="51"/>
      <c r="AE17" s="38"/>
      <c r="AF17" s="11"/>
      <c r="AG17" s="52"/>
      <c r="AH17" s="51"/>
      <c r="AI17" s="34"/>
      <c r="AJ17" s="42">
        <f t="shared" si="6"/>
        <v>0</v>
      </c>
    </row>
    <row r="18" spans="1:36" s="100" customFormat="1" ht="12" hidden="1" x14ac:dyDescent="0.3">
      <c r="A18" s="11">
        <v>12</v>
      </c>
      <c r="B18" s="15" t="s">
        <v>58</v>
      </c>
      <c r="C18" s="14" t="s">
        <v>727</v>
      </c>
      <c r="D18" s="14">
        <v>42982</v>
      </c>
      <c r="E18" s="15"/>
      <c r="F18" s="15" t="s">
        <v>620</v>
      </c>
      <c r="G18" s="15" t="s">
        <v>47</v>
      </c>
      <c r="H18" s="15" t="s">
        <v>806</v>
      </c>
      <c r="I18" s="15" t="s">
        <v>807</v>
      </c>
      <c r="J18" s="15" t="s">
        <v>36</v>
      </c>
      <c r="K18" s="15" t="s">
        <v>37</v>
      </c>
      <c r="L18" s="16">
        <v>280</v>
      </c>
      <c r="M18" s="17">
        <v>0.72</v>
      </c>
      <c r="N18" s="18">
        <v>200</v>
      </c>
      <c r="O18" s="19">
        <v>25</v>
      </c>
      <c r="P18" s="16"/>
      <c r="Q18" s="20">
        <f t="shared" si="0"/>
        <v>0</v>
      </c>
      <c r="R18" s="16"/>
      <c r="S18" s="20">
        <f t="shared" si="1"/>
        <v>0</v>
      </c>
      <c r="T18" s="16"/>
      <c r="U18" s="20">
        <f t="shared" si="2"/>
        <v>0</v>
      </c>
      <c r="V18" s="16">
        <v>300</v>
      </c>
      <c r="W18" s="20">
        <f t="shared" si="3"/>
        <v>60</v>
      </c>
      <c r="X18" s="16"/>
      <c r="Y18" s="20">
        <f t="shared" si="4"/>
        <v>0</v>
      </c>
      <c r="Z18" s="16"/>
      <c r="AA18" s="20">
        <f t="shared" si="5"/>
        <v>0</v>
      </c>
      <c r="AB18" s="60" t="s">
        <v>334</v>
      </c>
      <c r="AC18" s="57" t="s">
        <v>41</v>
      </c>
      <c r="AD18" s="51"/>
      <c r="AE18" s="38"/>
      <c r="AF18" s="11"/>
      <c r="AG18" s="52"/>
      <c r="AH18" s="51"/>
      <c r="AI18" s="34"/>
      <c r="AJ18" s="42">
        <f t="shared" si="6"/>
        <v>0</v>
      </c>
    </row>
    <row r="19" spans="1:36" s="100" customFormat="1" ht="12" hidden="1" x14ac:dyDescent="0.3">
      <c r="A19" s="11">
        <v>13</v>
      </c>
      <c r="B19" s="15" t="s">
        <v>58</v>
      </c>
      <c r="C19" s="14" t="s">
        <v>18</v>
      </c>
      <c r="D19" s="13">
        <v>42982</v>
      </c>
      <c r="E19" s="15"/>
      <c r="F19" s="15" t="s">
        <v>85</v>
      </c>
      <c r="G19" s="15" t="s">
        <v>47</v>
      </c>
      <c r="H19" s="15" t="s">
        <v>806</v>
      </c>
      <c r="I19" s="15" t="s">
        <v>807</v>
      </c>
      <c r="J19" s="15" t="s">
        <v>36</v>
      </c>
      <c r="K19" s="15" t="s">
        <v>37</v>
      </c>
      <c r="L19" s="16">
        <v>280</v>
      </c>
      <c r="M19" s="17">
        <v>0.72</v>
      </c>
      <c r="N19" s="18">
        <v>200</v>
      </c>
      <c r="O19" s="19">
        <v>25</v>
      </c>
      <c r="P19" s="16"/>
      <c r="Q19" s="20">
        <f t="shared" si="0"/>
        <v>0</v>
      </c>
      <c r="R19" s="16"/>
      <c r="S19" s="20">
        <f t="shared" si="1"/>
        <v>0</v>
      </c>
      <c r="T19" s="16"/>
      <c r="U19" s="20">
        <f t="shared" si="2"/>
        <v>0</v>
      </c>
      <c r="V19" s="16"/>
      <c r="W19" s="20">
        <f t="shared" si="3"/>
        <v>0</v>
      </c>
      <c r="X19" s="16"/>
      <c r="Y19" s="20">
        <f t="shared" si="4"/>
        <v>0</v>
      </c>
      <c r="Z19" s="16">
        <v>300</v>
      </c>
      <c r="AA19" s="20">
        <f t="shared" si="5"/>
        <v>60</v>
      </c>
      <c r="AB19" s="60" t="s">
        <v>334</v>
      </c>
      <c r="AC19" s="57" t="s">
        <v>41</v>
      </c>
      <c r="AD19" s="51"/>
      <c r="AE19" s="38"/>
      <c r="AF19" s="11"/>
      <c r="AG19" s="52"/>
      <c r="AH19" s="51"/>
      <c r="AI19" s="34"/>
      <c r="AJ19" s="42">
        <f t="shared" si="6"/>
        <v>0</v>
      </c>
    </row>
    <row r="20" spans="1:36" s="100" customFormat="1" ht="12" x14ac:dyDescent="0.3">
      <c r="A20" s="11">
        <v>14</v>
      </c>
      <c r="B20" s="15" t="s">
        <v>62</v>
      </c>
      <c r="C20" s="14" t="s">
        <v>42</v>
      </c>
      <c r="D20" s="14">
        <v>42982</v>
      </c>
      <c r="E20" s="15" t="s">
        <v>315</v>
      </c>
      <c r="F20" s="15" t="s">
        <v>71</v>
      </c>
      <c r="G20" s="15" t="s">
        <v>59</v>
      </c>
      <c r="H20" s="15" t="s">
        <v>391</v>
      </c>
      <c r="I20" s="22" t="s">
        <v>140</v>
      </c>
      <c r="J20" s="23" t="s">
        <v>146</v>
      </c>
      <c r="K20" s="23" t="s">
        <v>65</v>
      </c>
      <c r="L20" s="16">
        <v>110</v>
      </c>
      <c r="M20" s="17">
        <v>0</v>
      </c>
      <c r="N20" s="18">
        <f t="shared" si="7"/>
        <v>0</v>
      </c>
      <c r="O20" s="19"/>
      <c r="P20" s="16"/>
      <c r="Q20" s="20">
        <f t="shared" si="0"/>
        <v>0</v>
      </c>
      <c r="R20" s="16"/>
      <c r="S20" s="20">
        <f t="shared" si="1"/>
        <v>0</v>
      </c>
      <c r="T20" s="16"/>
      <c r="U20" s="20">
        <f t="shared" si="2"/>
        <v>0</v>
      </c>
      <c r="V20" s="16"/>
      <c r="W20" s="20">
        <f t="shared" si="3"/>
        <v>0</v>
      </c>
      <c r="X20" s="16"/>
      <c r="Y20" s="20">
        <f t="shared" si="4"/>
        <v>0</v>
      </c>
      <c r="Z20" s="16"/>
      <c r="AA20" s="20">
        <f t="shared" si="5"/>
        <v>0</v>
      </c>
      <c r="AB20" s="60"/>
      <c r="AC20" s="57" t="s">
        <v>41</v>
      </c>
      <c r="AD20" s="51"/>
      <c r="AE20" s="38"/>
      <c r="AF20" s="11"/>
      <c r="AG20" s="52"/>
      <c r="AH20" s="51"/>
      <c r="AI20" s="34"/>
      <c r="AJ20" s="42">
        <f t="shared" si="6"/>
        <v>0</v>
      </c>
    </row>
    <row r="21" spans="1:36" s="100" customFormat="1" ht="12" x14ac:dyDescent="0.3">
      <c r="A21" s="11">
        <v>15</v>
      </c>
      <c r="B21" s="15" t="s">
        <v>62</v>
      </c>
      <c r="C21" s="14" t="s">
        <v>42</v>
      </c>
      <c r="D21" s="14">
        <v>42983</v>
      </c>
      <c r="E21" s="15" t="s">
        <v>315</v>
      </c>
      <c r="F21" s="15" t="s">
        <v>71</v>
      </c>
      <c r="G21" s="15" t="s">
        <v>59</v>
      </c>
      <c r="H21" s="15" t="s">
        <v>391</v>
      </c>
      <c r="I21" s="22" t="s">
        <v>140</v>
      </c>
      <c r="J21" s="15" t="s">
        <v>146</v>
      </c>
      <c r="K21" s="15" t="s">
        <v>65</v>
      </c>
      <c r="L21" s="16">
        <v>110</v>
      </c>
      <c r="M21" s="17">
        <v>0</v>
      </c>
      <c r="N21" s="18">
        <f t="shared" si="7"/>
        <v>0</v>
      </c>
      <c r="O21" s="19"/>
      <c r="P21" s="16"/>
      <c r="Q21" s="20">
        <f t="shared" si="0"/>
        <v>0</v>
      </c>
      <c r="R21" s="16"/>
      <c r="S21" s="20">
        <f t="shared" si="1"/>
        <v>0</v>
      </c>
      <c r="T21" s="16"/>
      <c r="U21" s="20">
        <f t="shared" si="2"/>
        <v>0</v>
      </c>
      <c r="V21" s="16"/>
      <c r="W21" s="20">
        <f t="shared" si="3"/>
        <v>0</v>
      </c>
      <c r="X21" s="16"/>
      <c r="Y21" s="20">
        <f t="shared" si="4"/>
        <v>0</v>
      </c>
      <c r="Z21" s="16"/>
      <c r="AA21" s="20">
        <f t="shared" si="5"/>
        <v>0</v>
      </c>
      <c r="AB21" s="60"/>
      <c r="AC21" s="57" t="s">
        <v>41</v>
      </c>
      <c r="AD21" s="51"/>
      <c r="AE21" s="38"/>
      <c r="AF21" s="11"/>
      <c r="AG21" s="52"/>
      <c r="AH21" s="51"/>
      <c r="AI21" s="34"/>
      <c r="AJ21" s="42">
        <f t="shared" si="6"/>
        <v>0</v>
      </c>
    </row>
    <row r="22" spans="1:36" s="100" customFormat="1" ht="12" x14ac:dyDescent="0.3">
      <c r="A22" s="11">
        <v>16</v>
      </c>
      <c r="B22" s="15" t="s">
        <v>32</v>
      </c>
      <c r="C22" s="14" t="s">
        <v>42</v>
      </c>
      <c r="D22" s="14">
        <v>42983</v>
      </c>
      <c r="E22" s="15" t="s">
        <v>1111</v>
      </c>
      <c r="F22" s="15" t="s">
        <v>71</v>
      </c>
      <c r="G22" s="15" t="s">
        <v>59</v>
      </c>
      <c r="H22" s="22" t="s">
        <v>36</v>
      </c>
      <c r="I22" s="22" t="s">
        <v>37</v>
      </c>
      <c r="J22" s="15" t="s">
        <v>1112</v>
      </c>
      <c r="K22" s="15" t="s">
        <v>852</v>
      </c>
      <c r="L22" s="16">
        <v>400</v>
      </c>
      <c r="M22" s="17">
        <v>0.8</v>
      </c>
      <c r="N22" s="18">
        <f t="shared" si="7"/>
        <v>320</v>
      </c>
      <c r="O22" s="19"/>
      <c r="P22" s="16"/>
      <c r="Q22" s="20">
        <f t="shared" si="0"/>
        <v>0</v>
      </c>
      <c r="R22" s="16"/>
      <c r="S22" s="20">
        <f t="shared" si="1"/>
        <v>0</v>
      </c>
      <c r="T22" s="16"/>
      <c r="U22" s="20">
        <f t="shared" si="2"/>
        <v>0</v>
      </c>
      <c r="V22" s="16"/>
      <c r="W22" s="20">
        <f t="shared" si="3"/>
        <v>0</v>
      </c>
      <c r="X22" s="16"/>
      <c r="Y22" s="20">
        <f t="shared" si="4"/>
        <v>0</v>
      </c>
      <c r="Z22" s="16"/>
      <c r="AA22" s="20">
        <f t="shared" si="5"/>
        <v>0</v>
      </c>
      <c r="AB22" s="61"/>
      <c r="AC22" s="57" t="s">
        <v>41</v>
      </c>
      <c r="AD22" s="51"/>
      <c r="AE22" s="38"/>
      <c r="AF22" s="11"/>
      <c r="AG22" s="52"/>
      <c r="AH22" s="51"/>
      <c r="AI22" s="34"/>
      <c r="AJ22" s="42">
        <f t="shared" si="6"/>
        <v>0</v>
      </c>
    </row>
    <row r="23" spans="1:36" s="100" customFormat="1" ht="24" hidden="1" x14ac:dyDescent="0.3">
      <c r="A23" s="11">
        <v>17</v>
      </c>
      <c r="B23" s="15" t="s">
        <v>476</v>
      </c>
      <c r="C23" s="14" t="s">
        <v>15</v>
      </c>
      <c r="D23" s="14">
        <v>42983</v>
      </c>
      <c r="E23" s="15"/>
      <c r="F23" s="15" t="s">
        <v>53</v>
      </c>
      <c r="G23" s="15" t="s">
        <v>47</v>
      </c>
      <c r="H23" s="15" t="s">
        <v>36</v>
      </c>
      <c r="I23" s="15" t="s">
        <v>37</v>
      </c>
      <c r="J23" s="15" t="s">
        <v>1113</v>
      </c>
      <c r="K23" s="15" t="s">
        <v>1114</v>
      </c>
      <c r="L23" s="16">
        <v>370</v>
      </c>
      <c r="M23" s="17">
        <v>0.75</v>
      </c>
      <c r="N23" s="18">
        <f t="shared" si="7"/>
        <v>277.5</v>
      </c>
      <c r="O23" s="19">
        <v>40</v>
      </c>
      <c r="P23" s="16">
        <v>280</v>
      </c>
      <c r="Q23" s="20">
        <f t="shared" si="0"/>
        <v>61.6</v>
      </c>
      <c r="R23" s="16"/>
      <c r="S23" s="20">
        <f t="shared" si="1"/>
        <v>0</v>
      </c>
      <c r="T23" s="16"/>
      <c r="U23" s="20">
        <f t="shared" si="2"/>
        <v>0</v>
      </c>
      <c r="V23" s="16"/>
      <c r="W23" s="20">
        <f t="shared" si="3"/>
        <v>0</v>
      </c>
      <c r="X23" s="16"/>
      <c r="Y23" s="20">
        <f t="shared" si="4"/>
        <v>0</v>
      </c>
      <c r="Z23" s="16"/>
      <c r="AA23" s="20">
        <f t="shared" si="5"/>
        <v>0</v>
      </c>
      <c r="AB23" s="60" t="s">
        <v>1115</v>
      </c>
      <c r="AC23" s="57" t="s">
        <v>41</v>
      </c>
      <c r="AD23" s="53"/>
      <c r="AE23" s="45"/>
      <c r="AF23" s="11"/>
      <c r="AG23" s="52"/>
      <c r="AH23" s="51"/>
      <c r="AI23" s="34"/>
      <c r="AJ23" s="42">
        <f t="shared" si="6"/>
        <v>0</v>
      </c>
    </row>
    <row r="24" spans="1:36" s="100" customFormat="1" ht="12" hidden="1" x14ac:dyDescent="0.3">
      <c r="A24" s="11">
        <v>18</v>
      </c>
      <c r="B24" s="15" t="s">
        <v>476</v>
      </c>
      <c r="C24" s="14" t="s">
        <v>727</v>
      </c>
      <c r="D24" s="14">
        <v>42983</v>
      </c>
      <c r="E24" s="15"/>
      <c r="F24" s="15" t="s">
        <v>620</v>
      </c>
      <c r="G24" s="15" t="s">
        <v>47</v>
      </c>
      <c r="H24" s="15" t="s">
        <v>36</v>
      </c>
      <c r="I24" s="22" t="s">
        <v>37</v>
      </c>
      <c r="J24" s="15" t="s">
        <v>633</v>
      </c>
      <c r="K24" s="15" t="s">
        <v>634</v>
      </c>
      <c r="L24" s="16">
        <v>210</v>
      </c>
      <c r="M24" s="17">
        <v>0.75</v>
      </c>
      <c r="N24" s="18">
        <f t="shared" si="7"/>
        <v>157.5</v>
      </c>
      <c r="O24" s="19"/>
      <c r="P24" s="16"/>
      <c r="Q24" s="20">
        <f t="shared" si="0"/>
        <v>0</v>
      </c>
      <c r="R24" s="16"/>
      <c r="S24" s="20">
        <f t="shared" si="1"/>
        <v>0</v>
      </c>
      <c r="T24" s="16"/>
      <c r="U24" s="20">
        <f t="shared" si="2"/>
        <v>0</v>
      </c>
      <c r="V24" s="16">
        <v>220</v>
      </c>
      <c r="W24" s="20">
        <f t="shared" si="3"/>
        <v>44</v>
      </c>
      <c r="X24" s="16"/>
      <c r="Y24" s="20">
        <f t="shared" si="4"/>
        <v>0</v>
      </c>
      <c r="Z24" s="16"/>
      <c r="AA24" s="20">
        <f t="shared" si="5"/>
        <v>0</v>
      </c>
      <c r="AB24" s="60"/>
      <c r="AC24" s="57" t="s">
        <v>41</v>
      </c>
      <c r="AD24" s="51"/>
      <c r="AE24" s="38"/>
      <c r="AF24" s="11"/>
      <c r="AG24" s="52"/>
      <c r="AH24" s="51"/>
      <c r="AI24" s="34"/>
      <c r="AJ24" s="42">
        <f t="shared" si="6"/>
        <v>0</v>
      </c>
    </row>
    <row r="25" spans="1:36" s="100" customFormat="1" ht="12" hidden="1" x14ac:dyDescent="0.3">
      <c r="A25" s="11">
        <v>19</v>
      </c>
      <c r="B25" s="15" t="s">
        <v>58</v>
      </c>
      <c r="C25" s="14" t="s">
        <v>727</v>
      </c>
      <c r="D25" s="14">
        <v>42983</v>
      </c>
      <c r="E25" s="15"/>
      <c r="F25" s="15" t="s">
        <v>620</v>
      </c>
      <c r="G25" s="15" t="s">
        <v>47</v>
      </c>
      <c r="H25" s="15" t="s">
        <v>806</v>
      </c>
      <c r="I25" s="15" t="s">
        <v>807</v>
      </c>
      <c r="J25" s="15" t="s">
        <v>36</v>
      </c>
      <c r="K25" s="15" t="s">
        <v>37</v>
      </c>
      <c r="L25" s="16">
        <v>280</v>
      </c>
      <c r="M25" s="17">
        <v>0.72</v>
      </c>
      <c r="N25" s="18">
        <v>200</v>
      </c>
      <c r="O25" s="19">
        <v>25</v>
      </c>
      <c r="P25" s="16"/>
      <c r="Q25" s="20">
        <f t="shared" si="0"/>
        <v>0</v>
      </c>
      <c r="R25" s="16"/>
      <c r="S25" s="20">
        <f t="shared" si="1"/>
        <v>0</v>
      </c>
      <c r="T25" s="16"/>
      <c r="U25" s="20">
        <f t="shared" si="2"/>
        <v>0</v>
      </c>
      <c r="V25" s="16">
        <v>300</v>
      </c>
      <c r="W25" s="20">
        <f t="shared" si="3"/>
        <v>60</v>
      </c>
      <c r="X25" s="16"/>
      <c r="Y25" s="20">
        <f t="shared" si="4"/>
        <v>0</v>
      </c>
      <c r="Z25" s="16"/>
      <c r="AA25" s="20">
        <f t="shared" si="5"/>
        <v>0</v>
      </c>
      <c r="AB25" s="60" t="s">
        <v>1116</v>
      </c>
      <c r="AC25" s="57" t="s">
        <v>41</v>
      </c>
      <c r="AD25" s="51"/>
      <c r="AE25" s="38"/>
      <c r="AF25" s="11"/>
      <c r="AG25" s="52"/>
      <c r="AH25" s="51"/>
      <c r="AI25" s="34"/>
      <c r="AJ25" s="42">
        <f t="shared" si="6"/>
        <v>0</v>
      </c>
    </row>
    <row r="26" spans="1:36" s="100" customFormat="1" ht="12" hidden="1" x14ac:dyDescent="0.3">
      <c r="A26" s="11">
        <v>20</v>
      </c>
      <c r="B26" s="15" t="s">
        <v>58</v>
      </c>
      <c r="C26" s="14" t="s">
        <v>18</v>
      </c>
      <c r="D26" s="14">
        <v>42983</v>
      </c>
      <c r="E26" s="15"/>
      <c r="F26" s="15" t="s">
        <v>85</v>
      </c>
      <c r="G26" s="15" t="s">
        <v>35</v>
      </c>
      <c r="H26" s="15" t="s">
        <v>36</v>
      </c>
      <c r="I26" s="15" t="s">
        <v>37</v>
      </c>
      <c r="J26" s="15" t="s">
        <v>226</v>
      </c>
      <c r="K26" s="15" t="s">
        <v>227</v>
      </c>
      <c r="L26" s="16">
        <v>210</v>
      </c>
      <c r="M26" s="17">
        <v>0.65</v>
      </c>
      <c r="N26" s="18">
        <v>135</v>
      </c>
      <c r="O26" s="19"/>
      <c r="P26" s="16"/>
      <c r="Q26" s="20">
        <f t="shared" si="0"/>
        <v>0</v>
      </c>
      <c r="R26" s="16"/>
      <c r="S26" s="20">
        <f t="shared" si="1"/>
        <v>0</v>
      </c>
      <c r="T26" s="16"/>
      <c r="U26" s="20">
        <f t="shared" si="2"/>
        <v>0</v>
      </c>
      <c r="V26" s="16"/>
      <c r="W26" s="20">
        <f t="shared" si="3"/>
        <v>0</v>
      </c>
      <c r="X26" s="16"/>
      <c r="Y26" s="20">
        <f t="shared" si="4"/>
        <v>0</v>
      </c>
      <c r="Z26" s="16">
        <v>220</v>
      </c>
      <c r="AA26" s="20">
        <f t="shared" si="5"/>
        <v>44</v>
      </c>
      <c r="AB26" s="60"/>
      <c r="AC26" s="57" t="s">
        <v>41</v>
      </c>
      <c r="AD26" s="51"/>
      <c r="AE26" s="38"/>
      <c r="AF26" s="11"/>
      <c r="AG26" s="52"/>
      <c r="AH26" s="51"/>
      <c r="AI26" s="34"/>
      <c r="AJ26" s="42">
        <f t="shared" si="6"/>
        <v>0</v>
      </c>
    </row>
    <row r="27" spans="1:36" s="100" customFormat="1" ht="12" hidden="1" x14ac:dyDescent="0.3">
      <c r="A27" s="11">
        <v>21</v>
      </c>
      <c r="B27" s="15" t="s">
        <v>51</v>
      </c>
      <c r="C27" s="14" t="s">
        <v>16</v>
      </c>
      <c r="D27" s="14">
        <v>42983</v>
      </c>
      <c r="E27" s="15" t="s">
        <v>1117</v>
      </c>
      <c r="F27" s="15" t="s">
        <v>1043</v>
      </c>
      <c r="G27" s="15" t="s">
        <v>35</v>
      </c>
      <c r="H27" s="15" t="s">
        <v>72</v>
      </c>
      <c r="I27" s="22" t="s">
        <v>73</v>
      </c>
      <c r="J27" s="15" t="s">
        <v>1118</v>
      </c>
      <c r="K27" s="15" t="s">
        <v>1119</v>
      </c>
      <c r="L27" s="16">
        <v>410</v>
      </c>
      <c r="M27" s="17">
        <v>0.74</v>
      </c>
      <c r="N27" s="18">
        <f t="shared" si="7"/>
        <v>303.39999999999998</v>
      </c>
      <c r="O27" s="19"/>
      <c r="P27" s="16"/>
      <c r="Q27" s="20">
        <f t="shared" si="0"/>
        <v>0</v>
      </c>
      <c r="R27" s="16">
        <v>420</v>
      </c>
      <c r="S27" s="20">
        <f t="shared" si="1"/>
        <v>84</v>
      </c>
      <c r="T27" s="16"/>
      <c r="U27" s="20">
        <f t="shared" si="2"/>
        <v>0</v>
      </c>
      <c r="V27" s="16"/>
      <c r="W27" s="20">
        <f t="shared" si="3"/>
        <v>0</v>
      </c>
      <c r="X27" s="16"/>
      <c r="Y27" s="20">
        <f t="shared" si="4"/>
        <v>0</v>
      </c>
      <c r="Z27" s="16"/>
      <c r="AA27" s="20">
        <f t="shared" si="5"/>
        <v>0</v>
      </c>
      <c r="AB27" s="60"/>
      <c r="AC27" s="57" t="s">
        <v>41</v>
      </c>
      <c r="AD27" s="51"/>
      <c r="AE27" s="38"/>
      <c r="AF27" s="11"/>
      <c r="AG27" s="52"/>
      <c r="AH27" s="51"/>
      <c r="AI27" s="34"/>
      <c r="AJ27" s="42">
        <f t="shared" si="6"/>
        <v>0</v>
      </c>
    </row>
    <row r="28" spans="1:36" s="100" customFormat="1" ht="12" hidden="1" x14ac:dyDescent="0.3">
      <c r="A28" s="11">
        <v>22</v>
      </c>
      <c r="B28" s="15" t="s">
        <v>476</v>
      </c>
      <c r="C28" s="14" t="s">
        <v>727</v>
      </c>
      <c r="D28" s="14">
        <v>42984</v>
      </c>
      <c r="E28" s="15"/>
      <c r="F28" s="15" t="s">
        <v>620</v>
      </c>
      <c r="G28" s="15" t="s">
        <v>47</v>
      </c>
      <c r="H28" s="15" t="s">
        <v>36</v>
      </c>
      <c r="I28" s="22" t="s">
        <v>37</v>
      </c>
      <c r="J28" s="15" t="s">
        <v>633</v>
      </c>
      <c r="K28" s="22" t="s">
        <v>634</v>
      </c>
      <c r="L28" s="16">
        <v>210</v>
      </c>
      <c r="M28" s="17">
        <v>0.75</v>
      </c>
      <c r="N28" s="18">
        <f t="shared" si="7"/>
        <v>157.5</v>
      </c>
      <c r="O28" s="19"/>
      <c r="P28" s="16"/>
      <c r="Q28" s="20">
        <f t="shared" si="0"/>
        <v>0</v>
      </c>
      <c r="R28" s="16"/>
      <c r="S28" s="20">
        <f t="shared" si="1"/>
        <v>0</v>
      </c>
      <c r="T28" s="16"/>
      <c r="U28" s="20">
        <f t="shared" si="2"/>
        <v>0</v>
      </c>
      <c r="V28" s="16">
        <v>220</v>
      </c>
      <c r="W28" s="20">
        <f t="shared" si="3"/>
        <v>44</v>
      </c>
      <c r="X28" s="16"/>
      <c r="Y28" s="20">
        <f t="shared" si="4"/>
        <v>0</v>
      </c>
      <c r="Z28" s="16"/>
      <c r="AA28" s="20">
        <f t="shared" si="5"/>
        <v>0</v>
      </c>
      <c r="AB28" s="60"/>
      <c r="AC28" s="57" t="s">
        <v>41</v>
      </c>
      <c r="AD28" s="51"/>
      <c r="AE28" s="38"/>
      <c r="AF28" s="11"/>
      <c r="AG28" s="52"/>
      <c r="AH28" s="51"/>
      <c r="AI28" s="34"/>
      <c r="AJ28" s="42">
        <f t="shared" si="6"/>
        <v>0</v>
      </c>
    </row>
    <row r="29" spans="1:36" s="100" customFormat="1" ht="12" hidden="1" x14ac:dyDescent="0.3">
      <c r="A29" s="11">
        <v>23</v>
      </c>
      <c r="B29" s="15" t="s">
        <v>58</v>
      </c>
      <c r="C29" s="14" t="s">
        <v>727</v>
      </c>
      <c r="D29" s="14">
        <v>42984</v>
      </c>
      <c r="E29" s="15"/>
      <c r="F29" s="15" t="s">
        <v>620</v>
      </c>
      <c r="G29" s="15" t="s">
        <v>35</v>
      </c>
      <c r="H29" s="15" t="s">
        <v>36</v>
      </c>
      <c r="I29" s="22" t="s">
        <v>37</v>
      </c>
      <c r="J29" s="15" t="s">
        <v>1120</v>
      </c>
      <c r="K29" s="15" t="s">
        <v>1121</v>
      </c>
      <c r="L29" s="16">
        <v>140</v>
      </c>
      <c r="M29" s="17">
        <v>0.72</v>
      </c>
      <c r="N29" s="18">
        <v>100</v>
      </c>
      <c r="O29" s="19"/>
      <c r="P29" s="16"/>
      <c r="Q29" s="20">
        <f t="shared" si="0"/>
        <v>0</v>
      </c>
      <c r="R29" s="16"/>
      <c r="S29" s="20">
        <f t="shared" si="1"/>
        <v>0</v>
      </c>
      <c r="T29" s="16"/>
      <c r="U29" s="20">
        <f t="shared" si="2"/>
        <v>0</v>
      </c>
      <c r="V29" s="16">
        <v>150</v>
      </c>
      <c r="W29" s="20">
        <f t="shared" si="3"/>
        <v>30</v>
      </c>
      <c r="X29" s="16"/>
      <c r="Y29" s="20">
        <f t="shared" si="4"/>
        <v>0</v>
      </c>
      <c r="Z29" s="16"/>
      <c r="AA29" s="20">
        <f t="shared" si="5"/>
        <v>0</v>
      </c>
      <c r="AB29" s="61"/>
      <c r="AC29" s="57" t="s">
        <v>41</v>
      </c>
      <c r="AD29" s="51"/>
      <c r="AE29" s="38"/>
      <c r="AF29" s="11"/>
      <c r="AG29" s="52"/>
      <c r="AH29" s="51"/>
      <c r="AI29" s="34"/>
      <c r="AJ29" s="42">
        <f t="shared" si="6"/>
        <v>0</v>
      </c>
    </row>
    <row r="30" spans="1:36" s="100" customFormat="1" ht="12" hidden="1" x14ac:dyDescent="0.3">
      <c r="A30" s="11">
        <v>24</v>
      </c>
      <c r="B30" s="15" t="s">
        <v>58</v>
      </c>
      <c r="C30" s="14" t="s">
        <v>727</v>
      </c>
      <c r="D30" s="14">
        <v>42984</v>
      </c>
      <c r="E30" s="15"/>
      <c r="F30" s="15" t="s">
        <v>620</v>
      </c>
      <c r="G30" s="15" t="s">
        <v>35</v>
      </c>
      <c r="H30" s="15" t="s">
        <v>36</v>
      </c>
      <c r="I30" s="15" t="s">
        <v>37</v>
      </c>
      <c r="J30" s="15" t="s">
        <v>128</v>
      </c>
      <c r="K30" s="15" t="s">
        <v>129</v>
      </c>
      <c r="L30" s="16">
        <v>140</v>
      </c>
      <c r="M30" s="17">
        <v>0.72</v>
      </c>
      <c r="N30" s="18">
        <v>100</v>
      </c>
      <c r="O30" s="19"/>
      <c r="P30" s="16"/>
      <c r="Q30" s="20">
        <f t="shared" si="0"/>
        <v>0</v>
      </c>
      <c r="R30" s="16"/>
      <c r="S30" s="20">
        <f t="shared" si="1"/>
        <v>0</v>
      </c>
      <c r="T30" s="16"/>
      <c r="U30" s="20">
        <f t="shared" si="2"/>
        <v>0</v>
      </c>
      <c r="V30" s="16">
        <v>150</v>
      </c>
      <c r="W30" s="20">
        <f t="shared" si="3"/>
        <v>30</v>
      </c>
      <c r="X30" s="16"/>
      <c r="Y30" s="20">
        <f t="shared" si="4"/>
        <v>0</v>
      </c>
      <c r="Z30" s="16"/>
      <c r="AA30" s="20">
        <f t="shared" si="5"/>
        <v>0</v>
      </c>
      <c r="AB30" s="61"/>
      <c r="AC30" s="57" t="s">
        <v>41</v>
      </c>
      <c r="AD30" s="51"/>
      <c r="AE30" s="38"/>
      <c r="AF30" s="11"/>
      <c r="AG30" s="52"/>
      <c r="AH30" s="51"/>
      <c r="AI30" s="34"/>
      <c r="AJ30" s="42">
        <f t="shared" si="6"/>
        <v>0</v>
      </c>
    </row>
    <row r="31" spans="1:36" s="100" customFormat="1" ht="12" hidden="1" x14ac:dyDescent="0.3">
      <c r="A31" s="11">
        <v>25</v>
      </c>
      <c r="B31" s="15" t="s">
        <v>476</v>
      </c>
      <c r="C31" s="14" t="s">
        <v>16</v>
      </c>
      <c r="D31" s="14">
        <v>42984</v>
      </c>
      <c r="E31" s="15"/>
      <c r="F31" s="15" t="s">
        <v>1043</v>
      </c>
      <c r="G31" s="15" t="s">
        <v>35</v>
      </c>
      <c r="H31" s="15" t="s">
        <v>36</v>
      </c>
      <c r="I31" s="15" t="s">
        <v>37</v>
      </c>
      <c r="J31" s="15" t="s">
        <v>1122</v>
      </c>
      <c r="K31" s="15" t="s">
        <v>1123</v>
      </c>
      <c r="L31" s="16">
        <v>534</v>
      </c>
      <c r="M31" s="17">
        <v>0.7</v>
      </c>
      <c r="N31" s="18">
        <f>L31*M31</f>
        <v>373.79999999999995</v>
      </c>
      <c r="O31" s="19">
        <v>12</v>
      </c>
      <c r="P31" s="16"/>
      <c r="Q31" s="20">
        <f>P31*0.22</f>
        <v>0</v>
      </c>
      <c r="R31" s="16">
        <v>550</v>
      </c>
      <c r="S31" s="20">
        <f>R31*0.2</f>
        <v>110</v>
      </c>
      <c r="T31" s="16"/>
      <c r="U31" s="20">
        <f>T31*0.2</f>
        <v>0</v>
      </c>
      <c r="V31" s="16"/>
      <c r="W31" s="20">
        <f>V31*0.2</f>
        <v>0</v>
      </c>
      <c r="X31" s="16"/>
      <c r="Y31" s="20">
        <f>X31*0.2</f>
        <v>0</v>
      </c>
      <c r="Z31" s="16"/>
      <c r="AA31" s="20">
        <f>Z31*0.2</f>
        <v>0</v>
      </c>
      <c r="AB31" s="61" t="s">
        <v>600</v>
      </c>
      <c r="AC31" s="57" t="s">
        <v>41</v>
      </c>
      <c r="AD31" s="51"/>
      <c r="AE31" s="38"/>
      <c r="AF31" s="11"/>
      <c r="AG31" s="52"/>
      <c r="AH31" s="51"/>
      <c r="AI31" s="34"/>
      <c r="AJ31" s="42">
        <f>AH31*AI31</f>
        <v>0</v>
      </c>
    </row>
    <row r="32" spans="1:36" s="100" customFormat="1" ht="12" hidden="1" x14ac:dyDescent="0.3">
      <c r="A32" s="11">
        <v>26</v>
      </c>
      <c r="B32" s="15" t="s">
        <v>476</v>
      </c>
      <c r="C32" s="14" t="s">
        <v>15</v>
      </c>
      <c r="D32" s="14">
        <v>42953</v>
      </c>
      <c r="E32" s="15"/>
      <c r="F32" s="15" t="s">
        <v>580</v>
      </c>
      <c r="G32" s="15" t="s">
        <v>59</v>
      </c>
      <c r="H32" s="15" t="s">
        <v>36</v>
      </c>
      <c r="I32" s="22" t="s">
        <v>37</v>
      </c>
      <c r="J32" s="15" t="s">
        <v>1124</v>
      </c>
      <c r="K32" s="15" t="s">
        <v>1125</v>
      </c>
      <c r="L32" s="16">
        <v>1170</v>
      </c>
      <c r="M32" s="17">
        <v>0.65</v>
      </c>
      <c r="N32" s="18">
        <f>L32*M32</f>
        <v>760.5</v>
      </c>
      <c r="O32" s="19">
        <v>110.2</v>
      </c>
      <c r="P32" s="16">
        <v>1200</v>
      </c>
      <c r="Q32" s="20">
        <f>P32*0.22</f>
        <v>264</v>
      </c>
      <c r="R32" s="16"/>
      <c r="S32" s="20">
        <f>R32*0.2</f>
        <v>0</v>
      </c>
      <c r="T32" s="16"/>
      <c r="U32" s="20">
        <f>T32*0.2</f>
        <v>0</v>
      </c>
      <c r="V32" s="16"/>
      <c r="W32" s="20">
        <f>V32*0.2</f>
        <v>0</v>
      </c>
      <c r="X32" s="16"/>
      <c r="Y32" s="20">
        <f>X32*0.2</f>
        <v>0</v>
      </c>
      <c r="Z32" s="16"/>
      <c r="AA32" s="20">
        <f>Z32*0.2</f>
        <v>0</v>
      </c>
      <c r="AB32" s="60" t="s">
        <v>600</v>
      </c>
      <c r="AC32" s="57" t="s">
        <v>41</v>
      </c>
      <c r="AD32" s="51"/>
      <c r="AE32" s="38"/>
      <c r="AF32" s="11"/>
      <c r="AG32" s="52"/>
      <c r="AH32" s="51"/>
      <c r="AI32" s="34"/>
      <c r="AJ32" s="42">
        <f>AH32*AI32</f>
        <v>0</v>
      </c>
    </row>
    <row r="33" spans="1:36" s="100" customFormat="1" ht="12" hidden="1" x14ac:dyDescent="0.3">
      <c r="A33" s="11">
        <v>27</v>
      </c>
      <c r="B33" s="15" t="s">
        <v>51</v>
      </c>
      <c r="C33" s="14" t="s">
        <v>18</v>
      </c>
      <c r="D33" s="14">
        <v>42984</v>
      </c>
      <c r="E33" s="15" t="s">
        <v>1126</v>
      </c>
      <c r="F33" s="15" t="s">
        <v>85</v>
      </c>
      <c r="G33" s="15" t="s">
        <v>35</v>
      </c>
      <c r="H33" s="15" t="s">
        <v>72</v>
      </c>
      <c r="I33" s="15" t="s">
        <v>73</v>
      </c>
      <c r="J33" s="15" t="s">
        <v>491</v>
      </c>
      <c r="K33" s="15" t="s">
        <v>492</v>
      </c>
      <c r="L33" s="16">
        <v>150</v>
      </c>
      <c r="M33" s="17">
        <v>0.74</v>
      </c>
      <c r="N33" s="18">
        <f>L33*M33</f>
        <v>111</v>
      </c>
      <c r="O33" s="19"/>
      <c r="P33" s="16"/>
      <c r="Q33" s="20">
        <f t="shared" si="0"/>
        <v>0</v>
      </c>
      <c r="R33" s="16"/>
      <c r="S33" s="20">
        <f t="shared" si="1"/>
        <v>0</v>
      </c>
      <c r="T33" s="16"/>
      <c r="U33" s="20">
        <f t="shared" si="2"/>
        <v>0</v>
      </c>
      <c r="V33" s="16"/>
      <c r="W33" s="20">
        <f t="shared" si="3"/>
        <v>0</v>
      </c>
      <c r="X33" s="16"/>
      <c r="Y33" s="20">
        <f t="shared" si="4"/>
        <v>0</v>
      </c>
      <c r="Z33" s="16">
        <v>150</v>
      </c>
      <c r="AA33" s="20">
        <f t="shared" si="5"/>
        <v>30</v>
      </c>
      <c r="AB33" s="61"/>
      <c r="AC33" s="57" t="s">
        <v>41</v>
      </c>
      <c r="AD33" s="51"/>
      <c r="AE33" s="38"/>
      <c r="AF33" s="11"/>
      <c r="AG33" s="52"/>
      <c r="AH33" s="51"/>
      <c r="AI33" s="34"/>
      <c r="AJ33" s="42">
        <f t="shared" si="6"/>
        <v>0</v>
      </c>
    </row>
    <row r="34" spans="1:36" s="100" customFormat="1" ht="12" hidden="1" x14ac:dyDescent="0.3">
      <c r="A34" s="11">
        <v>28</v>
      </c>
      <c r="B34" s="15" t="s">
        <v>51</v>
      </c>
      <c r="C34" s="14" t="s">
        <v>18</v>
      </c>
      <c r="D34" s="14">
        <v>42985</v>
      </c>
      <c r="E34" s="15" t="s">
        <v>1127</v>
      </c>
      <c r="F34" s="15" t="s">
        <v>85</v>
      </c>
      <c r="G34" s="15" t="s">
        <v>35</v>
      </c>
      <c r="H34" s="15" t="s">
        <v>72</v>
      </c>
      <c r="I34" s="22" t="s">
        <v>73</v>
      </c>
      <c r="J34" s="15" t="s">
        <v>491</v>
      </c>
      <c r="K34" s="22" t="s">
        <v>492</v>
      </c>
      <c r="L34" s="16">
        <v>150</v>
      </c>
      <c r="M34" s="17">
        <v>0.74</v>
      </c>
      <c r="N34" s="18">
        <f t="shared" si="7"/>
        <v>111</v>
      </c>
      <c r="O34" s="19"/>
      <c r="P34" s="16"/>
      <c r="Q34" s="20">
        <f t="shared" si="0"/>
        <v>0</v>
      </c>
      <c r="R34" s="16"/>
      <c r="S34" s="20">
        <f t="shared" si="1"/>
        <v>0</v>
      </c>
      <c r="T34" s="16"/>
      <c r="U34" s="20">
        <f t="shared" si="2"/>
        <v>0</v>
      </c>
      <c r="V34" s="16"/>
      <c r="W34" s="20">
        <f t="shared" si="3"/>
        <v>0</v>
      </c>
      <c r="X34" s="16"/>
      <c r="Y34" s="20">
        <f t="shared" si="4"/>
        <v>0</v>
      </c>
      <c r="Z34" s="16">
        <v>150</v>
      </c>
      <c r="AA34" s="20">
        <f t="shared" si="5"/>
        <v>30</v>
      </c>
      <c r="AB34" s="60"/>
      <c r="AC34" s="57" t="s">
        <v>41</v>
      </c>
      <c r="AD34" s="53"/>
      <c r="AE34" s="45"/>
      <c r="AF34" s="32"/>
      <c r="AG34" s="54"/>
      <c r="AH34" s="51"/>
      <c r="AI34" s="34"/>
      <c r="AJ34" s="42">
        <f t="shared" si="6"/>
        <v>0</v>
      </c>
    </row>
    <row r="35" spans="1:36" s="100" customFormat="1" ht="12" hidden="1" x14ac:dyDescent="0.3">
      <c r="A35" s="11">
        <v>29</v>
      </c>
      <c r="B35" s="15" t="s">
        <v>58</v>
      </c>
      <c r="C35" s="14" t="s">
        <v>18</v>
      </c>
      <c r="D35" s="14">
        <v>42985</v>
      </c>
      <c r="E35" s="15"/>
      <c r="F35" s="15" t="s">
        <v>85</v>
      </c>
      <c r="G35" s="15" t="s">
        <v>35</v>
      </c>
      <c r="H35" s="15" t="s">
        <v>36</v>
      </c>
      <c r="I35" s="22" t="s">
        <v>37</v>
      </c>
      <c r="J35" s="15" t="s">
        <v>128</v>
      </c>
      <c r="K35" s="15" t="s">
        <v>129</v>
      </c>
      <c r="L35" s="16">
        <v>140</v>
      </c>
      <c r="M35" s="17">
        <v>0.72</v>
      </c>
      <c r="N35" s="18">
        <v>100</v>
      </c>
      <c r="O35" s="19"/>
      <c r="P35" s="16"/>
      <c r="Q35" s="20">
        <f>P35*0.22</f>
        <v>0</v>
      </c>
      <c r="R35" s="16"/>
      <c r="S35" s="20">
        <f>R35*0.2</f>
        <v>0</v>
      </c>
      <c r="T35" s="16"/>
      <c r="U35" s="20">
        <f>T35*0.2</f>
        <v>0</v>
      </c>
      <c r="V35" s="16"/>
      <c r="W35" s="20">
        <f>V35*0.2</f>
        <v>0</v>
      </c>
      <c r="X35" s="16"/>
      <c r="Y35" s="20">
        <f>X35*0.2</f>
        <v>0</v>
      </c>
      <c r="Z35" s="16">
        <v>150</v>
      </c>
      <c r="AA35" s="20">
        <f>Z35*0.2</f>
        <v>30</v>
      </c>
      <c r="AB35" s="60"/>
      <c r="AC35" s="58" t="s">
        <v>41</v>
      </c>
      <c r="AD35" s="51"/>
      <c r="AE35" s="38"/>
      <c r="AF35" s="11"/>
      <c r="AG35" s="52"/>
      <c r="AH35" s="51"/>
      <c r="AI35" s="34"/>
      <c r="AJ35" s="42">
        <f>AH35*AI35</f>
        <v>0</v>
      </c>
    </row>
    <row r="36" spans="1:36" s="100" customFormat="1" ht="12" hidden="1" x14ac:dyDescent="0.3">
      <c r="A36" s="11">
        <v>30</v>
      </c>
      <c r="B36" s="15" t="s">
        <v>476</v>
      </c>
      <c r="C36" s="14" t="s">
        <v>727</v>
      </c>
      <c r="D36" s="14">
        <v>42985</v>
      </c>
      <c r="E36" s="15"/>
      <c r="F36" s="15" t="s">
        <v>620</v>
      </c>
      <c r="G36" s="15" t="s">
        <v>47</v>
      </c>
      <c r="H36" s="15" t="s">
        <v>806</v>
      </c>
      <c r="I36" s="22" t="s">
        <v>807</v>
      </c>
      <c r="J36" s="15" t="s">
        <v>36</v>
      </c>
      <c r="K36" s="15" t="s">
        <v>37</v>
      </c>
      <c r="L36" s="16">
        <v>280</v>
      </c>
      <c r="M36" s="17">
        <v>0.72</v>
      </c>
      <c r="N36" s="18">
        <f t="shared" si="7"/>
        <v>201.6</v>
      </c>
      <c r="O36" s="19"/>
      <c r="P36" s="16"/>
      <c r="Q36" s="20">
        <f t="shared" si="0"/>
        <v>0</v>
      </c>
      <c r="R36" s="16"/>
      <c r="S36" s="20">
        <f t="shared" si="1"/>
        <v>0</v>
      </c>
      <c r="T36" s="16"/>
      <c r="U36" s="20">
        <f t="shared" si="2"/>
        <v>0</v>
      </c>
      <c r="V36" s="16">
        <v>300</v>
      </c>
      <c r="W36" s="20">
        <f t="shared" si="3"/>
        <v>60</v>
      </c>
      <c r="X36" s="16"/>
      <c r="Y36" s="20">
        <f t="shared" si="4"/>
        <v>0</v>
      </c>
      <c r="Z36" s="16"/>
      <c r="AA36" s="20">
        <f t="shared" si="5"/>
        <v>0</v>
      </c>
      <c r="AB36" s="60" t="s">
        <v>1128</v>
      </c>
      <c r="AC36" s="57" t="s">
        <v>41</v>
      </c>
      <c r="AD36" s="51"/>
      <c r="AE36" s="38"/>
      <c r="AF36" s="11"/>
      <c r="AG36" s="52"/>
      <c r="AH36" s="51"/>
      <c r="AI36" s="34"/>
      <c r="AJ36" s="42">
        <f t="shared" si="6"/>
        <v>0</v>
      </c>
    </row>
    <row r="37" spans="1:36" s="100" customFormat="1" ht="12" hidden="1" x14ac:dyDescent="0.3">
      <c r="A37" s="11">
        <v>31</v>
      </c>
      <c r="B37" s="15" t="s">
        <v>32</v>
      </c>
      <c r="C37" s="14" t="s">
        <v>16</v>
      </c>
      <c r="D37" s="14">
        <v>42985</v>
      </c>
      <c r="E37" s="15"/>
      <c r="F37" s="15" t="s">
        <v>1043</v>
      </c>
      <c r="G37" s="15" t="s">
        <v>59</v>
      </c>
      <c r="H37" s="15" t="s">
        <v>36</v>
      </c>
      <c r="I37" s="15" t="s">
        <v>37</v>
      </c>
      <c r="J37" s="15" t="s">
        <v>1129</v>
      </c>
      <c r="K37" s="15" t="s">
        <v>1130</v>
      </c>
      <c r="L37" s="16">
        <v>800</v>
      </c>
      <c r="M37" s="17">
        <v>0.8</v>
      </c>
      <c r="N37" s="18">
        <f t="shared" si="7"/>
        <v>640</v>
      </c>
      <c r="O37" s="19"/>
      <c r="P37" s="16"/>
      <c r="Q37" s="20">
        <f t="shared" si="0"/>
        <v>0</v>
      </c>
      <c r="R37" s="16">
        <v>800</v>
      </c>
      <c r="S37" s="20">
        <f t="shared" si="1"/>
        <v>160</v>
      </c>
      <c r="T37" s="16"/>
      <c r="U37" s="20">
        <f t="shared" si="2"/>
        <v>0</v>
      </c>
      <c r="V37" s="16"/>
      <c r="W37" s="20">
        <f t="shared" si="3"/>
        <v>0</v>
      </c>
      <c r="X37" s="16"/>
      <c r="Y37" s="20">
        <f t="shared" si="4"/>
        <v>0</v>
      </c>
      <c r="Z37" s="16"/>
      <c r="AA37" s="20">
        <f t="shared" si="5"/>
        <v>0</v>
      </c>
      <c r="AB37" s="60"/>
      <c r="AC37" s="57" t="s">
        <v>41</v>
      </c>
      <c r="AD37" s="51"/>
      <c r="AE37" s="38"/>
      <c r="AF37" s="11"/>
      <c r="AG37" s="52"/>
      <c r="AH37" s="51"/>
      <c r="AI37" s="34"/>
      <c r="AJ37" s="42">
        <f t="shared" si="6"/>
        <v>0</v>
      </c>
    </row>
    <row r="38" spans="1:36" s="100" customFormat="1" ht="12" hidden="1" x14ac:dyDescent="0.3">
      <c r="A38" s="11">
        <v>32</v>
      </c>
      <c r="B38" s="15" t="s">
        <v>476</v>
      </c>
      <c r="C38" s="14" t="s">
        <v>17</v>
      </c>
      <c r="D38" s="14">
        <v>42986</v>
      </c>
      <c r="E38" s="15"/>
      <c r="F38" s="15" t="s">
        <v>34</v>
      </c>
      <c r="G38" s="15" t="s">
        <v>59</v>
      </c>
      <c r="H38" s="15" t="s">
        <v>36</v>
      </c>
      <c r="I38" s="15" t="s">
        <v>37</v>
      </c>
      <c r="J38" s="15" t="s">
        <v>1131</v>
      </c>
      <c r="K38" s="22" t="s">
        <v>1132</v>
      </c>
      <c r="L38" s="16">
        <v>100</v>
      </c>
      <c r="M38" s="17">
        <v>0.65</v>
      </c>
      <c r="N38" s="18">
        <f t="shared" si="7"/>
        <v>65</v>
      </c>
      <c r="O38" s="19"/>
      <c r="P38" s="16"/>
      <c r="Q38" s="20">
        <f t="shared" si="0"/>
        <v>0</v>
      </c>
      <c r="R38" s="16"/>
      <c r="S38" s="20">
        <f t="shared" si="1"/>
        <v>0</v>
      </c>
      <c r="T38" s="16">
        <v>100</v>
      </c>
      <c r="U38" s="20">
        <f t="shared" si="2"/>
        <v>20</v>
      </c>
      <c r="V38" s="16"/>
      <c r="W38" s="20">
        <f t="shared" si="3"/>
        <v>0</v>
      </c>
      <c r="X38" s="16"/>
      <c r="Y38" s="20">
        <f t="shared" si="4"/>
        <v>0</v>
      </c>
      <c r="Z38" s="16"/>
      <c r="AA38" s="20">
        <f t="shared" si="5"/>
        <v>0</v>
      </c>
      <c r="AB38" s="60"/>
      <c r="AC38" s="57" t="s">
        <v>41</v>
      </c>
      <c r="AD38" s="53"/>
      <c r="AE38" s="45"/>
      <c r="AF38" s="32"/>
      <c r="AG38" s="54"/>
      <c r="AH38" s="51"/>
      <c r="AI38" s="34"/>
      <c r="AJ38" s="42">
        <f t="shared" si="6"/>
        <v>0</v>
      </c>
    </row>
    <row r="39" spans="1:36" s="100" customFormat="1" ht="12" hidden="1" x14ac:dyDescent="0.3">
      <c r="A39" s="11">
        <v>33</v>
      </c>
      <c r="B39" s="15" t="s">
        <v>476</v>
      </c>
      <c r="C39" s="14" t="s">
        <v>727</v>
      </c>
      <c r="D39" s="14">
        <v>42986</v>
      </c>
      <c r="E39" s="15"/>
      <c r="F39" s="15" t="s">
        <v>620</v>
      </c>
      <c r="G39" s="15" t="s">
        <v>47</v>
      </c>
      <c r="H39" s="15" t="s">
        <v>36</v>
      </c>
      <c r="I39" s="15" t="s">
        <v>37</v>
      </c>
      <c r="J39" s="15" t="s">
        <v>633</v>
      </c>
      <c r="K39" s="15" t="s">
        <v>634</v>
      </c>
      <c r="L39" s="16">
        <v>210</v>
      </c>
      <c r="M39" s="17">
        <v>0.75</v>
      </c>
      <c r="N39" s="18">
        <f>L39*M39</f>
        <v>157.5</v>
      </c>
      <c r="O39" s="19"/>
      <c r="P39" s="16"/>
      <c r="Q39" s="20">
        <f>P39*0.22</f>
        <v>0</v>
      </c>
      <c r="R39" s="16"/>
      <c r="S39" s="20">
        <f>R39*0.2</f>
        <v>0</v>
      </c>
      <c r="T39" s="16"/>
      <c r="U39" s="20">
        <f>T39*0.2</f>
        <v>0</v>
      </c>
      <c r="V39" s="16">
        <v>220</v>
      </c>
      <c r="W39" s="20">
        <f>V39*0.2</f>
        <v>44</v>
      </c>
      <c r="X39" s="16"/>
      <c r="Y39" s="20">
        <f>X39*0.2</f>
        <v>0</v>
      </c>
      <c r="Z39" s="16"/>
      <c r="AA39" s="20">
        <f>Z39*0.2</f>
        <v>0</v>
      </c>
      <c r="AB39" s="60"/>
      <c r="AC39" s="57" t="s">
        <v>41</v>
      </c>
      <c r="AD39" s="51"/>
      <c r="AE39" s="38"/>
      <c r="AF39" s="11"/>
      <c r="AG39" s="52"/>
      <c r="AH39" s="53"/>
      <c r="AI39" s="34"/>
      <c r="AJ39" s="42">
        <f>AH39*AI39</f>
        <v>0</v>
      </c>
    </row>
    <row r="40" spans="1:36" s="100" customFormat="1" ht="12" hidden="1" x14ac:dyDescent="0.3">
      <c r="A40" s="11">
        <v>34</v>
      </c>
      <c r="B40" s="15" t="s">
        <v>476</v>
      </c>
      <c r="C40" s="14" t="s">
        <v>727</v>
      </c>
      <c r="D40" s="14">
        <v>42986</v>
      </c>
      <c r="E40" s="15"/>
      <c r="F40" s="15" t="s">
        <v>620</v>
      </c>
      <c r="G40" s="15" t="s">
        <v>47</v>
      </c>
      <c r="H40" s="15" t="s">
        <v>36</v>
      </c>
      <c r="I40" s="15" t="s">
        <v>37</v>
      </c>
      <c r="J40" s="15" t="s">
        <v>1133</v>
      </c>
      <c r="K40" s="15" t="s">
        <v>1134</v>
      </c>
      <c r="L40" s="16">
        <v>90</v>
      </c>
      <c r="M40" s="17">
        <v>0.65</v>
      </c>
      <c r="N40" s="18">
        <f t="shared" si="7"/>
        <v>58.5</v>
      </c>
      <c r="O40" s="19"/>
      <c r="P40" s="16"/>
      <c r="Q40" s="20">
        <f t="shared" si="0"/>
        <v>0</v>
      </c>
      <c r="R40" s="16"/>
      <c r="S40" s="20">
        <f t="shared" si="1"/>
        <v>0</v>
      </c>
      <c r="T40" s="16"/>
      <c r="U40" s="20">
        <f t="shared" si="2"/>
        <v>0</v>
      </c>
      <c r="V40" s="16">
        <v>100</v>
      </c>
      <c r="W40" s="20">
        <f t="shared" si="3"/>
        <v>20</v>
      </c>
      <c r="X40" s="16"/>
      <c r="Y40" s="20">
        <f t="shared" si="4"/>
        <v>0</v>
      </c>
      <c r="Z40" s="16"/>
      <c r="AA40" s="20">
        <f t="shared" si="5"/>
        <v>0</v>
      </c>
      <c r="AB40" s="60" t="s">
        <v>928</v>
      </c>
      <c r="AC40" s="57" t="s">
        <v>41</v>
      </c>
      <c r="AD40" s="51"/>
      <c r="AE40" s="38"/>
      <c r="AF40" s="11"/>
      <c r="AG40" s="52"/>
      <c r="AH40" s="53"/>
      <c r="AI40" s="34"/>
      <c r="AJ40" s="42">
        <f t="shared" si="6"/>
        <v>0</v>
      </c>
    </row>
    <row r="41" spans="1:36" s="100" customFormat="1" ht="12" hidden="1" x14ac:dyDescent="0.3">
      <c r="A41" s="11">
        <v>35</v>
      </c>
      <c r="B41" s="15" t="s">
        <v>58</v>
      </c>
      <c r="C41" s="14" t="s">
        <v>727</v>
      </c>
      <c r="D41" s="14">
        <v>42986</v>
      </c>
      <c r="E41" s="15"/>
      <c r="F41" s="15" t="s">
        <v>620</v>
      </c>
      <c r="G41" s="15" t="s">
        <v>47</v>
      </c>
      <c r="H41" s="15" t="s">
        <v>806</v>
      </c>
      <c r="I41" s="15" t="s">
        <v>807</v>
      </c>
      <c r="J41" s="15" t="s">
        <v>36</v>
      </c>
      <c r="K41" s="15" t="s">
        <v>37</v>
      </c>
      <c r="L41" s="16">
        <v>280</v>
      </c>
      <c r="M41" s="17">
        <v>0.72</v>
      </c>
      <c r="N41" s="18">
        <v>200</v>
      </c>
      <c r="O41" s="19">
        <v>25</v>
      </c>
      <c r="P41" s="16"/>
      <c r="Q41" s="20">
        <f t="shared" si="0"/>
        <v>0</v>
      </c>
      <c r="R41" s="16"/>
      <c r="S41" s="20">
        <f t="shared" si="1"/>
        <v>0</v>
      </c>
      <c r="T41" s="16"/>
      <c r="U41" s="20">
        <f t="shared" si="2"/>
        <v>0</v>
      </c>
      <c r="V41" s="16">
        <v>300</v>
      </c>
      <c r="W41" s="20">
        <f t="shared" si="3"/>
        <v>60</v>
      </c>
      <c r="X41" s="16"/>
      <c r="Y41" s="20">
        <f t="shared" si="4"/>
        <v>0</v>
      </c>
      <c r="Z41" s="16"/>
      <c r="AA41" s="20">
        <f t="shared" si="5"/>
        <v>0</v>
      </c>
      <c r="AB41" s="60" t="s">
        <v>334</v>
      </c>
      <c r="AC41" s="58" t="s">
        <v>41</v>
      </c>
      <c r="AD41" s="51"/>
      <c r="AE41" s="38"/>
      <c r="AF41" s="11"/>
      <c r="AG41" s="52"/>
      <c r="AH41" s="53"/>
      <c r="AI41" s="34"/>
      <c r="AJ41" s="42">
        <f t="shared" si="6"/>
        <v>0</v>
      </c>
    </row>
    <row r="42" spans="1:36" s="100" customFormat="1" ht="12" hidden="1" x14ac:dyDescent="0.3">
      <c r="A42" s="11">
        <v>36</v>
      </c>
      <c r="B42" s="15" t="s">
        <v>58</v>
      </c>
      <c r="C42" s="14" t="s">
        <v>15</v>
      </c>
      <c r="D42" s="14">
        <v>42986</v>
      </c>
      <c r="E42" s="15"/>
      <c r="F42" s="15" t="s">
        <v>53</v>
      </c>
      <c r="G42" s="15" t="s">
        <v>47</v>
      </c>
      <c r="H42" s="15" t="s">
        <v>806</v>
      </c>
      <c r="I42" s="15" t="s">
        <v>807</v>
      </c>
      <c r="J42" s="15" t="s">
        <v>36</v>
      </c>
      <c r="K42" s="15" t="s">
        <v>37</v>
      </c>
      <c r="L42" s="16">
        <v>280</v>
      </c>
      <c r="M42" s="17">
        <v>0.72</v>
      </c>
      <c r="N42" s="18">
        <v>200</v>
      </c>
      <c r="O42" s="19">
        <v>25</v>
      </c>
      <c r="P42" s="16">
        <v>300</v>
      </c>
      <c r="Q42" s="20">
        <f t="shared" si="0"/>
        <v>66</v>
      </c>
      <c r="R42" s="16"/>
      <c r="S42" s="20">
        <f t="shared" si="1"/>
        <v>0</v>
      </c>
      <c r="T42" s="16"/>
      <c r="U42" s="20">
        <f t="shared" si="2"/>
        <v>0</v>
      </c>
      <c r="V42" s="16"/>
      <c r="W42" s="20">
        <f t="shared" si="3"/>
        <v>0</v>
      </c>
      <c r="X42" s="16"/>
      <c r="Y42" s="20">
        <f t="shared" si="4"/>
        <v>0</v>
      </c>
      <c r="Z42" s="16"/>
      <c r="AA42" s="20">
        <f t="shared" si="5"/>
        <v>0</v>
      </c>
      <c r="AB42" s="60" t="s">
        <v>334</v>
      </c>
      <c r="AC42" s="58" t="s">
        <v>41</v>
      </c>
      <c r="AD42" s="51"/>
      <c r="AE42" s="38"/>
      <c r="AF42" s="11"/>
      <c r="AG42" s="52"/>
      <c r="AH42" s="51"/>
      <c r="AI42" s="34"/>
      <c r="AJ42" s="42">
        <f t="shared" si="6"/>
        <v>0</v>
      </c>
    </row>
    <row r="43" spans="1:36" s="100" customFormat="1" ht="12" x14ac:dyDescent="0.3">
      <c r="A43" s="11">
        <v>37</v>
      </c>
      <c r="B43" s="15" t="s">
        <v>58</v>
      </c>
      <c r="C43" s="14" t="s">
        <v>42</v>
      </c>
      <c r="D43" s="14">
        <v>42986</v>
      </c>
      <c r="E43" s="15"/>
      <c r="F43" s="15" t="s">
        <v>71</v>
      </c>
      <c r="G43" s="15" t="s">
        <v>59</v>
      </c>
      <c r="H43" s="15" t="s">
        <v>36</v>
      </c>
      <c r="I43" s="22" t="s">
        <v>37</v>
      </c>
      <c r="J43" s="15" t="s">
        <v>1135</v>
      </c>
      <c r="K43" s="15" t="s">
        <v>1136</v>
      </c>
      <c r="L43" s="16">
        <v>257</v>
      </c>
      <c r="M43" s="17">
        <v>0.67</v>
      </c>
      <c r="N43" s="18">
        <v>170</v>
      </c>
      <c r="O43" s="19"/>
      <c r="P43" s="16"/>
      <c r="Q43" s="20">
        <f t="shared" si="0"/>
        <v>0</v>
      </c>
      <c r="R43" s="16"/>
      <c r="S43" s="20">
        <f t="shared" si="1"/>
        <v>0</v>
      </c>
      <c r="T43" s="16"/>
      <c r="U43" s="20">
        <f t="shared" si="2"/>
        <v>0</v>
      </c>
      <c r="V43" s="16"/>
      <c r="W43" s="20">
        <f t="shared" si="3"/>
        <v>0</v>
      </c>
      <c r="X43" s="16"/>
      <c r="Y43" s="20">
        <f t="shared" si="4"/>
        <v>0</v>
      </c>
      <c r="Z43" s="16"/>
      <c r="AA43" s="20">
        <f t="shared" si="5"/>
        <v>0</v>
      </c>
      <c r="AB43" s="60"/>
      <c r="AC43" s="57" t="s">
        <v>41</v>
      </c>
      <c r="AD43" s="51"/>
      <c r="AE43" s="38"/>
      <c r="AF43" s="11"/>
      <c r="AG43" s="52"/>
      <c r="AH43" s="51"/>
      <c r="AI43" s="34"/>
      <c r="AJ43" s="42">
        <f t="shared" si="6"/>
        <v>0</v>
      </c>
    </row>
    <row r="44" spans="1:36" s="100" customFormat="1" ht="12" hidden="1" x14ac:dyDescent="0.3">
      <c r="A44" s="11">
        <v>38</v>
      </c>
      <c r="B44" s="15" t="s">
        <v>58</v>
      </c>
      <c r="C44" s="14" t="s">
        <v>18</v>
      </c>
      <c r="D44" s="14">
        <v>42986</v>
      </c>
      <c r="E44" s="15"/>
      <c r="F44" s="15" t="s">
        <v>85</v>
      </c>
      <c r="G44" s="15" t="s">
        <v>35</v>
      </c>
      <c r="H44" s="15" t="s">
        <v>36</v>
      </c>
      <c r="I44" s="22" t="s">
        <v>37</v>
      </c>
      <c r="J44" s="15" t="s">
        <v>128</v>
      </c>
      <c r="K44" s="15" t="s">
        <v>129</v>
      </c>
      <c r="L44" s="16">
        <v>140</v>
      </c>
      <c r="M44" s="17">
        <v>0.72</v>
      </c>
      <c r="N44" s="18">
        <v>100</v>
      </c>
      <c r="O44" s="19"/>
      <c r="P44" s="16"/>
      <c r="Q44" s="20">
        <f t="shared" si="0"/>
        <v>0</v>
      </c>
      <c r="R44" s="16"/>
      <c r="S44" s="20">
        <f t="shared" si="1"/>
        <v>0</v>
      </c>
      <c r="T44" s="16"/>
      <c r="U44" s="20">
        <f t="shared" si="2"/>
        <v>0</v>
      </c>
      <c r="V44" s="16"/>
      <c r="W44" s="20">
        <f t="shared" si="3"/>
        <v>0</v>
      </c>
      <c r="X44" s="16"/>
      <c r="Y44" s="20">
        <f t="shared" si="4"/>
        <v>0</v>
      </c>
      <c r="Z44" s="16">
        <v>150</v>
      </c>
      <c r="AA44" s="20">
        <f t="shared" si="5"/>
        <v>30</v>
      </c>
      <c r="AB44" s="60"/>
      <c r="AC44" s="58" t="s">
        <v>41</v>
      </c>
      <c r="AD44" s="51"/>
      <c r="AE44" s="38"/>
      <c r="AF44" s="11"/>
      <c r="AG44" s="52"/>
      <c r="AH44" s="51"/>
      <c r="AI44" s="34"/>
      <c r="AJ44" s="42">
        <f t="shared" si="6"/>
        <v>0</v>
      </c>
    </row>
    <row r="45" spans="1:36" s="100" customFormat="1" ht="12" hidden="1" x14ac:dyDescent="0.3">
      <c r="A45" s="11">
        <v>39</v>
      </c>
      <c r="B45" s="15" t="s">
        <v>62</v>
      </c>
      <c r="C45" s="14" t="s">
        <v>17</v>
      </c>
      <c r="D45" s="14">
        <v>42986</v>
      </c>
      <c r="E45" s="15"/>
      <c r="F45" s="15" t="s">
        <v>34</v>
      </c>
      <c r="G45" s="15" t="s">
        <v>35</v>
      </c>
      <c r="H45" s="15" t="s">
        <v>403</v>
      </c>
      <c r="I45" s="22" t="s">
        <v>254</v>
      </c>
      <c r="J45" s="15" t="s">
        <v>391</v>
      </c>
      <c r="K45" s="15" t="s">
        <v>140</v>
      </c>
      <c r="L45" s="16">
        <v>100</v>
      </c>
      <c r="M45" s="17">
        <v>0</v>
      </c>
      <c r="N45" s="18">
        <f t="shared" si="7"/>
        <v>0</v>
      </c>
      <c r="O45" s="19"/>
      <c r="P45" s="16"/>
      <c r="Q45" s="20">
        <f t="shared" si="0"/>
        <v>0</v>
      </c>
      <c r="R45" s="16"/>
      <c r="S45" s="20">
        <f t="shared" si="1"/>
        <v>0</v>
      </c>
      <c r="T45" s="16">
        <v>125</v>
      </c>
      <c r="U45" s="20">
        <f t="shared" si="2"/>
        <v>25</v>
      </c>
      <c r="V45" s="16"/>
      <c r="W45" s="20">
        <f t="shared" si="3"/>
        <v>0</v>
      </c>
      <c r="X45" s="16"/>
      <c r="Y45" s="20">
        <f t="shared" si="4"/>
        <v>0</v>
      </c>
      <c r="Z45" s="16"/>
      <c r="AA45" s="20">
        <f t="shared" si="5"/>
        <v>0</v>
      </c>
      <c r="AB45" s="60" t="s">
        <v>656</v>
      </c>
      <c r="AC45" s="58" t="s">
        <v>41</v>
      </c>
      <c r="AD45" s="51"/>
      <c r="AE45" s="38"/>
      <c r="AF45" s="11"/>
      <c r="AG45" s="52"/>
      <c r="AH45" s="51"/>
      <c r="AI45" s="34"/>
      <c r="AJ45" s="42">
        <f t="shared" si="6"/>
        <v>0</v>
      </c>
    </row>
    <row r="46" spans="1:36" s="100" customFormat="1" ht="12" hidden="1" x14ac:dyDescent="0.3">
      <c r="A46" s="11">
        <v>40</v>
      </c>
      <c r="B46" s="15" t="s">
        <v>58</v>
      </c>
      <c r="C46" s="14" t="s">
        <v>727</v>
      </c>
      <c r="D46" s="14">
        <v>42987</v>
      </c>
      <c r="E46" s="15"/>
      <c r="F46" s="15" t="s">
        <v>620</v>
      </c>
      <c r="G46" s="15" t="s">
        <v>35</v>
      </c>
      <c r="H46" s="15" t="s">
        <v>36</v>
      </c>
      <c r="I46" s="15" t="s">
        <v>37</v>
      </c>
      <c r="J46" s="15" t="s">
        <v>128</v>
      </c>
      <c r="K46" s="15" t="s">
        <v>129</v>
      </c>
      <c r="L46" s="16">
        <v>140</v>
      </c>
      <c r="M46" s="17">
        <v>0.72</v>
      </c>
      <c r="N46" s="18">
        <v>100</v>
      </c>
      <c r="O46" s="19"/>
      <c r="P46" s="16"/>
      <c r="Q46" s="20">
        <f t="shared" ref="Q46:Q58" si="8">P46*0.22</f>
        <v>0</v>
      </c>
      <c r="R46" s="16"/>
      <c r="S46" s="20">
        <f t="shared" ref="S46:S58" si="9">R46*0.2</f>
        <v>0</v>
      </c>
      <c r="T46" s="16"/>
      <c r="U46" s="20">
        <f t="shared" ref="U46:U58" si="10">T46*0.2</f>
        <v>0</v>
      </c>
      <c r="V46" s="16">
        <v>150</v>
      </c>
      <c r="W46" s="20">
        <f t="shared" ref="W46:W58" si="11">V46*0.2</f>
        <v>30</v>
      </c>
      <c r="X46" s="16"/>
      <c r="Y46" s="20">
        <f t="shared" ref="Y46:Y58" si="12">X46*0.2</f>
        <v>0</v>
      </c>
      <c r="Z46" s="16"/>
      <c r="AA46" s="20">
        <f t="shared" ref="AA46:AA58" si="13">Z46*0.2</f>
        <v>0</v>
      </c>
      <c r="AB46" s="60"/>
      <c r="AC46" s="58" t="s">
        <v>41</v>
      </c>
      <c r="AD46" s="51"/>
      <c r="AE46" s="38"/>
      <c r="AF46" s="11"/>
      <c r="AG46" s="52"/>
      <c r="AH46" s="53"/>
      <c r="AI46" s="34"/>
      <c r="AJ46" s="42">
        <f t="shared" ref="AJ46:AJ58" si="14">AH46*AI46</f>
        <v>0</v>
      </c>
    </row>
    <row r="47" spans="1:36" s="100" customFormat="1" ht="12" hidden="1" x14ac:dyDescent="0.3">
      <c r="A47" s="11">
        <v>41</v>
      </c>
      <c r="B47" s="15" t="s">
        <v>58</v>
      </c>
      <c r="C47" s="14" t="s">
        <v>15</v>
      </c>
      <c r="D47" s="14">
        <v>42989</v>
      </c>
      <c r="E47" s="15"/>
      <c r="F47" s="15" t="s">
        <v>53</v>
      </c>
      <c r="G47" s="15" t="s">
        <v>47</v>
      </c>
      <c r="H47" s="15" t="s">
        <v>806</v>
      </c>
      <c r="I47" s="15" t="s">
        <v>807</v>
      </c>
      <c r="J47" s="15" t="s">
        <v>36</v>
      </c>
      <c r="K47" s="15" t="s">
        <v>37</v>
      </c>
      <c r="L47" s="16">
        <v>280</v>
      </c>
      <c r="M47" s="17">
        <v>0.72</v>
      </c>
      <c r="N47" s="18">
        <v>200</v>
      </c>
      <c r="O47" s="19">
        <v>25</v>
      </c>
      <c r="P47" s="16">
        <v>300</v>
      </c>
      <c r="Q47" s="20">
        <f t="shared" si="8"/>
        <v>66</v>
      </c>
      <c r="R47" s="16"/>
      <c r="S47" s="20">
        <f t="shared" si="9"/>
        <v>0</v>
      </c>
      <c r="T47" s="16"/>
      <c r="U47" s="20">
        <f t="shared" si="10"/>
        <v>0</v>
      </c>
      <c r="V47" s="16"/>
      <c r="W47" s="20">
        <f t="shared" si="11"/>
        <v>0</v>
      </c>
      <c r="X47" s="16"/>
      <c r="Y47" s="20">
        <f t="shared" si="12"/>
        <v>0</v>
      </c>
      <c r="Z47" s="16"/>
      <c r="AA47" s="20">
        <f t="shared" si="13"/>
        <v>0</v>
      </c>
      <c r="AB47" s="60" t="s">
        <v>334</v>
      </c>
      <c r="AC47" s="58" t="s">
        <v>41</v>
      </c>
      <c r="AD47" s="51"/>
      <c r="AE47" s="38"/>
      <c r="AF47" s="11"/>
      <c r="AG47" s="52"/>
      <c r="AH47" s="51"/>
      <c r="AI47" s="34"/>
      <c r="AJ47" s="42">
        <f t="shared" si="14"/>
        <v>0</v>
      </c>
    </row>
    <row r="48" spans="1:36" s="100" customFormat="1" ht="12" hidden="1" x14ac:dyDescent="0.3">
      <c r="A48" s="11">
        <v>42</v>
      </c>
      <c r="B48" s="15" t="s">
        <v>58</v>
      </c>
      <c r="C48" s="14" t="s">
        <v>16</v>
      </c>
      <c r="D48" s="14">
        <v>42989</v>
      </c>
      <c r="E48" s="15"/>
      <c r="F48" s="15" t="s">
        <v>652</v>
      </c>
      <c r="G48" s="15" t="s">
        <v>47</v>
      </c>
      <c r="H48" s="15" t="s">
        <v>36</v>
      </c>
      <c r="I48" s="22" t="s">
        <v>37</v>
      </c>
      <c r="J48" s="15" t="s">
        <v>468</v>
      </c>
      <c r="K48" s="15" t="s">
        <v>1137</v>
      </c>
      <c r="L48" s="16">
        <v>250</v>
      </c>
      <c r="M48" s="17">
        <v>0.8</v>
      </c>
      <c r="N48" s="18">
        <f t="shared" ref="N48:N57" si="15">L48*M48</f>
        <v>200</v>
      </c>
      <c r="O48" s="19"/>
      <c r="P48" s="16"/>
      <c r="Q48" s="20">
        <f t="shared" si="8"/>
        <v>0</v>
      </c>
      <c r="R48" s="16">
        <v>250</v>
      </c>
      <c r="S48" s="20">
        <f t="shared" si="9"/>
        <v>50</v>
      </c>
      <c r="T48" s="16"/>
      <c r="U48" s="20">
        <f t="shared" si="10"/>
        <v>0</v>
      </c>
      <c r="V48" s="16"/>
      <c r="W48" s="20">
        <f t="shared" si="11"/>
        <v>0</v>
      </c>
      <c r="X48" s="16"/>
      <c r="Y48" s="20">
        <f t="shared" si="12"/>
        <v>0</v>
      </c>
      <c r="Z48" s="16"/>
      <c r="AA48" s="20">
        <f t="shared" si="13"/>
        <v>0</v>
      </c>
      <c r="AB48" s="60"/>
      <c r="AC48" s="57" t="s">
        <v>41</v>
      </c>
      <c r="AD48" s="51"/>
      <c r="AE48" s="38"/>
      <c r="AF48" s="11"/>
      <c r="AG48" s="52"/>
      <c r="AH48" s="51"/>
      <c r="AI48" s="34"/>
      <c r="AJ48" s="42">
        <f t="shared" si="14"/>
        <v>0</v>
      </c>
    </row>
    <row r="49" spans="1:36" s="100" customFormat="1" ht="12" hidden="1" x14ac:dyDescent="0.3">
      <c r="A49" s="11">
        <v>43</v>
      </c>
      <c r="B49" s="15" t="s">
        <v>58</v>
      </c>
      <c r="C49" s="14" t="s">
        <v>18</v>
      </c>
      <c r="D49" s="14">
        <v>42990</v>
      </c>
      <c r="E49" s="15"/>
      <c r="F49" s="15" t="s">
        <v>85</v>
      </c>
      <c r="G49" s="15" t="s">
        <v>47</v>
      </c>
      <c r="H49" s="15" t="s">
        <v>806</v>
      </c>
      <c r="I49" s="15" t="s">
        <v>807</v>
      </c>
      <c r="J49" s="15" t="s">
        <v>36</v>
      </c>
      <c r="K49" s="15" t="s">
        <v>37</v>
      </c>
      <c r="L49" s="16">
        <v>280</v>
      </c>
      <c r="M49" s="17">
        <v>0.72</v>
      </c>
      <c r="N49" s="18">
        <v>200</v>
      </c>
      <c r="O49" s="19">
        <v>25</v>
      </c>
      <c r="P49" s="16"/>
      <c r="Q49" s="20">
        <f t="shared" si="8"/>
        <v>0</v>
      </c>
      <c r="R49" s="16"/>
      <c r="S49" s="20">
        <f t="shared" si="9"/>
        <v>0</v>
      </c>
      <c r="T49" s="16"/>
      <c r="U49" s="20">
        <f t="shared" si="10"/>
        <v>0</v>
      </c>
      <c r="V49" s="16"/>
      <c r="W49" s="20">
        <f t="shared" si="11"/>
        <v>0</v>
      </c>
      <c r="X49" s="16"/>
      <c r="Y49" s="20">
        <f t="shared" si="12"/>
        <v>0</v>
      </c>
      <c r="Z49" s="16">
        <v>300</v>
      </c>
      <c r="AA49" s="20">
        <f t="shared" si="13"/>
        <v>60</v>
      </c>
      <c r="AB49" s="60" t="s">
        <v>334</v>
      </c>
      <c r="AC49" s="58" t="s">
        <v>41</v>
      </c>
      <c r="AD49" s="51"/>
      <c r="AE49" s="38"/>
      <c r="AF49" s="11"/>
      <c r="AG49" s="52"/>
      <c r="AH49" s="51"/>
      <c r="AI49" s="34"/>
      <c r="AJ49" s="42">
        <f t="shared" si="14"/>
        <v>0</v>
      </c>
    </row>
    <row r="50" spans="1:36" s="100" customFormat="1" ht="12" hidden="1" x14ac:dyDescent="0.3">
      <c r="A50" s="11">
        <v>44</v>
      </c>
      <c r="B50" s="15" t="s">
        <v>800</v>
      </c>
      <c r="C50" s="14" t="s">
        <v>16</v>
      </c>
      <c r="D50" s="14">
        <v>42990</v>
      </c>
      <c r="E50" s="15"/>
      <c r="F50" s="15" t="s">
        <v>652</v>
      </c>
      <c r="G50" s="15" t="s">
        <v>47</v>
      </c>
      <c r="H50" s="15" t="s">
        <v>36</v>
      </c>
      <c r="I50" s="15" t="s">
        <v>37</v>
      </c>
      <c r="J50" s="15" t="s">
        <v>93</v>
      </c>
      <c r="K50" s="15" t="s">
        <v>94</v>
      </c>
      <c r="L50" s="16">
        <v>720</v>
      </c>
      <c r="M50" s="17">
        <v>0.75</v>
      </c>
      <c r="N50" s="18">
        <v>535</v>
      </c>
      <c r="O50" s="19">
        <v>32.200000000000003</v>
      </c>
      <c r="P50" s="16"/>
      <c r="Q50" s="20">
        <f t="shared" si="8"/>
        <v>0</v>
      </c>
      <c r="R50" s="16">
        <v>720</v>
      </c>
      <c r="S50" s="20">
        <f t="shared" si="9"/>
        <v>144</v>
      </c>
      <c r="T50" s="16"/>
      <c r="U50" s="20">
        <f t="shared" si="10"/>
        <v>0</v>
      </c>
      <c r="V50" s="16"/>
      <c r="W50" s="20">
        <f t="shared" si="11"/>
        <v>0</v>
      </c>
      <c r="X50" s="16"/>
      <c r="Y50" s="20">
        <f t="shared" si="12"/>
        <v>0</v>
      </c>
      <c r="Z50" s="16"/>
      <c r="AA50" s="20">
        <f t="shared" si="13"/>
        <v>0</v>
      </c>
      <c r="AB50" s="60" t="s">
        <v>1138</v>
      </c>
      <c r="AC50" s="57" t="s">
        <v>41</v>
      </c>
      <c r="AD50" s="51"/>
      <c r="AE50" s="38"/>
      <c r="AF50" s="11"/>
      <c r="AG50" s="52"/>
      <c r="AH50" s="51"/>
      <c r="AI50" s="34"/>
      <c r="AJ50" s="42">
        <f t="shared" si="14"/>
        <v>0</v>
      </c>
    </row>
    <row r="51" spans="1:36" s="100" customFormat="1" ht="12" hidden="1" x14ac:dyDescent="0.3">
      <c r="A51" s="11">
        <v>45</v>
      </c>
      <c r="B51" s="15" t="s">
        <v>62</v>
      </c>
      <c r="C51" s="14" t="s">
        <v>999</v>
      </c>
      <c r="D51" s="14">
        <v>42990</v>
      </c>
      <c r="E51" s="15" t="s">
        <v>315</v>
      </c>
      <c r="F51" s="15" t="s">
        <v>1043</v>
      </c>
      <c r="G51" s="15" t="s">
        <v>59</v>
      </c>
      <c r="H51" s="15" t="s">
        <v>391</v>
      </c>
      <c r="I51" s="15" t="s">
        <v>140</v>
      </c>
      <c r="J51" s="15" t="s">
        <v>146</v>
      </c>
      <c r="K51" s="15" t="s">
        <v>65</v>
      </c>
      <c r="L51" s="16">
        <v>110</v>
      </c>
      <c r="M51" s="17">
        <v>0</v>
      </c>
      <c r="N51" s="18">
        <f t="shared" si="15"/>
        <v>0</v>
      </c>
      <c r="O51" s="19"/>
      <c r="P51" s="16"/>
      <c r="Q51" s="20">
        <f t="shared" si="8"/>
        <v>0</v>
      </c>
      <c r="R51" s="16"/>
      <c r="S51" s="20">
        <f t="shared" si="9"/>
        <v>0</v>
      </c>
      <c r="T51" s="16"/>
      <c r="U51" s="20">
        <f t="shared" si="10"/>
        <v>0</v>
      </c>
      <c r="V51" s="16"/>
      <c r="W51" s="20">
        <f t="shared" si="11"/>
        <v>0</v>
      </c>
      <c r="X51" s="16">
        <v>125</v>
      </c>
      <c r="Y51" s="20">
        <f t="shared" si="12"/>
        <v>25</v>
      </c>
      <c r="Z51" s="16"/>
      <c r="AA51" s="20">
        <f t="shared" si="13"/>
        <v>0</v>
      </c>
      <c r="AB51" s="60" t="s">
        <v>1139</v>
      </c>
      <c r="AC51" s="57" t="s">
        <v>41</v>
      </c>
      <c r="AD51" s="51"/>
      <c r="AE51" s="38"/>
      <c r="AF51" s="11"/>
      <c r="AG51" s="52"/>
      <c r="AH51" s="51"/>
      <c r="AI51" s="34"/>
      <c r="AJ51" s="42">
        <f t="shared" si="14"/>
        <v>0</v>
      </c>
    </row>
    <row r="52" spans="1:36" s="100" customFormat="1" ht="12" hidden="1" x14ac:dyDescent="0.3">
      <c r="A52" s="11">
        <v>46</v>
      </c>
      <c r="B52" s="15" t="s">
        <v>58</v>
      </c>
      <c r="C52" s="14" t="s">
        <v>15</v>
      </c>
      <c r="D52" s="14">
        <v>42991</v>
      </c>
      <c r="E52" s="15"/>
      <c r="F52" s="15" t="s">
        <v>53</v>
      </c>
      <c r="G52" s="15" t="s">
        <v>47</v>
      </c>
      <c r="H52" s="15" t="s">
        <v>806</v>
      </c>
      <c r="I52" s="15" t="s">
        <v>807</v>
      </c>
      <c r="J52" s="15" t="s">
        <v>36</v>
      </c>
      <c r="K52" s="15" t="s">
        <v>37</v>
      </c>
      <c r="L52" s="16">
        <v>280</v>
      </c>
      <c r="M52" s="17">
        <v>0.72</v>
      </c>
      <c r="N52" s="18">
        <v>200</v>
      </c>
      <c r="O52" s="19">
        <v>25</v>
      </c>
      <c r="P52" s="16">
        <v>300</v>
      </c>
      <c r="Q52" s="20">
        <f t="shared" si="8"/>
        <v>66</v>
      </c>
      <c r="R52" s="16"/>
      <c r="S52" s="20">
        <f t="shared" si="9"/>
        <v>0</v>
      </c>
      <c r="T52" s="16"/>
      <c r="U52" s="20">
        <f t="shared" si="10"/>
        <v>0</v>
      </c>
      <c r="V52" s="16"/>
      <c r="W52" s="20">
        <f t="shared" si="11"/>
        <v>0</v>
      </c>
      <c r="X52" s="16"/>
      <c r="Y52" s="20">
        <f t="shared" si="12"/>
        <v>0</v>
      </c>
      <c r="Z52" s="16"/>
      <c r="AA52" s="20">
        <f t="shared" si="13"/>
        <v>0</v>
      </c>
      <c r="AB52" s="60" t="s">
        <v>334</v>
      </c>
      <c r="AC52" s="57" t="s">
        <v>41</v>
      </c>
      <c r="AD52" s="51"/>
      <c r="AE52" s="38"/>
      <c r="AF52" s="11"/>
      <c r="AG52" s="52"/>
      <c r="AH52" s="51"/>
      <c r="AI52" s="34"/>
      <c r="AJ52" s="42">
        <f t="shared" si="14"/>
        <v>0</v>
      </c>
    </row>
    <row r="53" spans="1:36" s="100" customFormat="1" ht="12" x14ac:dyDescent="0.3">
      <c r="A53" s="11">
        <v>47</v>
      </c>
      <c r="B53" s="15" t="s">
        <v>32</v>
      </c>
      <c r="C53" s="14" t="s">
        <v>42</v>
      </c>
      <c r="D53" s="14">
        <v>42991</v>
      </c>
      <c r="E53" s="15" t="s">
        <v>1140</v>
      </c>
      <c r="F53" s="15" t="s">
        <v>71</v>
      </c>
      <c r="G53" s="15" t="s">
        <v>59</v>
      </c>
      <c r="H53" s="15"/>
      <c r="I53" s="15" t="s">
        <v>518</v>
      </c>
      <c r="J53" s="15" t="s">
        <v>36</v>
      </c>
      <c r="K53" s="15" t="s">
        <v>37</v>
      </c>
      <c r="L53" s="16">
        <v>200</v>
      </c>
      <c r="M53" s="17">
        <v>0.85</v>
      </c>
      <c r="N53" s="18">
        <f t="shared" si="15"/>
        <v>170</v>
      </c>
      <c r="O53" s="19"/>
      <c r="P53" s="16"/>
      <c r="Q53" s="20">
        <f t="shared" si="8"/>
        <v>0</v>
      </c>
      <c r="R53" s="16"/>
      <c r="S53" s="20">
        <f t="shared" si="9"/>
        <v>0</v>
      </c>
      <c r="T53" s="16"/>
      <c r="U53" s="20">
        <f t="shared" si="10"/>
        <v>0</v>
      </c>
      <c r="V53" s="16"/>
      <c r="W53" s="20">
        <f t="shared" si="11"/>
        <v>0</v>
      </c>
      <c r="X53" s="16"/>
      <c r="Y53" s="20">
        <f t="shared" si="12"/>
        <v>0</v>
      </c>
      <c r="Z53" s="16"/>
      <c r="AA53" s="20">
        <f t="shared" si="13"/>
        <v>0</v>
      </c>
      <c r="AB53" s="60"/>
      <c r="AC53" s="57" t="s">
        <v>41</v>
      </c>
      <c r="AD53" s="51"/>
      <c r="AE53" s="38"/>
      <c r="AF53" s="11"/>
      <c r="AG53" s="52"/>
      <c r="AH53" s="51"/>
      <c r="AI53" s="34"/>
      <c r="AJ53" s="42">
        <f t="shared" si="14"/>
        <v>0</v>
      </c>
    </row>
    <row r="54" spans="1:36" s="100" customFormat="1" ht="12" hidden="1" x14ac:dyDescent="0.3">
      <c r="A54" s="11">
        <v>48</v>
      </c>
      <c r="B54" s="15" t="s">
        <v>178</v>
      </c>
      <c r="C54" s="14" t="s">
        <v>15</v>
      </c>
      <c r="D54" s="14">
        <v>42992</v>
      </c>
      <c r="E54" s="15"/>
      <c r="F54" s="15" t="s">
        <v>53</v>
      </c>
      <c r="G54" s="15" t="s">
        <v>47</v>
      </c>
      <c r="H54" s="15" t="s">
        <v>182</v>
      </c>
      <c r="I54" s="15" t="s">
        <v>183</v>
      </c>
      <c r="J54" s="15" t="s">
        <v>180</v>
      </c>
      <c r="K54" s="15" t="s">
        <v>181</v>
      </c>
      <c r="L54" s="16">
        <v>670</v>
      </c>
      <c r="M54" s="17">
        <v>0.94</v>
      </c>
      <c r="N54" s="18">
        <f t="shared" si="15"/>
        <v>629.79999999999995</v>
      </c>
      <c r="O54" s="19">
        <v>110.6</v>
      </c>
      <c r="P54" s="16">
        <v>670</v>
      </c>
      <c r="Q54" s="20">
        <f t="shared" si="8"/>
        <v>147.4</v>
      </c>
      <c r="R54" s="16"/>
      <c r="S54" s="20">
        <f t="shared" si="9"/>
        <v>0</v>
      </c>
      <c r="T54" s="16"/>
      <c r="U54" s="20">
        <f t="shared" si="10"/>
        <v>0</v>
      </c>
      <c r="V54" s="16"/>
      <c r="W54" s="20">
        <f t="shared" si="11"/>
        <v>0</v>
      </c>
      <c r="X54" s="16"/>
      <c r="Y54" s="20">
        <f t="shared" si="12"/>
        <v>0</v>
      </c>
      <c r="Z54" s="16"/>
      <c r="AA54" s="20">
        <f t="shared" si="13"/>
        <v>0</v>
      </c>
      <c r="AB54" s="60" t="s">
        <v>238</v>
      </c>
      <c r="AC54" s="57" t="s">
        <v>41</v>
      </c>
      <c r="AD54" s="51" t="s">
        <v>239</v>
      </c>
      <c r="AE54" s="38">
        <v>70</v>
      </c>
      <c r="AF54" s="11"/>
      <c r="AG54" s="52"/>
      <c r="AH54" s="51"/>
      <c r="AI54" s="34"/>
      <c r="AJ54" s="42">
        <f t="shared" si="14"/>
        <v>0</v>
      </c>
    </row>
    <row r="55" spans="1:36" s="100" customFormat="1" ht="12" hidden="1" x14ac:dyDescent="0.3">
      <c r="A55" s="11">
        <v>49</v>
      </c>
      <c r="B55" s="15" t="s">
        <v>178</v>
      </c>
      <c r="C55" s="14" t="s">
        <v>727</v>
      </c>
      <c r="D55" s="14">
        <v>42992</v>
      </c>
      <c r="E55" s="15"/>
      <c r="F55" s="15" t="s">
        <v>1043</v>
      </c>
      <c r="G55" s="15" t="s">
        <v>59</v>
      </c>
      <c r="H55" s="15" t="s">
        <v>1141</v>
      </c>
      <c r="I55" s="22" t="s">
        <v>420</v>
      </c>
      <c r="J55" s="15" t="s">
        <v>182</v>
      </c>
      <c r="K55" s="22" t="s">
        <v>183</v>
      </c>
      <c r="L55" s="16">
        <v>315</v>
      </c>
      <c r="M55" s="17">
        <v>0.81</v>
      </c>
      <c r="N55" s="18">
        <f t="shared" si="15"/>
        <v>255.15</v>
      </c>
      <c r="O55" s="19">
        <v>20</v>
      </c>
      <c r="P55" s="16"/>
      <c r="Q55" s="20">
        <f t="shared" si="8"/>
        <v>0</v>
      </c>
      <c r="R55" s="16"/>
      <c r="S55" s="20">
        <f t="shared" si="9"/>
        <v>0</v>
      </c>
      <c r="T55" s="16"/>
      <c r="U55" s="20">
        <f t="shared" si="10"/>
        <v>0</v>
      </c>
      <c r="V55" s="16">
        <v>330</v>
      </c>
      <c r="W55" s="20">
        <f t="shared" si="11"/>
        <v>66</v>
      </c>
      <c r="X55" s="16"/>
      <c r="Y55" s="20">
        <f t="shared" si="12"/>
        <v>0</v>
      </c>
      <c r="Z55" s="16"/>
      <c r="AA55" s="20">
        <f t="shared" si="13"/>
        <v>0</v>
      </c>
      <c r="AB55" s="60" t="s">
        <v>791</v>
      </c>
      <c r="AC55" s="57" t="s">
        <v>41</v>
      </c>
      <c r="AD55" s="51" t="s">
        <v>185</v>
      </c>
      <c r="AE55" s="38">
        <v>40</v>
      </c>
      <c r="AF55" s="11"/>
      <c r="AG55" s="52"/>
      <c r="AH55" s="51"/>
      <c r="AI55" s="34"/>
      <c r="AJ55" s="42">
        <f t="shared" si="14"/>
        <v>0</v>
      </c>
    </row>
    <row r="56" spans="1:36" s="100" customFormat="1" ht="12" hidden="1" x14ac:dyDescent="0.3">
      <c r="A56" s="11">
        <v>50</v>
      </c>
      <c r="B56" s="15" t="s">
        <v>58</v>
      </c>
      <c r="C56" s="14" t="s">
        <v>18</v>
      </c>
      <c r="D56" s="14">
        <v>42992</v>
      </c>
      <c r="E56" s="15"/>
      <c r="F56" s="15" t="s">
        <v>85</v>
      </c>
      <c r="G56" s="15" t="s">
        <v>47</v>
      </c>
      <c r="H56" s="15" t="s">
        <v>36</v>
      </c>
      <c r="I56" s="22" t="s">
        <v>37</v>
      </c>
      <c r="J56" s="15" t="s">
        <v>128</v>
      </c>
      <c r="K56" s="22" t="s">
        <v>129</v>
      </c>
      <c r="L56" s="16">
        <v>140</v>
      </c>
      <c r="M56" s="17">
        <v>0.72</v>
      </c>
      <c r="N56" s="18">
        <v>100</v>
      </c>
      <c r="O56" s="19"/>
      <c r="P56" s="16"/>
      <c r="Q56" s="20">
        <f t="shared" si="8"/>
        <v>0</v>
      </c>
      <c r="R56" s="16"/>
      <c r="S56" s="20">
        <f t="shared" si="9"/>
        <v>0</v>
      </c>
      <c r="T56" s="16"/>
      <c r="U56" s="20">
        <f t="shared" si="10"/>
        <v>0</v>
      </c>
      <c r="V56" s="16"/>
      <c r="W56" s="20">
        <f t="shared" si="11"/>
        <v>0</v>
      </c>
      <c r="X56" s="16"/>
      <c r="Y56" s="20">
        <f t="shared" si="12"/>
        <v>0</v>
      </c>
      <c r="Z56" s="16">
        <v>150</v>
      </c>
      <c r="AA56" s="20">
        <f t="shared" si="13"/>
        <v>30</v>
      </c>
      <c r="AB56" s="60"/>
      <c r="AC56" s="57" t="s">
        <v>41</v>
      </c>
      <c r="AD56" s="51"/>
      <c r="AE56" s="38"/>
      <c r="AF56" s="11"/>
      <c r="AG56" s="52"/>
      <c r="AH56" s="51"/>
      <c r="AI56" s="34"/>
      <c r="AJ56" s="42">
        <f t="shared" si="14"/>
        <v>0</v>
      </c>
    </row>
    <row r="57" spans="1:36" s="100" customFormat="1" ht="12" hidden="1" x14ac:dyDescent="0.3">
      <c r="A57" s="11">
        <v>51</v>
      </c>
      <c r="B57" s="15" t="s">
        <v>58</v>
      </c>
      <c r="C57" s="14" t="s">
        <v>16</v>
      </c>
      <c r="D57" s="14">
        <v>42993</v>
      </c>
      <c r="E57" s="15"/>
      <c r="F57" s="15" t="s">
        <v>652</v>
      </c>
      <c r="G57" s="15" t="s">
        <v>47</v>
      </c>
      <c r="H57" s="15" t="s">
        <v>36</v>
      </c>
      <c r="I57" s="22" t="s">
        <v>37</v>
      </c>
      <c r="J57" s="15" t="s">
        <v>1058</v>
      </c>
      <c r="K57" s="15" t="s">
        <v>1059</v>
      </c>
      <c r="L57" s="16">
        <v>170</v>
      </c>
      <c r="M57" s="17">
        <v>0.75</v>
      </c>
      <c r="N57" s="18">
        <f t="shared" si="15"/>
        <v>127.5</v>
      </c>
      <c r="O57" s="19"/>
      <c r="P57" s="16"/>
      <c r="Q57" s="20">
        <f t="shared" si="8"/>
        <v>0</v>
      </c>
      <c r="R57" s="16">
        <v>170</v>
      </c>
      <c r="S57" s="20">
        <f t="shared" si="9"/>
        <v>34</v>
      </c>
      <c r="T57" s="16"/>
      <c r="U57" s="20">
        <f t="shared" si="10"/>
        <v>0</v>
      </c>
      <c r="V57" s="16"/>
      <c r="W57" s="20">
        <f t="shared" si="11"/>
        <v>0</v>
      </c>
      <c r="X57" s="16"/>
      <c r="Y57" s="20">
        <f t="shared" si="12"/>
        <v>0</v>
      </c>
      <c r="Z57" s="16"/>
      <c r="AA57" s="20">
        <f t="shared" si="13"/>
        <v>0</v>
      </c>
      <c r="AB57" s="60"/>
      <c r="AC57" s="57" t="s">
        <v>41</v>
      </c>
      <c r="AD57" s="51"/>
      <c r="AE57" s="38"/>
      <c r="AF57" s="11"/>
      <c r="AG57" s="52"/>
      <c r="AH57" s="51"/>
      <c r="AI57" s="34"/>
      <c r="AJ57" s="42">
        <f t="shared" si="14"/>
        <v>0</v>
      </c>
    </row>
    <row r="58" spans="1:36" s="100" customFormat="1" ht="12" hidden="1" x14ac:dyDescent="0.3">
      <c r="A58" s="11">
        <v>52</v>
      </c>
      <c r="B58" s="15" t="s">
        <v>58</v>
      </c>
      <c r="C58" s="14" t="s">
        <v>16</v>
      </c>
      <c r="D58" s="14">
        <v>42993</v>
      </c>
      <c r="E58" s="15"/>
      <c r="F58" s="15" t="s">
        <v>652</v>
      </c>
      <c r="G58" s="15" t="s">
        <v>59</v>
      </c>
      <c r="H58" s="15" t="s">
        <v>332</v>
      </c>
      <c r="I58" s="15" t="s">
        <v>333</v>
      </c>
      <c r="J58" s="15" t="s">
        <v>36</v>
      </c>
      <c r="K58" s="15" t="s">
        <v>37</v>
      </c>
      <c r="L58" s="16">
        <v>240</v>
      </c>
      <c r="M58" s="17">
        <v>0.53</v>
      </c>
      <c r="N58" s="18">
        <v>127.5</v>
      </c>
      <c r="O58" s="19"/>
      <c r="P58" s="16"/>
      <c r="Q58" s="20">
        <f t="shared" si="8"/>
        <v>0</v>
      </c>
      <c r="R58" s="16">
        <v>250</v>
      </c>
      <c r="S58" s="20">
        <f t="shared" si="9"/>
        <v>50</v>
      </c>
      <c r="T58" s="16"/>
      <c r="U58" s="20">
        <f t="shared" si="10"/>
        <v>0</v>
      </c>
      <c r="V58" s="16"/>
      <c r="W58" s="20">
        <f t="shared" si="11"/>
        <v>0</v>
      </c>
      <c r="X58" s="16"/>
      <c r="Y58" s="20">
        <f t="shared" si="12"/>
        <v>0</v>
      </c>
      <c r="Z58" s="16"/>
      <c r="AA58" s="20">
        <f t="shared" si="13"/>
        <v>0</v>
      </c>
      <c r="AB58" s="60"/>
      <c r="AC58" s="57" t="s">
        <v>41</v>
      </c>
      <c r="AD58" s="51"/>
      <c r="AE58" s="38"/>
      <c r="AF58" s="11"/>
      <c r="AG58" s="52"/>
      <c r="AH58" s="51"/>
      <c r="AI58" s="34"/>
      <c r="AJ58" s="42">
        <f t="shared" si="14"/>
        <v>0</v>
      </c>
    </row>
    <row r="59" spans="1:36" s="100" customFormat="1" ht="12" hidden="1" x14ac:dyDescent="0.3">
      <c r="A59" s="11">
        <v>53</v>
      </c>
      <c r="B59" s="15" t="s">
        <v>58</v>
      </c>
      <c r="C59" s="14" t="s">
        <v>727</v>
      </c>
      <c r="D59" s="14">
        <v>42993</v>
      </c>
      <c r="E59" s="15"/>
      <c r="F59" s="15" t="s">
        <v>1043</v>
      </c>
      <c r="G59" s="15" t="s">
        <v>59</v>
      </c>
      <c r="H59" s="15" t="s">
        <v>1142</v>
      </c>
      <c r="I59" s="15" t="s">
        <v>1143</v>
      </c>
      <c r="J59" s="15" t="s">
        <v>36</v>
      </c>
      <c r="K59" s="15" t="s">
        <v>37</v>
      </c>
      <c r="L59" s="16">
        <v>250</v>
      </c>
      <c r="M59" s="17">
        <v>0.62</v>
      </c>
      <c r="N59" s="18">
        <f t="shared" ref="N59:N70" si="16">L59*M59</f>
        <v>155</v>
      </c>
      <c r="O59" s="19">
        <v>30</v>
      </c>
      <c r="P59" s="16"/>
      <c r="Q59" s="20">
        <f t="shared" ref="Q59:Q82" si="17">P59*0.22</f>
        <v>0</v>
      </c>
      <c r="R59" s="16"/>
      <c r="S59" s="20">
        <f t="shared" ref="S59:S82" si="18">R59*0.2</f>
        <v>0</v>
      </c>
      <c r="T59" s="16"/>
      <c r="U59" s="20">
        <f t="shared" ref="U59:U82" si="19">T59*0.2</f>
        <v>0</v>
      </c>
      <c r="V59" s="16">
        <v>240</v>
      </c>
      <c r="W59" s="20">
        <f t="shared" ref="W59:W82" si="20">V59*0.2</f>
        <v>48</v>
      </c>
      <c r="X59" s="16"/>
      <c r="Y59" s="20">
        <f t="shared" ref="Y59:Y82" si="21">X59*0.2</f>
        <v>0</v>
      </c>
      <c r="Z59" s="16"/>
      <c r="AA59" s="20">
        <f t="shared" ref="AA59:AA82" si="22">Z59*0.2</f>
        <v>0</v>
      </c>
      <c r="AB59" s="60" t="s">
        <v>334</v>
      </c>
      <c r="AC59" s="58" t="s">
        <v>41</v>
      </c>
      <c r="AD59" s="51"/>
      <c r="AE59" s="38"/>
      <c r="AF59" s="11"/>
      <c r="AG59" s="52"/>
      <c r="AH59" s="53"/>
      <c r="AI59" s="34"/>
      <c r="AJ59" s="42">
        <f t="shared" ref="AJ59:AJ82" si="23">AH59*AI59</f>
        <v>0</v>
      </c>
    </row>
    <row r="60" spans="1:36" s="100" customFormat="1" ht="12" hidden="1" x14ac:dyDescent="0.3">
      <c r="A60" s="11">
        <v>54</v>
      </c>
      <c r="B60" s="15" t="s">
        <v>32</v>
      </c>
      <c r="C60" s="14" t="s">
        <v>18</v>
      </c>
      <c r="D60" s="14">
        <v>42993</v>
      </c>
      <c r="E60" s="15" t="s">
        <v>1144</v>
      </c>
      <c r="F60" s="15" t="s">
        <v>85</v>
      </c>
      <c r="G60" s="15" t="s">
        <v>35</v>
      </c>
      <c r="H60" s="15" t="s">
        <v>36</v>
      </c>
      <c r="I60" s="15" t="s">
        <v>37</v>
      </c>
      <c r="J60" s="15" t="s">
        <v>415</v>
      </c>
      <c r="K60" s="15" t="s">
        <v>250</v>
      </c>
      <c r="L60" s="16">
        <v>100</v>
      </c>
      <c r="M60" s="17">
        <v>0.8</v>
      </c>
      <c r="N60" s="18">
        <f t="shared" si="16"/>
        <v>80</v>
      </c>
      <c r="O60" s="19"/>
      <c r="P60" s="16"/>
      <c r="Q60" s="20">
        <f t="shared" si="17"/>
        <v>0</v>
      </c>
      <c r="R60" s="16"/>
      <c r="S60" s="20">
        <f t="shared" si="18"/>
        <v>0</v>
      </c>
      <c r="T60" s="16"/>
      <c r="U60" s="20">
        <f t="shared" si="19"/>
        <v>0</v>
      </c>
      <c r="V60" s="16"/>
      <c r="W60" s="20">
        <f t="shared" si="20"/>
        <v>0</v>
      </c>
      <c r="X60" s="16"/>
      <c r="Y60" s="20">
        <f t="shared" si="21"/>
        <v>0</v>
      </c>
      <c r="Z60" s="16">
        <v>100</v>
      </c>
      <c r="AA60" s="20">
        <f t="shared" si="22"/>
        <v>20</v>
      </c>
      <c r="AB60" s="60"/>
      <c r="AC60" s="58" t="s">
        <v>41</v>
      </c>
      <c r="AD60" s="51"/>
      <c r="AE60" s="38"/>
      <c r="AF60" s="11"/>
      <c r="AG60" s="52"/>
      <c r="AH60" s="51"/>
      <c r="AI60" s="34"/>
      <c r="AJ60" s="42">
        <f t="shared" si="23"/>
        <v>0</v>
      </c>
    </row>
    <row r="61" spans="1:36" s="100" customFormat="1" ht="12" hidden="1" x14ac:dyDescent="0.3">
      <c r="A61" s="11">
        <v>55</v>
      </c>
      <c r="B61" s="15" t="s">
        <v>58</v>
      </c>
      <c r="C61" s="14" t="s">
        <v>16</v>
      </c>
      <c r="D61" s="14">
        <v>42993</v>
      </c>
      <c r="E61" s="15"/>
      <c r="F61" s="15" t="s">
        <v>652</v>
      </c>
      <c r="G61" s="15" t="s">
        <v>47</v>
      </c>
      <c r="H61" s="15" t="s">
        <v>36</v>
      </c>
      <c r="I61" s="22" t="s">
        <v>37</v>
      </c>
      <c r="J61" s="15" t="s">
        <v>128</v>
      </c>
      <c r="K61" s="15" t="s">
        <v>129</v>
      </c>
      <c r="L61" s="16">
        <v>140</v>
      </c>
      <c r="M61" s="17">
        <v>0.72</v>
      </c>
      <c r="N61" s="18">
        <v>100</v>
      </c>
      <c r="O61" s="19"/>
      <c r="P61" s="16"/>
      <c r="Q61" s="20">
        <f t="shared" si="17"/>
        <v>0</v>
      </c>
      <c r="R61" s="16">
        <v>150</v>
      </c>
      <c r="S61" s="20">
        <f t="shared" si="18"/>
        <v>30</v>
      </c>
      <c r="T61" s="16"/>
      <c r="U61" s="20">
        <f t="shared" si="19"/>
        <v>0</v>
      </c>
      <c r="V61" s="16"/>
      <c r="W61" s="20">
        <f t="shared" si="20"/>
        <v>0</v>
      </c>
      <c r="X61" s="16"/>
      <c r="Y61" s="20">
        <f t="shared" si="21"/>
        <v>0</v>
      </c>
      <c r="Z61" s="16"/>
      <c r="AA61" s="20">
        <f t="shared" si="22"/>
        <v>0</v>
      </c>
      <c r="AB61" s="60"/>
      <c r="AC61" s="57" t="s">
        <v>41</v>
      </c>
      <c r="AD61" s="51"/>
      <c r="AE61" s="38"/>
      <c r="AF61" s="11"/>
      <c r="AG61" s="52"/>
      <c r="AH61" s="51"/>
      <c r="AI61" s="34"/>
      <c r="AJ61" s="42">
        <f t="shared" si="23"/>
        <v>0</v>
      </c>
    </row>
    <row r="62" spans="1:36" s="100" customFormat="1" ht="12" hidden="1" x14ac:dyDescent="0.3">
      <c r="A62" s="11">
        <v>56</v>
      </c>
      <c r="B62" s="15" t="s">
        <v>58</v>
      </c>
      <c r="C62" s="14" t="s">
        <v>727</v>
      </c>
      <c r="D62" s="14">
        <v>42994</v>
      </c>
      <c r="E62" s="15"/>
      <c r="F62" s="15" t="s">
        <v>620</v>
      </c>
      <c r="G62" s="15" t="s">
        <v>47</v>
      </c>
      <c r="H62" s="15" t="s">
        <v>1145</v>
      </c>
      <c r="I62" s="15" t="s">
        <v>1146</v>
      </c>
      <c r="J62" s="15" t="s">
        <v>36</v>
      </c>
      <c r="K62" s="15" t="s">
        <v>37</v>
      </c>
      <c r="L62" s="16">
        <v>300</v>
      </c>
      <c r="M62" s="17">
        <v>0.72</v>
      </c>
      <c r="N62" s="18">
        <v>215</v>
      </c>
      <c r="O62" s="19">
        <v>55</v>
      </c>
      <c r="P62" s="16"/>
      <c r="Q62" s="20">
        <f t="shared" si="17"/>
        <v>0</v>
      </c>
      <c r="R62" s="16"/>
      <c r="S62" s="20">
        <f t="shared" si="18"/>
        <v>0</v>
      </c>
      <c r="T62" s="16"/>
      <c r="U62" s="20">
        <f t="shared" si="19"/>
        <v>0</v>
      </c>
      <c r="V62" s="16">
        <v>310</v>
      </c>
      <c r="W62" s="20">
        <f t="shared" si="20"/>
        <v>62</v>
      </c>
      <c r="X62" s="16"/>
      <c r="Y62" s="20">
        <f t="shared" si="21"/>
        <v>0</v>
      </c>
      <c r="Z62" s="16"/>
      <c r="AA62" s="20">
        <f t="shared" si="22"/>
        <v>0</v>
      </c>
      <c r="AB62" s="60" t="s">
        <v>1373</v>
      </c>
      <c r="AC62" s="58" t="s">
        <v>41</v>
      </c>
      <c r="AD62" s="51"/>
      <c r="AE62" s="38"/>
      <c r="AF62" s="11"/>
      <c r="AG62" s="52"/>
      <c r="AH62" s="51"/>
      <c r="AI62" s="34"/>
      <c r="AJ62" s="42">
        <f t="shared" si="23"/>
        <v>0</v>
      </c>
    </row>
    <row r="63" spans="1:36" s="100" customFormat="1" ht="12" hidden="1" x14ac:dyDescent="0.3">
      <c r="A63" s="11">
        <v>57</v>
      </c>
      <c r="B63" s="15" t="s">
        <v>58</v>
      </c>
      <c r="C63" s="14" t="s">
        <v>18</v>
      </c>
      <c r="D63" s="14">
        <v>42994</v>
      </c>
      <c r="E63" s="15"/>
      <c r="F63" s="15" t="s">
        <v>85</v>
      </c>
      <c r="G63" s="15" t="s">
        <v>47</v>
      </c>
      <c r="H63" s="15" t="s">
        <v>1145</v>
      </c>
      <c r="I63" s="15" t="s">
        <v>1146</v>
      </c>
      <c r="J63" s="15" t="s">
        <v>36</v>
      </c>
      <c r="K63" s="15" t="s">
        <v>37</v>
      </c>
      <c r="L63" s="16">
        <v>300</v>
      </c>
      <c r="M63" s="17">
        <v>0.72</v>
      </c>
      <c r="N63" s="18">
        <v>215</v>
      </c>
      <c r="O63" s="19">
        <v>55</v>
      </c>
      <c r="P63" s="16"/>
      <c r="Q63" s="20">
        <f t="shared" si="17"/>
        <v>0</v>
      </c>
      <c r="R63" s="16"/>
      <c r="S63" s="20">
        <f t="shared" si="18"/>
        <v>0</v>
      </c>
      <c r="T63" s="16"/>
      <c r="U63" s="20">
        <f t="shared" si="19"/>
        <v>0</v>
      </c>
      <c r="V63" s="16"/>
      <c r="W63" s="20">
        <f t="shared" si="20"/>
        <v>0</v>
      </c>
      <c r="X63" s="16"/>
      <c r="Y63" s="20">
        <f t="shared" si="21"/>
        <v>0</v>
      </c>
      <c r="Z63" s="16">
        <v>310</v>
      </c>
      <c r="AA63" s="20">
        <f t="shared" si="22"/>
        <v>62</v>
      </c>
      <c r="AB63" s="60" t="s">
        <v>1373</v>
      </c>
      <c r="AC63" s="57" t="s">
        <v>41</v>
      </c>
      <c r="AD63" s="51"/>
      <c r="AE63" s="38"/>
      <c r="AF63" s="11"/>
      <c r="AG63" s="52"/>
      <c r="AH63" s="51"/>
      <c r="AI63" s="34"/>
      <c r="AJ63" s="42">
        <f t="shared" si="23"/>
        <v>0</v>
      </c>
    </row>
    <row r="64" spans="1:36" s="100" customFormat="1" hidden="1" x14ac:dyDescent="0.3">
      <c r="A64" s="11">
        <v>58</v>
      </c>
      <c r="B64" s="15" t="s">
        <v>62</v>
      </c>
      <c r="C64" s="14" t="s">
        <v>17</v>
      </c>
      <c r="D64" s="14">
        <v>42996</v>
      </c>
      <c r="E64" s="15" t="s">
        <v>315</v>
      </c>
      <c r="F64" s="15" t="s">
        <v>34</v>
      </c>
      <c r="G64" s="15" t="s">
        <v>59</v>
      </c>
      <c r="H64" s="15" t="s">
        <v>391</v>
      </c>
      <c r="I64" s="22" t="s">
        <v>140</v>
      </c>
      <c r="J64" s="15" t="s">
        <v>146</v>
      </c>
      <c r="K64" s="22" t="s">
        <v>65</v>
      </c>
      <c r="L64" s="16">
        <v>110</v>
      </c>
      <c r="M64" s="17">
        <v>0</v>
      </c>
      <c r="N64" s="18">
        <f t="shared" ref="N64" si="24">L64*M64</f>
        <v>0</v>
      </c>
      <c r="O64" s="19">
        <v>13</v>
      </c>
      <c r="P64" s="16"/>
      <c r="Q64" s="20">
        <f t="shared" ref="Q64:Q65" si="25">P64*0.22</f>
        <v>0</v>
      </c>
      <c r="R64" s="16"/>
      <c r="S64" s="20">
        <f t="shared" ref="S64:S65" si="26">R64*0.2</f>
        <v>0</v>
      </c>
      <c r="T64" s="16">
        <v>125</v>
      </c>
      <c r="U64" s="20">
        <f t="shared" ref="U64:U65" si="27">T64*0.2</f>
        <v>25</v>
      </c>
      <c r="V64" s="16"/>
      <c r="W64" s="20">
        <f t="shared" ref="W64:W65" si="28">V64*0.2</f>
        <v>0</v>
      </c>
      <c r="X64" s="16"/>
      <c r="Y64" s="20">
        <f t="shared" ref="Y64:Y65" si="29">X64*0.2</f>
        <v>0</v>
      </c>
      <c r="Z64" s="16"/>
      <c r="AA64" s="20">
        <f t="shared" ref="AA64:AA65" si="30">Z64*0.2</f>
        <v>0</v>
      </c>
      <c r="AB64" s="60" t="s">
        <v>1147</v>
      </c>
      <c r="AC64" s="57" t="s">
        <v>41</v>
      </c>
      <c r="AD64" s="51"/>
      <c r="AE64" s="38"/>
      <c r="AF64" s="11"/>
      <c r="AG64" s="52"/>
      <c r="AH64" s="51"/>
      <c r="AI64" s="34"/>
      <c r="AJ64" s="42">
        <f t="shared" ref="AJ64:AJ65" si="31">AH64*AI64</f>
        <v>0</v>
      </c>
    </row>
    <row r="65" spans="1:36" s="100" customFormat="1" ht="12" hidden="1" x14ac:dyDescent="0.3">
      <c r="A65" s="11">
        <v>59</v>
      </c>
      <c r="B65" s="15" t="s">
        <v>58</v>
      </c>
      <c r="C65" s="14" t="s">
        <v>727</v>
      </c>
      <c r="D65" s="14">
        <v>42996</v>
      </c>
      <c r="E65" s="15"/>
      <c r="F65" s="15" t="s">
        <v>620</v>
      </c>
      <c r="G65" s="15" t="s">
        <v>47</v>
      </c>
      <c r="H65" s="15" t="s">
        <v>36</v>
      </c>
      <c r="I65" s="15" t="s">
        <v>37</v>
      </c>
      <c r="J65" s="15" t="s">
        <v>226</v>
      </c>
      <c r="K65" s="15" t="s">
        <v>227</v>
      </c>
      <c r="L65" s="16">
        <v>2</v>
      </c>
      <c r="M65" s="17">
        <v>20</v>
      </c>
      <c r="N65" s="18">
        <v>40</v>
      </c>
      <c r="O65" s="19"/>
      <c r="P65" s="16"/>
      <c r="Q65" s="20">
        <f t="shared" si="25"/>
        <v>0</v>
      </c>
      <c r="R65" s="16"/>
      <c r="S65" s="20">
        <f t="shared" si="26"/>
        <v>0</v>
      </c>
      <c r="T65" s="16"/>
      <c r="U65" s="20">
        <f t="shared" si="27"/>
        <v>0</v>
      </c>
      <c r="V65" s="16">
        <v>220</v>
      </c>
      <c r="W65" s="20">
        <f t="shared" si="28"/>
        <v>44</v>
      </c>
      <c r="X65" s="16"/>
      <c r="Y65" s="20">
        <f t="shared" si="29"/>
        <v>0</v>
      </c>
      <c r="Z65" s="16"/>
      <c r="AA65" s="20">
        <f t="shared" si="30"/>
        <v>0</v>
      </c>
      <c r="AB65" s="60" t="s">
        <v>1374</v>
      </c>
      <c r="AC65" s="57" t="s">
        <v>41</v>
      </c>
      <c r="AD65" s="51"/>
      <c r="AE65" s="38"/>
      <c r="AF65" s="11"/>
      <c r="AG65" s="52"/>
      <c r="AH65" s="51"/>
      <c r="AI65" s="34"/>
      <c r="AJ65" s="42">
        <f t="shared" si="31"/>
        <v>0</v>
      </c>
    </row>
    <row r="66" spans="1:36" s="100" customFormat="1" ht="12" hidden="1" x14ac:dyDescent="0.3">
      <c r="A66" s="11">
        <v>59</v>
      </c>
      <c r="B66" s="15" t="s">
        <v>58</v>
      </c>
      <c r="C66" s="14" t="s">
        <v>727</v>
      </c>
      <c r="D66" s="14">
        <v>42996</v>
      </c>
      <c r="E66" s="15"/>
      <c r="F66" s="15" t="s">
        <v>620</v>
      </c>
      <c r="G66" s="15" t="s">
        <v>47</v>
      </c>
      <c r="H66" s="15" t="s">
        <v>36</v>
      </c>
      <c r="I66" s="15" t="s">
        <v>37</v>
      </c>
      <c r="J66" s="15" t="s">
        <v>226</v>
      </c>
      <c r="K66" s="15" t="s">
        <v>227</v>
      </c>
      <c r="L66" s="16">
        <v>210</v>
      </c>
      <c r="M66" s="17">
        <v>0.72</v>
      </c>
      <c r="N66" s="18">
        <v>150</v>
      </c>
      <c r="O66" s="19"/>
      <c r="P66" s="16"/>
      <c r="Q66" s="20">
        <f t="shared" si="17"/>
        <v>0</v>
      </c>
      <c r="R66" s="16"/>
      <c r="S66" s="20">
        <f t="shared" si="18"/>
        <v>0</v>
      </c>
      <c r="T66" s="16"/>
      <c r="U66" s="20">
        <f t="shared" si="19"/>
        <v>0</v>
      </c>
      <c r="V66" s="16">
        <v>220</v>
      </c>
      <c r="W66" s="20">
        <f t="shared" si="20"/>
        <v>44</v>
      </c>
      <c r="X66" s="16"/>
      <c r="Y66" s="20">
        <f t="shared" si="21"/>
        <v>0</v>
      </c>
      <c r="Z66" s="16"/>
      <c r="AA66" s="20">
        <f t="shared" si="22"/>
        <v>0</v>
      </c>
      <c r="AB66" s="60" t="s">
        <v>1148</v>
      </c>
      <c r="AC66" s="57" t="s">
        <v>41</v>
      </c>
      <c r="AD66" s="51"/>
      <c r="AE66" s="38"/>
      <c r="AF66" s="11"/>
      <c r="AG66" s="52"/>
      <c r="AH66" s="51"/>
      <c r="AI66" s="34"/>
      <c r="AJ66" s="42">
        <f t="shared" si="23"/>
        <v>0</v>
      </c>
    </row>
    <row r="67" spans="1:36" s="100" customFormat="1" ht="12" x14ac:dyDescent="0.3">
      <c r="A67" s="11">
        <v>60</v>
      </c>
      <c r="B67" s="15" t="s">
        <v>32</v>
      </c>
      <c r="C67" s="14" t="s">
        <v>42</v>
      </c>
      <c r="D67" s="14">
        <v>42996</v>
      </c>
      <c r="E67" s="15" t="s">
        <v>1149</v>
      </c>
      <c r="F67" s="15" t="s">
        <v>71</v>
      </c>
      <c r="G67" s="15" t="s">
        <v>59</v>
      </c>
      <c r="H67" s="15" t="s">
        <v>36</v>
      </c>
      <c r="I67" s="15" t="s">
        <v>37</v>
      </c>
      <c r="J67" s="15" t="s">
        <v>802</v>
      </c>
      <c r="K67" s="15" t="s">
        <v>803</v>
      </c>
      <c r="L67" s="16">
        <v>210</v>
      </c>
      <c r="M67" s="17">
        <v>0.9</v>
      </c>
      <c r="N67" s="18">
        <f t="shared" si="16"/>
        <v>189</v>
      </c>
      <c r="O67" s="19"/>
      <c r="P67" s="16"/>
      <c r="Q67" s="20">
        <f t="shared" si="17"/>
        <v>0</v>
      </c>
      <c r="R67" s="16"/>
      <c r="S67" s="20">
        <f t="shared" si="18"/>
        <v>0</v>
      </c>
      <c r="T67" s="16"/>
      <c r="U67" s="20">
        <f t="shared" si="19"/>
        <v>0</v>
      </c>
      <c r="V67" s="16"/>
      <c r="W67" s="20">
        <f t="shared" si="20"/>
        <v>0</v>
      </c>
      <c r="X67" s="16"/>
      <c r="Y67" s="20">
        <f t="shared" si="21"/>
        <v>0</v>
      </c>
      <c r="Z67" s="16"/>
      <c r="AA67" s="20">
        <f t="shared" si="22"/>
        <v>0</v>
      </c>
      <c r="AB67" s="60"/>
      <c r="AC67" s="57" t="s">
        <v>41</v>
      </c>
      <c r="AD67" s="51"/>
      <c r="AE67" s="38"/>
      <c r="AF67" s="11"/>
      <c r="AG67" s="52"/>
      <c r="AH67" s="51"/>
      <c r="AI67" s="34"/>
      <c r="AJ67" s="42">
        <f t="shared" si="23"/>
        <v>0</v>
      </c>
    </row>
    <row r="68" spans="1:36" s="100" customFormat="1" ht="12" hidden="1" x14ac:dyDescent="0.3">
      <c r="A68" s="11">
        <v>61</v>
      </c>
      <c r="B68" s="15" t="s">
        <v>62</v>
      </c>
      <c r="C68" s="14" t="s">
        <v>16</v>
      </c>
      <c r="D68" s="14">
        <v>42996</v>
      </c>
      <c r="E68" s="15" t="s">
        <v>1150</v>
      </c>
      <c r="F68" s="15" t="s">
        <v>652</v>
      </c>
      <c r="G68" s="15" t="s">
        <v>35</v>
      </c>
      <c r="H68" s="15" t="s">
        <v>775</v>
      </c>
      <c r="I68" s="15" t="s">
        <v>1151</v>
      </c>
      <c r="J68" s="15" t="s">
        <v>36</v>
      </c>
      <c r="K68" s="15" t="s">
        <v>37</v>
      </c>
      <c r="L68" s="16">
        <v>250</v>
      </c>
      <c r="M68" s="17">
        <v>0</v>
      </c>
      <c r="N68" s="18">
        <f t="shared" si="16"/>
        <v>0</v>
      </c>
      <c r="O68" s="19"/>
      <c r="P68" s="16"/>
      <c r="Q68" s="20">
        <f t="shared" si="17"/>
        <v>0</v>
      </c>
      <c r="R68" s="16">
        <v>300</v>
      </c>
      <c r="S68" s="20">
        <f t="shared" si="18"/>
        <v>60</v>
      </c>
      <c r="T68" s="16"/>
      <c r="U68" s="20">
        <f t="shared" si="19"/>
        <v>0</v>
      </c>
      <c r="V68" s="16"/>
      <c r="W68" s="20">
        <f t="shared" si="20"/>
        <v>0</v>
      </c>
      <c r="X68" s="16"/>
      <c r="Y68" s="20">
        <f t="shared" si="21"/>
        <v>0</v>
      </c>
      <c r="Z68" s="16"/>
      <c r="AA68" s="20">
        <f t="shared" si="22"/>
        <v>0</v>
      </c>
      <c r="AB68" s="60" t="s">
        <v>1152</v>
      </c>
      <c r="AC68" s="57" t="s">
        <v>41</v>
      </c>
      <c r="AD68" s="51"/>
      <c r="AE68" s="38"/>
      <c r="AF68" s="11"/>
      <c r="AG68" s="52"/>
      <c r="AH68" s="51"/>
      <c r="AI68" s="34"/>
      <c r="AJ68" s="42">
        <f t="shared" si="23"/>
        <v>0</v>
      </c>
    </row>
    <row r="69" spans="1:36" s="100" customFormat="1" ht="12" hidden="1" x14ac:dyDescent="0.3">
      <c r="A69" s="11">
        <v>62</v>
      </c>
      <c r="B69" s="15" t="s">
        <v>62</v>
      </c>
      <c r="C69" s="14" t="s">
        <v>17</v>
      </c>
      <c r="D69" s="14">
        <v>42996</v>
      </c>
      <c r="E69" s="15" t="s">
        <v>1153</v>
      </c>
      <c r="F69" s="15" t="s">
        <v>34</v>
      </c>
      <c r="G69" s="15" t="s">
        <v>35</v>
      </c>
      <c r="H69" s="15" t="s">
        <v>1154</v>
      </c>
      <c r="I69" s="15" t="s">
        <v>1155</v>
      </c>
      <c r="J69" s="15" t="s">
        <v>36</v>
      </c>
      <c r="K69" s="15" t="s">
        <v>37</v>
      </c>
      <c r="L69" s="16">
        <v>300</v>
      </c>
      <c r="M69" s="17">
        <v>0</v>
      </c>
      <c r="N69" s="18">
        <f t="shared" si="16"/>
        <v>0</v>
      </c>
      <c r="O69" s="19"/>
      <c r="P69" s="16"/>
      <c r="Q69" s="20">
        <f t="shared" si="17"/>
        <v>0</v>
      </c>
      <c r="R69" s="16"/>
      <c r="S69" s="20">
        <f t="shared" si="18"/>
        <v>0</v>
      </c>
      <c r="T69" s="16">
        <v>9</v>
      </c>
      <c r="U69" s="20">
        <v>90</v>
      </c>
      <c r="V69" s="16"/>
      <c r="W69" s="20">
        <f t="shared" si="20"/>
        <v>0</v>
      </c>
      <c r="X69" s="16"/>
      <c r="Y69" s="20">
        <f t="shared" si="21"/>
        <v>0</v>
      </c>
      <c r="Z69" s="16"/>
      <c r="AA69" s="20">
        <f t="shared" si="22"/>
        <v>0</v>
      </c>
      <c r="AB69" s="60" t="s">
        <v>1156</v>
      </c>
      <c r="AC69" s="57" t="s">
        <v>41</v>
      </c>
      <c r="AD69" s="51"/>
      <c r="AE69" s="38"/>
      <c r="AF69" s="11"/>
      <c r="AG69" s="52"/>
      <c r="AH69" s="51"/>
      <c r="AI69" s="34"/>
      <c r="AJ69" s="42">
        <f t="shared" si="23"/>
        <v>0</v>
      </c>
    </row>
    <row r="70" spans="1:36" s="100" customFormat="1" ht="12" hidden="1" x14ac:dyDescent="0.3">
      <c r="A70" s="11">
        <v>63</v>
      </c>
      <c r="B70" s="15" t="s">
        <v>32</v>
      </c>
      <c r="C70" s="14" t="s">
        <v>1157</v>
      </c>
      <c r="D70" s="14">
        <v>42996</v>
      </c>
      <c r="E70" s="15" t="s">
        <v>1158</v>
      </c>
      <c r="F70" s="15" t="s">
        <v>805</v>
      </c>
      <c r="G70" s="15" t="s">
        <v>59</v>
      </c>
      <c r="H70" s="15" t="s">
        <v>36</v>
      </c>
      <c r="I70" s="22" t="s">
        <v>37</v>
      </c>
      <c r="J70" s="15" t="s">
        <v>1159</v>
      </c>
      <c r="K70" s="22" t="s">
        <v>492</v>
      </c>
      <c r="L70" s="16">
        <v>100</v>
      </c>
      <c r="M70" s="17">
        <v>0.9</v>
      </c>
      <c r="N70" s="18">
        <f t="shared" si="16"/>
        <v>90</v>
      </c>
      <c r="O70" s="19"/>
      <c r="P70" s="16"/>
      <c r="Q70" s="20">
        <f t="shared" si="17"/>
        <v>0</v>
      </c>
      <c r="R70" s="16"/>
      <c r="S70" s="20">
        <f t="shared" si="18"/>
        <v>0</v>
      </c>
      <c r="T70" s="16"/>
      <c r="U70" s="20">
        <f t="shared" si="19"/>
        <v>0</v>
      </c>
      <c r="V70" s="16"/>
      <c r="W70" s="20">
        <f t="shared" si="20"/>
        <v>0</v>
      </c>
      <c r="X70" s="16"/>
      <c r="Y70" s="20">
        <f t="shared" si="21"/>
        <v>0</v>
      </c>
      <c r="Z70" s="16"/>
      <c r="AA70" s="20">
        <f t="shared" si="22"/>
        <v>0</v>
      </c>
      <c r="AB70" s="60"/>
      <c r="AC70" s="57" t="s">
        <v>41</v>
      </c>
      <c r="AD70" s="51"/>
      <c r="AE70" s="38"/>
      <c r="AF70" s="11"/>
      <c r="AG70" s="52"/>
      <c r="AH70" s="53">
        <v>100</v>
      </c>
      <c r="AI70" s="67">
        <v>0.8</v>
      </c>
      <c r="AJ70" s="68">
        <f t="shared" si="23"/>
        <v>80</v>
      </c>
    </row>
    <row r="71" spans="1:36" s="100" customFormat="1" ht="12" hidden="1" x14ac:dyDescent="0.3">
      <c r="A71" s="11">
        <v>64</v>
      </c>
      <c r="B71" s="15" t="s">
        <v>58</v>
      </c>
      <c r="C71" s="14" t="s">
        <v>15</v>
      </c>
      <c r="D71" s="14">
        <v>42996</v>
      </c>
      <c r="E71" s="15"/>
      <c r="F71" s="15" t="s">
        <v>53</v>
      </c>
      <c r="G71" s="15" t="s">
        <v>47</v>
      </c>
      <c r="H71" s="15" t="s">
        <v>36</v>
      </c>
      <c r="I71" s="22" t="s">
        <v>37</v>
      </c>
      <c r="J71" s="15" t="s">
        <v>380</v>
      </c>
      <c r="K71" s="15" t="s">
        <v>1160</v>
      </c>
      <c r="L71" s="16">
        <v>250</v>
      </c>
      <c r="M71" s="17">
        <v>0.72</v>
      </c>
      <c r="N71" s="18">
        <f t="shared" ref="N71:N78" si="32">L71*M71</f>
        <v>180</v>
      </c>
      <c r="O71" s="19"/>
      <c r="P71" s="16">
        <v>250</v>
      </c>
      <c r="Q71" s="20">
        <f t="shared" ref="Q71:Q80" si="33">P71*0.22</f>
        <v>55</v>
      </c>
      <c r="R71" s="16"/>
      <c r="S71" s="20">
        <f t="shared" ref="S71:S80" si="34">R71*0.2</f>
        <v>0</v>
      </c>
      <c r="T71" s="16"/>
      <c r="U71" s="20">
        <f t="shared" ref="U71:U80" si="35">T71*0.2</f>
        <v>0</v>
      </c>
      <c r="V71" s="16"/>
      <c r="W71" s="20">
        <f t="shared" ref="W71:W80" si="36">V71*0.2</f>
        <v>0</v>
      </c>
      <c r="X71" s="16"/>
      <c r="Y71" s="20">
        <f t="shared" ref="Y71:Y80" si="37">X71*0.2</f>
        <v>0</v>
      </c>
      <c r="Z71" s="16"/>
      <c r="AA71" s="20">
        <f t="shared" ref="AA71:AA80" si="38">Z71*0.2</f>
        <v>0</v>
      </c>
      <c r="AB71" s="60"/>
      <c r="AC71" s="57" t="s">
        <v>41</v>
      </c>
      <c r="AD71" s="51"/>
      <c r="AE71" s="38"/>
      <c r="AF71" s="11"/>
      <c r="AG71" s="52"/>
      <c r="AH71" s="51"/>
      <c r="AI71" s="34"/>
      <c r="AJ71" s="42">
        <f t="shared" ref="AJ71:AJ80" si="39">AH71*AI71</f>
        <v>0</v>
      </c>
    </row>
    <row r="72" spans="1:36" s="100" customFormat="1" ht="24" hidden="1" x14ac:dyDescent="0.3">
      <c r="A72" s="11">
        <v>65</v>
      </c>
      <c r="B72" s="15" t="s">
        <v>58</v>
      </c>
      <c r="C72" s="14" t="s">
        <v>16</v>
      </c>
      <c r="D72" s="14">
        <v>42996</v>
      </c>
      <c r="E72" s="15"/>
      <c r="F72" s="15" t="s">
        <v>652</v>
      </c>
      <c r="G72" s="15" t="s">
        <v>47</v>
      </c>
      <c r="H72" s="15" t="s">
        <v>36</v>
      </c>
      <c r="I72" s="15" t="s">
        <v>37</v>
      </c>
      <c r="J72" s="15" t="s">
        <v>979</v>
      </c>
      <c r="K72" s="15" t="s">
        <v>713</v>
      </c>
      <c r="L72" s="16">
        <v>430</v>
      </c>
      <c r="M72" s="17">
        <v>0.72</v>
      </c>
      <c r="N72" s="18">
        <v>310</v>
      </c>
      <c r="O72" s="19">
        <v>20</v>
      </c>
      <c r="P72" s="16"/>
      <c r="Q72" s="20">
        <f t="shared" si="33"/>
        <v>0</v>
      </c>
      <c r="R72" s="16">
        <v>450</v>
      </c>
      <c r="S72" s="20">
        <f t="shared" si="34"/>
        <v>90</v>
      </c>
      <c r="T72" s="16"/>
      <c r="U72" s="20">
        <f t="shared" si="35"/>
        <v>0</v>
      </c>
      <c r="V72" s="16"/>
      <c r="W72" s="20">
        <f t="shared" si="36"/>
        <v>0</v>
      </c>
      <c r="X72" s="16"/>
      <c r="Y72" s="20">
        <f t="shared" si="37"/>
        <v>0</v>
      </c>
      <c r="Z72" s="16"/>
      <c r="AA72" s="20">
        <f t="shared" si="38"/>
        <v>0</v>
      </c>
      <c r="AB72" s="60" t="s">
        <v>1161</v>
      </c>
      <c r="AC72" s="57" t="s">
        <v>41</v>
      </c>
      <c r="AD72" s="51"/>
      <c r="AE72" s="38"/>
      <c r="AF72" s="11"/>
      <c r="AG72" s="52"/>
      <c r="AH72" s="51"/>
      <c r="AI72" s="34"/>
      <c r="AJ72" s="42">
        <f t="shared" si="39"/>
        <v>0</v>
      </c>
    </row>
    <row r="73" spans="1:36" s="100" customFormat="1" ht="12" hidden="1" x14ac:dyDescent="0.3">
      <c r="A73" s="11">
        <v>66</v>
      </c>
      <c r="B73" s="15" t="s">
        <v>118</v>
      </c>
      <c r="C73" s="14" t="s">
        <v>727</v>
      </c>
      <c r="D73" s="14">
        <v>42997</v>
      </c>
      <c r="E73" s="15"/>
      <c r="F73" s="15" t="s">
        <v>620</v>
      </c>
      <c r="G73" s="15" t="s">
        <v>47</v>
      </c>
      <c r="H73" s="15" t="s">
        <v>36</v>
      </c>
      <c r="I73" s="15" t="s">
        <v>37</v>
      </c>
      <c r="J73" s="15" t="s">
        <v>676</v>
      </c>
      <c r="K73" s="15" t="s">
        <v>677</v>
      </c>
      <c r="L73" s="16">
        <v>570</v>
      </c>
      <c r="M73" s="17">
        <v>0.7</v>
      </c>
      <c r="N73" s="18">
        <f t="shared" si="32"/>
        <v>399</v>
      </c>
      <c r="O73" s="19"/>
      <c r="P73" s="16"/>
      <c r="Q73" s="20">
        <f t="shared" si="33"/>
        <v>0</v>
      </c>
      <c r="R73" s="16"/>
      <c r="S73" s="20">
        <f t="shared" si="34"/>
        <v>0</v>
      </c>
      <c r="T73" s="16"/>
      <c r="U73" s="20">
        <f t="shared" si="35"/>
        <v>0</v>
      </c>
      <c r="V73" s="16">
        <v>580</v>
      </c>
      <c r="W73" s="20">
        <f t="shared" si="36"/>
        <v>116</v>
      </c>
      <c r="X73" s="16"/>
      <c r="Y73" s="20">
        <f t="shared" si="37"/>
        <v>0</v>
      </c>
      <c r="Z73" s="16"/>
      <c r="AA73" s="20">
        <f t="shared" si="38"/>
        <v>0</v>
      </c>
      <c r="AB73" s="60"/>
      <c r="AC73" s="58" t="s">
        <v>41</v>
      </c>
      <c r="AD73" s="51"/>
      <c r="AE73" s="38"/>
      <c r="AF73" s="11"/>
      <c r="AG73" s="52"/>
      <c r="AH73" s="53"/>
      <c r="AI73" s="34"/>
      <c r="AJ73" s="42">
        <f t="shared" si="39"/>
        <v>0</v>
      </c>
    </row>
    <row r="74" spans="1:36" s="100" customFormat="1" ht="12" hidden="1" x14ac:dyDescent="0.3">
      <c r="A74" s="11">
        <v>67</v>
      </c>
      <c r="B74" s="15" t="s">
        <v>58</v>
      </c>
      <c r="C74" s="14" t="s">
        <v>17</v>
      </c>
      <c r="D74" s="14">
        <v>42997</v>
      </c>
      <c r="E74" s="15"/>
      <c r="F74" s="15" t="s">
        <v>34</v>
      </c>
      <c r="G74" s="15" t="s">
        <v>47</v>
      </c>
      <c r="H74" s="15" t="s">
        <v>36</v>
      </c>
      <c r="I74" s="15" t="s">
        <v>37</v>
      </c>
      <c r="J74" s="15" t="s">
        <v>573</v>
      </c>
      <c r="K74" s="15" t="s">
        <v>574</v>
      </c>
      <c r="L74" s="16">
        <v>330</v>
      </c>
      <c r="M74" s="17">
        <v>0.72</v>
      </c>
      <c r="N74" s="18">
        <v>235</v>
      </c>
      <c r="O74" s="19">
        <v>25</v>
      </c>
      <c r="P74" s="16"/>
      <c r="Q74" s="20">
        <f t="shared" si="33"/>
        <v>0</v>
      </c>
      <c r="R74" s="16"/>
      <c r="S74" s="20">
        <f t="shared" si="34"/>
        <v>0</v>
      </c>
      <c r="T74" s="16">
        <v>330</v>
      </c>
      <c r="U74" s="20">
        <f t="shared" si="35"/>
        <v>66</v>
      </c>
      <c r="V74" s="16"/>
      <c r="W74" s="20">
        <f t="shared" si="36"/>
        <v>0</v>
      </c>
      <c r="X74" s="16"/>
      <c r="Y74" s="20">
        <f t="shared" si="37"/>
        <v>0</v>
      </c>
      <c r="Z74" s="16"/>
      <c r="AA74" s="20">
        <f t="shared" si="38"/>
        <v>0</v>
      </c>
      <c r="AB74" s="60" t="s">
        <v>715</v>
      </c>
      <c r="AC74" s="58" t="s">
        <v>41</v>
      </c>
      <c r="AD74" s="51"/>
      <c r="AE74" s="38"/>
      <c r="AF74" s="11"/>
      <c r="AG74" s="52"/>
      <c r="AH74" s="51"/>
      <c r="AI74" s="34"/>
      <c r="AJ74" s="42">
        <f t="shared" si="39"/>
        <v>0</v>
      </c>
    </row>
    <row r="75" spans="1:36" s="100" customFormat="1" ht="12" hidden="1" x14ac:dyDescent="0.3">
      <c r="A75" s="11">
        <v>68</v>
      </c>
      <c r="B75" s="15" t="s">
        <v>178</v>
      </c>
      <c r="C75" s="14" t="s">
        <v>17</v>
      </c>
      <c r="D75" s="14">
        <v>42998</v>
      </c>
      <c r="E75" s="15"/>
      <c r="F75" s="15" t="s">
        <v>34</v>
      </c>
      <c r="G75" s="15" t="s">
        <v>35</v>
      </c>
      <c r="H75" s="15" t="s">
        <v>180</v>
      </c>
      <c r="I75" s="15" t="s">
        <v>181</v>
      </c>
      <c r="J75" s="15" t="s">
        <v>182</v>
      </c>
      <c r="K75" s="15" t="s">
        <v>183</v>
      </c>
      <c r="L75" s="16">
        <v>670</v>
      </c>
      <c r="M75" s="17">
        <v>0.81</v>
      </c>
      <c r="N75" s="18">
        <f t="shared" si="32"/>
        <v>542.70000000000005</v>
      </c>
      <c r="O75" s="19">
        <v>68</v>
      </c>
      <c r="P75" s="16"/>
      <c r="Q75" s="20">
        <f t="shared" si="33"/>
        <v>0</v>
      </c>
      <c r="R75" s="16"/>
      <c r="S75" s="20">
        <f t="shared" si="34"/>
        <v>0</v>
      </c>
      <c r="T75" s="16">
        <v>670</v>
      </c>
      <c r="U75" s="20">
        <f t="shared" si="35"/>
        <v>134</v>
      </c>
      <c r="V75" s="16"/>
      <c r="W75" s="20">
        <f t="shared" si="36"/>
        <v>0</v>
      </c>
      <c r="X75" s="16"/>
      <c r="Y75" s="20">
        <f t="shared" si="37"/>
        <v>0</v>
      </c>
      <c r="Z75" s="16"/>
      <c r="AA75" s="20">
        <f t="shared" si="38"/>
        <v>0</v>
      </c>
      <c r="AB75" s="60" t="s">
        <v>238</v>
      </c>
      <c r="AC75" s="57" t="s">
        <v>41</v>
      </c>
      <c r="AD75" s="51" t="s">
        <v>185</v>
      </c>
      <c r="AE75" s="38">
        <v>70</v>
      </c>
      <c r="AF75" s="11"/>
      <c r="AG75" s="52"/>
      <c r="AH75" s="51"/>
      <c r="AI75" s="34"/>
      <c r="AJ75" s="42">
        <f t="shared" si="39"/>
        <v>0</v>
      </c>
    </row>
    <row r="76" spans="1:36" s="100" customFormat="1" ht="12" hidden="1" x14ac:dyDescent="0.3">
      <c r="A76" s="185">
        <v>69</v>
      </c>
      <c r="B76" s="15" t="s">
        <v>178</v>
      </c>
      <c r="C76" s="14" t="s">
        <v>999</v>
      </c>
      <c r="D76" s="14">
        <v>42998</v>
      </c>
      <c r="E76" s="15"/>
      <c r="F76" s="15" t="s">
        <v>1043</v>
      </c>
      <c r="G76" s="15" t="s">
        <v>35</v>
      </c>
      <c r="H76" s="15" t="s">
        <v>1100</v>
      </c>
      <c r="I76" s="15" t="s">
        <v>1101</v>
      </c>
      <c r="J76" s="15" t="s">
        <v>113</v>
      </c>
      <c r="K76" s="15" t="s">
        <v>114</v>
      </c>
      <c r="L76" s="16">
        <v>700</v>
      </c>
      <c r="M76" s="17">
        <v>0.81</v>
      </c>
      <c r="N76" s="18">
        <f t="shared" si="32"/>
        <v>567</v>
      </c>
      <c r="O76" s="19">
        <v>31.9</v>
      </c>
      <c r="P76" s="16"/>
      <c r="Q76" s="20">
        <f t="shared" si="33"/>
        <v>0</v>
      </c>
      <c r="R76" s="16"/>
      <c r="S76" s="20">
        <f t="shared" si="34"/>
        <v>0</v>
      </c>
      <c r="T76" s="16"/>
      <c r="U76" s="20">
        <f t="shared" si="35"/>
        <v>0</v>
      </c>
      <c r="V76" s="16"/>
      <c r="W76" s="20">
        <f t="shared" si="36"/>
        <v>0</v>
      </c>
      <c r="X76" s="16">
        <v>720</v>
      </c>
      <c r="Y76" s="20">
        <f t="shared" si="37"/>
        <v>144</v>
      </c>
      <c r="Z76" s="16"/>
      <c r="AA76" s="20">
        <f t="shared" si="38"/>
        <v>0</v>
      </c>
      <c r="AB76" s="60"/>
      <c r="AC76" s="57" t="s">
        <v>41</v>
      </c>
      <c r="AD76" s="51"/>
      <c r="AE76" s="38"/>
      <c r="AF76" s="11"/>
      <c r="AG76" s="52"/>
      <c r="AH76" s="51"/>
      <c r="AI76" s="34"/>
      <c r="AJ76" s="42">
        <f t="shared" si="39"/>
        <v>0</v>
      </c>
    </row>
    <row r="77" spans="1:36" s="100" customFormat="1" ht="12" hidden="1" x14ac:dyDescent="0.3">
      <c r="A77" s="186"/>
      <c r="B77" s="15" t="s">
        <v>62</v>
      </c>
      <c r="C77" s="14" t="s">
        <v>15</v>
      </c>
      <c r="D77" s="14">
        <v>42998</v>
      </c>
      <c r="E77" s="15"/>
      <c r="F77" s="15" t="s">
        <v>1043</v>
      </c>
      <c r="G77" s="15" t="s">
        <v>35</v>
      </c>
      <c r="H77" s="15" t="s">
        <v>1100</v>
      </c>
      <c r="I77" s="15" t="s">
        <v>1101</v>
      </c>
      <c r="J77" s="15" t="s">
        <v>113</v>
      </c>
      <c r="K77" s="15" t="s">
        <v>114</v>
      </c>
      <c r="L77" s="16">
        <v>0</v>
      </c>
      <c r="M77" s="17">
        <v>0</v>
      </c>
      <c r="N77" s="18">
        <f t="shared" si="32"/>
        <v>0</v>
      </c>
      <c r="O77" s="19"/>
      <c r="P77" s="16">
        <v>720</v>
      </c>
      <c r="Q77" s="20">
        <f t="shared" si="33"/>
        <v>158.4</v>
      </c>
      <c r="R77" s="16"/>
      <c r="S77" s="20">
        <f t="shared" si="34"/>
        <v>0</v>
      </c>
      <c r="T77" s="16"/>
      <c r="U77" s="20">
        <f t="shared" si="35"/>
        <v>0</v>
      </c>
      <c r="V77" s="16"/>
      <c r="W77" s="20">
        <f t="shared" si="36"/>
        <v>0</v>
      </c>
      <c r="X77" s="16"/>
      <c r="Y77" s="20">
        <f t="shared" si="37"/>
        <v>0</v>
      </c>
      <c r="Z77" s="16"/>
      <c r="AA77" s="20">
        <f t="shared" si="38"/>
        <v>0</v>
      </c>
      <c r="AB77" s="60"/>
      <c r="AC77" s="57" t="s">
        <v>41</v>
      </c>
      <c r="AD77" s="51"/>
      <c r="AE77" s="38"/>
      <c r="AF77" s="11"/>
      <c r="AG77" s="52"/>
      <c r="AH77" s="51"/>
      <c r="AI77" s="34"/>
      <c r="AJ77" s="42">
        <f t="shared" si="39"/>
        <v>0</v>
      </c>
    </row>
    <row r="78" spans="1:36" s="100" customFormat="1" ht="12" hidden="1" x14ac:dyDescent="0.3">
      <c r="A78" s="11">
        <v>70</v>
      </c>
      <c r="B78" s="15" t="s">
        <v>118</v>
      </c>
      <c r="C78" s="14" t="s">
        <v>727</v>
      </c>
      <c r="D78" s="14">
        <v>42998</v>
      </c>
      <c r="E78" s="15"/>
      <c r="F78" s="15" t="s">
        <v>620</v>
      </c>
      <c r="G78" s="15" t="s">
        <v>47</v>
      </c>
      <c r="H78" s="15" t="s">
        <v>694</v>
      </c>
      <c r="I78" s="15" t="s">
        <v>695</v>
      </c>
      <c r="J78" s="15" t="s">
        <v>1162</v>
      </c>
      <c r="K78" s="15" t="s">
        <v>1163</v>
      </c>
      <c r="L78" s="16">
        <v>430</v>
      </c>
      <c r="M78" s="17">
        <v>0.7</v>
      </c>
      <c r="N78" s="18">
        <f t="shared" si="32"/>
        <v>301</v>
      </c>
      <c r="O78" s="19"/>
      <c r="P78" s="16"/>
      <c r="Q78" s="20">
        <f t="shared" si="33"/>
        <v>0</v>
      </c>
      <c r="R78" s="16"/>
      <c r="S78" s="20">
        <f t="shared" si="34"/>
        <v>0</v>
      </c>
      <c r="T78" s="16"/>
      <c r="U78" s="20">
        <f t="shared" si="35"/>
        <v>0</v>
      </c>
      <c r="V78" s="16">
        <v>430</v>
      </c>
      <c r="W78" s="20">
        <f t="shared" si="36"/>
        <v>86</v>
      </c>
      <c r="X78" s="16"/>
      <c r="Y78" s="20">
        <f t="shared" si="37"/>
        <v>0</v>
      </c>
      <c r="Z78" s="16"/>
      <c r="AA78" s="20">
        <f t="shared" si="38"/>
        <v>0</v>
      </c>
      <c r="AB78" s="60"/>
      <c r="AC78" s="57" t="s">
        <v>41</v>
      </c>
      <c r="AD78" s="51"/>
      <c r="AE78" s="38"/>
      <c r="AF78" s="11"/>
      <c r="AG78" s="52"/>
      <c r="AH78" s="51"/>
      <c r="AI78" s="34"/>
      <c r="AJ78" s="42">
        <f t="shared" si="39"/>
        <v>0</v>
      </c>
    </row>
    <row r="79" spans="1:36" s="100" customFormat="1" ht="12" hidden="1" x14ac:dyDescent="0.3">
      <c r="A79" s="11">
        <v>71</v>
      </c>
      <c r="B79" s="15" t="s">
        <v>58</v>
      </c>
      <c r="C79" s="14" t="s">
        <v>16</v>
      </c>
      <c r="D79" s="14">
        <v>42998</v>
      </c>
      <c r="E79" s="15"/>
      <c r="F79" s="15" t="s">
        <v>652</v>
      </c>
      <c r="G79" s="15" t="s">
        <v>47</v>
      </c>
      <c r="H79" s="15" t="s">
        <v>36</v>
      </c>
      <c r="I79" s="22" t="s">
        <v>37</v>
      </c>
      <c r="J79" s="15" t="s">
        <v>1058</v>
      </c>
      <c r="K79" s="22" t="s">
        <v>1059</v>
      </c>
      <c r="L79" s="16">
        <v>170</v>
      </c>
      <c r="M79" s="17">
        <v>0.72</v>
      </c>
      <c r="N79" s="18">
        <v>120</v>
      </c>
      <c r="O79" s="19"/>
      <c r="P79" s="16"/>
      <c r="Q79" s="20">
        <f t="shared" si="33"/>
        <v>0</v>
      </c>
      <c r="R79" s="16">
        <v>170</v>
      </c>
      <c r="S79" s="20">
        <f t="shared" si="34"/>
        <v>34</v>
      </c>
      <c r="T79" s="16"/>
      <c r="U79" s="20">
        <f t="shared" si="35"/>
        <v>0</v>
      </c>
      <c r="V79" s="16"/>
      <c r="W79" s="20">
        <f t="shared" si="36"/>
        <v>0</v>
      </c>
      <c r="X79" s="16"/>
      <c r="Y79" s="20">
        <f t="shared" si="37"/>
        <v>0</v>
      </c>
      <c r="Z79" s="16"/>
      <c r="AA79" s="20">
        <f t="shared" si="38"/>
        <v>0</v>
      </c>
      <c r="AB79" s="60" t="s">
        <v>82</v>
      </c>
      <c r="AC79" s="57" t="s">
        <v>41</v>
      </c>
      <c r="AD79" s="51"/>
      <c r="AE79" s="38"/>
      <c r="AF79" s="11"/>
      <c r="AG79" s="52"/>
      <c r="AH79" s="51"/>
      <c r="AI79" s="34"/>
      <c r="AJ79" s="42">
        <f t="shared" si="39"/>
        <v>0</v>
      </c>
    </row>
    <row r="80" spans="1:36" s="100" customFormat="1" ht="12" hidden="1" x14ac:dyDescent="0.3">
      <c r="A80" s="119">
        <v>72</v>
      </c>
      <c r="B80" s="15" t="s">
        <v>58</v>
      </c>
      <c r="C80" s="14" t="s">
        <v>16</v>
      </c>
      <c r="D80" s="14">
        <v>42999</v>
      </c>
      <c r="E80" s="15"/>
      <c r="F80" s="15" t="s">
        <v>652</v>
      </c>
      <c r="G80" s="15" t="s">
        <v>47</v>
      </c>
      <c r="H80" s="15" t="s">
        <v>36</v>
      </c>
      <c r="I80" s="22" t="s">
        <v>37</v>
      </c>
      <c r="J80" s="15" t="s">
        <v>1058</v>
      </c>
      <c r="K80" s="15" t="s">
        <v>1059</v>
      </c>
      <c r="L80" s="16">
        <v>170</v>
      </c>
      <c r="M80" s="17">
        <v>0.72</v>
      </c>
      <c r="N80" s="18">
        <v>120</v>
      </c>
      <c r="O80" s="19"/>
      <c r="P80" s="16"/>
      <c r="Q80" s="20">
        <f t="shared" si="33"/>
        <v>0</v>
      </c>
      <c r="R80" s="16">
        <v>170</v>
      </c>
      <c r="S80" s="20">
        <f t="shared" si="34"/>
        <v>34</v>
      </c>
      <c r="T80" s="16"/>
      <c r="U80" s="20">
        <f t="shared" si="35"/>
        <v>0</v>
      </c>
      <c r="V80" s="16"/>
      <c r="W80" s="20">
        <f t="shared" si="36"/>
        <v>0</v>
      </c>
      <c r="X80" s="16"/>
      <c r="Y80" s="20">
        <f t="shared" si="37"/>
        <v>0</v>
      </c>
      <c r="Z80" s="16"/>
      <c r="AA80" s="20">
        <f t="shared" si="38"/>
        <v>0</v>
      </c>
      <c r="AB80" s="60"/>
      <c r="AC80" s="57"/>
      <c r="AD80" s="51"/>
      <c r="AE80" s="38"/>
      <c r="AF80" s="11"/>
      <c r="AG80" s="52"/>
      <c r="AH80" s="51"/>
      <c r="AI80" s="34"/>
      <c r="AJ80" s="42">
        <f t="shared" si="39"/>
        <v>0</v>
      </c>
    </row>
    <row r="81" spans="1:36" s="100" customFormat="1" ht="12" hidden="1" x14ac:dyDescent="0.3">
      <c r="A81" s="11">
        <v>73</v>
      </c>
      <c r="B81" s="15" t="s">
        <v>32</v>
      </c>
      <c r="C81" s="14" t="s">
        <v>999</v>
      </c>
      <c r="D81" s="14">
        <v>42999</v>
      </c>
      <c r="E81" s="15" t="s">
        <v>1164</v>
      </c>
      <c r="F81" s="15" t="s">
        <v>1043</v>
      </c>
      <c r="G81" s="15" t="s">
        <v>35</v>
      </c>
      <c r="H81" s="15" t="s">
        <v>36</v>
      </c>
      <c r="I81" s="22" t="s">
        <v>37</v>
      </c>
      <c r="J81" s="15" t="s">
        <v>1165</v>
      </c>
      <c r="K81" s="15" t="s">
        <v>505</v>
      </c>
      <c r="L81" s="16">
        <v>380</v>
      </c>
      <c r="M81" s="17">
        <v>0.8</v>
      </c>
      <c r="N81" s="18">
        <v>370</v>
      </c>
      <c r="O81" s="19"/>
      <c r="P81" s="16"/>
      <c r="Q81" s="20">
        <f t="shared" si="17"/>
        <v>0</v>
      </c>
      <c r="R81" s="16"/>
      <c r="S81" s="20">
        <f t="shared" si="18"/>
        <v>0</v>
      </c>
      <c r="T81" s="16"/>
      <c r="U81" s="20">
        <f t="shared" si="19"/>
        <v>0</v>
      </c>
      <c r="V81" s="16"/>
      <c r="W81" s="20">
        <f t="shared" si="20"/>
        <v>0</v>
      </c>
      <c r="X81" s="16">
        <v>400</v>
      </c>
      <c r="Y81" s="20">
        <f t="shared" si="21"/>
        <v>80</v>
      </c>
      <c r="Z81" s="16"/>
      <c r="AA81" s="20">
        <f t="shared" si="22"/>
        <v>0</v>
      </c>
      <c r="AB81" s="60"/>
      <c r="AC81" s="57" t="s">
        <v>41</v>
      </c>
      <c r="AD81" s="51"/>
      <c r="AE81" s="38"/>
      <c r="AF81" s="11"/>
      <c r="AG81" s="52"/>
      <c r="AH81" s="51"/>
      <c r="AI81" s="34"/>
      <c r="AJ81" s="42">
        <f t="shared" si="23"/>
        <v>0</v>
      </c>
    </row>
    <row r="82" spans="1:36" s="100" customFormat="1" ht="12" hidden="1" x14ac:dyDescent="0.3">
      <c r="A82" s="11">
        <v>74</v>
      </c>
      <c r="B82" s="15" t="s">
        <v>32</v>
      </c>
      <c r="C82" s="14" t="s">
        <v>1157</v>
      </c>
      <c r="D82" s="14">
        <v>42999</v>
      </c>
      <c r="E82" s="15" t="s">
        <v>1166</v>
      </c>
      <c r="F82" s="15" t="s">
        <v>1167</v>
      </c>
      <c r="G82" s="15" t="s">
        <v>59</v>
      </c>
      <c r="H82" s="15" t="s">
        <v>1168</v>
      </c>
      <c r="I82" s="15" t="s">
        <v>1169</v>
      </c>
      <c r="J82" s="15" t="s">
        <v>36</v>
      </c>
      <c r="K82" s="15" t="s">
        <v>37</v>
      </c>
      <c r="L82" s="16">
        <v>300</v>
      </c>
      <c r="M82" s="17">
        <v>0.8</v>
      </c>
      <c r="N82" s="18">
        <v>400</v>
      </c>
      <c r="O82" s="19"/>
      <c r="P82" s="16"/>
      <c r="Q82" s="20">
        <f t="shared" si="17"/>
        <v>0</v>
      </c>
      <c r="R82" s="16"/>
      <c r="S82" s="20">
        <f t="shared" si="18"/>
        <v>0</v>
      </c>
      <c r="T82" s="16"/>
      <c r="U82" s="20">
        <f t="shared" si="19"/>
        <v>0</v>
      </c>
      <c r="V82" s="16"/>
      <c r="W82" s="20">
        <f t="shared" si="20"/>
        <v>0</v>
      </c>
      <c r="X82" s="16"/>
      <c r="Y82" s="20">
        <f t="shared" si="21"/>
        <v>0</v>
      </c>
      <c r="Z82" s="16"/>
      <c r="AA82" s="20">
        <f t="shared" si="22"/>
        <v>0</v>
      </c>
      <c r="AB82" s="60"/>
      <c r="AC82" s="57" t="s">
        <v>41</v>
      </c>
      <c r="AD82" s="51"/>
      <c r="AE82" s="38"/>
      <c r="AF82" s="11"/>
      <c r="AG82" s="52"/>
      <c r="AH82" s="53">
        <v>300</v>
      </c>
      <c r="AI82" s="67">
        <v>0.65</v>
      </c>
      <c r="AJ82" s="68">
        <f t="shared" si="23"/>
        <v>195</v>
      </c>
    </row>
    <row r="83" spans="1:36" s="100" customFormat="1" hidden="1" x14ac:dyDescent="0.3">
      <c r="A83" s="11">
        <v>75</v>
      </c>
      <c r="B83" s="15" t="s">
        <v>62</v>
      </c>
      <c r="C83" s="14" t="s">
        <v>17</v>
      </c>
      <c r="D83" s="14">
        <v>42999</v>
      </c>
      <c r="E83" s="15" t="s">
        <v>315</v>
      </c>
      <c r="F83" s="15" t="s">
        <v>34</v>
      </c>
      <c r="G83" s="15" t="s">
        <v>59</v>
      </c>
      <c r="H83" s="15" t="s">
        <v>391</v>
      </c>
      <c r="I83" s="15" t="s">
        <v>140</v>
      </c>
      <c r="J83" s="15" t="s">
        <v>146</v>
      </c>
      <c r="K83" s="15" t="s">
        <v>65</v>
      </c>
      <c r="L83" s="16">
        <v>110</v>
      </c>
      <c r="M83" s="17">
        <v>0</v>
      </c>
      <c r="N83" s="18">
        <f t="shared" si="7"/>
        <v>0</v>
      </c>
      <c r="O83" s="19"/>
      <c r="P83" s="16"/>
      <c r="Q83" s="20">
        <f t="shared" si="0"/>
        <v>0</v>
      </c>
      <c r="R83" s="16"/>
      <c r="S83" s="20">
        <f t="shared" si="1"/>
        <v>0</v>
      </c>
      <c r="T83" s="16">
        <v>125</v>
      </c>
      <c r="U83" s="20">
        <f t="shared" si="2"/>
        <v>25</v>
      </c>
      <c r="V83" s="16"/>
      <c r="W83" s="20">
        <f t="shared" si="3"/>
        <v>0</v>
      </c>
      <c r="X83" s="16"/>
      <c r="Y83" s="20">
        <f t="shared" si="4"/>
        <v>0</v>
      </c>
      <c r="Z83" s="16"/>
      <c r="AA83" s="20">
        <f t="shared" si="5"/>
        <v>0</v>
      </c>
      <c r="AB83" s="60" t="s">
        <v>1170</v>
      </c>
      <c r="AC83" s="58" t="s">
        <v>41</v>
      </c>
      <c r="AD83" s="51"/>
      <c r="AE83" s="38"/>
      <c r="AF83" s="11"/>
      <c r="AG83" s="52"/>
      <c r="AH83" s="53"/>
      <c r="AI83" s="34"/>
      <c r="AJ83" s="42">
        <f t="shared" si="6"/>
        <v>0</v>
      </c>
    </row>
    <row r="84" spans="1:36" s="100" customFormat="1" ht="12" hidden="1" x14ac:dyDescent="0.3">
      <c r="A84" s="11">
        <v>76</v>
      </c>
      <c r="B84" s="15" t="s">
        <v>476</v>
      </c>
      <c r="C84" s="14" t="s">
        <v>15</v>
      </c>
      <c r="D84" s="14">
        <v>42999</v>
      </c>
      <c r="E84" s="15"/>
      <c r="F84" s="15" t="s">
        <v>53</v>
      </c>
      <c r="G84" s="15" t="s">
        <v>47</v>
      </c>
      <c r="H84" s="15" t="s">
        <v>36</v>
      </c>
      <c r="I84" s="15" t="s">
        <v>37</v>
      </c>
      <c r="J84" s="15" t="s">
        <v>1113</v>
      </c>
      <c r="K84" s="15" t="s">
        <v>1114</v>
      </c>
      <c r="L84" s="16">
        <v>340</v>
      </c>
      <c r="M84" s="17">
        <v>0.75</v>
      </c>
      <c r="N84" s="18">
        <f t="shared" si="7"/>
        <v>255</v>
      </c>
      <c r="O84" s="19"/>
      <c r="P84" s="16">
        <v>350</v>
      </c>
      <c r="Q84" s="20">
        <f t="shared" si="0"/>
        <v>77</v>
      </c>
      <c r="R84" s="16"/>
      <c r="S84" s="20">
        <f t="shared" si="1"/>
        <v>0</v>
      </c>
      <c r="T84" s="16"/>
      <c r="U84" s="20">
        <f t="shared" si="2"/>
        <v>0</v>
      </c>
      <c r="V84" s="16"/>
      <c r="W84" s="20">
        <f t="shared" si="3"/>
        <v>0</v>
      </c>
      <c r="X84" s="16"/>
      <c r="Y84" s="20">
        <f t="shared" si="4"/>
        <v>0</v>
      </c>
      <c r="Z84" s="16"/>
      <c r="AA84" s="20">
        <f t="shared" si="5"/>
        <v>0</v>
      </c>
      <c r="AB84" s="60"/>
      <c r="AC84" s="58" t="s">
        <v>41</v>
      </c>
      <c r="AD84" s="51"/>
      <c r="AE84" s="38"/>
      <c r="AF84" s="11"/>
      <c r="AG84" s="52"/>
      <c r="AH84" s="51"/>
      <c r="AI84" s="34"/>
      <c r="AJ84" s="42">
        <f t="shared" si="6"/>
        <v>0</v>
      </c>
    </row>
    <row r="85" spans="1:36" s="100" customFormat="1" ht="12" hidden="1" x14ac:dyDescent="0.3">
      <c r="A85" s="11">
        <v>77</v>
      </c>
      <c r="B85" s="15" t="s">
        <v>476</v>
      </c>
      <c r="C85" s="14" t="s">
        <v>727</v>
      </c>
      <c r="D85" s="14">
        <v>43000</v>
      </c>
      <c r="E85" s="15"/>
      <c r="F85" s="15" t="s">
        <v>620</v>
      </c>
      <c r="G85" s="15" t="s">
        <v>47</v>
      </c>
      <c r="H85" s="15" t="s">
        <v>36</v>
      </c>
      <c r="I85" s="22" t="s">
        <v>37</v>
      </c>
      <c r="J85" s="15" t="s">
        <v>633</v>
      </c>
      <c r="K85" s="15" t="s">
        <v>634</v>
      </c>
      <c r="L85" s="16">
        <v>210</v>
      </c>
      <c r="M85" s="17">
        <v>0.75</v>
      </c>
      <c r="N85" s="18">
        <f t="shared" si="7"/>
        <v>157.5</v>
      </c>
      <c r="O85" s="19"/>
      <c r="P85" s="16"/>
      <c r="Q85" s="20">
        <f t="shared" si="0"/>
        <v>0</v>
      </c>
      <c r="R85" s="16"/>
      <c r="S85" s="20">
        <f t="shared" si="1"/>
        <v>0</v>
      </c>
      <c r="T85" s="16"/>
      <c r="U85" s="20">
        <f t="shared" si="2"/>
        <v>0</v>
      </c>
      <c r="V85" s="16">
        <v>220</v>
      </c>
      <c r="W85" s="20">
        <f t="shared" si="3"/>
        <v>44</v>
      </c>
      <c r="X85" s="16"/>
      <c r="Y85" s="20">
        <f t="shared" si="4"/>
        <v>0</v>
      </c>
      <c r="Z85" s="16"/>
      <c r="AA85" s="20">
        <f t="shared" si="5"/>
        <v>0</v>
      </c>
      <c r="AB85" s="60"/>
      <c r="AC85" s="57" t="s">
        <v>41</v>
      </c>
      <c r="AD85" s="51"/>
      <c r="AE85" s="38"/>
      <c r="AF85" s="11"/>
      <c r="AG85" s="52"/>
      <c r="AH85" s="51"/>
      <c r="AI85" s="34"/>
      <c r="AJ85" s="42">
        <f t="shared" si="6"/>
        <v>0</v>
      </c>
    </row>
    <row r="86" spans="1:36" s="100" customFormat="1" ht="12" hidden="1" x14ac:dyDescent="0.3">
      <c r="A86" s="11">
        <v>78</v>
      </c>
      <c r="B86" s="15" t="s">
        <v>763</v>
      </c>
      <c r="C86" s="14" t="s">
        <v>727</v>
      </c>
      <c r="D86" s="14">
        <v>43000</v>
      </c>
      <c r="E86" s="15" t="s">
        <v>1171</v>
      </c>
      <c r="F86" s="15" t="s">
        <v>620</v>
      </c>
      <c r="G86" s="15" t="s">
        <v>47</v>
      </c>
      <c r="H86" s="15" t="s">
        <v>219</v>
      </c>
      <c r="I86" s="15" t="s">
        <v>220</v>
      </c>
      <c r="J86" s="15" t="s">
        <v>1172</v>
      </c>
      <c r="K86" s="15" t="s">
        <v>173</v>
      </c>
      <c r="L86" s="16">
        <v>460</v>
      </c>
      <c r="M86" s="17">
        <v>0.46</v>
      </c>
      <c r="N86" s="18">
        <v>209.84</v>
      </c>
      <c r="O86" s="19"/>
      <c r="P86" s="16"/>
      <c r="Q86" s="20">
        <f t="shared" si="0"/>
        <v>0</v>
      </c>
      <c r="R86" s="16"/>
      <c r="S86" s="20">
        <f t="shared" si="1"/>
        <v>0</v>
      </c>
      <c r="T86" s="16"/>
      <c r="U86" s="20">
        <f t="shared" si="2"/>
        <v>0</v>
      </c>
      <c r="V86" s="16">
        <v>250</v>
      </c>
      <c r="W86" s="20">
        <f t="shared" si="3"/>
        <v>50</v>
      </c>
      <c r="X86" s="16"/>
      <c r="Y86" s="20">
        <f t="shared" si="4"/>
        <v>0</v>
      </c>
      <c r="Z86" s="16"/>
      <c r="AA86" s="20">
        <f t="shared" si="5"/>
        <v>0</v>
      </c>
      <c r="AB86" s="60"/>
      <c r="AC86" s="58" t="s">
        <v>41</v>
      </c>
      <c r="AD86" s="51"/>
      <c r="AE86" s="38"/>
      <c r="AF86" s="11"/>
      <c r="AG86" s="52"/>
      <c r="AH86" s="51"/>
      <c r="AI86" s="34"/>
      <c r="AJ86" s="42">
        <f t="shared" si="6"/>
        <v>0</v>
      </c>
    </row>
    <row r="87" spans="1:36" s="100" customFormat="1" ht="12" hidden="1" x14ac:dyDescent="0.3">
      <c r="A87" s="119">
        <v>79</v>
      </c>
      <c r="B87" s="15" t="s">
        <v>58</v>
      </c>
      <c r="C87" s="14" t="s">
        <v>727</v>
      </c>
      <c r="D87" s="14">
        <v>43000</v>
      </c>
      <c r="E87" s="15"/>
      <c r="F87" s="15" t="s">
        <v>620</v>
      </c>
      <c r="G87" s="15" t="s">
        <v>47</v>
      </c>
      <c r="H87" s="15" t="s">
        <v>806</v>
      </c>
      <c r="I87" s="15" t="s">
        <v>807</v>
      </c>
      <c r="J87" s="15" t="s">
        <v>36</v>
      </c>
      <c r="K87" s="15" t="s">
        <v>37</v>
      </c>
      <c r="L87" s="16">
        <v>280</v>
      </c>
      <c r="M87" s="17">
        <v>0.72</v>
      </c>
      <c r="N87" s="18">
        <v>200</v>
      </c>
      <c r="O87" s="19">
        <v>25</v>
      </c>
      <c r="P87" s="16"/>
      <c r="Q87" s="20">
        <f t="shared" si="0"/>
        <v>0</v>
      </c>
      <c r="R87" s="16"/>
      <c r="S87" s="20">
        <f t="shared" si="1"/>
        <v>0</v>
      </c>
      <c r="T87" s="16"/>
      <c r="U87" s="20">
        <f t="shared" si="2"/>
        <v>0</v>
      </c>
      <c r="V87" s="16">
        <v>300</v>
      </c>
      <c r="W87" s="20">
        <f t="shared" si="3"/>
        <v>60</v>
      </c>
      <c r="X87" s="16"/>
      <c r="Y87" s="20">
        <f t="shared" si="4"/>
        <v>0</v>
      </c>
      <c r="Z87" s="16"/>
      <c r="AA87" s="20">
        <f t="shared" si="5"/>
        <v>0</v>
      </c>
      <c r="AB87" s="60"/>
      <c r="AC87" s="57"/>
      <c r="AD87" s="51"/>
      <c r="AE87" s="38"/>
      <c r="AF87" s="11"/>
      <c r="AG87" s="52"/>
      <c r="AH87" s="51"/>
      <c r="AI87" s="34"/>
      <c r="AJ87" s="42">
        <f t="shared" si="6"/>
        <v>0</v>
      </c>
    </row>
    <row r="88" spans="1:36" s="100" customFormat="1" ht="12" hidden="1" x14ac:dyDescent="0.3">
      <c r="A88" s="11">
        <v>80</v>
      </c>
      <c r="B88" s="15" t="s">
        <v>118</v>
      </c>
      <c r="C88" s="14" t="s">
        <v>15</v>
      </c>
      <c r="D88" s="14">
        <v>43000</v>
      </c>
      <c r="E88" s="15"/>
      <c r="F88" s="15" t="s">
        <v>53</v>
      </c>
      <c r="G88" s="15" t="s">
        <v>47</v>
      </c>
      <c r="H88" s="15" t="s">
        <v>36</v>
      </c>
      <c r="I88" s="15" t="s">
        <v>37</v>
      </c>
      <c r="J88" s="15" t="s">
        <v>1173</v>
      </c>
      <c r="K88" s="15" t="s">
        <v>1174</v>
      </c>
      <c r="L88" s="16">
        <v>1140</v>
      </c>
      <c r="M88" s="17">
        <v>0.7</v>
      </c>
      <c r="N88" s="18">
        <f t="shared" si="7"/>
        <v>798</v>
      </c>
      <c r="O88" s="19">
        <v>17.39</v>
      </c>
      <c r="P88" s="16">
        <v>1150</v>
      </c>
      <c r="Q88" s="20">
        <f t="shared" si="0"/>
        <v>253</v>
      </c>
      <c r="R88" s="16"/>
      <c r="S88" s="20">
        <f t="shared" si="1"/>
        <v>0</v>
      </c>
      <c r="T88" s="16"/>
      <c r="U88" s="20">
        <f t="shared" si="2"/>
        <v>0</v>
      </c>
      <c r="V88" s="16"/>
      <c r="W88" s="20">
        <f t="shared" si="3"/>
        <v>0</v>
      </c>
      <c r="X88" s="16"/>
      <c r="Y88" s="20">
        <f t="shared" si="4"/>
        <v>0</v>
      </c>
      <c r="Z88" s="16"/>
      <c r="AA88" s="20">
        <f t="shared" si="5"/>
        <v>0</v>
      </c>
      <c r="AB88" s="60" t="s">
        <v>600</v>
      </c>
      <c r="AC88" s="57" t="s">
        <v>41</v>
      </c>
      <c r="AD88" s="51"/>
      <c r="AE88" s="38"/>
      <c r="AF88" s="11"/>
      <c r="AG88" s="52"/>
      <c r="AH88" s="51"/>
      <c r="AI88" s="34"/>
      <c r="AJ88" s="42">
        <f t="shared" si="6"/>
        <v>0</v>
      </c>
    </row>
    <row r="89" spans="1:36" s="100" customFormat="1" ht="12" hidden="1" x14ac:dyDescent="0.3">
      <c r="A89" s="11">
        <v>81</v>
      </c>
      <c r="B89" s="15" t="s">
        <v>105</v>
      </c>
      <c r="C89" s="14" t="s">
        <v>42</v>
      </c>
      <c r="D89" s="14">
        <v>43000</v>
      </c>
      <c r="E89" s="15" t="s">
        <v>1175</v>
      </c>
      <c r="F89" s="15" t="s">
        <v>580</v>
      </c>
      <c r="G89" s="15" t="s">
        <v>59</v>
      </c>
      <c r="H89" s="15" t="s">
        <v>246</v>
      </c>
      <c r="I89" s="15" t="s">
        <v>65</v>
      </c>
      <c r="J89" s="15" t="s">
        <v>1176</v>
      </c>
      <c r="K89" s="15" t="s">
        <v>121</v>
      </c>
      <c r="L89" s="16">
        <v>550</v>
      </c>
      <c r="M89" s="17">
        <v>0.7</v>
      </c>
      <c r="N89" s="18">
        <f t="shared" si="7"/>
        <v>385</v>
      </c>
      <c r="O89" s="19"/>
      <c r="P89" s="16"/>
      <c r="Q89" s="20">
        <f t="shared" si="0"/>
        <v>0</v>
      </c>
      <c r="R89" s="16"/>
      <c r="S89" s="20">
        <f t="shared" si="1"/>
        <v>0</v>
      </c>
      <c r="T89" s="16"/>
      <c r="U89" s="20">
        <f t="shared" si="2"/>
        <v>0</v>
      </c>
      <c r="V89" s="16"/>
      <c r="W89" s="20">
        <f t="shared" si="3"/>
        <v>0</v>
      </c>
      <c r="X89" s="16"/>
      <c r="Y89" s="20">
        <f t="shared" si="4"/>
        <v>0</v>
      </c>
      <c r="Z89" s="16"/>
      <c r="AA89" s="20">
        <f t="shared" si="5"/>
        <v>0</v>
      </c>
      <c r="AB89" s="60"/>
      <c r="AC89" s="57" t="s">
        <v>41</v>
      </c>
      <c r="AD89" s="51"/>
      <c r="AE89" s="38"/>
      <c r="AF89" s="11"/>
      <c r="AG89" s="52"/>
      <c r="AH89" s="51"/>
      <c r="AI89" s="34"/>
      <c r="AJ89" s="42">
        <f t="shared" si="6"/>
        <v>0</v>
      </c>
    </row>
    <row r="90" spans="1:36" s="100" customFormat="1" ht="12" hidden="1" x14ac:dyDescent="0.3">
      <c r="A90" s="11">
        <v>82</v>
      </c>
      <c r="B90" s="15" t="s">
        <v>58</v>
      </c>
      <c r="C90" s="14" t="s">
        <v>18</v>
      </c>
      <c r="D90" s="14">
        <v>43000</v>
      </c>
      <c r="E90" s="15"/>
      <c r="F90" s="15" t="s">
        <v>85</v>
      </c>
      <c r="G90" s="15" t="s">
        <v>47</v>
      </c>
      <c r="H90" s="15" t="s">
        <v>36</v>
      </c>
      <c r="I90" s="15" t="s">
        <v>37</v>
      </c>
      <c r="J90" s="15" t="s">
        <v>1058</v>
      </c>
      <c r="K90" s="15" t="s">
        <v>1059</v>
      </c>
      <c r="L90" s="16">
        <v>165</v>
      </c>
      <c r="M90" s="17">
        <v>0.72</v>
      </c>
      <c r="N90" s="18">
        <v>120</v>
      </c>
      <c r="O90" s="19">
        <v>20</v>
      </c>
      <c r="P90" s="16"/>
      <c r="Q90" s="20">
        <f t="shared" si="0"/>
        <v>0</v>
      </c>
      <c r="R90" s="16"/>
      <c r="S90" s="20">
        <f t="shared" si="1"/>
        <v>0</v>
      </c>
      <c r="T90" s="16"/>
      <c r="U90" s="20">
        <f t="shared" si="2"/>
        <v>0</v>
      </c>
      <c r="V90" s="16"/>
      <c r="W90" s="20">
        <f t="shared" si="3"/>
        <v>0</v>
      </c>
      <c r="X90" s="16"/>
      <c r="Y90" s="20">
        <f t="shared" si="4"/>
        <v>0</v>
      </c>
      <c r="Z90" s="16">
        <v>180</v>
      </c>
      <c r="AA90" s="20">
        <f t="shared" si="5"/>
        <v>36</v>
      </c>
      <c r="AB90" s="60" t="s">
        <v>715</v>
      </c>
      <c r="AC90" s="57" t="s">
        <v>41</v>
      </c>
      <c r="AD90" s="51"/>
      <c r="AE90" s="38"/>
      <c r="AF90" s="11"/>
      <c r="AG90" s="52"/>
      <c r="AH90" s="51"/>
      <c r="AI90" s="34"/>
      <c r="AJ90" s="42">
        <f t="shared" si="6"/>
        <v>0</v>
      </c>
    </row>
    <row r="91" spans="1:36" s="100" customFormat="1" ht="12" hidden="1" x14ac:dyDescent="0.3">
      <c r="A91" s="11">
        <v>83</v>
      </c>
      <c r="B91" s="15" t="s">
        <v>58</v>
      </c>
      <c r="C91" s="14" t="s">
        <v>18</v>
      </c>
      <c r="D91" s="14">
        <v>43000</v>
      </c>
      <c r="E91" s="15"/>
      <c r="F91" s="15" t="s">
        <v>85</v>
      </c>
      <c r="G91" s="15" t="s">
        <v>59</v>
      </c>
      <c r="H91" s="15" t="s">
        <v>36</v>
      </c>
      <c r="I91" s="15" t="s">
        <v>37</v>
      </c>
      <c r="J91" s="15" t="s">
        <v>1177</v>
      </c>
      <c r="K91" s="15" t="s">
        <v>65</v>
      </c>
      <c r="L91" s="16">
        <v>100</v>
      </c>
      <c r="M91" s="17">
        <v>0.6</v>
      </c>
      <c r="N91" s="18">
        <f t="shared" si="7"/>
        <v>60</v>
      </c>
      <c r="O91" s="19"/>
      <c r="P91" s="16"/>
      <c r="Q91" s="20">
        <f t="shared" si="0"/>
        <v>0</v>
      </c>
      <c r="R91" s="16"/>
      <c r="S91" s="20">
        <f t="shared" si="1"/>
        <v>0</v>
      </c>
      <c r="T91" s="16"/>
      <c r="U91" s="20">
        <f t="shared" si="2"/>
        <v>0</v>
      </c>
      <c r="V91" s="16"/>
      <c r="W91" s="20">
        <f t="shared" si="3"/>
        <v>0</v>
      </c>
      <c r="X91" s="16"/>
      <c r="Y91" s="20">
        <f t="shared" si="4"/>
        <v>0</v>
      </c>
      <c r="Z91" s="16">
        <v>100</v>
      </c>
      <c r="AA91" s="20">
        <f t="shared" si="5"/>
        <v>20</v>
      </c>
      <c r="AB91" s="60"/>
      <c r="AC91" s="57" t="s">
        <v>41</v>
      </c>
      <c r="AD91" s="51"/>
      <c r="AE91" s="38"/>
      <c r="AF91" s="11"/>
      <c r="AG91" s="52"/>
      <c r="AH91" s="51"/>
      <c r="AI91" s="34"/>
      <c r="AJ91" s="42">
        <f t="shared" si="6"/>
        <v>0</v>
      </c>
    </row>
    <row r="92" spans="1:36" s="100" customFormat="1" ht="24" hidden="1" x14ac:dyDescent="0.3">
      <c r="A92" s="11">
        <v>84</v>
      </c>
      <c r="B92" s="15" t="s">
        <v>58</v>
      </c>
      <c r="C92" s="14" t="s">
        <v>17</v>
      </c>
      <c r="D92" s="14">
        <v>43000</v>
      </c>
      <c r="E92" s="15"/>
      <c r="F92" s="15" t="s">
        <v>34</v>
      </c>
      <c r="G92" s="15" t="s">
        <v>35</v>
      </c>
      <c r="H92" s="15" t="s">
        <v>1178</v>
      </c>
      <c r="I92" s="22" t="s">
        <v>1179</v>
      </c>
      <c r="J92" s="15" t="s">
        <v>36</v>
      </c>
      <c r="K92" s="22" t="s">
        <v>37</v>
      </c>
      <c r="L92" s="16">
        <v>260</v>
      </c>
      <c r="M92" s="17">
        <v>0.7</v>
      </c>
      <c r="N92" s="18">
        <v>180</v>
      </c>
      <c r="O92" s="19">
        <v>40</v>
      </c>
      <c r="P92" s="16"/>
      <c r="Q92" s="20">
        <f t="shared" si="0"/>
        <v>0</v>
      </c>
      <c r="R92" s="16"/>
      <c r="S92" s="20">
        <f t="shared" si="1"/>
        <v>0</v>
      </c>
      <c r="T92" s="16">
        <v>260</v>
      </c>
      <c r="U92" s="20">
        <f t="shared" si="2"/>
        <v>52</v>
      </c>
      <c r="V92" s="16"/>
      <c r="W92" s="20">
        <f t="shared" si="3"/>
        <v>0</v>
      </c>
      <c r="X92" s="16"/>
      <c r="Y92" s="20">
        <f t="shared" si="4"/>
        <v>0</v>
      </c>
      <c r="Z92" s="16"/>
      <c r="AA92" s="20">
        <f t="shared" si="5"/>
        <v>0</v>
      </c>
      <c r="AB92" s="60" t="s">
        <v>1180</v>
      </c>
      <c r="AC92" s="57" t="s">
        <v>41</v>
      </c>
      <c r="AD92" s="51"/>
      <c r="AE92" s="38"/>
      <c r="AF92" s="11"/>
      <c r="AG92" s="52"/>
      <c r="AH92" s="51"/>
      <c r="AI92" s="34"/>
      <c r="AJ92" s="42">
        <f t="shared" si="6"/>
        <v>0</v>
      </c>
    </row>
    <row r="93" spans="1:36" s="100" customFormat="1" ht="12" hidden="1" x14ac:dyDescent="0.3">
      <c r="A93" s="11">
        <v>85</v>
      </c>
      <c r="B93" s="15" t="s">
        <v>58</v>
      </c>
      <c r="C93" s="14" t="s">
        <v>18</v>
      </c>
      <c r="D93" s="14">
        <v>43001</v>
      </c>
      <c r="E93" s="15"/>
      <c r="F93" s="15" t="s">
        <v>85</v>
      </c>
      <c r="G93" s="15" t="s">
        <v>47</v>
      </c>
      <c r="H93" s="15" t="s">
        <v>36</v>
      </c>
      <c r="I93" s="22" t="s">
        <v>37</v>
      </c>
      <c r="J93" s="15" t="s">
        <v>128</v>
      </c>
      <c r="K93" s="22" t="s">
        <v>129</v>
      </c>
      <c r="L93" s="16">
        <v>1</v>
      </c>
      <c r="M93" s="17">
        <v>30</v>
      </c>
      <c r="N93" s="18">
        <f t="shared" si="7"/>
        <v>30</v>
      </c>
      <c r="O93" s="19"/>
      <c r="P93" s="16"/>
      <c r="Q93" s="20">
        <f t="shared" si="0"/>
        <v>0</v>
      </c>
      <c r="R93" s="16"/>
      <c r="S93" s="20">
        <f t="shared" si="1"/>
        <v>0</v>
      </c>
      <c r="T93" s="16"/>
      <c r="U93" s="20">
        <f t="shared" si="2"/>
        <v>0</v>
      </c>
      <c r="V93" s="16"/>
      <c r="W93" s="20">
        <f t="shared" si="3"/>
        <v>0</v>
      </c>
      <c r="X93" s="16"/>
      <c r="Y93" s="20">
        <f t="shared" si="4"/>
        <v>0</v>
      </c>
      <c r="Z93" s="16">
        <v>100</v>
      </c>
      <c r="AA93" s="20">
        <f t="shared" si="5"/>
        <v>20</v>
      </c>
      <c r="AB93" s="60" t="s">
        <v>656</v>
      </c>
      <c r="AC93" s="57" t="s">
        <v>41</v>
      </c>
      <c r="AD93" s="51"/>
      <c r="AE93" s="38"/>
      <c r="AF93" s="11"/>
      <c r="AG93" s="52"/>
      <c r="AH93" s="51"/>
      <c r="AI93" s="34"/>
      <c r="AJ93" s="42">
        <f t="shared" si="6"/>
        <v>0</v>
      </c>
    </row>
    <row r="94" spans="1:36" s="100" customFormat="1" ht="12" x14ac:dyDescent="0.3">
      <c r="A94" s="11">
        <v>86</v>
      </c>
      <c r="B94" s="15" t="s">
        <v>32</v>
      </c>
      <c r="C94" s="14" t="s">
        <v>42</v>
      </c>
      <c r="D94" s="14">
        <v>43002</v>
      </c>
      <c r="E94" s="15" t="s">
        <v>1181</v>
      </c>
      <c r="F94" s="15" t="s">
        <v>71</v>
      </c>
      <c r="G94" s="15" t="s">
        <v>59</v>
      </c>
      <c r="H94" s="15" t="s">
        <v>1080</v>
      </c>
      <c r="I94" s="22" t="s">
        <v>1081</v>
      </c>
      <c r="J94" s="15" t="s">
        <v>36</v>
      </c>
      <c r="K94" s="15" t="s">
        <v>37</v>
      </c>
      <c r="L94" s="16">
        <v>100</v>
      </c>
      <c r="M94" s="17">
        <v>0.8</v>
      </c>
      <c r="N94" s="18">
        <v>300</v>
      </c>
      <c r="O94" s="19"/>
      <c r="P94" s="16"/>
      <c r="Q94" s="20">
        <f t="shared" si="0"/>
        <v>0</v>
      </c>
      <c r="R94" s="16"/>
      <c r="S94" s="20">
        <f t="shared" si="1"/>
        <v>0</v>
      </c>
      <c r="T94" s="16"/>
      <c r="U94" s="20">
        <f t="shared" si="2"/>
        <v>0</v>
      </c>
      <c r="V94" s="16"/>
      <c r="W94" s="20">
        <f t="shared" si="3"/>
        <v>0</v>
      </c>
      <c r="X94" s="16"/>
      <c r="Y94" s="20">
        <f t="shared" si="4"/>
        <v>0</v>
      </c>
      <c r="Z94" s="16"/>
      <c r="AA94" s="20">
        <f t="shared" si="5"/>
        <v>0</v>
      </c>
      <c r="AB94" s="60"/>
      <c r="AC94" s="57" t="s">
        <v>41</v>
      </c>
      <c r="AD94" s="51"/>
      <c r="AE94" s="38"/>
      <c r="AF94" s="11"/>
      <c r="AG94" s="52"/>
      <c r="AH94" s="51"/>
      <c r="AI94" s="34"/>
      <c r="AJ94" s="42">
        <f t="shared" si="6"/>
        <v>0</v>
      </c>
    </row>
    <row r="95" spans="1:36" s="100" customFormat="1" ht="12" hidden="1" x14ac:dyDescent="0.3">
      <c r="A95" s="11">
        <v>87</v>
      </c>
      <c r="B95" s="15" t="s">
        <v>58</v>
      </c>
      <c r="C95" s="14" t="s">
        <v>727</v>
      </c>
      <c r="D95" s="14">
        <v>43003</v>
      </c>
      <c r="E95" s="15"/>
      <c r="F95" s="15" t="s">
        <v>620</v>
      </c>
      <c r="G95" s="15" t="s">
        <v>47</v>
      </c>
      <c r="H95" s="15" t="s">
        <v>36</v>
      </c>
      <c r="I95" s="15" t="s">
        <v>37</v>
      </c>
      <c r="J95" s="15" t="s">
        <v>128</v>
      </c>
      <c r="K95" s="15" t="s">
        <v>129</v>
      </c>
      <c r="L95" s="16">
        <v>140</v>
      </c>
      <c r="M95" s="17">
        <v>0.72</v>
      </c>
      <c r="N95" s="18">
        <v>100</v>
      </c>
      <c r="O95" s="19"/>
      <c r="P95" s="16"/>
      <c r="Q95" s="20">
        <f t="shared" si="0"/>
        <v>0</v>
      </c>
      <c r="R95" s="16"/>
      <c r="S95" s="20">
        <f t="shared" si="1"/>
        <v>0</v>
      </c>
      <c r="T95" s="16"/>
      <c r="U95" s="20">
        <f t="shared" si="2"/>
        <v>0</v>
      </c>
      <c r="V95" s="16">
        <v>150</v>
      </c>
      <c r="W95" s="20">
        <f t="shared" si="3"/>
        <v>30</v>
      </c>
      <c r="X95" s="16"/>
      <c r="Y95" s="20">
        <f t="shared" si="4"/>
        <v>0</v>
      </c>
      <c r="Z95" s="16"/>
      <c r="AA95" s="20">
        <f t="shared" si="5"/>
        <v>0</v>
      </c>
      <c r="AB95" s="60"/>
      <c r="AC95" s="57" t="s">
        <v>41</v>
      </c>
      <c r="AD95" s="51"/>
      <c r="AE95" s="38"/>
      <c r="AF95" s="11"/>
      <c r="AG95" s="52"/>
      <c r="AH95" s="51"/>
      <c r="AI95" s="34"/>
      <c r="AJ95" s="42">
        <f t="shared" si="6"/>
        <v>0</v>
      </c>
    </row>
    <row r="96" spans="1:36" s="100" customFormat="1" ht="12" hidden="1" x14ac:dyDescent="0.3">
      <c r="A96" s="11">
        <v>88</v>
      </c>
      <c r="B96" s="15" t="s">
        <v>58</v>
      </c>
      <c r="C96" s="14" t="s">
        <v>16</v>
      </c>
      <c r="D96" s="14">
        <v>43003</v>
      </c>
      <c r="E96" s="15"/>
      <c r="F96" s="15" t="s">
        <v>652</v>
      </c>
      <c r="G96" s="15" t="s">
        <v>47</v>
      </c>
      <c r="H96" s="15" t="s">
        <v>36</v>
      </c>
      <c r="I96" s="22" t="s">
        <v>37</v>
      </c>
      <c r="J96" s="15" t="s">
        <v>1182</v>
      </c>
      <c r="K96" s="22" t="s">
        <v>1183</v>
      </c>
      <c r="L96" s="16">
        <v>200</v>
      </c>
      <c r="M96" s="17">
        <v>0.72</v>
      </c>
      <c r="N96" s="18">
        <v>145</v>
      </c>
      <c r="O96" s="19"/>
      <c r="P96" s="16"/>
      <c r="Q96" s="20">
        <f t="shared" ref="Q96:Q99" si="40">P96*0.22</f>
        <v>0</v>
      </c>
      <c r="R96" s="16">
        <v>200</v>
      </c>
      <c r="S96" s="20">
        <f t="shared" ref="S96:S99" si="41">R96*0.2</f>
        <v>40</v>
      </c>
      <c r="T96" s="16"/>
      <c r="U96" s="20">
        <f t="shared" ref="U96:U99" si="42">T96*0.2</f>
        <v>0</v>
      </c>
      <c r="V96" s="16"/>
      <c r="W96" s="20">
        <f t="shared" ref="W96:W99" si="43">V96*0.2</f>
        <v>0</v>
      </c>
      <c r="X96" s="16"/>
      <c r="Y96" s="20">
        <f t="shared" ref="Y96:Y99" si="44">X96*0.2</f>
        <v>0</v>
      </c>
      <c r="Z96" s="16"/>
      <c r="AA96" s="20">
        <f t="shared" ref="AA96:AA99" si="45">Z96*0.2</f>
        <v>0</v>
      </c>
      <c r="AB96" s="60"/>
      <c r="AC96" s="57" t="s">
        <v>41</v>
      </c>
      <c r="AD96" s="51"/>
      <c r="AE96" s="38"/>
      <c r="AF96" s="11"/>
      <c r="AG96" s="52"/>
      <c r="AH96" s="51"/>
      <c r="AI96" s="34"/>
      <c r="AJ96" s="42">
        <f t="shared" ref="AJ96:AJ99" si="46">AH96*AI96</f>
        <v>0</v>
      </c>
    </row>
    <row r="97" spans="1:36" s="100" customFormat="1" ht="12" hidden="1" x14ac:dyDescent="0.3">
      <c r="A97" s="11">
        <v>89</v>
      </c>
      <c r="B97" s="15" t="s">
        <v>58</v>
      </c>
      <c r="C97" s="14" t="s">
        <v>16</v>
      </c>
      <c r="D97" s="14">
        <v>43004</v>
      </c>
      <c r="E97" s="15"/>
      <c r="F97" s="15" t="s">
        <v>652</v>
      </c>
      <c r="G97" s="15" t="s">
        <v>47</v>
      </c>
      <c r="H97" s="15" t="s">
        <v>36</v>
      </c>
      <c r="I97" s="22" t="s">
        <v>37</v>
      </c>
      <c r="J97" s="15" t="s">
        <v>1184</v>
      </c>
      <c r="K97" s="22" t="s">
        <v>866</v>
      </c>
      <c r="L97" s="16">
        <v>220</v>
      </c>
      <c r="M97" s="17">
        <v>0.72</v>
      </c>
      <c r="N97" s="18">
        <v>155</v>
      </c>
      <c r="O97" s="19"/>
      <c r="P97" s="16"/>
      <c r="Q97" s="20">
        <f t="shared" si="40"/>
        <v>0</v>
      </c>
      <c r="R97" s="16">
        <v>220</v>
      </c>
      <c r="S97" s="20">
        <f t="shared" si="41"/>
        <v>44</v>
      </c>
      <c r="T97" s="16"/>
      <c r="U97" s="20">
        <f t="shared" si="42"/>
        <v>0</v>
      </c>
      <c r="V97" s="16"/>
      <c r="W97" s="20">
        <f t="shared" si="43"/>
        <v>0</v>
      </c>
      <c r="X97" s="16"/>
      <c r="Y97" s="20">
        <f t="shared" si="44"/>
        <v>0</v>
      </c>
      <c r="Z97" s="16"/>
      <c r="AA97" s="20">
        <f t="shared" si="45"/>
        <v>0</v>
      </c>
      <c r="AB97" s="60"/>
      <c r="AC97" s="57" t="s">
        <v>41</v>
      </c>
      <c r="AD97" s="51"/>
      <c r="AE97" s="38"/>
      <c r="AF97" s="11"/>
      <c r="AG97" s="52"/>
      <c r="AH97" s="51"/>
      <c r="AI97" s="34"/>
      <c r="AJ97" s="42">
        <f t="shared" si="46"/>
        <v>0</v>
      </c>
    </row>
    <row r="98" spans="1:36" s="100" customFormat="1" ht="12" hidden="1" x14ac:dyDescent="0.3">
      <c r="A98" s="11">
        <v>90</v>
      </c>
      <c r="B98" s="15" t="s">
        <v>58</v>
      </c>
      <c r="C98" s="14" t="s">
        <v>16</v>
      </c>
      <c r="D98" s="14">
        <v>43004</v>
      </c>
      <c r="E98" s="15"/>
      <c r="F98" s="15" t="s">
        <v>652</v>
      </c>
      <c r="G98" s="15" t="s">
        <v>47</v>
      </c>
      <c r="H98" s="15" t="s">
        <v>806</v>
      </c>
      <c r="I98" s="22" t="s">
        <v>807</v>
      </c>
      <c r="J98" s="15" t="s">
        <v>36</v>
      </c>
      <c r="K98" s="15" t="s">
        <v>37</v>
      </c>
      <c r="L98" s="16">
        <v>280</v>
      </c>
      <c r="M98" s="17">
        <v>0.72</v>
      </c>
      <c r="N98" s="18">
        <v>200</v>
      </c>
      <c r="O98" s="19">
        <v>25</v>
      </c>
      <c r="P98" s="16"/>
      <c r="Q98" s="20">
        <f t="shared" si="40"/>
        <v>0</v>
      </c>
      <c r="R98" s="16">
        <v>300</v>
      </c>
      <c r="S98" s="20">
        <f t="shared" si="41"/>
        <v>60</v>
      </c>
      <c r="T98" s="16"/>
      <c r="U98" s="20">
        <f t="shared" si="42"/>
        <v>0</v>
      </c>
      <c r="V98" s="16"/>
      <c r="W98" s="20">
        <f t="shared" si="43"/>
        <v>0</v>
      </c>
      <c r="X98" s="16"/>
      <c r="Y98" s="20">
        <f t="shared" si="44"/>
        <v>0</v>
      </c>
      <c r="Z98" s="16"/>
      <c r="AA98" s="20">
        <f t="shared" si="45"/>
        <v>0</v>
      </c>
      <c r="AB98" s="60" t="s">
        <v>334</v>
      </c>
      <c r="AC98" s="57" t="s">
        <v>41</v>
      </c>
      <c r="AD98" s="51"/>
      <c r="AE98" s="38"/>
      <c r="AF98" s="11"/>
      <c r="AG98" s="52"/>
      <c r="AH98" s="51"/>
      <c r="AI98" s="34"/>
      <c r="AJ98" s="42">
        <f t="shared" si="46"/>
        <v>0</v>
      </c>
    </row>
    <row r="99" spans="1:36" s="100" customFormat="1" ht="12" hidden="1" x14ac:dyDescent="0.3">
      <c r="A99" s="11">
        <v>91</v>
      </c>
      <c r="B99" s="15" t="s">
        <v>58</v>
      </c>
      <c r="C99" s="14" t="s">
        <v>42</v>
      </c>
      <c r="D99" s="14">
        <v>43004</v>
      </c>
      <c r="E99" s="15"/>
      <c r="F99" s="15" t="s">
        <v>85</v>
      </c>
      <c r="G99" s="15" t="s">
        <v>35</v>
      </c>
      <c r="H99" s="15" t="s">
        <v>36</v>
      </c>
      <c r="I99" s="15" t="s">
        <v>37</v>
      </c>
      <c r="J99" s="15" t="s">
        <v>1058</v>
      </c>
      <c r="K99" s="15" t="s">
        <v>1059</v>
      </c>
      <c r="L99" s="16">
        <v>165</v>
      </c>
      <c r="M99" s="17">
        <v>0.72</v>
      </c>
      <c r="N99" s="18">
        <v>120</v>
      </c>
      <c r="O99" s="19"/>
      <c r="P99" s="16"/>
      <c r="Q99" s="20">
        <f t="shared" si="40"/>
        <v>0</v>
      </c>
      <c r="R99" s="16"/>
      <c r="S99" s="20">
        <f t="shared" si="41"/>
        <v>0</v>
      </c>
      <c r="T99" s="16"/>
      <c r="U99" s="20">
        <f t="shared" si="42"/>
        <v>0</v>
      </c>
      <c r="V99" s="16"/>
      <c r="W99" s="20">
        <f t="shared" si="43"/>
        <v>0</v>
      </c>
      <c r="X99" s="16"/>
      <c r="Y99" s="20">
        <f t="shared" si="44"/>
        <v>0</v>
      </c>
      <c r="Z99" s="16"/>
      <c r="AA99" s="20">
        <f t="shared" si="45"/>
        <v>0</v>
      </c>
      <c r="AB99" s="60"/>
      <c r="AC99" s="57" t="s">
        <v>41</v>
      </c>
      <c r="AD99" s="51"/>
      <c r="AE99" s="38"/>
      <c r="AF99" s="11"/>
      <c r="AG99" s="52"/>
      <c r="AH99" s="51"/>
      <c r="AI99" s="34"/>
      <c r="AJ99" s="42">
        <f t="shared" si="46"/>
        <v>0</v>
      </c>
    </row>
    <row r="100" spans="1:36" s="100" customFormat="1" ht="12" hidden="1" x14ac:dyDescent="0.3">
      <c r="A100" s="11">
        <v>92</v>
      </c>
      <c r="B100" s="15" t="s">
        <v>58</v>
      </c>
      <c r="C100" s="14" t="s">
        <v>15</v>
      </c>
      <c r="D100" s="14">
        <v>43004</v>
      </c>
      <c r="E100" s="15"/>
      <c r="F100" s="15" t="s">
        <v>53</v>
      </c>
      <c r="G100" s="15" t="s">
        <v>47</v>
      </c>
      <c r="H100" s="15" t="s">
        <v>36</v>
      </c>
      <c r="I100" s="22" t="s">
        <v>37</v>
      </c>
      <c r="J100" s="15" t="s">
        <v>396</v>
      </c>
      <c r="K100" s="22" t="s">
        <v>397</v>
      </c>
      <c r="L100" s="16">
        <v>170</v>
      </c>
      <c r="M100" s="17">
        <v>0.72</v>
      </c>
      <c r="N100" s="18">
        <v>120</v>
      </c>
      <c r="O100" s="19">
        <v>20</v>
      </c>
      <c r="P100" s="16">
        <v>180</v>
      </c>
      <c r="Q100" s="20">
        <f t="shared" ref="Q100:Q120" si="47">P100*0.22</f>
        <v>39.6</v>
      </c>
      <c r="R100" s="16"/>
      <c r="S100" s="20">
        <f t="shared" ref="S100:S120" si="48">R100*0.2</f>
        <v>0</v>
      </c>
      <c r="T100" s="16"/>
      <c r="U100" s="20">
        <f t="shared" ref="U100:U120" si="49">T100*0.2</f>
        <v>0</v>
      </c>
      <c r="V100" s="16"/>
      <c r="W100" s="20">
        <f t="shared" ref="W100:W120" si="50">V100*0.2</f>
        <v>0</v>
      </c>
      <c r="X100" s="16"/>
      <c r="Y100" s="20">
        <f t="shared" ref="Y100:Y120" si="51">X100*0.2</f>
        <v>0</v>
      </c>
      <c r="Z100" s="16"/>
      <c r="AA100" s="20">
        <f t="shared" ref="AA100:AA120" si="52">Z100*0.2</f>
        <v>0</v>
      </c>
      <c r="AB100" s="60" t="s">
        <v>1185</v>
      </c>
      <c r="AC100" s="57" t="s">
        <v>41</v>
      </c>
      <c r="AD100" s="51"/>
      <c r="AE100" s="38"/>
      <c r="AF100" s="11"/>
      <c r="AG100" s="52"/>
      <c r="AH100" s="51"/>
      <c r="AI100" s="34"/>
      <c r="AJ100" s="42">
        <f t="shared" ref="AJ100:AJ120" si="53">AH100*AI100</f>
        <v>0</v>
      </c>
    </row>
    <row r="101" spans="1:36" s="100" customFormat="1" ht="12" hidden="1" x14ac:dyDescent="0.3">
      <c r="A101" s="11">
        <v>93</v>
      </c>
      <c r="B101" s="15" t="s">
        <v>32</v>
      </c>
      <c r="C101" s="14" t="s">
        <v>999</v>
      </c>
      <c r="D101" s="14">
        <v>43004</v>
      </c>
      <c r="E101" s="15" t="s">
        <v>1186</v>
      </c>
      <c r="F101" s="15" t="s">
        <v>1043</v>
      </c>
      <c r="G101" s="15" t="s">
        <v>35</v>
      </c>
      <c r="H101" s="15" t="s">
        <v>775</v>
      </c>
      <c r="I101" s="22" t="s">
        <v>1151</v>
      </c>
      <c r="J101" s="15" t="s">
        <v>36</v>
      </c>
      <c r="K101" s="22" t="s">
        <v>37</v>
      </c>
      <c r="L101" s="16">
        <v>250</v>
      </c>
      <c r="M101" s="17">
        <v>0.8</v>
      </c>
      <c r="N101" s="18">
        <v>700</v>
      </c>
      <c r="O101" s="19"/>
      <c r="P101" s="16"/>
      <c r="Q101" s="20">
        <f t="shared" si="47"/>
        <v>0</v>
      </c>
      <c r="R101" s="16"/>
      <c r="S101" s="20">
        <f t="shared" si="48"/>
        <v>0</v>
      </c>
      <c r="T101" s="16"/>
      <c r="U101" s="20">
        <f t="shared" si="49"/>
        <v>0</v>
      </c>
      <c r="V101" s="16"/>
      <c r="W101" s="20">
        <f t="shared" si="50"/>
        <v>0</v>
      </c>
      <c r="X101" s="16">
        <v>250</v>
      </c>
      <c r="Y101" s="20">
        <f t="shared" si="51"/>
        <v>50</v>
      </c>
      <c r="Z101" s="16"/>
      <c r="AA101" s="20">
        <f t="shared" si="52"/>
        <v>0</v>
      </c>
      <c r="AB101" s="60" t="s">
        <v>1187</v>
      </c>
      <c r="AC101" s="57" t="s">
        <v>41</v>
      </c>
      <c r="AD101" s="51"/>
      <c r="AE101" s="38"/>
      <c r="AF101" s="11"/>
      <c r="AG101" s="52"/>
      <c r="AH101" s="51"/>
      <c r="AI101" s="34"/>
      <c r="AJ101" s="42">
        <f t="shared" si="53"/>
        <v>0</v>
      </c>
    </row>
    <row r="102" spans="1:36" s="100" customFormat="1" ht="12" hidden="1" x14ac:dyDescent="0.3">
      <c r="A102" s="11">
        <v>94</v>
      </c>
      <c r="B102" s="15" t="s">
        <v>763</v>
      </c>
      <c r="C102" s="14" t="s">
        <v>727</v>
      </c>
      <c r="D102" s="14">
        <v>43004</v>
      </c>
      <c r="E102" s="15" t="s">
        <v>1415</v>
      </c>
      <c r="F102" s="15" t="s">
        <v>620</v>
      </c>
      <c r="G102" s="15" t="s">
        <v>47</v>
      </c>
      <c r="H102" s="15" t="s">
        <v>219</v>
      </c>
      <c r="I102" s="22" t="s">
        <v>220</v>
      </c>
      <c r="J102" s="15" t="s">
        <v>1172</v>
      </c>
      <c r="K102" s="15" t="s">
        <v>173</v>
      </c>
      <c r="L102" s="16">
        <v>460</v>
      </c>
      <c r="M102" s="17">
        <v>0.46</v>
      </c>
      <c r="N102" s="18">
        <v>209.84</v>
      </c>
      <c r="O102" s="19"/>
      <c r="P102" s="16"/>
      <c r="Q102" s="20">
        <f t="shared" si="47"/>
        <v>0</v>
      </c>
      <c r="R102" s="16"/>
      <c r="S102" s="20">
        <f t="shared" si="48"/>
        <v>0</v>
      </c>
      <c r="T102" s="16"/>
      <c r="U102" s="20">
        <f t="shared" si="49"/>
        <v>0</v>
      </c>
      <c r="V102" s="16">
        <v>250</v>
      </c>
      <c r="W102" s="20">
        <f t="shared" si="50"/>
        <v>50</v>
      </c>
      <c r="X102" s="16"/>
      <c r="Y102" s="20">
        <f t="shared" si="51"/>
        <v>0</v>
      </c>
      <c r="Z102" s="16"/>
      <c r="AA102" s="20">
        <f t="shared" si="52"/>
        <v>0</v>
      </c>
      <c r="AB102" s="60"/>
      <c r="AC102" s="57" t="s">
        <v>41</v>
      </c>
      <c r="AD102" s="51"/>
      <c r="AE102" s="38"/>
      <c r="AF102" s="11"/>
      <c r="AG102" s="52"/>
      <c r="AH102" s="51"/>
      <c r="AI102" s="34"/>
      <c r="AJ102" s="42">
        <f t="shared" si="53"/>
        <v>0</v>
      </c>
    </row>
    <row r="103" spans="1:36" s="100" customFormat="1" ht="12" hidden="1" x14ac:dyDescent="0.3">
      <c r="A103" s="11">
        <v>95</v>
      </c>
      <c r="B103" s="15" t="s">
        <v>58</v>
      </c>
      <c r="C103" s="14" t="s">
        <v>727</v>
      </c>
      <c r="D103" s="14">
        <v>43004</v>
      </c>
      <c r="E103" s="15"/>
      <c r="F103" s="15" t="s">
        <v>620</v>
      </c>
      <c r="G103" s="15" t="s">
        <v>47</v>
      </c>
      <c r="H103" s="15" t="s">
        <v>36</v>
      </c>
      <c r="I103" s="15" t="s">
        <v>37</v>
      </c>
      <c r="J103" s="15" t="s">
        <v>128</v>
      </c>
      <c r="K103" s="15" t="s">
        <v>129</v>
      </c>
      <c r="L103" s="16">
        <v>140</v>
      </c>
      <c r="M103" s="17">
        <v>0.72</v>
      </c>
      <c r="N103" s="18">
        <v>100</v>
      </c>
      <c r="O103" s="19"/>
      <c r="P103" s="16"/>
      <c r="Q103" s="20">
        <f t="shared" ref="Q103:Q119" si="54">P103*0.22</f>
        <v>0</v>
      </c>
      <c r="R103" s="16"/>
      <c r="S103" s="20">
        <f t="shared" ref="S103:S119" si="55">R103*0.2</f>
        <v>0</v>
      </c>
      <c r="T103" s="16"/>
      <c r="U103" s="20">
        <f t="shared" ref="U103:U119" si="56">T103*0.2</f>
        <v>0</v>
      </c>
      <c r="V103" s="16">
        <v>150</v>
      </c>
      <c r="W103" s="20">
        <f t="shared" ref="W103:W119" si="57">V103*0.2</f>
        <v>30</v>
      </c>
      <c r="X103" s="16"/>
      <c r="Y103" s="20">
        <f t="shared" ref="Y103:Y119" si="58">X103*0.2</f>
        <v>0</v>
      </c>
      <c r="Z103" s="16"/>
      <c r="AA103" s="20">
        <f t="shared" ref="AA103:AA119" si="59">Z103*0.2</f>
        <v>0</v>
      </c>
      <c r="AB103" s="60"/>
      <c r="AC103" s="57" t="s">
        <v>41</v>
      </c>
      <c r="AD103" s="51"/>
      <c r="AE103" s="38"/>
      <c r="AF103" s="11"/>
      <c r="AG103" s="52"/>
      <c r="AH103" s="51"/>
      <c r="AI103" s="34"/>
      <c r="AJ103" s="42">
        <f t="shared" ref="AJ103:AJ119" si="60">AH103*AI103</f>
        <v>0</v>
      </c>
    </row>
    <row r="104" spans="1:36" s="100" customFormat="1" ht="12" hidden="1" x14ac:dyDescent="0.3">
      <c r="A104" s="11">
        <v>96</v>
      </c>
      <c r="B104" s="15" t="s">
        <v>118</v>
      </c>
      <c r="C104" s="14" t="s">
        <v>15</v>
      </c>
      <c r="D104" s="14">
        <v>43004</v>
      </c>
      <c r="E104" s="15"/>
      <c r="F104" s="15" t="s">
        <v>53</v>
      </c>
      <c r="G104" s="15" t="s">
        <v>47</v>
      </c>
      <c r="H104" s="15" t="s">
        <v>36</v>
      </c>
      <c r="I104" s="22" t="s">
        <v>37</v>
      </c>
      <c r="J104" s="15" t="s">
        <v>309</v>
      </c>
      <c r="K104" s="22" t="s">
        <v>310</v>
      </c>
      <c r="L104" s="16">
        <v>240</v>
      </c>
      <c r="M104" s="17">
        <v>0.7</v>
      </c>
      <c r="N104" s="18">
        <f t="shared" ref="N104:N119" si="61">L104*M104</f>
        <v>168</v>
      </c>
      <c r="O104" s="19"/>
      <c r="P104" s="16">
        <v>250</v>
      </c>
      <c r="Q104" s="20">
        <f t="shared" si="54"/>
        <v>55</v>
      </c>
      <c r="R104" s="16"/>
      <c r="S104" s="20">
        <f t="shared" si="55"/>
        <v>0</v>
      </c>
      <c r="T104" s="16"/>
      <c r="U104" s="20">
        <f t="shared" si="56"/>
        <v>0</v>
      </c>
      <c r="V104" s="16"/>
      <c r="W104" s="20">
        <f t="shared" si="57"/>
        <v>0</v>
      </c>
      <c r="X104" s="16"/>
      <c r="Y104" s="20">
        <f t="shared" si="58"/>
        <v>0</v>
      </c>
      <c r="Z104" s="16"/>
      <c r="AA104" s="20">
        <f t="shared" si="59"/>
        <v>0</v>
      </c>
      <c r="AB104" s="60"/>
      <c r="AC104" s="57" t="s">
        <v>41</v>
      </c>
      <c r="AD104" s="51"/>
      <c r="AE104" s="38"/>
      <c r="AF104" s="11"/>
      <c r="AG104" s="52"/>
      <c r="AH104" s="51"/>
      <c r="AI104" s="34"/>
      <c r="AJ104" s="42">
        <f t="shared" si="60"/>
        <v>0</v>
      </c>
    </row>
    <row r="105" spans="1:36" s="100" customFormat="1" ht="12" hidden="1" x14ac:dyDescent="0.3">
      <c r="A105" s="11">
        <v>97</v>
      </c>
      <c r="B105" s="15" t="s">
        <v>32</v>
      </c>
      <c r="C105" s="14" t="s">
        <v>727</v>
      </c>
      <c r="D105" s="14">
        <v>43005</v>
      </c>
      <c r="E105" s="15"/>
      <c r="F105" s="15" t="s">
        <v>620</v>
      </c>
      <c r="G105" s="15" t="s">
        <v>35</v>
      </c>
      <c r="H105" s="15" t="s">
        <v>1080</v>
      </c>
      <c r="I105" s="22" t="s">
        <v>1081</v>
      </c>
      <c r="J105" s="15" t="s">
        <v>36</v>
      </c>
      <c r="K105" s="22" t="s">
        <v>37</v>
      </c>
      <c r="L105" s="16">
        <v>200</v>
      </c>
      <c r="M105" s="17">
        <v>0.8</v>
      </c>
      <c r="N105" s="18">
        <f t="shared" si="61"/>
        <v>160</v>
      </c>
      <c r="O105" s="19"/>
      <c r="P105" s="16"/>
      <c r="Q105" s="20">
        <f t="shared" si="54"/>
        <v>0</v>
      </c>
      <c r="R105" s="16"/>
      <c r="S105" s="20">
        <f t="shared" si="55"/>
        <v>0</v>
      </c>
      <c r="T105" s="16"/>
      <c r="U105" s="20">
        <f t="shared" si="56"/>
        <v>0</v>
      </c>
      <c r="V105" s="16">
        <v>3</v>
      </c>
      <c r="W105" s="20">
        <v>30</v>
      </c>
      <c r="X105" s="16"/>
      <c r="Y105" s="20">
        <f t="shared" si="58"/>
        <v>0</v>
      </c>
      <c r="Z105" s="16"/>
      <c r="AA105" s="20">
        <f t="shared" si="59"/>
        <v>0</v>
      </c>
      <c r="AB105" s="60" t="s">
        <v>1188</v>
      </c>
      <c r="AC105" s="57" t="s">
        <v>41</v>
      </c>
      <c r="AD105" s="51"/>
      <c r="AE105" s="38"/>
      <c r="AF105" s="11"/>
      <c r="AG105" s="52"/>
      <c r="AH105" s="51"/>
      <c r="AI105" s="34"/>
      <c r="AJ105" s="42">
        <f t="shared" si="60"/>
        <v>0</v>
      </c>
    </row>
    <row r="106" spans="1:36" s="100" customFormat="1" ht="12" hidden="1" x14ac:dyDescent="0.3">
      <c r="A106" s="11">
        <v>98</v>
      </c>
      <c r="B106" s="15" t="s">
        <v>58</v>
      </c>
      <c r="C106" s="14" t="s">
        <v>727</v>
      </c>
      <c r="D106" s="14">
        <v>43005</v>
      </c>
      <c r="E106" s="15"/>
      <c r="F106" s="15" t="s">
        <v>620</v>
      </c>
      <c r="G106" s="15" t="s">
        <v>47</v>
      </c>
      <c r="H106" s="15" t="s">
        <v>806</v>
      </c>
      <c r="I106" s="22" t="s">
        <v>807</v>
      </c>
      <c r="J106" s="15" t="s">
        <v>36</v>
      </c>
      <c r="K106" s="15" t="s">
        <v>37</v>
      </c>
      <c r="L106" s="16">
        <v>280</v>
      </c>
      <c r="M106" s="17">
        <v>0.72</v>
      </c>
      <c r="N106" s="18">
        <v>200</v>
      </c>
      <c r="O106" s="19">
        <v>25</v>
      </c>
      <c r="P106" s="16"/>
      <c r="Q106" s="20">
        <f t="shared" si="54"/>
        <v>0</v>
      </c>
      <c r="R106" s="16"/>
      <c r="S106" s="20">
        <f t="shared" si="55"/>
        <v>0</v>
      </c>
      <c r="T106" s="16"/>
      <c r="U106" s="20">
        <f t="shared" si="56"/>
        <v>0</v>
      </c>
      <c r="V106" s="16">
        <v>300</v>
      </c>
      <c r="W106" s="20">
        <f t="shared" si="57"/>
        <v>60</v>
      </c>
      <c r="X106" s="16"/>
      <c r="Y106" s="20">
        <f t="shared" si="58"/>
        <v>0</v>
      </c>
      <c r="Z106" s="16"/>
      <c r="AA106" s="20">
        <f t="shared" si="59"/>
        <v>0</v>
      </c>
      <c r="AB106" s="60"/>
      <c r="AC106" s="57" t="s">
        <v>41</v>
      </c>
      <c r="AD106" s="51"/>
      <c r="AE106" s="38"/>
      <c r="AF106" s="11"/>
      <c r="AG106" s="52"/>
      <c r="AH106" s="51"/>
      <c r="AI106" s="34"/>
      <c r="AJ106" s="42">
        <f t="shared" si="60"/>
        <v>0</v>
      </c>
    </row>
    <row r="107" spans="1:36" s="100" customFormat="1" ht="12" hidden="1" x14ac:dyDescent="0.3">
      <c r="A107" s="11">
        <v>99</v>
      </c>
      <c r="B107" s="15" t="s">
        <v>58</v>
      </c>
      <c r="C107" s="14" t="s">
        <v>15</v>
      </c>
      <c r="D107" s="14">
        <v>43005</v>
      </c>
      <c r="E107" s="15"/>
      <c r="F107" s="15" t="s">
        <v>53</v>
      </c>
      <c r="G107" s="15" t="s">
        <v>47</v>
      </c>
      <c r="H107" s="15" t="s">
        <v>806</v>
      </c>
      <c r="I107" s="15" t="s">
        <v>807</v>
      </c>
      <c r="J107" s="15" t="s">
        <v>36</v>
      </c>
      <c r="K107" s="15" t="s">
        <v>37</v>
      </c>
      <c r="L107" s="16">
        <v>280</v>
      </c>
      <c r="M107" s="17">
        <v>0.72</v>
      </c>
      <c r="N107" s="18">
        <v>200</v>
      </c>
      <c r="O107" s="19">
        <v>25</v>
      </c>
      <c r="P107" s="16">
        <v>300</v>
      </c>
      <c r="Q107" s="20">
        <f t="shared" ref="Q107:Q118" si="62">P107*0.22</f>
        <v>66</v>
      </c>
      <c r="R107" s="16"/>
      <c r="S107" s="20">
        <f t="shared" ref="S107:S118" si="63">R107*0.2</f>
        <v>0</v>
      </c>
      <c r="T107" s="16"/>
      <c r="U107" s="20">
        <f t="shared" ref="U107:U118" si="64">T107*0.2</f>
        <v>0</v>
      </c>
      <c r="V107" s="16"/>
      <c r="W107" s="20">
        <f t="shared" ref="W107:W118" si="65">V107*0.2</f>
        <v>0</v>
      </c>
      <c r="X107" s="16"/>
      <c r="Y107" s="20">
        <f t="shared" ref="Y107:Y118" si="66">X107*0.2</f>
        <v>0</v>
      </c>
      <c r="Z107" s="16"/>
      <c r="AA107" s="20">
        <f t="shared" ref="AA107:AA118" si="67">Z107*0.2</f>
        <v>0</v>
      </c>
      <c r="AB107" s="60"/>
      <c r="AC107" s="57" t="s">
        <v>41</v>
      </c>
      <c r="AD107" s="51"/>
      <c r="AE107" s="38"/>
      <c r="AF107" s="11"/>
      <c r="AG107" s="52"/>
      <c r="AH107" s="51"/>
      <c r="AI107" s="34"/>
      <c r="AJ107" s="42">
        <f t="shared" ref="AJ107:AJ118" si="68">AH107*AI107</f>
        <v>0</v>
      </c>
    </row>
    <row r="108" spans="1:36" s="100" customFormat="1" ht="12" hidden="1" x14ac:dyDescent="0.3">
      <c r="A108" s="119">
        <v>100</v>
      </c>
      <c r="B108" s="15" t="s">
        <v>58</v>
      </c>
      <c r="C108" s="14" t="s">
        <v>16</v>
      </c>
      <c r="D108" s="14">
        <v>43005</v>
      </c>
      <c r="E108" s="15"/>
      <c r="F108" s="15" t="s">
        <v>652</v>
      </c>
      <c r="G108" s="15" t="s">
        <v>47</v>
      </c>
      <c r="H108" s="15" t="s">
        <v>36</v>
      </c>
      <c r="I108" s="15" t="s">
        <v>37</v>
      </c>
      <c r="J108" s="15" t="s">
        <v>849</v>
      </c>
      <c r="K108" s="15" t="s">
        <v>389</v>
      </c>
      <c r="L108" s="16">
        <v>230</v>
      </c>
      <c r="M108" s="17">
        <v>0.72</v>
      </c>
      <c r="N108" s="18">
        <f t="shared" ref="N108:N118" si="69">L108*M108</f>
        <v>165.6</v>
      </c>
      <c r="O108" s="19"/>
      <c r="P108" s="16"/>
      <c r="Q108" s="20">
        <f t="shared" si="62"/>
        <v>0</v>
      </c>
      <c r="R108" s="16">
        <v>250</v>
      </c>
      <c r="S108" s="20">
        <f t="shared" si="63"/>
        <v>50</v>
      </c>
      <c r="T108" s="16"/>
      <c r="U108" s="20">
        <f t="shared" si="64"/>
        <v>0</v>
      </c>
      <c r="V108" s="16"/>
      <c r="W108" s="20">
        <f t="shared" si="65"/>
        <v>0</v>
      </c>
      <c r="X108" s="16"/>
      <c r="Y108" s="20">
        <f t="shared" si="66"/>
        <v>0</v>
      </c>
      <c r="Z108" s="16"/>
      <c r="AA108" s="20">
        <f t="shared" si="67"/>
        <v>0</v>
      </c>
      <c r="AB108" s="60"/>
      <c r="AC108" s="57"/>
      <c r="AD108" s="51"/>
      <c r="AE108" s="38"/>
      <c r="AF108" s="11"/>
      <c r="AG108" s="52"/>
      <c r="AH108" s="51"/>
      <c r="AI108" s="34"/>
      <c r="AJ108" s="42">
        <f t="shared" si="68"/>
        <v>0</v>
      </c>
    </row>
    <row r="109" spans="1:36" s="100" customFormat="1" ht="12" hidden="1" x14ac:dyDescent="0.3">
      <c r="A109" s="120">
        <v>101</v>
      </c>
      <c r="B109" s="15" t="s">
        <v>58</v>
      </c>
      <c r="C109" s="14" t="s">
        <v>17</v>
      </c>
      <c r="D109" s="14">
        <v>43005</v>
      </c>
      <c r="E109" s="15"/>
      <c r="F109" s="15" t="s">
        <v>34</v>
      </c>
      <c r="G109" s="15" t="s">
        <v>35</v>
      </c>
      <c r="H109" s="15" t="s">
        <v>36</v>
      </c>
      <c r="I109" s="22" t="s">
        <v>37</v>
      </c>
      <c r="J109" s="15" t="s">
        <v>1189</v>
      </c>
      <c r="K109" s="22" t="s">
        <v>489</v>
      </c>
      <c r="L109" s="16">
        <v>250</v>
      </c>
      <c r="M109" s="17">
        <v>0.65</v>
      </c>
      <c r="N109" s="18">
        <v>165</v>
      </c>
      <c r="O109" s="19"/>
      <c r="P109" s="16"/>
      <c r="Q109" s="20">
        <f t="shared" si="62"/>
        <v>0</v>
      </c>
      <c r="R109" s="16"/>
      <c r="S109" s="20">
        <f t="shared" si="63"/>
        <v>0</v>
      </c>
      <c r="T109" s="16">
        <v>250</v>
      </c>
      <c r="U109" s="20">
        <f t="shared" si="64"/>
        <v>50</v>
      </c>
      <c r="V109" s="16"/>
      <c r="W109" s="20">
        <f t="shared" si="65"/>
        <v>0</v>
      </c>
      <c r="X109" s="16"/>
      <c r="Y109" s="20">
        <f t="shared" si="66"/>
        <v>0</v>
      </c>
      <c r="Z109" s="16"/>
      <c r="AA109" s="20">
        <f t="shared" si="67"/>
        <v>0</v>
      </c>
      <c r="AB109" s="60"/>
      <c r="AC109" s="57" t="s">
        <v>41</v>
      </c>
      <c r="AD109" s="51"/>
      <c r="AE109" s="38"/>
      <c r="AF109" s="11"/>
      <c r="AG109" s="52"/>
      <c r="AH109" s="51"/>
      <c r="AI109" s="34"/>
      <c r="AJ109" s="42">
        <f t="shared" si="68"/>
        <v>0</v>
      </c>
    </row>
    <row r="110" spans="1:36" s="100" customFormat="1" ht="12" hidden="1" x14ac:dyDescent="0.3">
      <c r="A110" s="119">
        <v>102</v>
      </c>
      <c r="B110" s="15" t="s">
        <v>58</v>
      </c>
      <c r="C110" s="14" t="s">
        <v>999</v>
      </c>
      <c r="D110" s="14">
        <v>43006</v>
      </c>
      <c r="E110" s="15"/>
      <c r="F110" s="15" t="s">
        <v>1043</v>
      </c>
      <c r="G110" s="15" t="s">
        <v>35</v>
      </c>
      <c r="H110" s="15" t="s">
        <v>36</v>
      </c>
      <c r="I110" s="22" t="s">
        <v>37</v>
      </c>
      <c r="J110" s="15" t="s">
        <v>1190</v>
      </c>
      <c r="K110" s="22" t="s">
        <v>1191</v>
      </c>
      <c r="L110" s="16">
        <v>166</v>
      </c>
      <c r="M110" s="17">
        <v>0.65</v>
      </c>
      <c r="N110" s="18">
        <f t="shared" si="69"/>
        <v>107.9</v>
      </c>
      <c r="O110" s="19"/>
      <c r="P110" s="16"/>
      <c r="Q110" s="20">
        <f t="shared" si="62"/>
        <v>0</v>
      </c>
      <c r="R110" s="16"/>
      <c r="S110" s="20">
        <f t="shared" si="63"/>
        <v>0</v>
      </c>
      <c r="T110" s="16"/>
      <c r="U110" s="20">
        <f t="shared" si="64"/>
        <v>0</v>
      </c>
      <c r="V110" s="16"/>
      <c r="W110" s="20">
        <f t="shared" si="65"/>
        <v>0</v>
      </c>
      <c r="X110" s="16">
        <v>170</v>
      </c>
      <c r="Y110" s="20">
        <f t="shared" si="66"/>
        <v>34</v>
      </c>
      <c r="Z110" s="16"/>
      <c r="AA110" s="20">
        <f t="shared" si="67"/>
        <v>0</v>
      </c>
      <c r="AB110" s="60"/>
      <c r="AC110" s="57"/>
      <c r="AD110" s="51"/>
      <c r="AE110" s="38"/>
      <c r="AF110" s="11"/>
      <c r="AG110" s="52"/>
      <c r="AH110" s="51"/>
      <c r="AI110" s="34"/>
      <c r="AJ110" s="42">
        <f t="shared" si="68"/>
        <v>0</v>
      </c>
    </row>
    <row r="111" spans="1:36" s="100" customFormat="1" ht="12" hidden="1" x14ac:dyDescent="0.3">
      <c r="A111" s="119">
        <v>103</v>
      </c>
      <c r="B111" s="15" t="s">
        <v>58</v>
      </c>
      <c r="C111" s="14" t="s">
        <v>15</v>
      </c>
      <c r="D111" s="14">
        <v>43006</v>
      </c>
      <c r="E111" s="15"/>
      <c r="F111" s="15" t="s">
        <v>53</v>
      </c>
      <c r="G111" s="15" t="s">
        <v>47</v>
      </c>
      <c r="H111" s="15" t="s">
        <v>36</v>
      </c>
      <c r="I111" s="22" t="s">
        <v>37</v>
      </c>
      <c r="J111" s="15" t="s">
        <v>1192</v>
      </c>
      <c r="K111" s="15" t="s">
        <v>1193</v>
      </c>
      <c r="L111" s="16">
        <v>346</v>
      </c>
      <c r="M111" s="17">
        <v>0.72</v>
      </c>
      <c r="N111" s="18">
        <f t="shared" si="69"/>
        <v>249.12</v>
      </c>
      <c r="O111" s="19"/>
      <c r="P111" s="16">
        <v>350</v>
      </c>
      <c r="Q111" s="20">
        <f t="shared" si="62"/>
        <v>77</v>
      </c>
      <c r="R111" s="16"/>
      <c r="S111" s="20">
        <f t="shared" si="63"/>
        <v>0</v>
      </c>
      <c r="T111" s="16"/>
      <c r="U111" s="20">
        <f t="shared" si="64"/>
        <v>0</v>
      </c>
      <c r="V111" s="16"/>
      <c r="W111" s="20">
        <f t="shared" si="65"/>
        <v>0</v>
      </c>
      <c r="X111" s="16"/>
      <c r="Y111" s="20">
        <f t="shared" si="66"/>
        <v>0</v>
      </c>
      <c r="Z111" s="16"/>
      <c r="AA111" s="20">
        <f t="shared" si="67"/>
        <v>0</v>
      </c>
      <c r="AB111" s="60"/>
      <c r="AC111" s="57"/>
      <c r="AD111" s="51"/>
      <c r="AE111" s="38"/>
      <c r="AF111" s="11"/>
      <c r="AG111" s="52"/>
      <c r="AH111" s="51"/>
      <c r="AI111" s="34"/>
      <c r="AJ111" s="42">
        <f t="shared" si="68"/>
        <v>0</v>
      </c>
    </row>
    <row r="112" spans="1:36" s="100" customFormat="1" ht="12" hidden="1" x14ac:dyDescent="0.3">
      <c r="A112" s="119">
        <v>104</v>
      </c>
      <c r="B112" s="15" t="s">
        <v>58</v>
      </c>
      <c r="C112" s="14" t="s">
        <v>727</v>
      </c>
      <c r="D112" s="14">
        <v>43006</v>
      </c>
      <c r="E112" s="15"/>
      <c r="F112" s="15" t="s">
        <v>620</v>
      </c>
      <c r="G112" s="15" t="s">
        <v>47</v>
      </c>
      <c r="H112" s="15" t="s">
        <v>36</v>
      </c>
      <c r="I112" s="15" t="s">
        <v>37</v>
      </c>
      <c r="J112" s="15" t="s">
        <v>128</v>
      </c>
      <c r="K112" s="15" t="s">
        <v>129</v>
      </c>
      <c r="L112" s="16">
        <v>140</v>
      </c>
      <c r="M112" s="17">
        <v>0.72</v>
      </c>
      <c r="N112" s="18">
        <f t="shared" si="69"/>
        <v>100.8</v>
      </c>
      <c r="O112" s="19"/>
      <c r="P112" s="16"/>
      <c r="Q112" s="20">
        <f t="shared" si="62"/>
        <v>0</v>
      </c>
      <c r="R112" s="16"/>
      <c r="S112" s="20">
        <f t="shared" si="63"/>
        <v>0</v>
      </c>
      <c r="T112" s="16"/>
      <c r="U112" s="20">
        <f t="shared" si="64"/>
        <v>0</v>
      </c>
      <c r="V112" s="16">
        <v>150</v>
      </c>
      <c r="W112" s="20">
        <f t="shared" si="65"/>
        <v>30</v>
      </c>
      <c r="X112" s="16"/>
      <c r="Y112" s="20">
        <f t="shared" si="66"/>
        <v>0</v>
      </c>
      <c r="Z112" s="16"/>
      <c r="AA112" s="20">
        <f t="shared" si="67"/>
        <v>0</v>
      </c>
      <c r="AB112" s="60"/>
      <c r="AC112" s="57"/>
      <c r="AD112" s="51"/>
      <c r="AE112" s="38"/>
      <c r="AF112" s="11"/>
      <c r="AG112" s="52"/>
      <c r="AH112" s="51"/>
      <c r="AI112" s="34"/>
      <c r="AJ112" s="42">
        <f t="shared" si="68"/>
        <v>0</v>
      </c>
    </row>
    <row r="113" spans="1:36" s="100" customFormat="1" ht="12" hidden="1" x14ac:dyDescent="0.3">
      <c r="A113" s="119">
        <v>105</v>
      </c>
      <c r="B113" s="15" t="s">
        <v>58</v>
      </c>
      <c r="C113" s="14" t="s">
        <v>17</v>
      </c>
      <c r="D113" s="14">
        <v>43007</v>
      </c>
      <c r="E113" s="15"/>
      <c r="F113" s="15" t="s">
        <v>34</v>
      </c>
      <c r="G113" s="15" t="s">
        <v>59</v>
      </c>
      <c r="H113" s="15" t="s">
        <v>36</v>
      </c>
      <c r="I113" s="15" t="s">
        <v>37</v>
      </c>
      <c r="J113" s="15" t="s">
        <v>249</v>
      </c>
      <c r="K113" s="15" t="s">
        <v>250</v>
      </c>
      <c r="L113" s="16">
        <v>70</v>
      </c>
      <c r="M113" s="17">
        <v>0.62</v>
      </c>
      <c r="N113" s="18">
        <f t="shared" si="69"/>
        <v>43.4</v>
      </c>
      <c r="O113" s="19"/>
      <c r="P113" s="16"/>
      <c r="Q113" s="20">
        <f t="shared" si="62"/>
        <v>0</v>
      </c>
      <c r="R113" s="16"/>
      <c r="S113" s="20">
        <f t="shared" si="63"/>
        <v>0</v>
      </c>
      <c r="T113" s="16">
        <v>100</v>
      </c>
      <c r="U113" s="20">
        <f t="shared" si="64"/>
        <v>20</v>
      </c>
      <c r="V113" s="16"/>
      <c r="W113" s="20">
        <f t="shared" si="65"/>
        <v>0</v>
      </c>
      <c r="X113" s="16"/>
      <c r="Y113" s="20">
        <f t="shared" si="66"/>
        <v>0</v>
      </c>
      <c r="Z113" s="16"/>
      <c r="AA113" s="20">
        <f t="shared" si="67"/>
        <v>0</v>
      </c>
      <c r="AB113" s="60" t="s">
        <v>1194</v>
      </c>
      <c r="AC113" s="57"/>
      <c r="AD113" s="51"/>
      <c r="AE113" s="38"/>
      <c r="AF113" s="11"/>
      <c r="AG113" s="52"/>
      <c r="AH113" s="51"/>
      <c r="AI113" s="34"/>
      <c r="AJ113" s="42">
        <f t="shared" si="68"/>
        <v>0</v>
      </c>
    </row>
    <row r="114" spans="1:36" s="100" customFormat="1" ht="12" hidden="1" x14ac:dyDescent="0.3">
      <c r="A114" s="119">
        <v>106</v>
      </c>
      <c r="B114" s="15" t="s">
        <v>58</v>
      </c>
      <c r="C114" s="14" t="s">
        <v>17</v>
      </c>
      <c r="D114" s="14">
        <v>43007</v>
      </c>
      <c r="E114" s="15"/>
      <c r="F114" s="15" t="s">
        <v>34</v>
      </c>
      <c r="G114" s="15" t="s">
        <v>35</v>
      </c>
      <c r="H114" s="15" t="s">
        <v>36</v>
      </c>
      <c r="I114" s="15" t="s">
        <v>37</v>
      </c>
      <c r="J114" s="15" t="s">
        <v>1195</v>
      </c>
      <c r="K114" s="15" t="s">
        <v>1196</v>
      </c>
      <c r="L114" s="16">
        <v>166</v>
      </c>
      <c r="M114" s="17">
        <v>0.68</v>
      </c>
      <c r="N114" s="18">
        <f t="shared" si="69"/>
        <v>112.88000000000001</v>
      </c>
      <c r="O114" s="19"/>
      <c r="P114" s="16"/>
      <c r="Q114" s="20">
        <f t="shared" si="62"/>
        <v>0</v>
      </c>
      <c r="R114" s="16"/>
      <c r="S114" s="20">
        <f t="shared" si="63"/>
        <v>0</v>
      </c>
      <c r="T114" s="16">
        <v>180</v>
      </c>
      <c r="U114" s="20">
        <f t="shared" si="64"/>
        <v>36</v>
      </c>
      <c r="V114" s="16"/>
      <c r="W114" s="20">
        <f t="shared" si="65"/>
        <v>0</v>
      </c>
      <c r="X114" s="16"/>
      <c r="Y114" s="20">
        <f t="shared" si="66"/>
        <v>0</v>
      </c>
      <c r="Z114" s="16"/>
      <c r="AA114" s="20">
        <f t="shared" si="67"/>
        <v>0</v>
      </c>
      <c r="AB114" s="60"/>
      <c r="AC114" s="57"/>
      <c r="AD114" s="51"/>
      <c r="AE114" s="38"/>
      <c r="AF114" s="11"/>
      <c r="AG114" s="52"/>
      <c r="AH114" s="51"/>
      <c r="AI114" s="34"/>
      <c r="AJ114" s="42">
        <f t="shared" si="68"/>
        <v>0</v>
      </c>
    </row>
    <row r="115" spans="1:36" s="100" customFormat="1" ht="12" hidden="1" x14ac:dyDescent="0.3">
      <c r="A115" s="119">
        <v>107</v>
      </c>
      <c r="B115" s="15" t="s">
        <v>58</v>
      </c>
      <c r="C115" s="14" t="s">
        <v>727</v>
      </c>
      <c r="D115" s="14">
        <v>43007</v>
      </c>
      <c r="E115" s="15"/>
      <c r="F115" s="15" t="s">
        <v>620</v>
      </c>
      <c r="G115" s="15" t="s">
        <v>47</v>
      </c>
      <c r="H115" s="15" t="s">
        <v>1197</v>
      </c>
      <c r="I115" s="22" t="s">
        <v>1198</v>
      </c>
      <c r="J115" s="15" t="s">
        <v>36</v>
      </c>
      <c r="K115" s="22" t="s">
        <v>37</v>
      </c>
      <c r="L115" s="16">
        <v>364</v>
      </c>
      <c r="M115" s="17">
        <v>0.72</v>
      </c>
      <c r="N115" s="18">
        <f t="shared" si="69"/>
        <v>262.08</v>
      </c>
      <c r="O115" s="19">
        <v>25</v>
      </c>
      <c r="P115" s="16"/>
      <c r="Q115" s="20">
        <f t="shared" si="62"/>
        <v>0</v>
      </c>
      <c r="R115" s="16"/>
      <c r="S115" s="20">
        <f t="shared" si="63"/>
        <v>0</v>
      </c>
      <c r="T115" s="16"/>
      <c r="U115" s="20">
        <f t="shared" si="64"/>
        <v>0</v>
      </c>
      <c r="V115" s="16">
        <v>370</v>
      </c>
      <c r="W115" s="20">
        <f t="shared" si="65"/>
        <v>74</v>
      </c>
      <c r="X115" s="16"/>
      <c r="Y115" s="20">
        <f t="shared" si="66"/>
        <v>0</v>
      </c>
      <c r="Z115" s="16"/>
      <c r="AA115" s="20">
        <f t="shared" si="67"/>
        <v>0</v>
      </c>
      <c r="AB115" s="60" t="s">
        <v>334</v>
      </c>
      <c r="AC115" s="57"/>
      <c r="AD115" s="51"/>
      <c r="AE115" s="38"/>
      <c r="AF115" s="11"/>
      <c r="AG115" s="52"/>
      <c r="AH115" s="51"/>
      <c r="AI115" s="34"/>
      <c r="AJ115" s="42">
        <f t="shared" si="68"/>
        <v>0</v>
      </c>
    </row>
    <row r="116" spans="1:36" s="100" customFormat="1" ht="12" hidden="1" x14ac:dyDescent="0.3">
      <c r="A116" s="11">
        <v>108</v>
      </c>
      <c r="B116" s="15" t="s">
        <v>67</v>
      </c>
      <c r="C116" s="14" t="s">
        <v>15</v>
      </c>
      <c r="D116" s="14">
        <v>43007</v>
      </c>
      <c r="E116" s="15"/>
      <c r="F116" s="15" t="s">
        <v>53</v>
      </c>
      <c r="G116" s="15" t="s">
        <v>47</v>
      </c>
      <c r="H116" s="15" t="s">
        <v>36</v>
      </c>
      <c r="I116" s="22" t="s">
        <v>37</v>
      </c>
      <c r="J116" s="15" t="s">
        <v>1199</v>
      </c>
      <c r="K116" s="22" t="s">
        <v>1200</v>
      </c>
      <c r="L116" s="16">
        <v>430</v>
      </c>
      <c r="M116" s="17">
        <v>0.7</v>
      </c>
      <c r="N116" s="18">
        <f t="shared" si="69"/>
        <v>301</v>
      </c>
      <c r="O116" s="19"/>
      <c r="P116" s="16">
        <v>430</v>
      </c>
      <c r="Q116" s="20">
        <f t="shared" si="62"/>
        <v>94.6</v>
      </c>
      <c r="R116" s="16"/>
      <c r="S116" s="20">
        <f t="shared" si="63"/>
        <v>0</v>
      </c>
      <c r="T116" s="16"/>
      <c r="U116" s="20">
        <f t="shared" si="64"/>
        <v>0</v>
      </c>
      <c r="V116" s="16"/>
      <c r="W116" s="20">
        <f t="shared" si="65"/>
        <v>0</v>
      </c>
      <c r="X116" s="16"/>
      <c r="Y116" s="20">
        <f t="shared" si="66"/>
        <v>0</v>
      </c>
      <c r="Z116" s="16"/>
      <c r="AA116" s="20">
        <f t="shared" si="67"/>
        <v>0</v>
      </c>
      <c r="AB116" s="60"/>
      <c r="AC116" s="57" t="s">
        <v>41</v>
      </c>
      <c r="AD116" s="51"/>
      <c r="AE116" s="38"/>
      <c r="AF116" s="11"/>
      <c r="AG116" s="52"/>
      <c r="AH116" s="51"/>
      <c r="AI116" s="34"/>
      <c r="AJ116" s="42">
        <f t="shared" si="68"/>
        <v>0</v>
      </c>
    </row>
    <row r="117" spans="1:36" s="100" customFormat="1" ht="12" hidden="1" x14ac:dyDescent="0.3">
      <c r="A117" s="11">
        <v>109</v>
      </c>
      <c r="B117" s="15" t="s">
        <v>44</v>
      </c>
      <c r="C117" s="14" t="s">
        <v>999</v>
      </c>
      <c r="D117" s="14">
        <v>43007</v>
      </c>
      <c r="E117" s="15"/>
      <c r="F117" s="15" t="s">
        <v>1043</v>
      </c>
      <c r="G117" s="15" t="s">
        <v>35</v>
      </c>
      <c r="H117" s="15" t="s">
        <v>322</v>
      </c>
      <c r="I117" s="22" t="s">
        <v>323</v>
      </c>
      <c r="J117" s="15" t="s">
        <v>1201</v>
      </c>
      <c r="K117" s="15" t="s">
        <v>121</v>
      </c>
      <c r="L117" s="16">
        <v>540</v>
      </c>
      <c r="M117" s="17">
        <v>0.7</v>
      </c>
      <c r="N117" s="18">
        <f t="shared" si="69"/>
        <v>378</v>
      </c>
      <c r="O117" s="19"/>
      <c r="P117" s="16"/>
      <c r="Q117" s="20">
        <f t="shared" si="62"/>
        <v>0</v>
      </c>
      <c r="R117" s="16"/>
      <c r="S117" s="20">
        <f t="shared" si="63"/>
        <v>0</v>
      </c>
      <c r="T117" s="16"/>
      <c r="U117" s="20">
        <f t="shared" si="64"/>
        <v>0</v>
      </c>
      <c r="V117" s="16"/>
      <c r="W117" s="20">
        <f t="shared" si="65"/>
        <v>0</v>
      </c>
      <c r="X117" s="16">
        <v>550</v>
      </c>
      <c r="Y117" s="20">
        <f t="shared" si="66"/>
        <v>110</v>
      </c>
      <c r="Z117" s="16"/>
      <c r="AA117" s="20">
        <f t="shared" si="67"/>
        <v>0</v>
      </c>
      <c r="AB117" s="60"/>
      <c r="AC117" s="57" t="s">
        <v>41</v>
      </c>
      <c r="AD117" s="51"/>
      <c r="AE117" s="38"/>
      <c r="AF117" s="11"/>
      <c r="AG117" s="52"/>
      <c r="AH117" s="51"/>
      <c r="AI117" s="34"/>
      <c r="AJ117" s="42">
        <f t="shared" si="68"/>
        <v>0</v>
      </c>
    </row>
    <row r="118" spans="1:36" s="100" customFormat="1" ht="12" hidden="1" x14ac:dyDescent="0.3">
      <c r="A118" s="11">
        <v>110</v>
      </c>
      <c r="B118" s="15"/>
      <c r="C118" s="14"/>
      <c r="D118" s="14"/>
      <c r="E118" s="15"/>
      <c r="F118" s="15"/>
      <c r="G118" s="15"/>
      <c r="H118" s="15"/>
      <c r="I118" s="15"/>
      <c r="J118" s="15"/>
      <c r="K118" s="15"/>
      <c r="L118" s="16"/>
      <c r="M118" s="17"/>
      <c r="N118" s="18">
        <f t="shared" si="69"/>
        <v>0</v>
      </c>
      <c r="O118" s="19"/>
      <c r="P118" s="16"/>
      <c r="Q118" s="20">
        <f t="shared" si="62"/>
        <v>0</v>
      </c>
      <c r="R118" s="16"/>
      <c r="S118" s="20">
        <f t="shared" si="63"/>
        <v>0</v>
      </c>
      <c r="T118" s="16"/>
      <c r="U118" s="20">
        <f t="shared" si="64"/>
        <v>0</v>
      </c>
      <c r="V118" s="16"/>
      <c r="W118" s="20">
        <f t="shared" si="65"/>
        <v>0</v>
      </c>
      <c r="X118" s="16"/>
      <c r="Y118" s="20">
        <f t="shared" si="66"/>
        <v>0</v>
      </c>
      <c r="Z118" s="16"/>
      <c r="AA118" s="20">
        <f t="shared" si="67"/>
        <v>0</v>
      </c>
      <c r="AB118" s="60"/>
      <c r="AC118" s="57"/>
      <c r="AD118" s="51"/>
      <c r="AE118" s="38"/>
      <c r="AF118" s="11"/>
      <c r="AG118" s="52"/>
      <c r="AH118" s="51"/>
      <c r="AI118" s="34"/>
      <c r="AJ118" s="42">
        <f t="shared" si="68"/>
        <v>0</v>
      </c>
    </row>
    <row r="119" spans="1:36" s="100" customFormat="1" ht="12" hidden="1" x14ac:dyDescent="0.3">
      <c r="A119" s="11">
        <v>111</v>
      </c>
      <c r="B119" s="15"/>
      <c r="C119" s="14"/>
      <c r="D119" s="14"/>
      <c r="E119" s="15"/>
      <c r="F119" s="15"/>
      <c r="G119" s="15"/>
      <c r="H119" s="15"/>
      <c r="I119" s="15"/>
      <c r="J119" s="15"/>
      <c r="K119" s="15"/>
      <c r="L119" s="16"/>
      <c r="M119" s="17"/>
      <c r="N119" s="18">
        <f t="shared" si="61"/>
        <v>0</v>
      </c>
      <c r="O119" s="19"/>
      <c r="P119" s="16"/>
      <c r="Q119" s="20">
        <f t="shared" si="54"/>
        <v>0</v>
      </c>
      <c r="R119" s="16"/>
      <c r="S119" s="20">
        <f t="shared" si="55"/>
        <v>0</v>
      </c>
      <c r="T119" s="16"/>
      <c r="U119" s="20">
        <f t="shared" si="56"/>
        <v>0</v>
      </c>
      <c r="V119" s="16"/>
      <c r="W119" s="20">
        <f t="shared" si="57"/>
        <v>0</v>
      </c>
      <c r="X119" s="16"/>
      <c r="Y119" s="20">
        <f t="shared" si="58"/>
        <v>0</v>
      </c>
      <c r="Z119" s="16"/>
      <c r="AA119" s="20">
        <f t="shared" si="59"/>
        <v>0</v>
      </c>
      <c r="AB119" s="60"/>
      <c r="AC119" s="57"/>
      <c r="AD119" s="51"/>
      <c r="AE119" s="38"/>
      <c r="AF119" s="11"/>
      <c r="AG119" s="52"/>
      <c r="AH119" s="51"/>
      <c r="AI119" s="34"/>
      <c r="AJ119" s="42">
        <f t="shared" si="60"/>
        <v>0</v>
      </c>
    </row>
    <row r="120" spans="1:36" s="100" customFormat="1" ht="12" hidden="1" x14ac:dyDescent="0.3">
      <c r="A120" s="11">
        <v>112</v>
      </c>
      <c r="B120" s="15"/>
      <c r="C120" s="14"/>
      <c r="D120" s="14"/>
      <c r="E120" s="15"/>
      <c r="F120" s="15"/>
      <c r="G120" s="15"/>
      <c r="H120" s="15"/>
      <c r="I120" s="15"/>
      <c r="J120" s="15"/>
      <c r="K120" s="15"/>
      <c r="L120" s="16"/>
      <c r="M120" s="17"/>
      <c r="N120" s="18">
        <f t="shared" ref="N120" si="70">L120*M120</f>
        <v>0</v>
      </c>
      <c r="O120" s="19"/>
      <c r="P120" s="16"/>
      <c r="Q120" s="20">
        <f t="shared" si="47"/>
        <v>0</v>
      </c>
      <c r="R120" s="16"/>
      <c r="S120" s="20">
        <f t="shared" si="48"/>
        <v>0</v>
      </c>
      <c r="T120" s="16"/>
      <c r="U120" s="20">
        <f t="shared" si="49"/>
        <v>0</v>
      </c>
      <c r="V120" s="16"/>
      <c r="W120" s="20">
        <f t="shared" si="50"/>
        <v>0</v>
      </c>
      <c r="X120" s="16"/>
      <c r="Y120" s="20">
        <f t="shared" si="51"/>
        <v>0</v>
      </c>
      <c r="Z120" s="16"/>
      <c r="AA120" s="20">
        <f t="shared" si="52"/>
        <v>0</v>
      </c>
      <c r="AB120" s="60"/>
      <c r="AC120" s="57"/>
      <c r="AD120" s="51"/>
      <c r="AE120" s="38"/>
      <c r="AF120" s="11"/>
      <c r="AG120" s="52"/>
      <c r="AH120" s="51"/>
      <c r="AI120" s="34"/>
      <c r="AJ120" s="42">
        <f t="shared" si="53"/>
        <v>0</v>
      </c>
    </row>
    <row r="121" spans="1:36" s="100" customFormat="1" ht="12" hidden="1" x14ac:dyDescent="0.3">
      <c r="A121" s="11">
        <v>113</v>
      </c>
      <c r="B121" s="15"/>
      <c r="C121" s="14"/>
      <c r="D121" s="14"/>
      <c r="E121" s="15"/>
      <c r="F121" s="15"/>
      <c r="G121" s="15"/>
      <c r="H121" s="15"/>
      <c r="I121" s="22"/>
      <c r="J121" s="15"/>
      <c r="K121" s="22"/>
      <c r="L121" s="16"/>
      <c r="M121" s="17"/>
      <c r="N121" s="18">
        <f t="shared" si="7"/>
        <v>0</v>
      </c>
      <c r="O121" s="19"/>
      <c r="P121" s="16"/>
      <c r="Q121" s="20">
        <f t="shared" si="0"/>
        <v>0</v>
      </c>
      <c r="R121" s="16"/>
      <c r="S121" s="20">
        <f t="shared" si="1"/>
        <v>0</v>
      </c>
      <c r="T121" s="16"/>
      <c r="U121" s="20">
        <f t="shared" si="2"/>
        <v>0</v>
      </c>
      <c r="V121" s="16"/>
      <c r="W121" s="20">
        <f t="shared" si="3"/>
        <v>0</v>
      </c>
      <c r="X121" s="16"/>
      <c r="Y121" s="20">
        <f t="shared" si="4"/>
        <v>0</v>
      </c>
      <c r="Z121" s="16"/>
      <c r="AA121" s="20">
        <f t="shared" si="5"/>
        <v>0</v>
      </c>
      <c r="AB121" s="60"/>
      <c r="AC121" s="57"/>
      <c r="AD121" s="51"/>
      <c r="AE121" s="38"/>
      <c r="AF121" s="11"/>
      <c r="AG121" s="52"/>
      <c r="AH121" s="51"/>
      <c r="AI121" s="34"/>
      <c r="AJ121" s="42">
        <f t="shared" si="6"/>
        <v>0</v>
      </c>
    </row>
    <row r="122" spans="1:36" s="100" customFormat="1" ht="12" hidden="1" x14ac:dyDescent="0.3">
      <c r="A122" s="11">
        <v>114</v>
      </c>
      <c r="B122" s="15"/>
      <c r="C122" s="14"/>
      <c r="D122" s="14"/>
      <c r="E122" s="15"/>
      <c r="F122" s="15"/>
      <c r="G122" s="15"/>
      <c r="H122" s="15"/>
      <c r="I122" s="22"/>
      <c r="J122" s="15"/>
      <c r="K122" s="22"/>
      <c r="L122" s="16"/>
      <c r="M122" s="17"/>
      <c r="N122" s="18">
        <f t="shared" si="7"/>
        <v>0</v>
      </c>
      <c r="O122" s="19"/>
      <c r="P122" s="16"/>
      <c r="Q122" s="20">
        <f t="shared" si="0"/>
        <v>0</v>
      </c>
      <c r="R122" s="16"/>
      <c r="S122" s="20">
        <f t="shared" si="1"/>
        <v>0</v>
      </c>
      <c r="T122" s="16"/>
      <c r="U122" s="20">
        <f t="shared" si="2"/>
        <v>0</v>
      </c>
      <c r="V122" s="16"/>
      <c r="W122" s="20">
        <f t="shared" si="3"/>
        <v>0</v>
      </c>
      <c r="X122" s="16"/>
      <c r="Y122" s="20">
        <f t="shared" si="4"/>
        <v>0</v>
      </c>
      <c r="Z122" s="16"/>
      <c r="AA122" s="20">
        <f t="shared" si="5"/>
        <v>0</v>
      </c>
      <c r="AB122" s="60"/>
      <c r="AC122" s="57"/>
      <c r="AD122" s="51"/>
      <c r="AE122" s="38"/>
      <c r="AF122" s="11"/>
      <c r="AG122" s="52"/>
      <c r="AH122" s="51"/>
      <c r="AI122" s="34"/>
      <c r="AJ122" s="42">
        <f t="shared" si="6"/>
        <v>0</v>
      </c>
    </row>
    <row r="123" spans="1:36" s="100" customFormat="1" ht="12" hidden="1" x14ac:dyDescent="0.3">
      <c r="A123" s="11">
        <v>115</v>
      </c>
      <c r="B123" s="15"/>
      <c r="C123" s="14"/>
      <c r="D123" s="14"/>
      <c r="E123" s="15"/>
      <c r="F123" s="15"/>
      <c r="G123" s="15"/>
      <c r="H123" s="15"/>
      <c r="I123" s="22"/>
      <c r="J123" s="15"/>
      <c r="K123" s="15"/>
      <c r="L123" s="16"/>
      <c r="M123" s="17"/>
      <c r="N123" s="18">
        <f t="shared" si="7"/>
        <v>0</v>
      </c>
      <c r="O123" s="19"/>
      <c r="P123" s="16"/>
      <c r="Q123" s="20">
        <f t="shared" si="0"/>
        <v>0</v>
      </c>
      <c r="R123" s="16"/>
      <c r="S123" s="20">
        <f t="shared" si="1"/>
        <v>0</v>
      </c>
      <c r="T123" s="16"/>
      <c r="U123" s="20">
        <f t="shared" si="2"/>
        <v>0</v>
      </c>
      <c r="V123" s="16"/>
      <c r="W123" s="20">
        <f t="shared" si="3"/>
        <v>0</v>
      </c>
      <c r="X123" s="16"/>
      <c r="Y123" s="20">
        <f t="shared" si="4"/>
        <v>0</v>
      </c>
      <c r="Z123" s="16"/>
      <c r="AA123" s="20">
        <f t="shared" si="5"/>
        <v>0</v>
      </c>
      <c r="AB123" s="60"/>
      <c r="AC123" s="57"/>
      <c r="AD123" s="51"/>
      <c r="AE123" s="38"/>
      <c r="AF123" s="11"/>
      <c r="AG123" s="52"/>
      <c r="AH123" s="51"/>
      <c r="AI123" s="34"/>
      <c r="AJ123" s="42">
        <f t="shared" si="6"/>
        <v>0</v>
      </c>
    </row>
    <row r="124" spans="1:36" s="100" customFormat="1" ht="12" hidden="1" x14ac:dyDescent="0.3">
      <c r="A124" s="11">
        <v>116</v>
      </c>
      <c r="B124" s="15"/>
      <c r="C124" s="14"/>
      <c r="D124" s="14"/>
      <c r="E124" s="15"/>
      <c r="F124" s="15"/>
      <c r="G124" s="15"/>
      <c r="H124" s="15"/>
      <c r="I124" s="15"/>
      <c r="J124" s="15"/>
      <c r="K124" s="15"/>
      <c r="L124" s="16"/>
      <c r="M124" s="17"/>
      <c r="N124" s="18">
        <f t="shared" si="7"/>
        <v>0</v>
      </c>
      <c r="O124" s="19"/>
      <c r="P124" s="16"/>
      <c r="Q124" s="20">
        <f t="shared" si="0"/>
        <v>0</v>
      </c>
      <c r="R124" s="16"/>
      <c r="S124" s="20">
        <f t="shared" si="1"/>
        <v>0</v>
      </c>
      <c r="T124" s="16"/>
      <c r="U124" s="20">
        <f t="shared" si="2"/>
        <v>0</v>
      </c>
      <c r="V124" s="16"/>
      <c r="W124" s="20">
        <f t="shared" si="3"/>
        <v>0</v>
      </c>
      <c r="X124" s="16"/>
      <c r="Y124" s="20">
        <f t="shared" si="4"/>
        <v>0</v>
      </c>
      <c r="Z124" s="16"/>
      <c r="AA124" s="20">
        <f t="shared" si="5"/>
        <v>0</v>
      </c>
      <c r="AB124" s="60"/>
      <c r="AC124" s="57"/>
      <c r="AD124" s="51"/>
      <c r="AE124" s="38"/>
      <c r="AF124" s="11"/>
      <c r="AG124" s="52"/>
      <c r="AH124" s="51"/>
      <c r="AI124" s="34"/>
      <c r="AJ124" s="42">
        <f t="shared" si="6"/>
        <v>0</v>
      </c>
    </row>
    <row r="125" spans="1:36" s="100" customFormat="1" ht="12" hidden="1" x14ac:dyDescent="0.3">
      <c r="A125" s="11">
        <v>117</v>
      </c>
      <c r="B125" s="15"/>
      <c r="C125" s="14"/>
      <c r="D125" s="14"/>
      <c r="E125" s="15"/>
      <c r="F125" s="15"/>
      <c r="G125" s="15"/>
      <c r="H125" s="15"/>
      <c r="I125" s="15"/>
      <c r="J125" s="15"/>
      <c r="K125" s="15"/>
      <c r="L125" s="16"/>
      <c r="M125" s="17"/>
      <c r="N125" s="18">
        <f t="shared" si="7"/>
        <v>0</v>
      </c>
      <c r="O125" s="19"/>
      <c r="P125" s="16"/>
      <c r="Q125" s="20">
        <f t="shared" si="0"/>
        <v>0</v>
      </c>
      <c r="R125" s="16"/>
      <c r="S125" s="20">
        <f t="shared" si="1"/>
        <v>0</v>
      </c>
      <c r="T125" s="16"/>
      <c r="U125" s="20">
        <f t="shared" si="2"/>
        <v>0</v>
      </c>
      <c r="V125" s="16"/>
      <c r="W125" s="20">
        <f t="shared" si="3"/>
        <v>0</v>
      </c>
      <c r="X125" s="16"/>
      <c r="Y125" s="20">
        <f t="shared" si="4"/>
        <v>0</v>
      </c>
      <c r="Z125" s="16"/>
      <c r="AA125" s="20">
        <f t="shared" si="5"/>
        <v>0</v>
      </c>
      <c r="AB125" s="60"/>
      <c r="AC125" s="57"/>
      <c r="AD125" s="51"/>
      <c r="AE125" s="38"/>
      <c r="AF125" s="11"/>
      <c r="AG125" s="52"/>
      <c r="AH125" s="51"/>
      <c r="AI125" s="34"/>
      <c r="AJ125" s="42">
        <f t="shared" si="6"/>
        <v>0</v>
      </c>
    </row>
    <row r="126" spans="1:36" s="100" customFormat="1" ht="12" x14ac:dyDescent="0.3">
      <c r="A126" s="21"/>
      <c r="B126" s="21"/>
      <c r="C126" s="24"/>
      <c r="D126" s="21"/>
      <c r="E126" s="21"/>
      <c r="F126" s="24"/>
      <c r="G126" s="24"/>
      <c r="H126" s="21"/>
      <c r="I126" s="21"/>
      <c r="J126" s="21"/>
      <c r="K126" s="21"/>
      <c r="L126" s="21"/>
      <c r="M126" s="21"/>
      <c r="N126" s="25"/>
      <c r="O126" s="25"/>
      <c r="P126" s="26"/>
      <c r="Q126" s="25"/>
      <c r="R126" s="26"/>
      <c r="S126" s="25"/>
      <c r="T126" s="26"/>
      <c r="U126" s="25"/>
      <c r="V126" s="26"/>
      <c r="W126" s="25"/>
      <c r="X126" s="26"/>
      <c r="Y126" s="25"/>
      <c r="Z126" s="26"/>
      <c r="AA126" s="25"/>
      <c r="AB126" s="27"/>
      <c r="AC126" s="21"/>
      <c r="AD126" s="21"/>
      <c r="AE126" s="37"/>
      <c r="AF126" s="21"/>
      <c r="AG126" s="37"/>
      <c r="AH126" s="21"/>
      <c r="AI126" s="21"/>
      <c r="AJ126" s="21"/>
    </row>
    <row r="127" spans="1:36" s="100" customFormat="1" ht="12" x14ac:dyDescent="0.3">
      <c r="A127" s="21"/>
      <c r="B127" s="21"/>
      <c r="C127" s="24"/>
      <c r="D127" s="21"/>
      <c r="E127" s="21"/>
      <c r="F127" s="24"/>
      <c r="G127" s="24"/>
      <c r="H127" s="21"/>
      <c r="I127" s="21"/>
      <c r="J127" s="21"/>
      <c r="K127" s="28" t="s">
        <v>258</v>
      </c>
      <c r="L127" s="29">
        <f>SUM(L2:L125)</f>
        <v>29976</v>
      </c>
      <c r="M127" s="29"/>
      <c r="N127" s="64">
        <f t="shared" ref="N127:S127" si="71">SUM(N2:N125)</f>
        <v>21768.410000000003</v>
      </c>
      <c r="O127" s="64">
        <f t="shared" si="71"/>
        <v>1160.29</v>
      </c>
      <c r="P127" s="26">
        <f t="shared" si="71"/>
        <v>7550</v>
      </c>
      <c r="Q127" s="64">
        <f t="shared" si="71"/>
        <v>1660.9999999999998</v>
      </c>
      <c r="R127" s="26">
        <f t="shared" si="71"/>
        <v>6240</v>
      </c>
      <c r="S127" s="64">
        <f t="shared" si="71"/>
        <v>1248</v>
      </c>
      <c r="T127" s="26">
        <f t="shared" ref="T127:Y127" si="72">SUM(T2:T125)</f>
        <v>2524</v>
      </c>
      <c r="U127" s="64">
        <f t="shared" si="72"/>
        <v>593</v>
      </c>
      <c r="V127" s="26">
        <f t="shared" si="72"/>
        <v>7033</v>
      </c>
      <c r="W127" s="64">
        <f t="shared" si="72"/>
        <v>1436</v>
      </c>
      <c r="X127" s="26">
        <f t="shared" si="72"/>
        <v>2315</v>
      </c>
      <c r="Y127" s="64">
        <f t="shared" si="72"/>
        <v>463</v>
      </c>
      <c r="Z127" s="26">
        <f>SUM(Z2:Z125)</f>
        <v>2830</v>
      </c>
      <c r="AA127" s="64">
        <f>SUM(AA2:AA125)</f>
        <v>566</v>
      </c>
      <c r="AB127" s="46" t="s">
        <v>259</v>
      </c>
      <c r="AC127" s="30"/>
      <c r="AD127" s="27"/>
      <c r="AE127" s="64">
        <f>SUM(AE7:AE125)</f>
        <v>180</v>
      </c>
      <c r="AF127" s="27"/>
      <c r="AG127" s="64">
        <f>SUM(AG7:AG125)</f>
        <v>0</v>
      </c>
      <c r="AH127" s="55">
        <f>SUM(AH7:AH125)</f>
        <v>400</v>
      </c>
      <c r="AI127" s="30"/>
      <c r="AJ127" s="64">
        <f>SUM(AJ7:AJ125)</f>
        <v>275</v>
      </c>
    </row>
    <row r="128" spans="1:36" x14ac:dyDescent="0.3">
      <c r="C128" s="117"/>
      <c r="F128" s="117"/>
      <c r="G128" s="117"/>
      <c r="K128" s="97"/>
      <c r="L128" s="101"/>
      <c r="M128" s="101"/>
      <c r="N128" s="64"/>
      <c r="O128" s="64"/>
      <c r="Q128" s="64">
        <v>-37.06</v>
      </c>
      <c r="S128" s="64"/>
      <c r="U128" s="64"/>
      <c r="W128" s="64"/>
      <c r="Y128" s="64"/>
      <c r="AA128" s="64"/>
      <c r="AB128" s="66" t="s">
        <v>1202</v>
      </c>
      <c r="AD128" s="3"/>
      <c r="AE128" s="64"/>
      <c r="AJ128" s="64"/>
    </row>
    <row r="129" spans="3:36" x14ac:dyDescent="0.3">
      <c r="C129" s="117"/>
      <c r="F129" s="117"/>
      <c r="G129" s="117"/>
      <c r="K129" s="97"/>
      <c r="L129" s="101"/>
      <c r="M129" s="101"/>
      <c r="N129" s="64"/>
      <c r="O129" s="64"/>
      <c r="Q129" s="64"/>
      <c r="S129" s="64"/>
      <c r="U129" s="64">
        <v>-56.63</v>
      </c>
      <c r="W129" s="64"/>
      <c r="Y129" s="64"/>
      <c r="AA129" s="64"/>
      <c r="AB129" s="66" t="s">
        <v>1203</v>
      </c>
      <c r="AD129" s="3"/>
      <c r="AE129" s="64"/>
      <c r="AJ129" s="64"/>
    </row>
    <row r="130" spans="3:36" x14ac:dyDescent="0.3">
      <c r="L130" s="101"/>
      <c r="M130" s="101"/>
      <c r="N130" s="64"/>
      <c r="O130" s="64"/>
      <c r="Q130" s="64"/>
      <c r="S130" s="64"/>
      <c r="U130" s="64"/>
      <c r="W130" s="64"/>
      <c r="Y130" s="64"/>
      <c r="AA130" s="64">
        <v>35</v>
      </c>
      <c r="AB130" s="46" t="s">
        <v>1204</v>
      </c>
      <c r="AD130" s="3"/>
      <c r="AE130" s="64"/>
      <c r="AJ130" s="64"/>
    </row>
    <row r="131" spans="3:36" x14ac:dyDescent="0.3">
      <c r="N131" s="64"/>
      <c r="O131" s="64"/>
      <c r="Q131" s="64"/>
      <c r="S131" s="64"/>
      <c r="U131" s="64"/>
      <c r="W131" s="64"/>
      <c r="Y131" s="64"/>
      <c r="AA131" s="64"/>
      <c r="AB131" s="46"/>
      <c r="AE131" s="64"/>
      <c r="AJ131" s="64"/>
    </row>
    <row r="132" spans="3:36" x14ac:dyDescent="0.3">
      <c r="N132" s="64"/>
      <c r="O132" s="64"/>
      <c r="Q132" s="64"/>
      <c r="S132" s="64"/>
      <c r="U132" s="64"/>
      <c r="W132" s="64"/>
      <c r="Y132" s="64"/>
      <c r="AA132" s="64"/>
      <c r="AB132" s="46"/>
      <c r="AE132" s="64"/>
      <c r="AJ132" s="64"/>
    </row>
    <row r="133" spans="3:36" x14ac:dyDescent="0.3">
      <c r="N133" s="64"/>
      <c r="O133" s="64"/>
      <c r="Q133" s="64"/>
      <c r="S133" s="64"/>
      <c r="U133" s="64"/>
      <c r="W133" s="64"/>
      <c r="Y133" s="64"/>
      <c r="AA133" s="64"/>
      <c r="AB133" s="46"/>
      <c r="AE133" s="64"/>
      <c r="AJ133" s="64"/>
    </row>
    <row r="134" spans="3:36" x14ac:dyDescent="0.3">
      <c r="N134" s="64"/>
      <c r="O134" s="64"/>
      <c r="Q134" s="64"/>
      <c r="S134" s="64"/>
      <c r="U134" s="64"/>
      <c r="W134" s="64"/>
      <c r="Y134" s="64"/>
      <c r="AA134" s="64"/>
      <c r="AB134" s="46"/>
      <c r="AE134" s="64"/>
      <c r="AJ134" s="64"/>
    </row>
    <row r="135" spans="3:36" x14ac:dyDescent="0.3">
      <c r="N135" s="64"/>
      <c r="O135" s="64"/>
      <c r="Q135" s="64"/>
      <c r="S135" s="64"/>
      <c r="U135" s="64"/>
      <c r="W135" s="64"/>
      <c r="Y135" s="64"/>
      <c r="AA135" s="64"/>
      <c r="AB135" s="46"/>
      <c r="AE135" s="64"/>
      <c r="AJ135" s="64"/>
    </row>
    <row r="136" spans="3:36" x14ac:dyDescent="0.3">
      <c r="N136" s="64"/>
      <c r="O136" s="64"/>
      <c r="Q136" s="64"/>
      <c r="S136" s="64"/>
      <c r="U136" s="64"/>
      <c r="W136" s="64"/>
      <c r="Y136" s="64"/>
      <c r="AA136" s="64"/>
      <c r="AB136" s="46"/>
      <c r="AE136" s="64"/>
      <c r="AJ136" s="64"/>
    </row>
    <row r="137" spans="3:36" x14ac:dyDescent="0.3">
      <c r="N137" s="64"/>
      <c r="O137" s="64"/>
      <c r="Q137" s="64"/>
      <c r="S137" s="64"/>
      <c r="U137" s="64"/>
      <c r="W137" s="64"/>
      <c r="Y137" s="64"/>
      <c r="AA137" s="64"/>
      <c r="AB137" s="46"/>
      <c r="AE137" s="64"/>
      <c r="AJ137" s="64"/>
    </row>
    <row r="138" spans="3:36" x14ac:dyDescent="0.3">
      <c r="N138" s="64"/>
      <c r="O138" s="64"/>
      <c r="Q138" s="64"/>
      <c r="S138" s="64"/>
      <c r="U138" s="64"/>
      <c r="W138" s="64"/>
      <c r="Y138" s="64"/>
      <c r="AA138" s="64"/>
      <c r="AB138" s="46"/>
      <c r="AE138" s="64"/>
      <c r="AJ138" s="64"/>
    </row>
    <row r="139" spans="3:36" x14ac:dyDescent="0.3">
      <c r="N139" s="64"/>
      <c r="O139" s="64"/>
      <c r="Q139" s="64"/>
      <c r="S139" s="64"/>
      <c r="U139" s="64"/>
      <c r="W139" s="64"/>
      <c r="Y139" s="64"/>
      <c r="AA139" s="64"/>
      <c r="AB139" s="46"/>
      <c r="AE139" s="64"/>
      <c r="AJ139" s="64"/>
    </row>
    <row r="140" spans="3:36" x14ac:dyDescent="0.3">
      <c r="N140" s="64"/>
      <c r="O140" s="64"/>
      <c r="Q140" s="64"/>
      <c r="S140" s="64"/>
      <c r="U140" s="64"/>
      <c r="W140" s="64"/>
      <c r="Y140" s="64"/>
      <c r="AA140" s="64"/>
      <c r="AB140" s="46"/>
      <c r="AE140" s="64"/>
      <c r="AJ140" s="64"/>
    </row>
    <row r="141" spans="3:36" x14ac:dyDescent="0.3">
      <c r="N141" s="64"/>
      <c r="O141" s="64"/>
      <c r="Q141" s="64"/>
      <c r="S141" s="64"/>
      <c r="U141" s="64"/>
      <c r="W141" s="64"/>
      <c r="Y141" s="64"/>
      <c r="AA141" s="64"/>
      <c r="AB141" s="46"/>
      <c r="AE141" s="64"/>
      <c r="AJ141" s="64"/>
    </row>
    <row r="142" spans="3:36" x14ac:dyDescent="0.3">
      <c r="N142" s="64"/>
      <c r="O142" s="64"/>
      <c r="Q142" s="64"/>
      <c r="S142" s="64"/>
      <c r="U142" s="64"/>
      <c r="W142" s="64"/>
      <c r="Y142" s="64"/>
      <c r="AA142" s="64"/>
      <c r="AB142" s="46"/>
      <c r="AE142" s="64"/>
      <c r="AJ142" s="64"/>
    </row>
    <row r="143" spans="3:36" x14ac:dyDescent="0.3">
      <c r="N143" s="64"/>
      <c r="O143" s="64"/>
      <c r="Q143" s="64"/>
      <c r="S143" s="64"/>
      <c r="U143" s="64"/>
      <c r="W143" s="64"/>
      <c r="Y143" s="64"/>
      <c r="AA143" s="64"/>
      <c r="AB143" s="46"/>
      <c r="AE143" s="64"/>
      <c r="AJ143" s="64"/>
    </row>
    <row r="144" spans="3:36" x14ac:dyDescent="0.3">
      <c r="N144" s="64"/>
      <c r="O144" s="64"/>
      <c r="Q144" s="64"/>
      <c r="S144" s="64"/>
      <c r="U144" s="64"/>
      <c r="W144" s="64"/>
      <c r="Y144" s="64"/>
      <c r="AA144" s="64"/>
      <c r="AB144" s="46"/>
      <c r="AE144" s="64"/>
      <c r="AJ144" s="64"/>
    </row>
    <row r="145" spans="14:36" x14ac:dyDescent="0.3">
      <c r="N145" s="64"/>
      <c r="O145" s="64"/>
      <c r="Q145" s="64"/>
      <c r="S145" s="64"/>
      <c r="U145" s="64"/>
      <c r="W145" s="64"/>
      <c r="Y145" s="64"/>
      <c r="AA145" s="64"/>
      <c r="AB145" s="46"/>
      <c r="AE145" s="64"/>
      <c r="AJ145" s="64"/>
    </row>
    <row r="146" spans="14:36" x14ac:dyDescent="0.3">
      <c r="N146" s="64"/>
      <c r="O146" s="64"/>
      <c r="Q146" s="64"/>
      <c r="S146" s="64"/>
      <c r="U146" s="64"/>
      <c r="W146" s="64"/>
      <c r="Y146" s="64"/>
      <c r="AA146" s="64"/>
      <c r="AB146" s="46"/>
      <c r="AE146" s="64"/>
      <c r="AJ146" s="64"/>
    </row>
    <row r="147" spans="14:36" x14ac:dyDescent="0.3">
      <c r="N147" s="64"/>
      <c r="O147" s="64"/>
      <c r="Q147" s="64"/>
      <c r="S147" s="64"/>
      <c r="U147" s="64"/>
      <c r="W147" s="64"/>
      <c r="Y147" s="64"/>
      <c r="AA147" s="64"/>
      <c r="AB147" s="46"/>
      <c r="AE147" s="64"/>
      <c r="AJ147" s="64"/>
    </row>
    <row r="148" spans="14:36" x14ac:dyDescent="0.3">
      <c r="N148" s="64"/>
      <c r="O148" s="64"/>
      <c r="Q148" s="64"/>
      <c r="S148" s="64"/>
      <c r="U148" s="64"/>
      <c r="W148" s="64"/>
      <c r="Y148" s="64"/>
      <c r="AA148" s="64"/>
      <c r="AB148" s="46"/>
      <c r="AE148" s="64"/>
      <c r="AJ148" s="64"/>
    </row>
    <row r="149" spans="14:36" x14ac:dyDescent="0.3">
      <c r="N149" s="64"/>
      <c r="O149" s="64"/>
      <c r="Q149" s="64"/>
      <c r="S149" s="64"/>
      <c r="U149" s="64"/>
      <c r="W149" s="64"/>
      <c r="Y149" s="64"/>
      <c r="AA149" s="64"/>
      <c r="AB149" s="46"/>
      <c r="AE149" s="64"/>
      <c r="AJ149" s="64"/>
    </row>
    <row r="150" spans="14:36" x14ac:dyDescent="0.3">
      <c r="N150" s="64"/>
      <c r="O150" s="64"/>
      <c r="Q150" s="64"/>
      <c r="S150" s="64"/>
      <c r="U150" s="64"/>
      <c r="W150" s="64"/>
      <c r="Y150" s="64"/>
      <c r="AA150" s="64"/>
      <c r="AB150" s="46"/>
      <c r="AE150" s="64"/>
      <c r="AJ150" s="64"/>
    </row>
    <row r="151" spans="14:36" x14ac:dyDescent="0.3">
      <c r="N151" s="64"/>
      <c r="O151" s="64"/>
      <c r="Q151" s="64"/>
      <c r="S151" s="64"/>
      <c r="U151" s="64"/>
      <c r="W151" s="64"/>
      <c r="Y151" s="64"/>
      <c r="AA151" s="64"/>
      <c r="AB151" s="46"/>
      <c r="AE151" s="64"/>
      <c r="AJ151" s="64"/>
    </row>
    <row r="152" spans="14:36" x14ac:dyDescent="0.3">
      <c r="N152" s="64"/>
      <c r="O152" s="64"/>
      <c r="Q152" s="64"/>
      <c r="S152" s="64"/>
      <c r="U152" s="64"/>
      <c r="W152" s="64"/>
      <c r="Y152" s="64"/>
      <c r="AA152" s="64"/>
      <c r="AB152" s="46"/>
      <c r="AE152" s="64"/>
      <c r="AJ152" s="64"/>
    </row>
    <row r="153" spans="14:36" x14ac:dyDescent="0.3">
      <c r="N153" s="64"/>
      <c r="O153" s="64"/>
      <c r="Q153" s="64"/>
      <c r="S153" s="64"/>
      <c r="U153" s="64"/>
      <c r="W153" s="64"/>
      <c r="Y153" s="64"/>
      <c r="AA153" s="64"/>
      <c r="AB153" s="46"/>
      <c r="AE153" s="64"/>
      <c r="AJ153" s="64"/>
    </row>
    <row r="154" spans="14:36" x14ac:dyDescent="0.3">
      <c r="N154" s="64"/>
      <c r="O154" s="64"/>
      <c r="Q154" s="64"/>
      <c r="S154" s="64"/>
      <c r="U154" s="64"/>
      <c r="W154" s="64"/>
      <c r="Y154" s="64"/>
      <c r="AA154" s="64"/>
      <c r="AB154" s="46"/>
      <c r="AE154" s="64"/>
      <c r="AJ154" s="64"/>
    </row>
    <row r="155" spans="14:36" x14ac:dyDescent="0.3">
      <c r="N155" s="64"/>
      <c r="O155" s="64"/>
      <c r="Q155" s="64"/>
      <c r="S155" s="64"/>
      <c r="U155" s="64"/>
      <c r="W155" s="64"/>
      <c r="Y155" s="64"/>
      <c r="AA155" s="64"/>
      <c r="AB155" s="46"/>
      <c r="AE155" s="64"/>
      <c r="AJ155" s="64"/>
    </row>
    <row r="156" spans="14:36" x14ac:dyDescent="0.3">
      <c r="N156" s="64"/>
      <c r="O156" s="64"/>
      <c r="Q156" s="64"/>
      <c r="S156" s="64"/>
      <c r="U156" s="64"/>
      <c r="W156" s="64"/>
      <c r="Y156" s="64"/>
      <c r="AA156" s="64"/>
      <c r="AB156" s="46"/>
      <c r="AE156" s="64"/>
      <c r="AJ156" s="64"/>
    </row>
    <row r="157" spans="14:36" x14ac:dyDescent="0.3">
      <c r="N157" s="64"/>
      <c r="O157" s="64"/>
      <c r="Q157" s="64"/>
      <c r="S157" s="64"/>
      <c r="U157" s="64"/>
      <c r="W157" s="64"/>
      <c r="Y157" s="64"/>
      <c r="AA157" s="64"/>
      <c r="AB157" s="46"/>
      <c r="AE157" s="64"/>
      <c r="AJ157" s="64"/>
    </row>
    <row r="158" spans="14:36" x14ac:dyDescent="0.3">
      <c r="O158" s="64"/>
      <c r="Q158" s="64"/>
      <c r="S158" s="64"/>
      <c r="U158" s="64"/>
      <c r="W158" s="64"/>
      <c r="Y158" s="64"/>
      <c r="AA158" s="64"/>
      <c r="AB158" s="46"/>
      <c r="AE158" s="64"/>
      <c r="AJ158" s="64"/>
    </row>
    <row r="159" spans="14:36" x14ac:dyDescent="0.3">
      <c r="O159" s="64"/>
      <c r="Q159" s="64"/>
      <c r="S159" s="64"/>
      <c r="U159" s="64"/>
      <c r="W159" s="64"/>
      <c r="Y159" s="64"/>
      <c r="AA159" s="64"/>
      <c r="AB159" s="46"/>
      <c r="AE159" s="64"/>
      <c r="AJ159" s="64"/>
    </row>
    <row r="160" spans="14:36" x14ac:dyDescent="0.3">
      <c r="AB160" s="46"/>
    </row>
    <row r="161" spans="28:28" x14ac:dyDescent="0.3">
      <c r="AB161" s="46"/>
    </row>
    <row r="162" spans="28:28" x14ac:dyDescent="0.3">
      <c r="AB162" s="46"/>
    </row>
    <row r="163" spans="28:28" x14ac:dyDescent="0.3">
      <c r="AB163" s="46"/>
    </row>
    <row r="164" spans="28:28" x14ac:dyDescent="0.3">
      <c r="AB164" s="46"/>
    </row>
    <row r="165" spans="28:28" x14ac:dyDescent="0.3">
      <c r="AB165" s="46"/>
    </row>
    <row r="166" spans="28:28" x14ac:dyDescent="0.3">
      <c r="AB166" s="46"/>
    </row>
    <row r="167" spans="28:28" x14ac:dyDescent="0.3">
      <c r="AB167" s="46"/>
    </row>
    <row r="168" spans="28:28" x14ac:dyDescent="0.3">
      <c r="AB168" s="46"/>
    </row>
    <row r="169" spans="28:28" x14ac:dyDescent="0.3">
      <c r="AB169" s="46"/>
    </row>
    <row r="170" spans="28:28" x14ac:dyDescent="0.3">
      <c r="AB170" s="46"/>
    </row>
    <row r="171" spans="28:28" x14ac:dyDescent="0.3">
      <c r="AB171" s="46"/>
    </row>
    <row r="172" spans="28:28" x14ac:dyDescent="0.3">
      <c r="AB172" s="46"/>
    </row>
    <row r="173" spans="28:28" x14ac:dyDescent="0.3">
      <c r="AB173" s="46"/>
    </row>
    <row r="174" spans="28:28" x14ac:dyDescent="0.3">
      <c r="AB174" s="46"/>
    </row>
    <row r="175" spans="28:28" x14ac:dyDescent="0.3">
      <c r="AB175" s="46"/>
    </row>
    <row r="176" spans="28:28" x14ac:dyDescent="0.3">
      <c r="AB176" s="46"/>
    </row>
    <row r="177" spans="28:28" x14ac:dyDescent="0.3">
      <c r="AB177" s="46"/>
    </row>
    <row r="178" spans="28:28" x14ac:dyDescent="0.3">
      <c r="AB178" s="46"/>
    </row>
    <row r="179" spans="28:28" x14ac:dyDescent="0.3">
      <c r="AB179" s="46"/>
    </row>
    <row r="180" spans="28:28" x14ac:dyDescent="0.3">
      <c r="AB180" s="46"/>
    </row>
    <row r="181" spans="28:28" x14ac:dyDescent="0.3">
      <c r="AB181" s="46"/>
    </row>
    <row r="182" spans="28:28" x14ac:dyDescent="0.3">
      <c r="AB182" s="46"/>
    </row>
    <row r="183" spans="28:28" x14ac:dyDescent="0.3">
      <c r="AB183" s="46"/>
    </row>
    <row r="184" spans="28:28" x14ac:dyDescent="0.3">
      <c r="AB184" s="46"/>
    </row>
    <row r="185" spans="28:28" x14ac:dyDescent="0.3">
      <c r="AB185" s="46"/>
    </row>
    <row r="186" spans="28:28" x14ac:dyDescent="0.3">
      <c r="AB186" s="46"/>
    </row>
    <row r="187" spans="28:28" x14ac:dyDescent="0.3">
      <c r="AB187" s="46"/>
    </row>
    <row r="188" spans="28:28" x14ac:dyDescent="0.3">
      <c r="AB188" s="46"/>
    </row>
    <row r="189" spans="28:28" x14ac:dyDescent="0.3">
      <c r="AB189" s="46"/>
    </row>
    <row r="190" spans="28:28" x14ac:dyDescent="0.3">
      <c r="AB190" s="46"/>
    </row>
    <row r="191" spans="28:28" x14ac:dyDescent="0.3">
      <c r="AB191" s="46"/>
    </row>
    <row r="192" spans="28:28" x14ac:dyDescent="0.3">
      <c r="AB192" s="46"/>
    </row>
    <row r="193" spans="28:28" x14ac:dyDescent="0.3">
      <c r="AB193" s="46"/>
    </row>
    <row r="194" spans="28:28" x14ac:dyDescent="0.3">
      <c r="AB194" s="46"/>
    </row>
    <row r="195" spans="28:28" x14ac:dyDescent="0.3">
      <c r="AB195" s="46"/>
    </row>
    <row r="196" spans="28:28" x14ac:dyDescent="0.3">
      <c r="AB196" s="46"/>
    </row>
    <row r="197" spans="28:28" x14ac:dyDescent="0.3">
      <c r="AB197" s="46"/>
    </row>
    <row r="198" spans="28:28" x14ac:dyDescent="0.3">
      <c r="AB198" s="46"/>
    </row>
    <row r="199" spans="28:28" x14ac:dyDescent="0.3">
      <c r="AB199" s="46"/>
    </row>
    <row r="200" spans="28:28" x14ac:dyDescent="0.3">
      <c r="AB200" s="46"/>
    </row>
    <row r="201" spans="28:28" x14ac:dyDescent="0.3">
      <c r="AB201" s="46"/>
    </row>
    <row r="202" spans="28:28" x14ac:dyDescent="0.3">
      <c r="AB202" s="46"/>
    </row>
    <row r="203" spans="28:28" x14ac:dyDescent="0.3">
      <c r="AB203" s="46"/>
    </row>
    <row r="204" spans="28:28" x14ac:dyDescent="0.3">
      <c r="AB204" s="46"/>
    </row>
    <row r="205" spans="28:28" x14ac:dyDescent="0.3">
      <c r="AB205" s="46"/>
    </row>
    <row r="206" spans="28:28" x14ac:dyDescent="0.3">
      <c r="AB206" s="46"/>
    </row>
    <row r="207" spans="28:28" x14ac:dyDescent="0.3">
      <c r="AB207" s="46"/>
    </row>
    <row r="208" spans="28:28" x14ac:dyDescent="0.3">
      <c r="AB208" s="46"/>
    </row>
    <row r="209" spans="28:28" x14ac:dyDescent="0.3">
      <c r="AB209" s="46"/>
    </row>
    <row r="210" spans="28:28" x14ac:dyDescent="0.3">
      <c r="AB210" s="46"/>
    </row>
  </sheetData>
  <autoFilter ref="A6:AJ125" xr:uid="{00000000-0009-0000-0000-000008000000}">
    <filterColumn colId="5">
      <filters>
        <filter val="WK 201"/>
      </filters>
    </filterColumn>
  </autoFilter>
  <mergeCells count="31">
    <mergeCell ref="Z5:AA5"/>
    <mergeCell ref="H5:I5"/>
    <mergeCell ref="J5:K5"/>
    <mergeCell ref="A5:A6"/>
    <mergeCell ref="B5:B6"/>
    <mergeCell ref="C5:C6"/>
    <mergeCell ref="D5:D6"/>
    <mergeCell ref="E5:E6"/>
    <mergeCell ref="A1:AB1"/>
    <mergeCell ref="P3:Q3"/>
    <mergeCell ref="R3:S3"/>
    <mergeCell ref="T3:U3"/>
    <mergeCell ref="V3:W3"/>
    <mergeCell ref="X3:Y3"/>
    <mergeCell ref="Z3:AA3"/>
    <mergeCell ref="A76:A77"/>
    <mergeCell ref="AC5:AC6"/>
    <mergeCell ref="AD5:AE5"/>
    <mergeCell ref="AF5:AG5"/>
    <mergeCell ref="AH5:AJ5"/>
    <mergeCell ref="R5:S5"/>
    <mergeCell ref="T5:U5"/>
    <mergeCell ref="V5:W5"/>
    <mergeCell ref="X5:Y5"/>
    <mergeCell ref="AB5:AB6"/>
    <mergeCell ref="L5:L6"/>
    <mergeCell ref="M5:M6"/>
    <mergeCell ref="N5:N6"/>
    <mergeCell ref="O5:O6"/>
    <mergeCell ref="P5:Q5"/>
    <mergeCell ref="F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Tabelle1</vt:lpstr>
      <vt:lpstr>Vorlage</vt:lpstr>
      <vt:lpstr>Epstein</vt:lpstr>
      <vt:lpstr>ACS</vt:lpstr>
      <vt:lpstr>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2018-01-19T01:58:02Z</dcterms:modified>
  <cp:category/>
  <cp:contentStatus/>
</cp:coreProperties>
</file>