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ntunesPedro\Desktop\gestao_seguranca_informacao\trabalho_final\"/>
    </mc:Choice>
  </mc:AlternateContent>
  <xr:revisionPtr revIDLastSave="0" documentId="13_ncr:1_{0F7E5610-3F69-458D-817D-1373A9DB8562}" xr6:coauthVersionLast="47" xr6:coauthVersionMax="47" xr10:uidLastSave="{00000000-0000-0000-0000-000000000000}"/>
  <bookViews>
    <workbookView xWindow="-120" yWindow="-120" windowWidth="29040" windowHeight="15840" tabRatio="907" xr2:uid="{00000000-000D-0000-FFFF-FFFF00000000}"/>
  </bookViews>
  <sheets>
    <sheet name="Dashboard" sheetId="30" r:id="rId1"/>
    <sheet name="ISO 27001-2013" sheetId="1" r:id="rId2"/>
    <sheet name="Mandatory ISMS requirements" sheetId="32" r:id="rId3"/>
    <sheet name="Calculations" sheetId="29" state="hidden" r:id="rId4"/>
    <sheet name="Info" sheetId="26" state="hidden" r:id="rId5"/>
  </sheets>
  <definedNames>
    <definedName name="_xlnm._FilterDatabase" localSheetId="1" hidden="1">'ISO 27001-2013'!$D$3:$F$165</definedName>
  </definedNames>
  <calcPr calcId="191029" iterateDelta="1E-4"/>
  <pivotCaches>
    <pivotCache cacheId="0" r:id="rId6"/>
    <pivotCache cacheId="1" r:id="rId7"/>
    <pivotCache cacheId="2" r:id="rId8"/>
    <pivotCache cacheId="3" r:id="rId9"/>
    <pivotCache cacheId="4" r:id="rId10"/>
    <pivotCache cacheId="5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32" l="1"/>
  <c r="L6" i="32"/>
  <c r="L7" i="32"/>
  <c r="L8" i="32"/>
  <c r="L5" i="32"/>
  <c r="D60" i="32" l="1"/>
  <c r="B181" i="29"/>
  <c r="C181" i="29" s="1"/>
  <c r="B180" i="29"/>
  <c r="C180" i="29" s="1"/>
  <c r="B179" i="29"/>
  <c r="C179" i="29" s="1"/>
  <c r="B178" i="29"/>
  <c r="C178" i="29" s="1"/>
  <c r="B175" i="29"/>
  <c r="C175" i="29" s="1"/>
  <c r="B176" i="29"/>
  <c r="C176" i="29" s="1"/>
  <c r="B177" i="29"/>
  <c r="C177" i="29" s="1"/>
  <c r="B174" i="29"/>
  <c r="C174" i="29" s="1"/>
  <c r="B173" i="29"/>
  <c r="C173" i="29" s="1"/>
  <c r="B171" i="29"/>
  <c r="C171" i="29" s="1"/>
  <c r="B172" i="29"/>
  <c r="C172" i="29" s="1"/>
  <c r="B170" i="29"/>
  <c r="C170" i="29" s="1"/>
  <c r="B164" i="29"/>
  <c r="C164" i="29" s="1"/>
  <c r="B165" i="29"/>
  <c r="C165" i="29" s="1"/>
  <c r="B166" i="29"/>
  <c r="C166" i="29" s="1"/>
  <c r="B167" i="29"/>
  <c r="C167" i="29" s="1"/>
  <c r="B168" i="29"/>
  <c r="C168" i="29" s="1"/>
  <c r="B169" i="29"/>
  <c r="C169" i="29" s="1"/>
  <c r="B163" i="29"/>
  <c r="C163" i="29" s="1"/>
  <c r="B162" i="29"/>
  <c r="C162" i="29" s="1"/>
  <c r="B161" i="29"/>
  <c r="C161" i="29" s="1"/>
  <c r="B159" i="29"/>
  <c r="C159" i="29" s="1"/>
  <c r="B160" i="29"/>
  <c r="C160" i="29" s="1"/>
  <c r="B158" i="29"/>
  <c r="C158" i="29" s="1"/>
  <c r="B157" i="29"/>
  <c r="C157" i="29" s="1"/>
  <c r="B147" i="29"/>
  <c r="C147" i="29" s="1"/>
  <c r="B154" i="29"/>
  <c r="C154" i="29" s="1"/>
  <c r="B155" i="29"/>
  <c r="C155" i="29" s="1"/>
  <c r="B156" i="29"/>
  <c r="C156" i="29" s="1"/>
  <c r="B149" i="29"/>
  <c r="C149" i="29" s="1"/>
  <c r="B150" i="29"/>
  <c r="C150" i="29" s="1"/>
  <c r="B151" i="29"/>
  <c r="C151" i="29" s="1"/>
  <c r="B152" i="29"/>
  <c r="C152" i="29" s="1"/>
  <c r="B153" i="29"/>
  <c r="C153" i="29" s="1"/>
  <c r="B148" i="29"/>
  <c r="C148" i="29" s="1"/>
  <c r="B146" i="29"/>
  <c r="C146" i="29" s="1"/>
  <c r="B145" i="29"/>
  <c r="C145" i="29" s="1"/>
  <c r="B142" i="29"/>
  <c r="C142" i="29" s="1"/>
  <c r="B143" i="29"/>
  <c r="C143" i="29" s="1"/>
  <c r="B144" i="29"/>
  <c r="C144" i="29" s="1"/>
  <c r="B141" i="29"/>
  <c r="C141" i="29" s="1"/>
  <c r="B140" i="29"/>
  <c r="C140" i="29" s="1"/>
  <c r="B139" i="29"/>
  <c r="C139" i="29" s="1"/>
  <c r="B138" i="29"/>
  <c r="C138" i="29" s="1"/>
  <c r="B137" i="29"/>
  <c r="C137" i="29" s="1"/>
  <c r="B136" i="29"/>
  <c r="C136" i="29" s="1"/>
  <c r="B135" i="29"/>
  <c r="C135" i="29" s="1"/>
  <c r="B134" i="29"/>
  <c r="C134" i="29" s="1"/>
  <c r="B132" i="29"/>
  <c r="C132" i="29" s="1"/>
  <c r="B133" i="29"/>
  <c r="C133" i="29" s="1"/>
  <c r="B131" i="29"/>
  <c r="C131" i="29" s="1"/>
  <c r="B130" i="29"/>
  <c r="C130" i="29" s="1"/>
  <c r="B129" i="29"/>
  <c r="C129" i="29" s="1"/>
  <c r="B128" i="29"/>
  <c r="C128" i="29" s="1"/>
  <c r="B125" i="29"/>
  <c r="C125" i="29" s="1"/>
  <c r="B126" i="29"/>
  <c r="C126" i="29" s="1"/>
  <c r="B127" i="29"/>
  <c r="C127" i="29" s="1"/>
  <c r="B124" i="29"/>
  <c r="C124" i="29" s="1"/>
  <c r="B122" i="29"/>
  <c r="C122" i="29" s="1"/>
  <c r="B123" i="29"/>
  <c r="C123" i="29" s="1"/>
  <c r="B116" i="29"/>
  <c r="C116" i="29" s="1"/>
  <c r="B117" i="29"/>
  <c r="C117" i="29" s="1"/>
  <c r="B118" i="29"/>
  <c r="C118" i="29" s="1"/>
  <c r="B119" i="29"/>
  <c r="C119" i="29" s="1"/>
  <c r="B120" i="29"/>
  <c r="C120" i="29" s="1"/>
  <c r="B121" i="29"/>
  <c r="C121" i="29" s="1"/>
  <c r="B115" i="29"/>
  <c r="C115" i="29" s="1"/>
  <c r="B110" i="29"/>
  <c r="C110" i="29" s="1"/>
  <c r="B111" i="29"/>
  <c r="C111" i="29" s="1"/>
  <c r="B112" i="29"/>
  <c r="C112" i="29" s="1"/>
  <c r="B113" i="29"/>
  <c r="C113" i="29" s="1"/>
  <c r="B114" i="29"/>
  <c r="C114" i="29" s="1"/>
  <c r="B109" i="29"/>
  <c r="C109" i="29" s="1"/>
  <c r="B108" i="29"/>
  <c r="C108" i="29" s="1"/>
  <c r="B107" i="29"/>
  <c r="C107" i="29" s="1"/>
  <c r="B103" i="29"/>
  <c r="C103" i="29" s="1"/>
  <c r="B104" i="29"/>
  <c r="C104" i="29" s="1"/>
  <c r="B105" i="29"/>
  <c r="C105" i="29" s="1"/>
  <c r="B106" i="29"/>
  <c r="C106" i="29" s="1"/>
  <c r="B102" i="29"/>
  <c r="C102" i="29" s="1"/>
  <c r="B101" i="29"/>
  <c r="C101" i="29" s="1"/>
  <c r="B99" i="29"/>
  <c r="C99" i="29" s="1"/>
  <c r="B100" i="29"/>
  <c r="C100" i="29" s="1"/>
  <c r="B98" i="29"/>
  <c r="C98" i="29" s="1"/>
  <c r="B97" i="29"/>
  <c r="C97" i="29" s="1"/>
  <c r="B96" i="29"/>
  <c r="C96" i="29" s="1"/>
  <c r="B95" i="29"/>
  <c r="C95" i="29" s="1"/>
  <c r="B94" i="29"/>
  <c r="C94" i="29" s="1"/>
  <c r="B93" i="29"/>
  <c r="C93" i="29" s="1"/>
  <c r="B91" i="29"/>
  <c r="C91" i="29" s="1"/>
  <c r="B92" i="29"/>
  <c r="C92" i="29" s="1"/>
  <c r="B90" i="29"/>
  <c r="C90" i="29" s="1"/>
  <c r="B88" i="29"/>
  <c r="C88" i="29" s="1"/>
  <c r="B89" i="29"/>
  <c r="C89" i="29" s="1"/>
  <c r="B87" i="29"/>
  <c r="C87" i="29" s="1"/>
  <c r="B84" i="29"/>
  <c r="C84" i="29" s="1"/>
  <c r="B85" i="29"/>
  <c r="C85" i="29" s="1"/>
  <c r="B86" i="29"/>
  <c r="C86" i="29" s="1"/>
  <c r="B83" i="29"/>
  <c r="C83" i="29" s="1"/>
  <c r="B82" i="29"/>
  <c r="C82" i="29" s="1"/>
  <c r="B80" i="29"/>
  <c r="C80" i="29" s="1"/>
  <c r="B81" i="29"/>
  <c r="C81" i="29" s="1"/>
  <c r="B79" i="29"/>
  <c r="C79" i="29" s="1"/>
  <c r="B78" i="29"/>
  <c r="C78" i="29" s="1"/>
  <c r="B77" i="29"/>
  <c r="C77" i="29" s="1"/>
  <c r="B76" i="29"/>
  <c r="C76" i="29" s="1"/>
  <c r="B75" i="29"/>
  <c r="C75" i="29" s="1"/>
  <c r="B71" i="29"/>
  <c r="C71" i="29" s="1"/>
  <c r="B72" i="29"/>
  <c r="C72" i="29" s="1"/>
  <c r="B73" i="29"/>
  <c r="C73" i="29" s="1"/>
  <c r="B74" i="29"/>
  <c r="C74" i="29" s="1"/>
  <c r="B70" i="29"/>
  <c r="C70" i="29" s="1"/>
  <c r="B69" i="29"/>
  <c r="C69" i="29" s="1"/>
  <c r="B68" i="29"/>
  <c r="C68" i="29" s="1"/>
  <c r="B65" i="29"/>
  <c r="C65" i="29" s="1"/>
  <c r="B64" i="29"/>
  <c r="C64" i="29" s="1"/>
  <c r="B63" i="29"/>
  <c r="C63" i="29" s="1"/>
  <c r="B62" i="29"/>
  <c r="C62" i="29" s="1"/>
  <c r="B61" i="29"/>
  <c r="C61" i="29" s="1"/>
  <c r="B60" i="29"/>
  <c r="C60" i="29" s="1"/>
  <c r="B59" i="29"/>
  <c r="C59" i="29" s="1"/>
  <c r="B58" i="29"/>
  <c r="C58" i="29" s="1"/>
  <c r="B53" i="29"/>
  <c r="C53" i="29" s="1"/>
  <c r="B52" i="29"/>
  <c r="C52" i="29" s="1"/>
  <c r="B51" i="29"/>
  <c r="C51" i="29" s="1"/>
  <c r="B50" i="29"/>
  <c r="C50" i="29" s="1"/>
  <c r="B49" i="29"/>
  <c r="C49" i="29" s="1"/>
  <c r="B48" i="29"/>
  <c r="C48" i="29" s="1"/>
  <c r="B47" i="29"/>
  <c r="C47" i="29" s="1"/>
  <c r="B46" i="29"/>
  <c r="C46" i="29" s="1"/>
  <c r="G55" i="29" l="1"/>
  <c r="G53" i="29"/>
  <c r="G51" i="29"/>
  <c r="G57" i="29"/>
  <c r="G56" i="29"/>
  <c r="G54" i="29"/>
  <c r="G52" i="29"/>
  <c r="G50" i="29"/>
  <c r="G48" i="29"/>
  <c r="G46" i="29"/>
  <c r="G58" i="29"/>
  <c r="D170" i="29"/>
  <c r="G59" i="29"/>
  <c r="D174" i="29"/>
  <c r="D68" i="29"/>
  <c r="D93" i="29"/>
  <c r="D107" i="29"/>
  <c r="D138" i="29"/>
  <c r="D158" i="29"/>
  <c r="D77" i="29"/>
  <c r="D109" i="29"/>
  <c r="D124" i="29"/>
  <c r="D145" i="29"/>
  <c r="D163" i="29"/>
  <c r="D83" i="29"/>
  <c r="G49" i="29"/>
  <c r="G47" i="29"/>
  <c r="D70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ED2A85E6-1C0F-4B95-B4AF-8FBFAA27545E}">
      <text>
        <r>
          <rPr>
            <b/>
            <sz val="9"/>
            <color rgb="FF000000"/>
            <rFont val="Arial"/>
            <family val="2"/>
          </rPr>
          <t xml:space="preserve">Gary@isect.com: </t>
        </r>
        <r>
          <rPr>
            <sz val="9"/>
            <color rgb="FF000000"/>
            <rFont val="Arial"/>
            <family val="2"/>
          </rPr>
          <t>The wording here paraphrases the standard: refer to the standard for the official wording and additional explanations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D3" authorId="0" shapeId="0" xr:uid="{453B0431-840F-4D3F-935B-AA3189DA2870}">
      <text>
        <r>
          <rPr>
            <b/>
            <sz val="9"/>
            <color rgb="FF000000"/>
            <rFont val="Arial"/>
            <family val="2"/>
          </rPr>
          <t xml:space="preserve">Gary@isect.com: </t>
        </r>
        <r>
          <rPr>
            <sz val="9"/>
            <color rgb="FF000000"/>
            <rFont val="Arial"/>
            <family val="2"/>
          </rPr>
          <t>Use this column to record your progress towards implementing the ISMS.  See the metrics sheet for explanations of the levels</t>
        </r>
      </text>
    </comment>
    <comment ref="E3" authorId="0" shapeId="0" xr:uid="{15161FBB-115C-475C-BC89-D6BC5148F26A}">
      <text>
        <r>
          <rPr>
            <b/>
            <sz val="9"/>
            <color rgb="FF000000"/>
            <rFont val="Arial"/>
            <family val="2"/>
          </rPr>
          <t xml:space="preserve">Gary@isect.com:
</t>
        </r>
        <r>
          <rPr>
            <sz val="9"/>
            <color rgb="FF000000"/>
            <rFont val="Arial"/>
            <family val="2"/>
          </rPr>
          <t>Keep notes on the process, including references to any documentation that the auditors will probably want to check</t>
        </r>
      </text>
    </comment>
  </commentList>
</comments>
</file>

<file path=xl/sharedStrings.xml><?xml version="1.0" encoding="utf-8"?>
<sst xmlns="http://schemas.openxmlformats.org/spreadsheetml/2006/main" count="849" uniqueCount="415">
  <si>
    <t>Yes</t>
  </si>
  <si>
    <t>No</t>
  </si>
  <si>
    <t>Cryptography</t>
  </si>
  <si>
    <t>ISO/IEC 27001:2013 Annex A controls</t>
  </si>
  <si>
    <t>Clause</t>
  </si>
  <si>
    <t>Sec</t>
  </si>
  <si>
    <t>Control Objective/Control</t>
  </si>
  <si>
    <t>5 Security Policies</t>
  </si>
  <si>
    <t>Management direction for information security</t>
  </si>
  <si>
    <t>5.1.1</t>
  </si>
  <si>
    <t xml:space="preserve">Policies for information </t>
  </si>
  <si>
    <t>5.1.2</t>
  </si>
  <si>
    <t xml:space="preserve">Review of the policies for information security </t>
  </si>
  <si>
    <t>6 Organisation of information security</t>
  </si>
  <si>
    <t>Internal organisation</t>
  </si>
  <si>
    <t>6.1.1</t>
  </si>
  <si>
    <t>Information security roles and responsibilities</t>
  </si>
  <si>
    <t>6.1.2</t>
  </si>
  <si>
    <t>Segregation of duties</t>
  </si>
  <si>
    <t>6.1.3</t>
  </si>
  <si>
    <t>Contact with authorities</t>
  </si>
  <si>
    <t>6.1.4</t>
  </si>
  <si>
    <t>Contact with special interest groups</t>
  </si>
  <si>
    <t>6.1.5</t>
  </si>
  <si>
    <t>Information security in project management</t>
  </si>
  <si>
    <t>Mobile devices and teleworking</t>
  </si>
  <si>
    <t>6.2.1</t>
  </si>
  <si>
    <t>Mobile device policy</t>
  </si>
  <si>
    <t>6.2.2</t>
  </si>
  <si>
    <t>Teleworking</t>
  </si>
  <si>
    <t>7 Human resource security</t>
  </si>
  <si>
    <t>Prior to employment</t>
  </si>
  <si>
    <t>7.1.1</t>
  </si>
  <si>
    <t>Screening</t>
  </si>
  <si>
    <t>7.1.2</t>
  </si>
  <si>
    <t>Terms and conditions of employment</t>
  </si>
  <si>
    <t>During employment</t>
  </si>
  <si>
    <t>7.2.1</t>
  </si>
  <si>
    <t>Management responsibilities</t>
  </si>
  <si>
    <t>7.2.2</t>
  </si>
  <si>
    <t xml:space="preserve">Information security awareness, education and training </t>
  </si>
  <si>
    <t>7.2.3</t>
  </si>
  <si>
    <t>Disciplinary process</t>
  </si>
  <si>
    <t>Termination and change of employment</t>
  </si>
  <si>
    <t>7.3.1</t>
  </si>
  <si>
    <t>Termination or change of employment responsibilities</t>
  </si>
  <si>
    <t>8 Asset management</t>
  </si>
  <si>
    <t>Responsibility for assets</t>
  </si>
  <si>
    <t>8.1.1</t>
  </si>
  <si>
    <t>Inventory of assets</t>
  </si>
  <si>
    <t>8.1.2</t>
  </si>
  <si>
    <t>Ownership of assets</t>
  </si>
  <si>
    <t>8.1.3</t>
  </si>
  <si>
    <t xml:space="preserve">Acceptable use of assets </t>
  </si>
  <si>
    <t>8.1.4</t>
  </si>
  <si>
    <t>Return of assets</t>
  </si>
  <si>
    <t>Information classification</t>
  </si>
  <si>
    <t>8.2.1</t>
  </si>
  <si>
    <t>Classification of information</t>
  </si>
  <si>
    <t>8.2.2</t>
  </si>
  <si>
    <t>Labeling of information</t>
  </si>
  <si>
    <t>8.2.3</t>
  </si>
  <si>
    <t>Handling of assets</t>
  </si>
  <si>
    <t>Media handling</t>
  </si>
  <si>
    <t>8.3.1</t>
  </si>
  <si>
    <t>Management of removable media</t>
  </si>
  <si>
    <t>8.3.2</t>
  </si>
  <si>
    <t>Disposal of media</t>
  </si>
  <si>
    <t>8.3.3</t>
  </si>
  <si>
    <t>Physical media transfer</t>
  </si>
  <si>
    <t>9 Access control</t>
  </si>
  <si>
    <t>Business requirements of access control</t>
  </si>
  <si>
    <t>9.1.1</t>
  </si>
  <si>
    <t>Access control policy</t>
  </si>
  <si>
    <t>9.1.2</t>
  </si>
  <si>
    <t>Access to networks and network services</t>
  </si>
  <si>
    <t>User access management</t>
  </si>
  <si>
    <t>9.2.1</t>
  </si>
  <si>
    <t>User registration and de-registration</t>
  </si>
  <si>
    <t>9.2.2</t>
  </si>
  <si>
    <t>User access provisioning</t>
  </si>
  <si>
    <t>9.2.3</t>
  </si>
  <si>
    <t>Management of privileged access rights</t>
  </si>
  <si>
    <t>9.2.4</t>
  </si>
  <si>
    <t xml:space="preserve">Management of secret authentication information of users </t>
  </si>
  <si>
    <t>9.2.5</t>
  </si>
  <si>
    <t>Review of user access rights</t>
  </si>
  <si>
    <t>9.2.6</t>
  </si>
  <si>
    <t xml:space="preserve">Removal or adjustment of access rights </t>
  </si>
  <si>
    <t>User responsibilities</t>
  </si>
  <si>
    <t>9.3.1</t>
  </si>
  <si>
    <t>Use of secret authentication information</t>
  </si>
  <si>
    <t>System and application access control</t>
  </si>
  <si>
    <t>9.4.1</t>
  </si>
  <si>
    <t>Information access restriction</t>
  </si>
  <si>
    <t>9.4.2</t>
  </si>
  <si>
    <t>Secure log-on procedures</t>
  </si>
  <si>
    <t>9.4.3</t>
  </si>
  <si>
    <t>Password management system</t>
  </si>
  <si>
    <t>9.4.4</t>
  </si>
  <si>
    <t>Use of privileged utility programs</t>
  </si>
  <si>
    <t>9.4.5</t>
  </si>
  <si>
    <t>Access control to program source code</t>
  </si>
  <si>
    <t>10 Cryptography</t>
  </si>
  <si>
    <t>Cryptographic controls</t>
  </si>
  <si>
    <t>10.1.1</t>
  </si>
  <si>
    <t>Policy on the use of cryptographic controls</t>
  </si>
  <si>
    <t>10.1.2</t>
  </si>
  <si>
    <t>Key management</t>
  </si>
  <si>
    <t>11 Physical and environmental security</t>
  </si>
  <si>
    <t>Secure areas</t>
  </si>
  <si>
    <t>11.1.1</t>
  </si>
  <si>
    <t>Physical security perimeter</t>
  </si>
  <si>
    <t>11.1.2</t>
  </si>
  <si>
    <t>Physical entry controls</t>
  </si>
  <si>
    <t>11.1.3</t>
  </si>
  <si>
    <t>Securing office, room and facilities</t>
  </si>
  <si>
    <t>11.1.4</t>
  </si>
  <si>
    <t>Protecting against external end environmental threats</t>
  </si>
  <si>
    <t>11.1.5</t>
  </si>
  <si>
    <t>Working in secure areas</t>
  </si>
  <si>
    <t>11.1.6</t>
  </si>
  <si>
    <t xml:space="preserve">Delivery and loading areas </t>
  </si>
  <si>
    <t>Equipment</t>
  </si>
  <si>
    <t>11.2.1</t>
  </si>
  <si>
    <t>Equipment siting and protection</t>
  </si>
  <si>
    <t>11.2.2</t>
  </si>
  <si>
    <t>Supporting utilities</t>
  </si>
  <si>
    <t>11.2.3</t>
  </si>
  <si>
    <t>Cabling security</t>
  </si>
  <si>
    <t>11.2.4</t>
  </si>
  <si>
    <t>Equipment maintenance</t>
  </si>
  <si>
    <t>11.2.5</t>
  </si>
  <si>
    <t>Removal of assets</t>
  </si>
  <si>
    <t>11.2.6</t>
  </si>
  <si>
    <t>Security of equipment and assets off-premises</t>
  </si>
  <si>
    <t>11.2.7</t>
  </si>
  <si>
    <t>Secure disposal or re-use of equipment</t>
  </si>
  <si>
    <t>11.2.8</t>
  </si>
  <si>
    <t>Unattended user equipment</t>
  </si>
  <si>
    <t>11.2.9</t>
  </si>
  <si>
    <t>Clear desk and clear screen policy</t>
  </si>
  <si>
    <t xml:space="preserve">12 Operations security </t>
  </si>
  <si>
    <t>Operational procedures and responsibilities</t>
  </si>
  <si>
    <t>12.1.1</t>
  </si>
  <si>
    <t>Documented operating procedures</t>
  </si>
  <si>
    <t>12.1.2</t>
  </si>
  <si>
    <t>Change management</t>
  </si>
  <si>
    <t>12.1.3</t>
  </si>
  <si>
    <t>Capacity management</t>
  </si>
  <si>
    <t>12.1.4</t>
  </si>
  <si>
    <t>Separation of development, testing and operational environments</t>
  </si>
  <si>
    <t>Protection from malware</t>
  </si>
  <si>
    <t>12.2.1</t>
  </si>
  <si>
    <t>Controls against malware</t>
  </si>
  <si>
    <t>Backup</t>
  </si>
  <si>
    <t>12.3.1</t>
  </si>
  <si>
    <t>Information backup</t>
  </si>
  <si>
    <t xml:space="preserve">Logging and monitoring </t>
  </si>
  <si>
    <t>12.4.1</t>
  </si>
  <si>
    <t>Event logging</t>
  </si>
  <si>
    <t>12.4.2</t>
  </si>
  <si>
    <t>Protection of log information</t>
  </si>
  <si>
    <t>12.4.3</t>
  </si>
  <si>
    <t>Administrator and operator logs</t>
  </si>
  <si>
    <t>12.4.4</t>
  </si>
  <si>
    <t>Clock synchronisaton</t>
  </si>
  <si>
    <t>Control of operational software</t>
  </si>
  <si>
    <t>12.5.1</t>
  </si>
  <si>
    <t>Installation of software on operational systems</t>
  </si>
  <si>
    <t>Technical vulnerability management</t>
  </si>
  <si>
    <t>12.6.1</t>
  </si>
  <si>
    <t>Management of technical vulnerabilities</t>
  </si>
  <si>
    <t>12.6.2</t>
  </si>
  <si>
    <t>Restrictions on software installation</t>
  </si>
  <si>
    <t>Information systems audit considerations</t>
  </si>
  <si>
    <t>12.7.1</t>
  </si>
  <si>
    <t xml:space="preserve">Information systems audit controls </t>
  </si>
  <si>
    <t>13 Communications security</t>
  </si>
  <si>
    <t>Network security management</t>
  </si>
  <si>
    <t>13.1.1</t>
  </si>
  <si>
    <t>Network controls</t>
  </si>
  <si>
    <t>13.1.2</t>
  </si>
  <si>
    <t xml:space="preserve">Security of network services </t>
  </si>
  <si>
    <t>13.1.3</t>
  </si>
  <si>
    <t>Segregation in networks</t>
  </si>
  <si>
    <t>Information transfer</t>
  </si>
  <si>
    <t>13.2.1</t>
  </si>
  <si>
    <t>Information transfer policies and procedures</t>
  </si>
  <si>
    <t>13.2.2</t>
  </si>
  <si>
    <t>Agreements on information transfer</t>
  </si>
  <si>
    <t>13.2.3</t>
  </si>
  <si>
    <t>Electronic messaging</t>
  </si>
  <si>
    <t>13.2.4</t>
  </si>
  <si>
    <t>14 System acquisition, development and maintenance</t>
  </si>
  <si>
    <t xml:space="preserve">Security requirements of information systems </t>
  </si>
  <si>
    <t>14.1.1</t>
  </si>
  <si>
    <t xml:space="preserve">Information security requirements analysis and specification </t>
  </si>
  <si>
    <t>14.1.2</t>
  </si>
  <si>
    <t>Securing applications services on public networks</t>
  </si>
  <si>
    <t>14.1.3</t>
  </si>
  <si>
    <t xml:space="preserve">Protecting application services transactions </t>
  </si>
  <si>
    <t>Security in development and support processes</t>
  </si>
  <si>
    <t>14.2.1</t>
  </si>
  <si>
    <t>Secure development policy</t>
  </si>
  <si>
    <t>14.2.2</t>
  </si>
  <si>
    <t>System change control procedures</t>
  </si>
  <si>
    <t>14.2.3</t>
  </si>
  <si>
    <t xml:space="preserve">Technical review of applications after operating platform changes </t>
  </si>
  <si>
    <t>14.2.4</t>
  </si>
  <si>
    <t>Restrictions on changes to software packages</t>
  </si>
  <si>
    <t>14.2.5</t>
  </si>
  <si>
    <t>Secure system engineering principles</t>
  </si>
  <si>
    <t>14.2.6</t>
  </si>
  <si>
    <t>Secure development environment</t>
  </si>
  <si>
    <t>14.2.7</t>
  </si>
  <si>
    <t>Outsourced development</t>
  </si>
  <si>
    <t>14.2.8</t>
  </si>
  <si>
    <t>System security testing</t>
  </si>
  <si>
    <t>14.2.9</t>
  </si>
  <si>
    <t>System acceptance testing</t>
  </si>
  <si>
    <t>Test data</t>
  </si>
  <si>
    <t>14.3.1</t>
  </si>
  <si>
    <t>Protection of test data</t>
  </si>
  <si>
    <t>15 Supplier relationships</t>
  </si>
  <si>
    <t>Information security in supplier relationships</t>
  </si>
  <si>
    <t>15.1.1</t>
  </si>
  <si>
    <t xml:space="preserve">Information security policy for supplier relationships </t>
  </si>
  <si>
    <t>15.1.2</t>
  </si>
  <si>
    <t xml:space="preserve">Addressing security within supplier agreements </t>
  </si>
  <si>
    <t>15.1.3</t>
  </si>
  <si>
    <t>Supplier service delivery management</t>
  </si>
  <si>
    <t>15.2.1</t>
  </si>
  <si>
    <t>Monitoring and review of supplier services</t>
  </si>
  <si>
    <t>15.2.2</t>
  </si>
  <si>
    <t>Managing changes to supplier services</t>
  </si>
  <si>
    <t xml:space="preserve">16 Information security incident management </t>
  </si>
  <si>
    <t>Management of information security incidents and improvements</t>
  </si>
  <si>
    <t>16.1.1</t>
  </si>
  <si>
    <t>Responsibilities and procedures</t>
  </si>
  <si>
    <t>16.1.2</t>
  </si>
  <si>
    <t>Reporting information security events</t>
  </si>
  <si>
    <t>16.1.3</t>
  </si>
  <si>
    <t xml:space="preserve">Reporting information security weaknesses </t>
  </si>
  <si>
    <t>16.1.4</t>
  </si>
  <si>
    <t>Assessment of and decision on information security events</t>
  </si>
  <si>
    <t>16.1.5</t>
  </si>
  <si>
    <t xml:space="preserve">Response to information security incidents </t>
  </si>
  <si>
    <t>16.1.6</t>
  </si>
  <si>
    <t xml:space="preserve">Learning from information security incidents </t>
  </si>
  <si>
    <t>16.1.7</t>
  </si>
  <si>
    <t>Collection of evidence</t>
  </si>
  <si>
    <t xml:space="preserve">17 Information security aspects of business continuity management </t>
  </si>
  <si>
    <t>Information security continuity</t>
  </si>
  <si>
    <t>17.1.1</t>
  </si>
  <si>
    <t>Planning information security continuity</t>
  </si>
  <si>
    <t>17.1.2</t>
  </si>
  <si>
    <t xml:space="preserve">Implementing information security continuity </t>
  </si>
  <si>
    <t>17.1.3</t>
  </si>
  <si>
    <t>Verify, review and evaluate information security continuity</t>
  </si>
  <si>
    <t>Redundancies</t>
  </si>
  <si>
    <t>17.2.1</t>
  </si>
  <si>
    <t xml:space="preserve">Availability of information processing facilities </t>
  </si>
  <si>
    <t>18 Compliance</t>
  </si>
  <si>
    <t>Compliance with legal and contractual requirements</t>
  </si>
  <si>
    <t>18.1.1</t>
  </si>
  <si>
    <t>Identification of applicable legislation and contractual requirements</t>
  </si>
  <si>
    <t>18.1.2</t>
  </si>
  <si>
    <t>Intellectual property rights</t>
  </si>
  <si>
    <t>18.1.3</t>
  </si>
  <si>
    <t>Protection of records</t>
  </si>
  <si>
    <t>18.1.4</t>
  </si>
  <si>
    <t>Privacy and protection of personally identifiable information</t>
  </si>
  <si>
    <t>18.1.5</t>
  </si>
  <si>
    <t xml:space="preserve">Regulation of cryptographic controls </t>
  </si>
  <si>
    <t>Information security reviews</t>
  </si>
  <si>
    <t>18.2.1</t>
  </si>
  <si>
    <t>Independent review of information security</t>
  </si>
  <si>
    <t>18.2.2</t>
  </si>
  <si>
    <t>Compliance with security policies and standards</t>
  </si>
  <si>
    <t>18.2.3</t>
  </si>
  <si>
    <t>Technical compliance review</t>
  </si>
  <si>
    <t>Statement of Applicability</t>
  </si>
  <si>
    <t>Applicability</t>
  </si>
  <si>
    <t>Implementation Level</t>
  </si>
  <si>
    <t xml:space="preserve">Maturity of Control </t>
  </si>
  <si>
    <t>Applicable</t>
  </si>
  <si>
    <t>Unsure</t>
  </si>
  <si>
    <t>Maturity</t>
  </si>
  <si>
    <t>Undeveloped</t>
  </si>
  <si>
    <t>Informal</t>
  </si>
  <si>
    <t>Established</t>
  </si>
  <si>
    <t>Integrated</t>
  </si>
  <si>
    <t>Optimised</t>
  </si>
  <si>
    <t>Implemented</t>
  </si>
  <si>
    <t>Yes - Fully Implemented</t>
  </si>
  <si>
    <t>Yes - Partially Implemented</t>
  </si>
  <si>
    <t>No - Not Implemented</t>
  </si>
  <si>
    <t>Justification/Evidence</t>
  </si>
  <si>
    <t>ASD Top 35 SoA</t>
  </si>
  <si>
    <t>Count of Applicability</t>
  </si>
  <si>
    <t>Count of Implementation Level</t>
  </si>
  <si>
    <t xml:space="preserve">Count of Maturity of Control </t>
  </si>
  <si>
    <t>ASD Top 35</t>
  </si>
  <si>
    <t>Application whitelisting</t>
  </si>
  <si>
    <t>Patch Applications</t>
  </si>
  <si>
    <t>Patch Operating System Vulnerabilities</t>
  </si>
  <si>
    <t>Restrict Admin Privileges</t>
  </si>
  <si>
    <t>Disable untrusted Microsoft Office macros</t>
  </si>
  <si>
    <t>User Application Hardening</t>
  </si>
  <si>
    <t>Multi-factor Authentication</t>
  </si>
  <si>
    <t>Daily Backup of important data</t>
  </si>
  <si>
    <t>Maturity of Control</t>
  </si>
  <si>
    <t>Count of Maturity of Control</t>
  </si>
  <si>
    <t>ISO 27001:2013</t>
  </si>
  <si>
    <t>Security Policies</t>
  </si>
  <si>
    <t>Organisation of information security</t>
  </si>
  <si>
    <t>Human resource security</t>
  </si>
  <si>
    <t>Asset management</t>
  </si>
  <si>
    <t>Access control</t>
  </si>
  <si>
    <t>Physical and environmental security</t>
  </si>
  <si>
    <t>Operations security</t>
  </si>
  <si>
    <t>Communications security</t>
  </si>
  <si>
    <t>System acquisition, development and maintenance</t>
  </si>
  <si>
    <t>Supplier relationships</t>
  </si>
  <si>
    <t>Information security incident management</t>
  </si>
  <si>
    <t>Information security aspects of business continuity management</t>
  </si>
  <si>
    <t>Compliance</t>
  </si>
  <si>
    <t>27K Section</t>
  </si>
  <si>
    <t>Maturity Ratings</t>
  </si>
  <si>
    <t>Maturity Value</t>
  </si>
  <si>
    <t>Section Average</t>
  </si>
  <si>
    <t>Confidentiality or Yesn-disclosure agreements</t>
  </si>
  <si>
    <t>Information and communication techYeslogy supply chain</t>
  </si>
  <si>
    <t>Status of ISO/IEC 27001 implementation</t>
  </si>
  <si>
    <t>Section</t>
  </si>
  <si>
    <t>ISO/IEC 27001 requirement</t>
  </si>
  <si>
    <t>Status</t>
  </si>
  <si>
    <t>Notes</t>
  </si>
  <si>
    <t>Context of the organisation</t>
  </si>
  <si>
    <t>Organisational context</t>
  </si>
  <si>
    <r>
      <t xml:space="preserve">Determine the organization's </t>
    </r>
    <r>
      <rPr>
        <b/>
        <sz val="10"/>
        <color theme="1"/>
        <rFont val="Calibri"/>
        <family val="2"/>
      </rPr>
      <t xml:space="preserve">ISMS objectives </t>
    </r>
    <r>
      <rPr>
        <sz val="10"/>
        <color theme="1"/>
        <rFont val="Calibri"/>
        <family val="2"/>
      </rPr>
      <t>and any issues that might affect its effectiveness</t>
    </r>
  </si>
  <si>
    <t>Interested parties</t>
  </si>
  <si>
    <t>4.2 (a)</t>
  </si>
  <si>
    <r>
      <t xml:space="preserve">Identify </t>
    </r>
    <r>
      <rPr>
        <b/>
        <sz val="10"/>
        <color theme="1"/>
        <rFont val="Calibri"/>
        <family val="2"/>
      </rPr>
      <t xml:space="preserve">interested parties </t>
    </r>
    <r>
      <rPr>
        <sz val="10"/>
        <color theme="1"/>
        <rFont val="Calibri"/>
        <family val="2"/>
      </rPr>
      <t>including applicable laws, regulations, contracts</t>
    </r>
    <r>
      <rPr>
        <i/>
        <sz val="10"/>
        <color theme="1"/>
        <rFont val="Calibri"/>
        <family val="2"/>
      </rPr>
      <t xml:space="preserve"> etc</t>
    </r>
    <r>
      <rPr>
        <sz val="10"/>
        <color theme="1"/>
        <rFont val="Calibri"/>
        <family val="2"/>
      </rPr>
      <t>.</t>
    </r>
  </si>
  <si>
    <t>4.2 (b)</t>
  </si>
  <si>
    <r>
      <t xml:space="preserve">Determine their information security-relevant </t>
    </r>
    <r>
      <rPr>
        <b/>
        <sz val="10"/>
        <color theme="1"/>
        <rFont val="Calibri"/>
        <family val="2"/>
      </rPr>
      <t>requirements</t>
    </r>
    <r>
      <rPr>
        <sz val="10"/>
        <color theme="1"/>
        <rFont val="Calibri"/>
        <family val="2"/>
      </rPr>
      <t xml:space="preserve"> and obligations</t>
    </r>
  </si>
  <si>
    <t>ISMS scope</t>
  </si>
  <si>
    <r>
      <t xml:space="preserve">Determine and document the </t>
    </r>
    <r>
      <rPr>
        <b/>
        <sz val="10"/>
        <color theme="1"/>
        <rFont val="Calibri"/>
        <family val="2"/>
      </rPr>
      <t>ISMS scope</t>
    </r>
  </si>
  <si>
    <t xml:space="preserve"> ISMS</t>
  </si>
  <si>
    <r>
      <t xml:space="preserve">Establish, implement, maintain and continually improve an </t>
    </r>
    <r>
      <rPr>
        <b/>
        <sz val="10"/>
        <color theme="1"/>
        <rFont val="Calibri"/>
        <family val="2"/>
      </rPr>
      <t xml:space="preserve">ISMS </t>
    </r>
    <r>
      <rPr>
        <sz val="10"/>
        <color theme="1"/>
        <rFont val="Calibri"/>
        <family val="2"/>
      </rPr>
      <t>according to the standard!</t>
    </r>
  </si>
  <si>
    <t>Leadership</t>
  </si>
  <si>
    <t>Leadership &amp; commitment</t>
  </si>
  <si>
    <r>
      <t xml:space="preserve">Top management must demonstrate </t>
    </r>
    <r>
      <rPr>
        <b/>
        <sz val="10"/>
        <color theme="1"/>
        <rFont val="Calibri"/>
        <family val="2"/>
      </rPr>
      <t xml:space="preserve">leadership &amp; commitment </t>
    </r>
    <r>
      <rPr>
        <sz val="10"/>
        <color theme="1"/>
        <rFont val="Calibri"/>
        <family val="2"/>
      </rPr>
      <t>to the ISMS</t>
    </r>
  </si>
  <si>
    <t>NI</t>
  </si>
  <si>
    <t>Policy</t>
  </si>
  <si>
    <r>
      <t xml:space="preserve">Document the </t>
    </r>
    <r>
      <rPr>
        <b/>
        <sz val="10"/>
        <color theme="1"/>
        <rFont val="Calibri"/>
        <family val="2"/>
      </rPr>
      <t>information security policy</t>
    </r>
  </si>
  <si>
    <t>Organizational roles, responsibilities &amp; authorities</t>
  </si>
  <si>
    <r>
      <t xml:space="preserve">Assign and communicate information security </t>
    </r>
    <r>
      <rPr>
        <b/>
        <sz val="10"/>
        <color theme="1"/>
        <rFont val="Calibri"/>
        <family val="2"/>
      </rPr>
      <t>roles &amp; responsibilities</t>
    </r>
  </si>
  <si>
    <t>Planning</t>
  </si>
  <si>
    <t>Actions to address risks &amp; opportunities</t>
  </si>
  <si>
    <t>Design/plan the ISMS to satisfy the requirements, addressing risks &amp; opportunities</t>
  </si>
  <si>
    <r>
      <t xml:space="preserve">Define and apply an </t>
    </r>
    <r>
      <rPr>
        <b/>
        <sz val="10"/>
        <color theme="1"/>
        <rFont val="Calibri"/>
        <family val="2"/>
      </rPr>
      <t>information security risk assessment process</t>
    </r>
  </si>
  <si>
    <r>
      <t xml:space="preserve">Document and apply an </t>
    </r>
    <r>
      <rPr>
        <b/>
        <sz val="10"/>
        <color theme="1"/>
        <rFont val="Calibri"/>
        <family val="2"/>
      </rPr>
      <t>information security risk treatment process</t>
    </r>
  </si>
  <si>
    <t>Information security objectives &amp; plans</t>
  </si>
  <si>
    <r>
      <t xml:space="preserve">Establish and document the </t>
    </r>
    <r>
      <rPr>
        <b/>
        <sz val="10"/>
        <color theme="1"/>
        <rFont val="Calibri"/>
        <family val="2"/>
      </rPr>
      <t>information security objectives</t>
    </r>
    <r>
      <rPr>
        <sz val="10"/>
        <color theme="1"/>
        <rFont val="Calibri"/>
        <family val="2"/>
      </rPr>
      <t xml:space="preserve"> </t>
    </r>
    <r>
      <rPr>
        <b/>
        <sz val="10"/>
        <color theme="1"/>
        <rFont val="Calibri"/>
        <family val="2"/>
      </rPr>
      <t>and plans</t>
    </r>
  </si>
  <si>
    <t>Support</t>
  </si>
  <si>
    <t>Resources</t>
  </si>
  <si>
    <r>
      <t xml:space="preserve">Determine and allocate necessary </t>
    </r>
    <r>
      <rPr>
        <b/>
        <sz val="10"/>
        <color theme="1"/>
        <rFont val="Calibri"/>
        <family val="2"/>
      </rPr>
      <t xml:space="preserve">resources </t>
    </r>
    <r>
      <rPr>
        <sz val="10"/>
        <color theme="1"/>
        <rFont val="Calibri"/>
        <family val="2"/>
      </rPr>
      <t>for the ISMS</t>
    </r>
  </si>
  <si>
    <t>Competence</t>
  </si>
  <si>
    <r>
      <t xml:space="preserve">Determine, document and make available necessary </t>
    </r>
    <r>
      <rPr>
        <b/>
        <sz val="10"/>
        <color theme="1"/>
        <rFont val="Calibri"/>
        <family val="2"/>
      </rPr>
      <t>competences</t>
    </r>
  </si>
  <si>
    <t>Awareness</t>
  </si>
  <si>
    <r>
      <t>Establish a</t>
    </r>
    <r>
      <rPr>
        <b/>
        <sz val="10"/>
        <color theme="1"/>
        <rFont val="Calibri"/>
        <family val="2"/>
      </rPr>
      <t xml:space="preserve"> security awareness </t>
    </r>
    <r>
      <rPr>
        <sz val="10"/>
        <color theme="1"/>
        <rFont val="Calibri"/>
        <family val="2"/>
      </rPr>
      <t>program</t>
    </r>
  </si>
  <si>
    <t>Communication</t>
  </si>
  <si>
    <r>
      <t xml:space="preserve">Determine the need for </t>
    </r>
    <r>
      <rPr>
        <b/>
        <sz val="10"/>
        <color theme="1"/>
        <rFont val="Calibri"/>
        <family val="2"/>
      </rPr>
      <t xml:space="preserve">internal and external communications </t>
    </r>
    <r>
      <rPr>
        <sz val="10"/>
        <color theme="1"/>
        <rFont val="Calibri"/>
        <family val="2"/>
      </rPr>
      <t>relevant to the ISMS</t>
    </r>
  </si>
  <si>
    <t>Documented information</t>
  </si>
  <si>
    <t>7.5.1</t>
  </si>
  <si>
    <r>
      <t xml:space="preserve">Provide </t>
    </r>
    <r>
      <rPr>
        <b/>
        <sz val="10"/>
        <color theme="1"/>
        <rFont val="Calibri"/>
        <family val="2"/>
      </rPr>
      <t xml:space="preserve">documentation </t>
    </r>
    <r>
      <rPr>
        <sz val="10"/>
        <color theme="1"/>
        <rFont val="Calibri"/>
        <family val="2"/>
      </rPr>
      <t>required by the standard plus that required by the organization</t>
    </r>
  </si>
  <si>
    <t>7.5.2</t>
  </si>
  <si>
    <r>
      <t xml:space="preserve">Provide document </t>
    </r>
    <r>
      <rPr>
        <b/>
        <sz val="10"/>
        <color theme="1"/>
        <rFont val="Calibri"/>
        <family val="2"/>
      </rPr>
      <t>titles</t>
    </r>
    <r>
      <rPr>
        <sz val="10"/>
        <color theme="1"/>
        <rFont val="Calibri"/>
        <family val="2"/>
      </rPr>
      <t xml:space="preserve">, authors </t>
    </r>
    <r>
      <rPr>
        <i/>
        <sz val="10"/>
        <color theme="1"/>
        <rFont val="Calibri"/>
        <family val="2"/>
      </rPr>
      <t>etc</t>
    </r>
    <r>
      <rPr>
        <sz val="10"/>
        <color theme="1"/>
        <rFont val="Calibri"/>
        <family val="2"/>
      </rPr>
      <t xml:space="preserve">., </t>
    </r>
    <r>
      <rPr>
        <b/>
        <sz val="10"/>
        <color theme="1"/>
        <rFont val="Calibri"/>
        <family val="2"/>
      </rPr>
      <t>format</t>
    </r>
    <r>
      <rPr>
        <sz val="10"/>
        <color theme="1"/>
        <rFont val="Calibri"/>
        <family val="2"/>
      </rPr>
      <t xml:space="preserve"> them consistently, and </t>
    </r>
    <r>
      <rPr>
        <b/>
        <sz val="10"/>
        <color theme="1"/>
        <rFont val="Calibri"/>
        <family val="2"/>
      </rPr>
      <t xml:space="preserve">review &amp; approve </t>
    </r>
    <r>
      <rPr>
        <sz val="10"/>
        <color theme="1"/>
        <rFont val="Calibri"/>
        <family val="2"/>
      </rPr>
      <t>them</t>
    </r>
  </si>
  <si>
    <t>7.5.3</t>
  </si>
  <si>
    <r>
      <rPr>
        <b/>
        <sz val="10"/>
        <color theme="1"/>
        <rFont val="Calibri"/>
        <family val="2"/>
      </rPr>
      <t xml:space="preserve">Control the documentation </t>
    </r>
    <r>
      <rPr>
        <sz val="10"/>
        <color theme="1"/>
        <rFont val="Calibri"/>
        <family val="2"/>
      </rPr>
      <t>properly</t>
    </r>
  </si>
  <si>
    <t>Operation</t>
  </si>
  <si>
    <t>Operational planning and control</t>
  </si>
  <si>
    <r>
      <t>Plan, implement, control &amp; document ISMS processes to manage risks (</t>
    </r>
    <r>
      <rPr>
        <i/>
        <sz val="10"/>
        <color theme="1"/>
        <rFont val="Calibri"/>
        <family val="2"/>
      </rPr>
      <t xml:space="preserve">i.e. </t>
    </r>
    <r>
      <rPr>
        <sz val="10"/>
        <color theme="1"/>
        <rFont val="Calibri"/>
        <family val="2"/>
      </rPr>
      <t xml:space="preserve">a </t>
    </r>
    <r>
      <rPr>
        <b/>
        <sz val="10"/>
        <color theme="1"/>
        <rFont val="Calibri"/>
        <family val="2"/>
      </rPr>
      <t>risk treatment plan</t>
    </r>
    <r>
      <rPr>
        <sz val="10"/>
        <color theme="1"/>
        <rFont val="Calibri"/>
        <family val="2"/>
      </rPr>
      <t>)</t>
    </r>
  </si>
  <si>
    <t>Information security risk assessment</t>
  </si>
  <si>
    <r>
      <rPr>
        <b/>
        <sz val="10"/>
        <color theme="1"/>
        <rFont val="Calibri"/>
        <family val="2"/>
      </rPr>
      <t xml:space="preserve">(Re)assess &amp; document information security risks </t>
    </r>
    <r>
      <rPr>
        <sz val="10"/>
        <color theme="1"/>
        <rFont val="Calibri"/>
        <family val="2"/>
      </rPr>
      <t>regularly &amp; on changes</t>
    </r>
  </si>
  <si>
    <t>Information security risk treatment</t>
  </si>
  <si>
    <r>
      <t>Implement the risk treatment plan</t>
    </r>
    <r>
      <rPr>
        <b/>
        <sz val="10"/>
        <color theme="1"/>
        <rFont val="Calibri"/>
        <family val="2"/>
      </rPr>
      <t xml:space="preserve"> (treat the risks!) </t>
    </r>
    <r>
      <rPr>
        <sz val="10"/>
        <color theme="1"/>
        <rFont val="Calibri"/>
        <family val="2"/>
      </rPr>
      <t>and document the results</t>
    </r>
  </si>
  <si>
    <t>Performance evaluation</t>
  </si>
  <si>
    <t>Monitoring, measurement, analysis and evaluation</t>
  </si>
  <si>
    <r>
      <rPr>
        <b/>
        <sz val="10"/>
        <color theme="1"/>
        <rFont val="Calibri"/>
        <family val="2"/>
      </rPr>
      <t>Monitor, measure, analyze and evaluate</t>
    </r>
    <r>
      <rPr>
        <sz val="10"/>
        <color theme="1"/>
        <rFont val="Calibri"/>
        <family val="2"/>
      </rPr>
      <t xml:space="preserve"> the ISMS and the controls</t>
    </r>
  </si>
  <si>
    <t>Internal audit</t>
  </si>
  <si>
    <r>
      <t xml:space="preserve">Plan &amp; conduct </t>
    </r>
    <r>
      <rPr>
        <b/>
        <sz val="10"/>
        <color theme="1"/>
        <rFont val="Calibri"/>
        <family val="2"/>
      </rPr>
      <t xml:space="preserve">internal audits </t>
    </r>
    <r>
      <rPr>
        <sz val="10"/>
        <color theme="1"/>
        <rFont val="Calibri"/>
        <family val="2"/>
      </rPr>
      <t>of the ISMS</t>
    </r>
  </si>
  <si>
    <t>NA</t>
  </si>
  <si>
    <t>Management review</t>
  </si>
  <si>
    <r>
      <t xml:space="preserve">Undertake regular </t>
    </r>
    <r>
      <rPr>
        <b/>
        <sz val="10"/>
        <color theme="1"/>
        <rFont val="Calibri"/>
        <family val="2"/>
      </rPr>
      <t xml:space="preserve">management reviews </t>
    </r>
    <r>
      <rPr>
        <sz val="10"/>
        <color theme="1"/>
        <rFont val="Calibri"/>
        <family val="2"/>
      </rPr>
      <t>of the ISMS</t>
    </r>
  </si>
  <si>
    <t>Improvement</t>
  </si>
  <si>
    <t>Nonconformity and corrective action</t>
  </si>
  <si>
    <r>
      <t xml:space="preserve">Identify, fix and take action to prevent recurrence of </t>
    </r>
    <r>
      <rPr>
        <b/>
        <sz val="10"/>
        <color theme="1"/>
        <rFont val="Calibri"/>
        <family val="2"/>
      </rPr>
      <t>nonconformities</t>
    </r>
    <r>
      <rPr>
        <sz val="10"/>
        <color theme="1"/>
        <rFont val="Calibri"/>
        <family val="2"/>
      </rPr>
      <t>, documenting the actions</t>
    </r>
  </si>
  <si>
    <t>Continual improvement</t>
  </si>
  <si>
    <r>
      <t xml:space="preserve">Continually </t>
    </r>
    <r>
      <rPr>
        <b/>
        <sz val="10"/>
        <color theme="1"/>
        <rFont val="Calibri"/>
        <family val="2"/>
      </rPr>
      <t xml:space="preserve">improve </t>
    </r>
    <r>
      <rPr>
        <sz val="10"/>
        <color theme="1"/>
        <rFont val="Calibri"/>
        <family val="2"/>
      </rPr>
      <t>the ISMS</t>
    </r>
  </si>
  <si>
    <t>Number of requirements</t>
  </si>
  <si>
    <t>Not Documented</t>
  </si>
  <si>
    <t>Rótulos de Linha</t>
  </si>
  <si>
    <t>Total Geral</t>
  </si>
  <si>
    <t>Meaning</t>
  </si>
  <si>
    <t>Proportion of ISMS requirements</t>
  </si>
  <si>
    <t>Not Applicable</t>
  </si>
  <si>
    <t>Total</t>
  </si>
  <si>
    <t>PI</t>
  </si>
  <si>
    <t>FI</t>
  </si>
  <si>
    <t>Full Implemented and documented</t>
  </si>
  <si>
    <t>Partially implemented and is not documented</t>
  </si>
  <si>
    <t>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</si>
</sst>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%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4"/>
      <color theme="1"/>
      <name val="Calibri"/>
      <family val="2"/>
    </font>
    <font>
      <b/>
      <sz val="14"/>
      <color rgb="FFFFFFFF"/>
      <name val="Calibri"/>
      <family val="2"/>
    </font>
    <font>
      <b/>
      <sz val="16"/>
      <color rgb="FFFFFFFF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i/>
      <sz val="10"/>
      <color theme="1"/>
      <name val="Calibri"/>
      <family val="2"/>
    </font>
    <font>
      <b/>
      <sz val="12"/>
      <color rgb="FFFFFFFF"/>
      <name val="Arial"/>
      <family val="2"/>
    </font>
    <font>
      <b/>
      <sz val="12"/>
      <color rgb="FFD9D9D9"/>
      <name val="Calibri"/>
      <family val="2"/>
    </font>
    <font>
      <sz val="10"/>
      <color rgb="FFD9D9D9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CCFFFF"/>
        <bgColor rgb="FFCCFFFF"/>
      </patternFill>
    </fill>
    <fill>
      <patternFill patternType="solid">
        <fgColor rgb="FFDCE6F2"/>
        <bgColor rgb="FFDCE6F2"/>
      </patternFill>
    </fill>
    <fill>
      <patternFill patternType="solid">
        <fgColor rgb="FFCC9900"/>
        <bgColor rgb="FFCC99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/>
      <right/>
      <top style="thin">
        <color theme="3" tint="-0.499984740745262"/>
      </top>
      <bottom/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/>
      <right/>
      <top/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  <border>
      <left style="thin">
        <color theme="3" tint="-0.499984740745262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indexed="64"/>
      </right>
      <top style="thin">
        <color theme="3" tint="-0.499984740745262"/>
      </top>
      <bottom/>
      <diagonal/>
    </border>
    <border>
      <left/>
      <right style="thin">
        <color indexed="64"/>
      </right>
      <top/>
      <bottom style="thin">
        <color theme="3" tint="-0.499984740745262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 style="thin">
        <color indexed="64"/>
      </right>
      <top/>
      <bottom style="thin">
        <color theme="3" tint="-0.499984740745262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3" tint="-0.499984740745262"/>
      </bottom>
      <diagonal/>
    </border>
    <border>
      <left/>
      <right style="thin">
        <color indexed="64"/>
      </right>
      <top style="thin">
        <color theme="3" tint="-0.499984740745262"/>
      </top>
      <bottom style="thin">
        <color indexed="64"/>
      </bottom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22" fillId="11" borderId="0">
      <alignment horizontal="center" vertical="center"/>
    </xf>
    <xf numFmtId="9" fontId="9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5" fillId="0" borderId="0" xfId="0" applyFont="1"/>
    <xf numFmtId="0" fontId="0" fillId="6" borderId="0" xfId="0" applyFill="1"/>
    <xf numFmtId="0" fontId="0" fillId="7" borderId="0" xfId="0" applyFill="1"/>
    <xf numFmtId="0" fontId="0" fillId="0" borderId="0" xfId="0" applyAlignment="1"/>
    <xf numFmtId="0" fontId="0" fillId="0" borderId="0" xfId="0" pivotButton="1"/>
    <xf numFmtId="0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1"/>
    <xf numFmtId="9" fontId="0" fillId="0" borderId="0" xfId="0" applyNumberFormat="1"/>
    <xf numFmtId="9" fontId="0" fillId="0" borderId="0" xfId="0" applyNumberFormat="1" applyFill="1" applyBorder="1"/>
    <xf numFmtId="0" fontId="1" fillId="0" borderId="0" xfId="1" pivotButton="1"/>
    <xf numFmtId="9" fontId="0" fillId="0" borderId="0" xfId="0" pivotButton="1" applyNumberFormat="1" applyFill="1" applyBorder="1"/>
    <xf numFmtId="0" fontId="6" fillId="0" borderId="0" xfId="0" applyFont="1" applyAlignment="1">
      <alignment vertical="center"/>
    </xf>
    <xf numFmtId="0" fontId="8" fillId="4" borderId="9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wrapText="1"/>
    </xf>
    <xf numFmtId="0" fontId="9" fillId="0" borderId="0" xfId="0" applyFont="1"/>
    <xf numFmtId="0" fontId="8" fillId="4" borderId="3" xfId="2" applyFont="1" applyFill="1" applyBorder="1" applyAlignment="1">
      <alignment horizontal="center" vertical="center" wrapText="1"/>
    </xf>
    <xf numFmtId="0" fontId="7" fillId="0" borderId="0" xfId="2" quotePrefix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7" fillId="5" borderId="2" xfId="2" applyFont="1" applyFill="1" applyBorder="1" applyAlignment="1">
      <alignment horizontal="center"/>
    </xf>
    <xf numFmtId="0" fontId="7" fillId="5" borderId="2" xfId="2" applyFont="1" applyFill="1" applyBorder="1" applyAlignment="1">
      <alignment horizontal="center" vertical="center"/>
    </xf>
    <xf numFmtId="0" fontId="7" fillId="5" borderId="9" xfId="2" applyFont="1" applyFill="1" applyBorder="1" applyAlignment="1">
      <alignment horizontal="center" wrapText="1"/>
    </xf>
    <xf numFmtId="0" fontId="7" fillId="5" borderId="1" xfId="2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 wrapText="1"/>
    </xf>
    <xf numFmtId="0" fontId="7" fillId="5" borderId="23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/>
    </xf>
    <xf numFmtId="0" fontId="8" fillId="3" borderId="2" xfId="2" applyFont="1" applyFill="1" applyBorder="1" applyAlignment="1">
      <alignment vertical="center"/>
    </xf>
    <xf numFmtId="0" fontId="8" fillId="3" borderId="9" xfId="2" applyFont="1" applyFill="1" applyBorder="1" applyAlignment="1">
      <alignment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7" xfId="2" applyFont="1" applyFill="1" applyBorder="1" applyAlignment="1">
      <alignment horizontal="center" vertical="center" wrapText="1"/>
    </xf>
    <xf numFmtId="0" fontId="8" fillId="0" borderId="0" xfId="2" applyFont="1" applyFill="1" applyBorder="1"/>
    <xf numFmtId="0" fontId="8" fillId="0" borderId="2" xfId="2" applyFont="1" applyBorder="1" applyAlignment="1">
      <alignment vertical="center"/>
    </xf>
    <xf numFmtId="0" fontId="8" fillId="0" borderId="3" xfId="2" applyFont="1" applyBorder="1" applyAlignment="1">
      <alignment wrapText="1"/>
    </xf>
    <xf numFmtId="0" fontId="8" fillId="0" borderId="1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9" xfId="2" applyFont="1" applyBorder="1" applyAlignment="1">
      <alignment vertical="center"/>
    </xf>
    <xf numFmtId="0" fontId="8" fillId="0" borderId="20" xfId="2" applyFont="1" applyBorder="1" applyAlignment="1">
      <alignment wrapText="1"/>
    </xf>
    <xf numFmtId="0" fontId="8" fillId="0" borderId="2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 wrapText="1"/>
    </xf>
    <xf numFmtId="0" fontId="8" fillId="4" borderId="2" xfId="2" applyFont="1" applyFill="1" applyBorder="1" applyAlignment="1">
      <alignment vertical="center"/>
    </xf>
    <xf numFmtId="0" fontId="8" fillId="4" borderId="5" xfId="2" applyFont="1" applyFill="1" applyBorder="1" applyAlignment="1">
      <alignment wrapText="1"/>
    </xf>
    <xf numFmtId="0" fontId="8" fillId="4" borderId="1" xfId="2" applyFont="1" applyFill="1" applyBorder="1" applyAlignment="1">
      <alignment horizontal="center" vertical="center" wrapText="1"/>
    </xf>
    <xf numFmtId="0" fontId="8" fillId="4" borderId="19" xfId="2" applyFont="1" applyFill="1" applyBorder="1" applyAlignment="1">
      <alignment horizontal="center" vertical="center" wrapText="1"/>
    </xf>
    <xf numFmtId="0" fontId="8" fillId="3" borderId="18" xfId="2" applyFont="1" applyFill="1" applyBorder="1" applyAlignment="1">
      <alignment horizontal="center" vertical="center" wrapText="1"/>
    </xf>
    <xf numFmtId="0" fontId="8" fillId="0" borderId="9" xfId="2" applyFont="1" applyBorder="1" applyAlignment="1">
      <alignment wrapText="1"/>
    </xf>
    <xf numFmtId="0" fontId="8" fillId="0" borderId="1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wrapText="1"/>
    </xf>
    <xf numFmtId="0" fontId="8" fillId="4" borderId="9" xfId="2" applyFont="1" applyFill="1" applyBorder="1" applyAlignment="1">
      <alignment wrapText="1"/>
    </xf>
    <xf numFmtId="0" fontId="8" fillId="3" borderId="19" xfId="2" applyFont="1" applyFill="1" applyBorder="1" applyAlignment="1">
      <alignment horizontal="center" vertical="center" wrapText="1"/>
    </xf>
    <xf numFmtId="0" fontId="8" fillId="4" borderId="1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vertical="center"/>
    </xf>
    <xf numFmtId="0" fontId="8" fillId="0" borderId="11" xfId="2" applyFont="1" applyFill="1" applyBorder="1" applyAlignment="1">
      <alignment wrapText="1"/>
    </xf>
    <xf numFmtId="0" fontId="8" fillId="0" borderId="14" xfId="2" applyFont="1" applyFill="1" applyBorder="1" applyAlignment="1">
      <alignment horizontal="center" vertical="center"/>
    </xf>
    <xf numFmtId="0" fontId="8" fillId="3" borderId="12" xfId="2" applyFont="1" applyFill="1" applyBorder="1" applyAlignment="1">
      <alignment horizontal="center" vertical="center" wrapText="1"/>
    </xf>
    <xf numFmtId="0" fontId="8" fillId="0" borderId="24" xfId="2" applyFont="1" applyFill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8" fillId="0" borderId="18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vertical="top"/>
    </xf>
    <xf numFmtId="0" fontId="10" fillId="2" borderId="2" xfId="2" applyFont="1" applyFill="1" applyBorder="1" applyAlignment="1">
      <alignment wrapText="1"/>
    </xf>
    <xf numFmtId="0" fontId="8" fillId="2" borderId="2" xfId="2" applyFont="1" applyFill="1" applyBorder="1" applyAlignment="1">
      <alignment vertical="center"/>
    </xf>
    <xf numFmtId="0" fontId="8" fillId="2" borderId="9" xfId="2" applyFont="1" applyFill="1" applyBorder="1" applyAlignment="1">
      <alignment wrapText="1"/>
    </xf>
    <xf numFmtId="0" fontId="8" fillId="4" borderId="13" xfId="2" applyFont="1" applyFill="1" applyBorder="1" applyAlignment="1">
      <alignment horizontal="center" vertical="center" wrapText="1"/>
    </xf>
    <xf numFmtId="0" fontId="8" fillId="4" borderId="2" xfId="2" applyFont="1" applyFill="1" applyBorder="1"/>
    <xf numFmtId="0" fontId="8" fillId="4" borderId="5" xfId="2" applyFont="1" applyFill="1" applyBorder="1" applyAlignment="1">
      <alignment horizontal="center" vertical="center"/>
    </xf>
    <xf numFmtId="0" fontId="8" fillId="4" borderId="16" xfId="2" applyFont="1" applyFill="1" applyBorder="1" applyAlignment="1">
      <alignment horizontal="center" vertical="center" wrapText="1"/>
    </xf>
    <xf numFmtId="0" fontId="8" fillId="4" borderId="25" xfId="2" applyFont="1" applyFill="1" applyBorder="1" applyAlignment="1">
      <alignment horizontal="center" vertical="center"/>
    </xf>
    <xf numFmtId="0" fontId="8" fillId="4" borderId="21" xfId="2" applyFont="1" applyFill="1" applyBorder="1" applyAlignment="1">
      <alignment horizontal="center" vertical="center" wrapText="1"/>
    </xf>
    <xf numFmtId="0" fontId="11" fillId="0" borderId="0" xfId="2" applyFont="1"/>
    <xf numFmtId="0" fontId="11" fillId="0" borderId="0" xfId="2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14" fillId="8" borderId="15" xfId="4" applyFont="1" applyFill="1" applyBorder="1" applyAlignment="1" applyProtection="1">
      <alignment horizontal="center" wrapText="1"/>
      <protection locked="0"/>
    </xf>
    <xf numFmtId="0" fontId="15" fillId="8" borderId="15" xfId="4" applyFont="1" applyFill="1" applyBorder="1" applyAlignment="1" applyProtection="1">
      <alignment horizontal="center" wrapText="1"/>
      <protection locked="0"/>
    </xf>
    <xf numFmtId="0" fontId="16" fillId="9" borderId="15" xfId="4" applyFont="1" applyFill="1" applyBorder="1" applyAlignment="1" applyProtection="1">
      <alignment horizontal="center" wrapText="1"/>
      <protection locked="0"/>
    </xf>
    <xf numFmtId="0" fontId="16" fillId="9" borderId="15" xfId="4" applyFont="1" applyFill="1" applyBorder="1" applyAlignment="1" applyProtection="1">
      <alignment wrapText="1"/>
      <protection locked="0"/>
    </xf>
    <xf numFmtId="0" fontId="17" fillId="10" borderId="15" xfId="4" applyFont="1" applyFill="1" applyBorder="1" applyAlignment="1" applyProtection="1">
      <alignment horizontal="center" wrapText="1"/>
      <protection locked="0"/>
    </xf>
    <xf numFmtId="0" fontId="17" fillId="10" borderId="15" xfId="4" applyFont="1" applyFill="1" applyBorder="1" applyAlignment="1" applyProtection="1">
      <alignment horizontal="left" wrapText="1"/>
      <protection locked="0"/>
    </xf>
    <xf numFmtId="0" fontId="18" fillId="0" borderId="15" xfId="4" applyFont="1" applyBorder="1" applyAlignment="1" applyProtection="1">
      <alignment horizontal="center" vertical="center" wrapText="1"/>
      <protection locked="0"/>
    </xf>
    <xf numFmtId="0" fontId="18" fillId="0" borderId="15" xfId="4" applyFont="1" applyBorder="1" applyAlignment="1" applyProtection="1">
      <alignment horizontal="right" vertical="center" wrapText="1"/>
      <protection locked="0"/>
    </xf>
    <xf numFmtId="0" fontId="20" fillId="0" borderId="15" xfId="4" applyFont="1" applyBorder="1" applyAlignment="1">
      <alignment horizontal="center" vertical="center" shrinkToFit="1"/>
    </xf>
    <xf numFmtId="0" fontId="18" fillId="0" borderId="15" xfId="4" applyFont="1" applyBorder="1" applyAlignment="1" applyProtection="1">
      <alignment vertical="center" wrapText="1"/>
      <protection locked="0"/>
    </xf>
    <xf numFmtId="0" fontId="17" fillId="10" borderId="15" xfId="4" applyFont="1" applyFill="1" applyBorder="1" applyAlignment="1" applyProtection="1">
      <alignment horizontal="left" shrinkToFit="1"/>
      <protection locked="0"/>
    </xf>
    <xf numFmtId="0" fontId="16" fillId="9" borderId="15" xfId="4" applyFont="1" applyFill="1" applyBorder="1" applyAlignment="1" applyProtection="1">
      <alignment horizontal="left" wrapText="1"/>
      <protection locked="0"/>
    </xf>
    <xf numFmtId="0" fontId="16" fillId="9" borderId="15" xfId="4" applyFont="1" applyFill="1" applyBorder="1" applyAlignment="1" applyProtection="1">
      <alignment horizontal="center" shrinkToFit="1"/>
      <protection locked="0"/>
    </xf>
    <xf numFmtId="0" fontId="20" fillId="0" borderId="0" xfId="4" applyFont="1" applyAlignment="1" applyProtection="1">
      <alignment horizontal="center" wrapText="1"/>
      <protection locked="0"/>
    </xf>
    <xf numFmtId="0" fontId="18" fillId="0" borderId="0" xfId="4" applyFont="1" applyAlignment="1" applyProtection="1">
      <alignment wrapText="1"/>
      <protection locked="0"/>
    </xf>
    <xf numFmtId="0" fontId="23" fillId="0" borderId="0" xfId="5" applyFont="1" applyFill="1" applyProtection="1">
      <alignment horizontal="center" vertical="center"/>
      <protection locked="0"/>
    </xf>
    <xf numFmtId="0" fontId="24" fillId="0" borderId="0" xfId="4" applyFont="1" applyAlignment="1" applyProtection="1">
      <alignment wrapText="1"/>
      <protection locked="0"/>
    </xf>
    <xf numFmtId="0" fontId="25" fillId="0" borderId="0" xfId="5" applyFont="1" applyFill="1" applyProtection="1">
      <alignment horizontal="center" vertical="center"/>
      <protection locked="0"/>
    </xf>
    <xf numFmtId="0" fontId="4" fillId="0" borderId="13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center" vertical="center"/>
    </xf>
    <xf numFmtId="0" fontId="29" fillId="16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164" fontId="30" fillId="0" borderId="1" xfId="6" applyNumberFormat="1" applyFont="1" applyBorder="1" applyAlignment="1">
      <alignment horizontal="center" vertical="center"/>
    </xf>
    <xf numFmtId="164" fontId="0" fillId="0" borderId="0" xfId="6" applyNumberFormat="1" applyFont="1" applyAlignment="1">
      <alignment horizontal="center" vertical="center"/>
    </xf>
    <xf numFmtId="0" fontId="10" fillId="0" borderId="2" xfId="2" applyFont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center" vertical="center" wrapText="1"/>
    </xf>
    <xf numFmtId="0" fontId="7" fillId="4" borderId="6" xfId="2" applyFont="1" applyFill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10" xfId="2" applyFont="1" applyBorder="1" applyAlignment="1">
      <alignment horizontal="center" vertical="center" wrapText="1"/>
    </xf>
    <xf numFmtId="0" fontId="10" fillId="0" borderId="8" xfId="2" applyFont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7" fillId="4" borderId="11" xfId="2" applyFont="1" applyFill="1" applyBorder="1" applyAlignment="1">
      <alignment horizontal="center" vertical="center" wrapText="1"/>
    </xf>
    <xf numFmtId="0" fontId="7" fillId="4" borderId="0" xfId="2" applyFont="1" applyFill="1" applyBorder="1" applyAlignment="1">
      <alignment horizontal="center" vertical="center" wrapText="1"/>
    </xf>
    <xf numFmtId="0" fontId="13" fillId="0" borderId="26" xfId="4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ConditionalStyle_2 1" xfId="5" xr:uid="{1810EC0A-6286-4F92-A81A-ED928365FF59}"/>
    <cellStyle name="Excel Built-in Normal" xfId="4" xr:uid="{E9BA5FB9-E9C0-4EAA-BDDC-36C3C6887DDC}"/>
    <cellStyle name="Hipervínculo 2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Percentagem" xfId="6" builtinId="5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2" defaultTableStyle="TableStyleMedium2" defaultPivotStyle="PivotStyleLight16">
    <tableStyle name="PivotTable Style 1" table="0" count="0" xr9:uid="{00000000-0011-0000-FFFF-FFFF00000000}"/>
    <tableStyle name="PivotTable Style 2" table="0" count="0" xr9:uid="{00000000-0011-0000-FFFF-FFFF01000000}"/>
  </tableStyles>
  <colors>
    <mruColors>
      <color rgb="FF01F32F"/>
      <color rgb="FFEBEBEB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Maturity of ISO 27001:2013 Annex A Control Sections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40239460899545526"/>
          <c:y val="0.20747500632751203"/>
          <c:w val="0.23999229483362061"/>
          <c:h val="0.58139363452290549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Calculations!$F$46:$F$59</c:f>
              <c:strCache>
                <c:ptCount val="14"/>
                <c:pt idx="0">
                  <c:v>Security Policies</c:v>
                </c:pt>
                <c:pt idx="1">
                  <c:v>Organisation of information security</c:v>
                </c:pt>
                <c:pt idx="2">
                  <c:v>Human resource security</c:v>
                </c:pt>
                <c:pt idx="3">
                  <c:v>Asset management</c:v>
                </c:pt>
                <c:pt idx="4">
                  <c:v>Access control</c:v>
                </c:pt>
                <c:pt idx="5">
                  <c:v>Cryptography</c:v>
                </c:pt>
                <c:pt idx="6">
                  <c:v>Physical and environmental security</c:v>
                </c:pt>
                <c:pt idx="7">
                  <c:v>Operations security</c:v>
                </c:pt>
                <c:pt idx="8">
                  <c:v>Communications security</c:v>
                </c:pt>
                <c:pt idx="9">
                  <c:v>System acquisition, development and maintenance</c:v>
                </c:pt>
                <c:pt idx="10">
                  <c:v>Supplier relationships</c:v>
                </c:pt>
                <c:pt idx="11">
                  <c:v>Information security incident management</c:v>
                </c:pt>
                <c:pt idx="12">
                  <c:v>Information security aspects of business continuity management</c:v>
                </c:pt>
                <c:pt idx="13">
                  <c:v>Compliance</c:v>
                </c:pt>
              </c:strCache>
            </c:strRef>
          </c:cat>
          <c:val>
            <c:numRef>
              <c:f>Calculations!$G$46:$G$59</c:f>
              <c:numCache>
                <c:formatCode>0%</c:formatCode>
                <c:ptCount val="14"/>
                <c:pt idx="0">
                  <c:v>0.4</c:v>
                </c:pt>
                <c:pt idx="1">
                  <c:v>0.42857142857142866</c:v>
                </c:pt>
                <c:pt idx="2">
                  <c:v>0.3</c:v>
                </c:pt>
                <c:pt idx="3">
                  <c:v>0.46000000000000008</c:v>
                </c:pt>
                <c:pt idx="4">
                  <c:v>#N/A</c:v>
                </c:pt>
                <c:pt idx="5">
                  <c:v>0.2</c:v>
                </c:pt>
                <c:pt idx="6">
                  <c:v>0.56000000000000005</c:v>
                </c:pt>
                <c:pt idx="7">
                  <c:v>0.25714285714285717</c:v>
                </c:pt>
                <c:pt idx="8">
                  <c:v>0.19999999999999998</c:v>
                </c:pt>
                <c:pt idx="9">
                  <c:v>0.2</c:v>
                </c:pt>
                <c:pt idx="10">
                  <c:v>0.2</c:v>
                </c:pt>
                <c:pt idx="11">
                  <c:v>0.19999999999999998</c:v>
                </c:pt>
                <c:pt idx="12">
                  <c:v>0.35</c:v>
                </c:pt>
                <c:pt idx="1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04-4581-98A8-CF9748B3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71656"/>
        <c:axId val="762277560"/>
      </c:radarChart>
      <c:catAx>
        <c:axId val="76227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2277560"/>
        <c:crosses val="autoZero"/>
        <c:auto val="1"/>
        <c:lblAlgn val="ctr"/>
        <c:lblOffset val="100"/>
        <c:noMultiLvlLbl val="0"/>
      </c:catAx>
      <c:valAx>
        <c:axId val="762277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227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[trab_final.xlsx]Calculations!PivotTable3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</a:t>
            </a:r>
            <a:r>
              <a:rPr lang="en-US" baseline="0"/>
              <a:t> 27001-2013 Maturity Ratings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Calculations!$F$36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84F-4508-B84E-6F60793C66F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4F-4508-B84E-6F60793C66F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4F-4508-B84E-6F60793C66F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4F-4508-B84E-6F60793C66F4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84F-4508-B84E-6F60793C66F4}"/>
              </c:ext>
            </c:extLst>
          </c:dPt>
          <c:cat>
            <c:strRef>
              <c:f>Calculations!$E$37:$E$42</c:f>
              <c:strCache>
                <c:ptCount val="5"/>
                <c:pt idx="0">
                  <c:v>Undeveloped</c:v>
                </c:pt>
                <c:pt idx="1">
                  <c:v>Informal</c:v>
                </c:pt>
                <c:pt idx="2">
                  <c:v>Established</c:v>
                </c:pt>
                <c:pt idx="3">
                  <c:v>Integrated</c:v>
                </c:pt>
                <c:pt idx="4">
                  <c:v>Optimised</c:v>
                </c:pt>
              </c:strCache>
            </c:strRef>
          </c:cat>
          <c:val>
            <c:numRef>
              <c:f>Calculations!$F$37:$F$42</c:f>
              <c:numCache>
                <c:formatCode>General</c:formatCode>
                <c:ptCount val="5"/>
                <c:pt idx="0">
                  <c:v>54</c:v>
                </c:pt>
                <c:pt idx="1">
                  <c:v>17</c:v>
                </c:pt>
                <c:pt idx="2">
                  <c:v>12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5-49A6-A69F-D08F9FF3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35120"/>
        <c:axId val="644542008"/>
      </c:barChart>
      <c:catAx>
        <c:axId val="6445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542008"/>
        <c:crosses val="autoZero"/>
        <c:auto val="1"/>
        <c:lblAlgn val="ctr"/>
        <c:lblOffset val="100"/>
        <c:noMultiLvlLbl val="0"/>
      </c:catAx>
      <c:valAx>
        <c:axId val="64454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5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[trab_final.xlsx]Calculations!PivotTable2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 27001-2013</a:t>
            </a:r>
            <a:r>
              <a:rPr lang="en-US" baseline="0"/>
              <a:t> Implementation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rgbClr val="00B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Calculations!$F$30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CB0-4D40-92C5-A482D4D2472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CB0-4D40-92C5-A482D4D2472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CB0-4D40-92C5-A482D4D247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Calculations!$E$31:$E$34</c:f>
              <c:strCache>
                <c:ptCount val="3"/>
                <c:pt idx="0">
                  <c:v>No - Not Implemented</c:v>
                </c:pt>
                <c:pt idx="1">
                  <c:v>Yes - Fully Implemented</c:v>
                </c:pt>
                <c:pt idx="2">
                  <c:v>Yes - Partially Implemented</c:v>
                </c:pt>
              </c:strCache>
            </c:strRef>
          </c:cat>
          <c:val>
            <c:numRef>
              <c:f>Calculations!$F$31:$F$34</c:f>
              <c:numCache>
                <c:formatCode>General</c:formatCode>
                <c:ptCount val="3"/>
                <c:pt idx="0">
                  <c:v>63</c:v>
                </c:pt>
                <c:pt idx="1">
                  <c:v>10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0-4D40-92C5-A482D4D2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95566896375422"/>
          <c:y val="0.81636824633806271"/>
          <c:w val="0.73690100052659291"/>
          <c:h val="0.14511692176870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[trab_final.xlsx]Calculations!PivotTable1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 27001-2013</a:t>
            </a:r>
            <a:r>
              <a:rPr lang="en-US" baseline="0"/>
              <a:t> Applicability of Controls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Calculations!$F$23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00-4A36-AC83-657B8F73020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00-4A36-AC83-657B8F73020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000-4A36-AC83-657B8F730204}"/>
              </c:ext>
            </c:extLst>
          </c:dPt>
          <c:cat>
            <c:strRef>
              <c:f>Calculations!$E$24:$E$26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Calculations!$F$24:$F$26</c:f>
              <c:numCache>
                <c:formatCode>General</c:formatCode>
                <c:ptCount val="2"/>
                <c:pt idx="0">
                  <c:v>23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0-4A36-AC83-657B8F73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5074712"/>
        <c:axId val="535070448"/>
      </c:barChart>
      <c:catAx>
        <c:axId val="535074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5070448"/>
        <c:crosses val="autoZero"/>
        <c:auto val="1"/>
        <c:lblAlgn val="ctr"/>
        <c:lblOffset val="100"/>
        <c:noMultiLvlLbl val="0"/>
      </c:catAx>
      <c:valAx>
        <c:axId val="5350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507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'Mandatory ISMS requirements'!$L$4</c:f>
              <c:strCache>
                <c:ptCount val="1"/>
                <c:pt idx="0">
                  <c:v>Proportion of ISMS requirements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multiLvlStrRef>
              <c:f>'Mandatory ISMS requirements'!$J$5:$K$8</c:f>
              <c:multiLvlStrCache>
                <c:ptCount val="4"/>
                <c:lvl>
                  <c:pt idx="0">
                    <c:v>Not Implemented</c:v>
                  </c:pt>
                  <c:pt idx="1">
                    <c:v>Partially implemented and is not documented</c:v>
                  </c:pt>
                  <c:pt idx="2">
                    <c:v>Full Implemented and documented</c:v>
                  </c:pt>
                  <c:pt idx="3">
                    <c:v>Not Applicable</c:v>
                  </c:pt>
                </c:lvl>
                <c:lvl>
                  <c:pt idx="0">
                    <c:v>NI</c:v>
                  </c:pt>
                  <c:pt idx="1">
                    <c:v>PI</c:v>
                  </c:pt>
                  <c:pt idx="2">
                    <c:v>FI</c:v>
                  </c:pt>
                  <c:pt idx="3">
                    <c:v>NA</c:v>
                  </c:pt>
                </c:lvl>
              </c:multiLvlStrCache>
            </c:multiLvlStrRef>
          </c:cat>
          <c:val>
            <c:numRef>
              <c:f>'Mandatory ISMS requirements'!$L$5:$L$8</c:f>
              <c:numCache>
                <c:formatCode>0.000%</c:formatCode>
                <c:ptCount val="4"/>
                <c:pt idx="0">
                  <c:v>0.70370370370370372</c:v>
                </c:pt>
                <c:pt idx="1">
                  <c:v>0</c:v>
                </c:pt>
                <c:pt idx="2">
                  <c:v>0.22222222222222221</c:v>
                </c:pt>
                <c:pt idx="3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2-4A32-9C98-0D6FA5869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56575"/>
        <c:axId val="1278954911"/>
      </c:radarChart>
      <c:catAx>
        <c:axId val="127895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8954911"/>
        <c:crosses val="autoZero"/>
        <c:auto val="1"/>
        <c:lblAlgn val="ctr"/>
        <c:lblOffset val="100"/>
        <c:noMultiLvlLbl val="0"/>
      </c:catAx>
      <c:valAx>
        <c:axId val="12789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8956575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705970</xdr:colOff>
      <xdr:row>1</xdr:row>
      <xdr:rowOff>16061</xdr:rowOff>
    </xdr:from>
    <xdr:to>
      <xdr:col>26</xdr:col>
      <xdr:colOff>89646</xdr:colOff>
      <xdr:row>18</xdr:row>
      <xdr:rowOff>46311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DA3F347-DCE3-4CF9-8054-4BE58003F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705970</xdr:colOff>
      <xdr:row>18</xdr:row>
      <xdr:rowOff>179295</xdr:rowOff>
    </xdr:from>
    <xdr:to>
      <xdr:col>15</xdr:col>
      <xdr:colOff>761998</xdr:colOff>
      <xdr:row>51</xdr:row>
      <xdr:rowOff>100854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08B4EA1-2682-4914-BFC1-17456D4367A7}"/>
            </a:ext>
          </a:extLst>
        </xdr:cNvPr>
        <xdr:cNvSpPr txBox="1"/>
      </xdr:nvSpPr>
      <xdr:spPr>
        <a:xfrm>
          <a:off x="9177617" y="4504766"/>
          <a:ext cx="963705" cy="6208059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ctr"/>
        <a:lstStyle/>
        <a:p>
          <a:pPr algn="ctr"/>
          <a:r>
            <a:rPr lang="en-AU" sz="2400">
              <a:solidFill>
                <a:schemeClr val="bg1"/>
              </a:solidFill>
            </a:rPr>
            <a:t>ISO</a:t>
          </a:r>
          <a:r>
            <a:rPr lang="en-AU" sz="2000" baseline="0">
              <a:solidFill>
                <a:schemeClr val="bg1"/>
              </a:solidFill>
            </a:rPr>
            <a:t> 27001-2013</a:t>
          </a:r>
          <a:endParaRPr lang="en-AU" sz="20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801219</xdr:colOff>
      <xdr:row>19</xdr:row>
      <xdr:rowOff>1121</xdr:rowOff>
    </xdr:from>
    <xdr:to>
      <xdr:col>19</xdr:col>
      <xdr:colOff>488284</xdr:colOff>
      <xdr:row>33</xdr:row>
      <xdr:rowOff>170921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8FFD6F-4AB6-4785-8C6F-040169990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554689</xdr:colOff>
      <xdr:row>19</xdr:row>
      <xdr:rowOff>1121</xdr:rowOff>
    </xdr:from>
    <xdr:to>
      <xdr:col>26</xdr:col>
      <xdr:colOff>116866</xdr:colOff>
      <xdr:row>33</xdr:row>
      <xdr:rowOff>156521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437224-814C-48D5-8F42-76FA5BB73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790013</xdr:colOff>
      <xdr:row>34</xdr:row>
      <xdr:rowOff>34738</xdr:rowOff>
    </xdr:from>
    <xdr:to>
      <xdr:col>26</xdr:col>
      <xdr:colOff>132855</xdr:colOff>
      <xdr:row>51</xdr:row>
      <xdr:rowOff>72238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9AF1326-1BD5-442A-87E6-7ADA2AFA5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0.81199</cdr:x>
      <cdr:y>0.68376</cdr:y>
    </cdr:from>
    <cdr:to>
      <cdr:x>0.97512</cdr:x>
      <cdr:y>0.96798</cdr:y>
    </cdr:to>
    <cdr:sp macro="" textlink="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A05ACC50-7B4D-41B2-96DE-29976C199CA3}"/>
            </a:ext>
          </a:extLst>
        </cdr:cNvPr>
        <cdr:cNvSpPr txBox="1"/>
      </cdr:nvSpPr>
      <cdr:spPr>
        <a:xfrm xmlns:a="http://schemas.openxmlformats.org/drawingml/2006/main">
          <a:off x="6978961" y="2717737"/>
          <a:ext cx="1402088" cy="112969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000">
              <a:solidFill>
                <a:schemeClr val="tx1">
                  <a:lumMod val="65000"/>
                  <a:lumOff val="35000"/>
                </a:schemeClr>
              </a:solidFill>
            </a:rPr>
            <a:t>20</a:t>
          </a:r>
          <a:r>
            <a:rPr lang="en-AU" sz="1000" baseline="0">
              <a:solidFill>
                <a:schemeClr val="tx1">
                  <a:lumMod val="65000"/>
                  <a:lumOff val="35000"/>
                </a:schemeClr>
              </a:solidFill>
            </a:rPr>
            <a:t>% = Undeveloped</a:t>
          </a:r>
        </a:p>
        <a:p xmlns:a="http://schemas.openxmlformats.org/drawingml/2006/main">
          <a:r>
            <a:rPr lang="en-AU" sz="1000" baseline="0">
              <a:solidFill>
                <a:schemeClr val="tx1">
                  <a:lumMod val="65000"/>
                  <a:lumOff val="35000"/>
                </a:schemeClr>
              </a:solidFill>
            </a:rPr>
            <a:t>40% = Informal</a:t>
          </a:r>
        </a:p>
        <a:p xmlns:a="http://schemas.openxmlformats.org/drawingml/2006/main">
          <a:r>
            <a:rPr lang="en-AU" sz="1000" baseline="0">
              <a:solidFill>
                <a:schemeClr val="tx1">
                  <a:lumMod val="65000"/>
                  <a:lumOff val="35000"/>
                </a:schemeClr>
              </a:solidFill>
            </a:rPr>
            <a:t>60% = Established</a:t>
          </a:r>
        </a:p>
        <a:p xmlns:a="http://schemas.openxmlformats.org/drawingml/2006/main">
          <a:r>
            <a:rPr lang="en-AU" sz="1000" baseline="0">
              <a:solidFill>
                <a:schemeClr val="tx1">
                  <a:lumMod val="65000"/>
                  <a:lumOff val="35000"/>
                </a:schemeClr>
              </a:solidFill>
            </a:rPr>
            <a:t>80% = Integrated</a:t>
          </a:r>
        </a:p>
        <a:p xmlns:a="http://schemas.openxmlformats.org/drawingml/2006/main">
          <a:r>
            <a:rPr lang="en-AU" sz="1000" baseline="0">
              <a:solidFill>
                <a:schemeClr val="tx1">
                  <a:lumMod val="65000"/>
                  <a:lumOff val="35000"/>
                </a:schemeClr>
              </a:solidFill>
            </a:rPr>
            <a:t>100% = Optimised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10</xdr:row>
      <xdr:rowOff>47625</xdr:rowOff>
    </xdr:from>
    <xdr:to>
      <xdr:col>11</xdr:col>
      <xdr:colOff>1781175</xdr:colOff>
      <xdr:row>20</xdr:row>
      <xdr:rowOff>238125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69426D-D198-4109-AF97-09EB3B355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unesPedro" refreshedDate="44543.756303587965" createdVersion="6" refreshedVersion="7" minRefreshableVersion="3" recordCount="42" xr:uid="{00000000-000A-0000-FFFF-FFFF04000000}">
  <cacheSource type="worksheet">
    <worksheetSource ref="G1:G43" sheet="2017 ASD Top 35"/>
  </cacheSource>
  <cacheFields count="1">
    <cacheField name="Applicability" numFmtId="0">
      <sharedItems containsBlank="1" count="4">
        <m/>
        <s v="Yes"/>
        <s v="No"/>
        <s v="Unsur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unesPedro" refreshedDate="44543.756303819442" createdVersion="6" refreshedVersion="7" minRefreshableVersion="3" recordCount="42" xr:uid="{00000000-000A-0000-FFFF-FFFF03000000}">
  <cacheSource type="worksheet">
    <worksheetSource ref="H1:H43" sheet="2017 ASD Top 35"/>
  </cacheSource>
  <cacheFields count="1">
    <cacheField name="Implementation Level" numFmtId="0">
      <sharedItems containsBlank="1" count="4">
        <m/>
        <s v="No - Not Implemented"/>
        <s v="Yes - Partially Implemented"/>
        <s v="Yes - Fully Implemen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unesPedro" refreshedDate="44543.756304050927" createdVersion="6" refreshedVersion="7" minRefreshableVersion="3" recordCount="42" xr:uid="{00000000-000A-0000-FFFF-FFFF02000000}">
  <cacheSource type="worksheet">
    <worksheetSource ref="I1:I43" sheet="2017 ASD Top 35"/>
  </cacheSource>
  <cacheFields count="1">
    <cacheField name="Maturity of Control" numFmtId="0">
      <sharedItems containsBlank="1" count="6">
        <m/>
        <s v="Informal"/>
        <s v="Undeveloped"/>
        <s v="Established"/>
        <s v="Optimised"/>
        <s v="Integra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unesPedro" refreshedDate="44543.766818402779" createdVersion="6" refreshedVersion="7" minRefreshableVersion="3" recordCount="162" xr:uid="{00000000-000A-0000-FFFF-FFFF00000000}">
  <cacheSource type="worksheet">
    <worksheetSource ref="E3:E165" sheet="ISO 27001-2013"/>
  </cacheSource>
  <cacheFields count="1">
    <cacheField name="Implementation Level" numFmtId="0">
      <sharedItems containsBlank="1" count="5">
        <m/>
        <s v="No - Not Implemented"/>
        <s v="Yes - Partially Implemented"/>
        <s v="Yes - Fully Implemented"/>
        <s v="Yes - Yest Implement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unesPedro" refreshedDate="44543.766818634256" createdVersion="6" refreshedVersion="7" minRefreshableVersion="3" recordCount="162" xr:uid="{00000000-000A-0000-FFFF-FFFF01000000}">
  <cacheSource type="worksheet">
    <worksheetSource ref="F3:F165" sheet="ISO 27001-2013"/>
  </cacheSource>
  <cacheFields count="1">
    <cacheField name="Maturity of Control " numFmtId="0">
      <sharedItems containsBlank="1" count="6">
        <m/>
        <s v="Informal"/>
        <s v="Integrated"/>
        <s v="Established"/>
        <s v="Undeveloped"/>
        <s v="Optimi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unesPedro" refreshedDate="44543.766927777775" createdVersion="6" refreshedVersion="7" minRefreshableVersion="3" recordCount="162" xr:uid="{00000000-000A-0000-FFFF-FFFF05000000}">
  <cacheSource type="worksheet">
    <worksheetSource ref="D3:F165" sheet="ISO 27001-2013"/>
  </cacheSource>
  <cacheFields count="3">
    <cacheField name="Applicability" numFmtId="0">
      <sharedItems containsBlank="1" count="4">
        <m/>
        <s v="Yes"/>
        <s v="No"/>
        <s v="Unsure" u="1"/>
      </sharedItems>
    </cacheField>
    <cacheField name="Implementation Level" numFmtId="0">
      <sharedItems containsBlank="1"/>
    </cacheField>
    <cacheField name="Maturity of Control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1"/>
  </r>
  <r>
    <x v="2"/>
  </r>
  <r>
    <x v="2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2"/>
  </r>
  <r>
    <x v="2"/>
  </r>
  <r>
    <x v="3"/>
  </r>
  <r>
    <x v="1"/>
  </r>
  <r>
    <x v="1"/>
  </r>
  <r>
    <x v="2"/>
  </r>
  <r>
    <x v="0"/>
  </r>
  <r>
    <x v="2"/>
  </r>
  <r>
    <x v="3"/>
  </r>
  <r>
    <x v="3"/>
  </r>
  <r>
    <x v="2"/>
  </r>
  <r>
    <x v="3"/>
  </r>
  <r>
    <x v="2"/>
  </r>
  <r>
    <x v="0"/>
  </r>
  <r>
    <x v="3"/>
  </r>
  <r>
    <x v="3"/>
  </r>
  <r>
    <x v="1"/>
  </r>
  <r>
    <x v="0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</r>
  <r>
    <x v="1"/>
  </r>
  <r>
    <x v="2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3"/>
  </r>
  <r>
    <x v="3"/>
  </r>
  <r>
    <x v="4"/>
  </r>
  <r>
    <x v="5"/>
  </r>
  <r>
    <x v="5"/>
  </r>
  <r>
    <x v="3"/>
  </r>
  <r>
    <x v="1"/>
  </r>
  <r>
    <x v="3"/>
  </r>
  <r>
    <x v="0"/>
  </r>
  <r>
    <x v="2"/>
  </r>
  <r>
    <x v="3"/>
  </r>
  <r>
    <x v="5"/>
  </r>
  <r>
    <x v="2"/>
  </r>
  <r>
    <x v="1"/>
  </r>
  <r>
    <x v="3"/>
  </r>
  <r>
    <x v="0"/>
  </r>
  <r>
    <x v="5"/>
  </r>
  <r>
    <x v="2"/>
  </r>
  <r>
    <x v="2"/>
  </r>
  <r>
    <x v="0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</r>
  <r>
    <x v="1"/>
  </r>
  <r>
    <x v="1"/>
  </r>
  <r>
    <x v="0"/>
  </r>
  <r>
    <x v="0"/>
  </r>
  <r>
    <x v="2"/>
  </r>
  <r>
    <x v="2"/>
  </r>
  <r>
    <x v="2"/>
  </r>
  <r>
    <x v="2"/>
  </r>
  <r>
    <x v="2"/>
  </r>
  <r>
    <x v="0"/>
  </r>
  <r>
    <x v="1"/>
  </r>
  <r>
    <x v="1"/>
  </r>
  <r>
    <x v="0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0"/>
  </r>
  <r>
    <x v="2"/>
  </r>
  <r>
    <x v="3"/>
  </r>
  <r>
    <x v="1"/>
  </r>
  <r>
    <x v="0"/>
  </r>
  <r>
    <x v="0"/>
  </r>
  <r>
    <x v="3"/>
  </r>
  <r>
    <x v="3"/>
  </r>
  <r>
    <x v="3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3"/>
  </r>
  <r>
    <x v="2"/>
  </r>
  <r>
    <x v="2"/>
  </r>
  <r>
    <x v="3"/>
  </r>
  <r>
    <x v="2"/>
  </r>
  <r>
    <x v="3"/>
  </r>
  <r>
    <x v="0"/>
  </r>
  <r>
    <x v="1"/>
  </r>
  <r>
    <x v="1"/>
  </r>
  <r>
    <x v="1"/>
  </r>
  <r>
    <x v="1"/>
  </r>
  <r>
    <x v="3"/>
  </r>
  <r>
    <x v="2"/>
  </r>
  <r>
    <x v="2"/>
  </r>
  <r>
    <x v="2"/>
  </r>
  <r>
    <x v="3"/>
  </r>
  <r>
    <x v="0"/>
  </r>
  <r>
    <x v="0"/>
  </r>
  <r>
    <x v="1"/>
  </r>
  <r>
    <x v="0"/>
  </r>
  <r>
    <x v="1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2"/>
  </r>
  <r>
    <x v="0"/>
  </r>
  <r>
    <x v="0"/>
  </r>
  <r>
    <x v="2"/>
  </r>
  <r>
    <x v="3"/>
  </r>
  <r>
    <x v="1"/>
  </r>
  <r>
    <x v="1"/>
  </r>
  <r>
    <x v="2"/>
  </r>
  <r>
    <x v="0"/>
  </r>
  <r>
    <x v="1"/>
  </r>
  <r>
    <x v="1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</r>
  <r>
    <x v="1"/>
  </r>
  <r>
    <x v="1"/>
  </r>
  <r>
    <x v="0"/>
  </r>
  <r>
    <x v="0"/>
  </r>
  <r>
    <x v="1"/>
  </r>
  <r>
    <x v="1"/>
  </r>
  <r>
    <x v="2"/>
  </r>
  <r>
    <x v="3"/>
  </r>
  <r>
    <x v="1"/>
  </r>
  <r>
    <x v="0"/>
  </r>
  <r>
    <x v="4"/>
  </r>
  <r>
    <x v="4"/>
  </r>
  <r>
    <x v="0"/>
  </r>
  <r>
    <x v="0"/>
  </r>
  <r>
    <x v="1"/>
  </r>
  <r>
    <x v="1"/>
  </r>
  <r>
    <x v="0"/>
  </r>
  <r>
    <x v="4"/>
  </r>
  <r>
    <x v="1"/>
  </r>
  <r>
    <x v="4"/>
  </r>
  <r>
    <x v="0"/>
  </r>
  <r>
    <x v="0"/>
  </r>
  <r>
    <x v="0"/>
  </r>
  <r>
    <x v="0"/>
  </r>
  <r>
    <x v="1"/>
  </r>
  <r>
    <x v="3"/>
  </r>
  <r>
    <x v="1"/>
  </r>
  <r>
    <x v="0"/>
  </r>
  <r>
    <x v="0"/>
  </r>
  <r>
    <x v="2"/>
  </r>
  <r>
    <x v="2"/>
  </r>
  <r>
    <x v="2"/>
  </r>
  <r>
    <x v="0"/>
  </r>
  <r>
    <x v="4"/>
  </r>
  <r>
    <x v="4"/>
  </r>
  <r>
    <x v="4"/>
  </r>
  <r>
    <x v="0"/>
  </r>
  <r>
    <x v="0"/>
  </r>
  <r>
    <x v="1"/>
  </r>
  <r>
    <x v="4"/>
  </r>
  <r>
    <x v="0"/>
  </r>
  <r>
    <x v="4"/>
  </r>
  <r>
    <x v="4"/>
  </r>
  <r>
    <x v="4"/>
  </r>
  <r>
    <x v="4"/>
  </r>
  <r>
    <x v="4"/>
  </r>
  <r>
    <x v="4"/>
  </r>
  <r>
    <x v="0"/>
  </r>
  <r>
    <x v="4"/>
  </r>
  <r>
    <x v="0"/>
  </r>
  <r>
    <x v="4"/>
  </r>
  <r>
    <x v="4"/>
  </r>
  <r>
    <x v="4"/>
  </r>
  <r>
    <x v="4"/>
  </r>
  <r>
    <x v="0"/>
  </r>
  <r>
    <x v="0"/>
  </r>
  <r>
    <x v="0"/>
  </r>
  <r>
    <x v="4"/>
  </r>
  <r>
    <x v="0"/>
  </r>
  <r>
    <x v="0"/>
  </r>
  <r>
    <x v="0"/>
  </r>
  <r>
    <x v="2"/>
  </r>
  <r>
    <x v="3"/>
  </r>
  <r>
    <x v="3"/>
  </r>
  <r>
    <x v="2"/>
  </r>
  <r>
    <x v="3"/>
  </r>
  <r>
    <x v="2"/>
  </r>
  <r>
    <x v="0"/>
  </r>
  <r>
    <x v="4"/>
  </r>
  <r>
    <x v="4"/>
  </r>
  <r>
    <x v="4"/>
  </r>
  <r>
    <x v="4"/>
  </r>
  <r>
    <x v="2"/>
  </r>
  <r>
    <x v="1"/>
  </r>
  <r>
    <x v="3"/>
  </r>
  <r>
    <x v="3"/>
  </r>
  <r>
    <x v="5"/>
  </r>
  <r>
    <x v="0"/>
  </r>
  <r>
    <x v="0"/>
  </r>
  <r>
    <x v="4"/>
  </r>
  <r>
    <x v="0"/>
  </r>
  <r>
    <x v="4"/>
  </r>
  <r>
    <x v="0"/>
  </r>
  <r>
    <x v="0"/>
  </r>
  <r>
    <x v="4"/>
  </r>
  <r>
    <x v="0"/>
  </r>
  <r>
    <x v="3"/>
  </r>
  <r>
    <x v="0"/>
  </r>
  <r>
    <x v="0"/>
  </r>
  <r>
    <x v="0"/>
  </r>
  <r>
    <x v="0"/>
  </r>
  <r>
    <x v="0"/>
  </r>
  <r>
    <x v="0"/>
  </r>
  <r>
    <x v="1"/>
  </r>
  <r>
    <x v="0"/>
  </r>
  <r>
    <x v="4"/>
  </r>
  <r>
    <x v="1"/>
  </r>
  <r>
    <x v="0"/>
  </r>
  <r>
    <x v="4"/>
  </r>
  <r>
    <x v="0"/>
  </r>
  <r>
    <x v="0"/>
  </r>
  <r>
    <x v="4"/>
  </r>
  <r>
    <x v="4"/>
  </r>
  <r>
    <x v="4"/>
  </r>
  <r>
    <x v="0"/>
  </r>
  <r>
    <x v="4"/>
  </r>
  <r>
    <x v="4"/>
  </r>
  <r>
    <x v="4"/>
  </r>
  <r>
    <x v="4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0"/>
  </r>
  <r>
    <x v="4"/>
  </r>
  <r>
    <x v="4"/>
  </r>
  <r>
    <x v="0"/>
  </r>
  <r>
    <x v="0"/>
  </r>
  <r>
    <x v="4"/>
  </r>
  <r>
    <x v="4"/>
  </r>
  <r>
    <x v="4"/>
  </r>
  <r>
    <x v="4"/>
  </r>
  <r>
    <x v="4"/>
  </r>
  <r>
    <x v="4"/>
  </r>
  <r>
    <x v="4"/>
  </r>
  <r>
    <x v="0"/>
  </r>
  <r>
    <x v="0"/>
  </r>
  <r>
    <x v="4"/>
  </r>
  <r>
    <x v="1"/>
  </r>
  <r>
    <x v="4"/>
  </r>
  <r>
    <x v="0"/>
  </r>
  <r>
    <x v="3"/>
  </r>
  <r>
    <x v="0"/>
  </r>
  <r>
    <x v="0"/>
  </r>
  <r>
    <x v="3"/>
  </r>
  <r>
    <x v="3"/>
  </r>
  <r>
    <x v="1"/>
  </r>
  <r>
    <x v="4"/>
  </r>
  <r>
    <x v="3"/>
  </r>
  <r>
    <x v="0"/>
  </r>
  <r>
    <x v="4"/>
  </r>
  <r>
    <x v="1"/>
  </r>
  <r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  <m/>
    <m/>
  </r>
  <r>
    <x v="1"/>
    <s v="No - Not Implemented"/>
    <s v="Informal"/>
  </r>
  <r>
    <x v="1"/>
    <s v="No - Not Implemented"/>
    <s v="Informal"/>
  </r>
  <r>
    <x v="0"/>
    <m/>
    <m/>
  </r>
  <r>
    <x v="0"/>
    <m/>
    <m/>
  </r>
  <r>
    <x v="1"/>
    <s v="Yes - Partially Implemented"/>
    <s v="Informal"/>
  </r>
  <r>
    <x v="1"/>
    <s v="Yes - Partially Implemented"/>
    <s v="Informal"/>
  </r>
  <r>
    <x v="1"/>
    <s v="Yes - Partially Implemented"/>
    <s v="Integrated"/>
  </r>
  <r>
    <x v="1"/>
    <s v="Yes - Partially Implemented"/>
    <s v="Established"/>
  </r>
  <r>
    <x v="1"/>
    <s v="Yes - Partially Implemented"/>
    <s v="Informal"/>
  </r>
  <r>
    <x v="0"/>
    <m/>
    <m/>
  </r>
  <r>
    <x v="1"/>
    <s v="No - Not Implemented"/>
    <s v="Undeveloped"/>
  </r>
  <r>
    <x v="2"/>
    <s v="No - Not Implemented"/>
    <s v="Undeveloped"/>
  </r>
  <r>
    <x v="0"/>
    <m/>
    <m/>
  </r>
  <r>
    <x v="0"/>
    <m/>
    <m/>
  </r>
  <r>
    <x v="1"/>
    <s v="No - Not Implemented"/>
    <s v="Informal"/>
  </r>
  <r>
    <x v="1"/>
    <s v="No - Not Implemented"/>
    <s v="Informal"/>
  </r>
  <r>
    <x v="0"/>
    <m/>
    <m/>
  </r>
  <r>
    <x v="1"/>
    <s v="No - Not Implemented"/>
    <s v="Undeveloped"/>
  </r>
  <r>
    <x v="1"/>
    <s v="Yes - Partially Implemented"/>
    <s v="Informal"/>
  </r>
  <r>
    <x v="1"/>
    <s v="No - Not Implemented"/>
    <s v="Undeveloped"/>
  </r>
  <r>
    <x v="0"/>
    <m/>
    <m/>
  </r>
  <r>
    <x v="2"/>
    <m/>
    <m/>
  </r>
  <r>
    <x v="0"/>
    <m/>
    <m/>
  </r>
  <r>
    <x v="0"/>
    <m/>
    <m/>
  </r>
  <r>
    <x v="1"/>
    <s v="Yes - Partially Implemented"/>
    <s v="Informal"/>
  </r>
  <r>
    <x v="1"/>
    <s v="Yes - Fully Implemented"/>
    <s v="Established"/>
  </r>
  <r>
    <x v="1"/>
    <s v="No - Not Implemented"/>
    <s v="Informal"/>
  </r>
  <r>
    <x v="2"/>
    <m/>
    <m/>
  </r>
  <r>
    <x v="0"/>
    <m/>
    <m/>
  </r>
  <r>
    <x v="1"/>
    <s v="Yes - Fully Implemented"/>
    <s v="Integrated"/>
  </r>
  <r>
    <x v="1"/>
    <s v="Yes - Fully Implemented"/>
    <s v="Integrated"/>
  </r>
  <r>
    <x v="1"/>
    <s v="Yes - Fully Implemented"/>
    <s v="Integrated"/>
  </r>
  <r>
    <x v="0"/>
    <m/>
    <m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0"/>
    <m/>
    <m/>
  </r>
  <r>
    <x v="0"/>
    <m/>
    <m/>
  </r>
  <r>
    <x v="1"/>
    <s v="No - Not Implemented"/>
    <s v="Informal"/>
  </r>
  <r>
    <x v="1"/>
    <s v="No - Not Implemented"/>
    <s v="Undeveloped"/>
  </r>
  <r>
    <x v="0"/>
    <m/>
    <m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0"/>
    <m/>
    <m/>
  </r>
  <r>
    <x v="1"/>
    <s v="No - Not Implemented"/>
    <s v="Undeveloped"/>
  </r>
  <r>
    <x v="0"/>
    <m/>
    <m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2"/>
    <m/>
    <m/>
  </r>
  <r>
    <x v="0"/>
    <m/>
    <m/>
  </r>
  <r>
    <x v="0"/>
    <m/>
    <m/>
  </r>
  <r>
    <x v="1"/>
    <s v="No - Not Implemented"/>
    <s v="Undeveloped"/>
  </r>
  <r>
    <x v="2"/>
    <m/>
    <m/>
  </r>
  <r>
    <x v="0"/>
    <m/>
    <m/>
  </r>
  <r>
    <x v="0"/>
    <m/>
    <m/>
  </r>
  <r>
    <x v="1"/>
    <s v="Yes - Fully Implemented"/>
    <s v="Integrated"/>
  </r>
  <r>
    <x v="1"/>
    <s v="Yes - Partially Implemented"/>
    <s v="Established"/>
  </r>
  <r>
    <x v="1"/>
    <s v="Yes - Partially Implemented"/>
    <s v="Established"/>
  </r>
  <r>
    <x v="1"/>
    <s v="Yes - Fully Implemented"/>
    <s v="Integrated"/>
  </r>
  <r>
    <x v="1"/>
    <s v="Yes - Partially Implemented"/>
    <s v="Established"/>
  </r>
  <r>
    <x v="1"/>
    <s v="Yes - Fully Implemented"/>
    <s v="Integrated"/>
  </r>
  <r>
    <x v="0"/>
    <m/>
    <m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1"/>
    <s v="Yes - Fully Implemented"/>
    <s v="Integrated"/>
  </r>
  <r>
    <x v="1"/>
    <s v="Yes - Partially Implemented"/>
    <s v="Informal"/>
  </r>
  <r>
    <x v="1"/>
    <s v="Yes - Partially Implemented"/>
    <s v="Established"/>
  </r>
  <r>
    <x v="1"/>
    <s v="Yes - Partially Implemented"/>
    <s v="Established"/>
  </r>
  <r>
    <x v="1"/>
    <s v="Yes - Fully Implemented"/>
    <s v="Optimised"/>
  </r>
  <r>
    <x v="0"/>
    <m/>
    <m/>
  </r>
  <r>
    <x v="0"/>
    <m/>
    <m/>
  </r>
  <r>
    <x v="1"/>
    <s v="No - Not Implemented"/>
    <s v="Undeveloped"/>
  </r>
  <r>
    <x v="2"/>
    <m/>
    <m/>
  </r>
  <r>
    <x v="1"/>
    <s v="No - Not Implemented"/>
    <s v="Undeveloped"/>
  </r>
  <r>
    <x v="2"/>
    <m/>
    <m/>
  </r>
  <r>
    <x v="0"/>
    <m/>
    <m/>
  </r>
  <r>
    <x v="1"/>
    <s v="No - Not Implemented"/>
    <s v="Undeveloped"/>
  </r>
  <r>
    <x v="0"/>
    <m/>
    <m/>
  </r>
  <r>
    <x v="1"/>
    <s v="Yes - Partially Implemented"/>
    <s v="Established"/>
  </r>
  <r>
    <x v="0"/>
    <m/>
    <m/>
  </r>
  <r>
    <x v="2"/>
    <m/>
    <m/>
  </r>
  <r>
    <x v="2"/>
    <m/>
    <m/>
  </r>
  <r>
    <x v="2"/>
    <m/>
    <m/>
  </r>
  <r>
    <x v="2"/>
    <m/>
    <m/>
  </r>
  <r>
    <x v="0"/>
    <m/>
    <m/>
  </r>
  <r>
    <x v="1"/>
    <s v="Yes - Partially Implemented"/>
    <s v="Informal"/>
  </r>
  <r>
    <x v="0"/>
    <m/>
    <m/>
  </r>
  <r>
    <x v="1"/>
    <s v="No - Not Implemented"/>
    <s v="Undeveloped"/>
  </r>
  <r>
    <x v="1"/>
    <s v="No - Not Implemented"/>
    <s v="Informal"/>
  </r>
  <r>
    <x v="0"/>
    <m/>
    <m/>
  </r>
  <r>
    <x v="1"/>
    <s v="No - Not Implemented"/>
    <s v="Undeveloped"/>
  </r>
  <r>
    <x v="0"/>
    <m/>
    <m/>
  </r>
  <r>
    <x v="0"/>
    <m/>
    <m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0"/>
    <m/>
    <m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0"/>
    <m/>
    <m/>
  </r>
  <r>
    <x v="0"/>
    <m/>
    <m/>
  </r>
  <r>
    <x v="2"/>
    <m/>
    <m/>
  </r>
  <r>
    <x v="1"/>
    <s v="No - Not Implemented"/>
    <s v="Undeveloped"/>
  </r>
  <r>
    <x v="2"/>
    <m/>
    <m/>
  </r>
  <r>
    <x v="0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0"/>
    <m/>
    <m/>
  </r>
  <r>
    <x v="2"/>
    <m/>
    <m/>
  </r>
  <r>
    <x v="0"/>
    <m/>
    <m/>
  </r>
  <r>
    <x v="0"/>
    <m/>
    <m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0"/>
    <m/>
    <m/>
  </r>
  <r>
    <x v="1"/>
    <s v="No - Not Implemented"/>
    <s v="Undeveloped"/>
  </r>
  <r>
    <x v="1"/>
    <s v="No - Not Implemented"/>
    <s v="Undeveloped"/>
  </r>
  <r>
    <x v="0"/>
    <m/>
    <m/>
  </r>
  <r>
    <x v="0"/>
    <m/>
    <m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1"/>
    <s v="No - Not Implemented"/>
    <s v="Undeveloped"/>
  </r>
  <r>
    <x v="0"/>
    <m/>
    <m/>
  </r>
  <r>
    <x v="0"/>
    <m/>
    <m/>
  </r>
  <r>
    <x v="1"/>
    <s v="No - Not Implemented"/>
    <s v="Undeveloped"/>
  </r>
  <r>
    <x v="1"/>
    <s v="No - Not Implemented"/>
    <s v="Informal"/>
  </r>
  <r>
    <x v="1"/>
    <m/>
    <s v="Undeveloped"/>
  </r>
  <r>
    <x v="0"/>
    <m/>
    <m/>
  </r>
  <r>
    <x v="1"/>
    <s v="Yes - Partially Implemented"/>
    <s v="Established"/>
  </r>
  <r>
    <x v="0"/>
    <m/>
    <m/>
  </r>
  <r>
    <x v="0"/>
    <m/>
    <m/>
  </r>
  <r>
    <x v="1"/>
    <s v="Yes - Partially Implemented"/>
    <s v="Established"/>
  </r>
  <r>
    <x v="1"/>
    <s v="Yes - Fully Implemented"/>
    <s v="Established"/>
  </r>
  <r>
    <x v="1"/>
    <s v="No - Not Implemented"/>
    <s v="Informal"/>
  </r>
  <r>
    <x v="1"/>
    <s v="No - Not Implemented"/>
    <s v="Undeveloped"/>
  </r>
  <r>
    <x v="1"/>
    <s v="Yes - Partially Implemented"/>
    <s v="Established"/>
  </r>
  <r>
    <x v="0"/>
    <m/>
    <m/>
  </r>
  <r>
    <x v="1"/>
    <s v="No - Not Implemented"/>
    <s v="Undeveloped"/>
  </r>
  <r>
    <x v="1"/>
    <s v="No - Not Implemented"/>
    <s v="Informal"/>
  </r>
  <r>
    <x v="1"/>
    <s v="No - Not Implemented"/>
    <s v="Undevelo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3">
  <location ref="E36:F42" firstHeaderRow="1" firstDataRow="1" firstDataCol="1"/>
  <pivotFields count="1">
    <pivotField axis="axisRow" dataField="1" subtotalTop="0" showAll="0">
      <items count="7">
        <item x="4"/>
        <item x="1"/>
        <item x="3"/>
        <item x="2"/>
        <item x="5"/>
        <item h="1"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aturity of Control " fld="0" subtotal="count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5000000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" rowHeaderCaption="Implementation Level">
  <location ref="A11:B15" firstHeaderRow="1" firstDataRow="1" firstDataCol="1"/>
  <pivotFields count="1">
    <pivotField axis="axisRow" dataField="1" subtotalTop="0" showAll="0">
      <items count="5">
        <item x="1"/>
        <item x="2"/>
        <item x="3"/>
        <item h="1"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mplementation Level" fld="0" subtotal="count" baseField="0" baseItem="0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3">
  <location ref="E23:F26" firstHeaderRow="1" firstDataRow="1" firstDataCol="1"/>
  <pivotFields count="3">
    <pivotField axis="axisRow" dataField="1" subtotalTop="0" showAll="0">
      <items count="5">
        <item x="2"/>
        <item m="1" x="3"/>
        <item x="1"/>
        <item h="1" x="0"/>
        <item t="default"/>
      </items>
    </pivotField>
    <pivotField subtotalTop="0" showAll="0"/>
    <pivotField subtotalTop="0" showAll="0"/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Count of Applicability" fld="0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 rowHeaderCaption="Applicability">
  <location ref="A17:B20" firstHeaderRow="1" firstDataRow="1" firstDataCol="1"/>
  <pivotFields count="1">
    <pivotField axis="axisRow" dataField="1" subtotalTop="0" showAll="0">
      <items count="5">
        <item x="2"/>
        <item m="1" x="3"/>
        <item x="1"/>
        <item h="1" x="0"/>
        <item t="default"/>
      </items>
    </pivotField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Count of Applicability" fld="0" subtotal="count" baseField="0" baseItem="0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Maturity of Control">
  <location ref="A3:B9" firstHeaderRow="1" firstDataRow="1" firstDataCol="1"/>
  <pivotFields count="1">
    <pivotField axis="axisRow" dataField="1" subtotalTop="0" showAll="0">
      <items count="7">
        <item x="2"/>
        <item x="1"/>
        <item x="3"/>
        <item x="5"/>
        <item x="4"/>
        <item h="1"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aturity of Control" fld="0" subtotal="count" baseField="0" baseItem="0"/>
  </dataFields>
  <chartFormats count="6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3">
  <location ref="E30:F34" firstHeaderRow="1" firstDataRow="1" firstDataCol="1"/>
  <pivotFields count="1">
    <pivotField axis="axisRow" dataField="1" subtotalTop="0" showAll="0">
      <items count="6">
        <item x="1"/>
        <item x="3"/>
        <item x="2"/>
        <item h="1" x="0"/>
        <item h="1" m="1" x="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mplementation Level" fld="0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Applicable" displayName="Applicable" ref="A1:A4" totalsRowShown="0" headerRowDxfId="3">
  <autoFilter ref="A1:A4" xr:uid="{00000000-0009-0000-0100-000003000000}"/>
  <tableColumns count="1">
    <tableColumn id="1" xr3:uid="{00000000-0010-0000-0000-000001000000}" name="Applica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Implemented" displayName="Implemented" ref="B1:B4" totalsRowShown="0" headerRowDxfId="2">
  <autoFilter ref="B1:B4" xr:uid="{00000000-0009-0000-0100-000004000000}"/>
  <tableColumns count="1">
    <tableColumn id="1" xr3:uid="{00000000-0010-0000-0100-000001000000}" name="Implemen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aturity" displayName="Maturity" ref="C1:C6" totalsRowShown="0" headerRowDxfId="1">
  <autoFilter ref="C1:C6" xr:uid="{00000000-0009-0000-0100-000005000000}"/>
  <tableColumns count="1">
    <tableColumn id="1" xr3:uid="{00000000-0010-0000-0200-000001000000}" name="Maturit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Evidence" displayName="Evidence" ref="D1:D6" totalsRowShown="0" headerRowDxfId="0">
  <autoFilter ref="D1:D6" xr:uid="{00000000-0009-0000-0100-000006000000}"/>
  <tableColumns count="1">
    <tableColumn id="1" xr3:uid="{00000000-0010-0000-0300-000001000000}" name="Justification/Evid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showGridLines="0" showRowColHeaders="0" tabSelected="1" topLeftCell="F1" zoomScale="70" zoomScaleNormal="70" workbookViewId="0">
      <selection activeCell="AD6" sqref="AD6"/>
    </sheetView>
  </sheetViews>
  <sheetFormatPr defaultRowHeight="15" x14ac:dyDescent="0.25"/>
  <cols>
    <col min="15" max="15" width="13.5703125" customWidth="1"/>
    <col min="16" max="16" width="33.85546875" bestFit="1" customWidth="1"/>
  </cols>
  <sheetData>
    <row r="1" spans="6:6" s="2" customFormat="1" x14ac:dyDescent="0.25"/>
    <row r="2" spans="6:6" ht="70.5" customHeight="1" x14ac:dyDescent="0.25"/>
    <row r="5" spans="6:6" x14ac:dyDescent="0.25">
      <c r="F5" s="12"/>
    </row>
    <row r="6" spans="6:6" x14ac:dyDescent="0.25">
      <c r="F6" s="12"/>
    </row>
    <row r="7" spans="6:6" x14ac:dyDescent="0.25">
      <c r="F7" s="12"/>
    </row>
    <row r="8" spans="6:6" x14ac:dyDescent="0.25">
      <c r="F8" s="12"/>
    </row>
    <row r="9" spans="6:6" x14ac:dyDescent="0.25">
      <c r="F9" s="12"/>
    </row>
    <row r="10" spans="6:6" x14ac:dyDescent="0.25">
      <c r="F10" s="12"/>
    </row>
    <row r="20" spans="15:16" x14ac:dyDescent="0.25">
      <c r="O20" s="2"/>
    </row>
    <row r="21" spans="15:16" x14ac:dyDescent="0.25">
      <c r="O21" s="10"/>
      <c r="P21" s="8"/>
    </row>
    <row r="22" spans="15:16" x14ac:dyDescent="0.25">
      <c r="O22" s="10"/>
      <c r="P22" s="8"/>
    </row>
    <row r="23" spans="15:16" x14ac:dyDescent="0.25">
      <c r="O23" s="10"/>
      <c r="P23" s="8"/>
    </row>
    <row r="24" spans="15:16" x14ac:dyDescent="0.25">
      <c r="O24" s="10"/>
      <c r="P24" s="8"/>
    </row>
    <row r="25" spans="15:16" x14ac:dyDescent="0.25">
      <c r="O25" s="10"/>
      <c r="P25" s="8"/>
    </row>
    <row r="26" spans="15:16" x14ac:dyDescent="0.25">
      <c r="O26" s="10"/>
      <c r="P26" s="8"/>
    </row>
    <row r="53" spans="1:20" x14ac:dyDescent="0.25">
      <c r="F53" s="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/>
      <c r="B55" s="2"/>
      <c r="C55" s="2"/>
      <c r="D55" s="2"/>
      <c r="E55" s="2"/>
      <c r="S55" s="2"/>
      <c r="T5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1"/>
  <sheetViews>
    <sheetView zoomScale="70" zoomScaleNormal="70" workbookViewId="0">
      <selection activeCell="E152" sqref="E152"/>
    </sheetView>
  </sheetViews>
  <sheetFormatPr defaultRowHeight="15" x14ac:dyDescent="0.25"/>
  <cols>
    <col min="1" max="1" width="29.85546875" style="19" customWidth="1"/>
    <col min="2" max="2" width="11.7109375" style="19" customWidth="1"/>
    <col min="3" max="3" width="49.140625" style="19" customWidth="1"/>
    <col min="4" max="4" width="17.85546875" style="74" customWidth="1"/>
    <col min="5" max="5" width="27.140625" style="74" customWidth="1"/>
    <col min="6" max="6" width="25.42578125" style="74" customWidth="1"/>
    <col min="7" max="7" width="25.7109375" style="74" customWidth="1"/>
    <col min="8" max="16384" width="9.140625" style="19"/>
  </cols>
  <sheetData>
    <row r="1" spans="1:10" ht="15.75" x14ac:dyDescent="0.25">
      <c r="A1" s="107" t="s">
        <v>3</v>
      </c>
      <c r="B1" s="108"/>
      <c r="C1" s="108"/>
      <c r="D1" s="107" t="s">
        <v>282</v>
      </c>
      <c r="E1" s="108"/>
      <c r="F1" s="108"/>
      <c r="G1" s="17"/>
      <c r="H1" s="18"/>
      <c r="I1" s="18"/>
      <c r="J1" s="114"/>
    </row>
    <row r="2" spans="1:10" ht="15.75" x14ac:dyDescent="0.25">
      <c r="A2" s="109"/>
      <c r="B2" s="110"/>
      <c r="C2" s="110"/>
      <c r="D2" s="115"/>
      <c r="E2" s="116"/>
      <c r="F2" s="116"/>
      <c r="G2" s="20"/>
      <c r="H2" s="21"/>
      <c r="I2" s="22"/>
      <c r="J2" s="114"/>
    </row>
    <row r="3" spans="1:10" ht="15.75" x14ac:dyDescent="0.25">
      <c r="A3" s="23" t="s">
        <v>4</v>
      </c>
      <c r="B3" s="24" t="s">
        <v>5</v>
      </c>
      <c r="C3" s="25" t="s">
        <v>6</v>
      </c>
      <c r="D3" s="26" t="s">
        <v>283</v>
      </c>
      <c r="E3" s="26" t="s">
        <v>284</v>
      </c>
      <c r="F3" s="27" t="s">
        <v>285</v>
      </c>
      <c r="G3" s="28" t="s">
        <v>298</v>
      </c>
      <c r="H3" s="29"/>
      <c r="I3" s="29"/>
      <c r="J3" s="29"/>
    </row>
    <row r="4" spans="1:10" ht="39.75" customHeight="1" x14ac:dyDescent="0.25">
      <c r="A4" s="106" t="s">
        <v>7</v>
      </c>
      <c r="B4" s="30">
        <v>5.0999999999999996</v>
      </c>
      <c r="C4" s="31" t="s">
        <v>8</v>
      </c>
      <c r="D4" s="32"/>
      <c r="E4" s="75"/>
      <c r="F4" s="32"/>
      <c r="G4" s="33"/>
      <c r="H4" s="34"/>
      <c r="I4" s="34"/>
      <c r="J4" s="34"/>
    </row>
    <row r="5" spans="1:10" ht="39.75" customHeight="1" x14ac:dyDescent="0.25">
      <c r="A5" s="106"/>
      <c r="B5" s="35" t="s">
        <v>9</v>
      </c>
      <c r="C5" s="36" t="s">
        <v>10</v>
      </c>
      <c r="D5" s="37" t="s">
        <v>0</v>
      </c>
      <c r="E5" s="37" t="s">
        <v>297</v>
      </c>
      <c r="F5" s="37" t="s">
        <v>290</v>
      </c>
      <c r="G5" s="94" t="s">
        <v>403</v>
      </c>
      <c r="H5" s="34"/>
      <c r="I5" s="34"/>
      <c r="J5" s="34"/>
    </row>
    <row r="6" spans="1:10" ht="39.75" customHeight="1" x14ac:dyDescent="0.25">
      <c r="A6" s="106"/>
      <c r="B6" s="39" t="s">
        <v>11</v>
      </c>
      <c r="C6" s="40" t="s">
        <v>12</v>
      </c>
      <c r="D6" s="37" t="s">
        <v>0</v>
      </c>
      <c r="E6" s="37" t="s">
        <v>297</v>
      </c>
      <c r="F6" s="37" t="s">
        <v>290</v>
      </c>
      <c r="G6" s="95" t="s">
        <v>403</v>
      </c>
      <c r="H6" s="34"/>
      <c r="I6" s="34"/>
      <c r="J6" s="34"/>
    </row>
    <row r="7" spans="1:10" ht="39.75" customHeight="1" x14ac:dyDescent="0.25">
      <c r="A7" s="42"/>
      <c r="B7" s="43"/>
      <c r="C7" s="44"/>
      <c r="D7" s="45"/>
      <c r="E7" s="45"/>
      <c r="F7" s="45"/>
      <c r="G7" s="46"/>
      <c r="H7" s="34"/>
      <c r="I7" s="34"/>
      <c r="J7" s="34"/>
    </row>
    <row r="8" spans="1:10" ht="39.75" customHeight="1" x14ac:dyDescent="0.25">
      <c r="A8" s="106" t="s">
        <v>13</v>
      </c>
      <c r="B8" s="30">
        <v>6.1</v>
      </c>
      <c r="C8" s="31" t="s">
        <v>14</v>
      </c>
      <c r="D8" s="32"/>
      <c r="E8" s="32"/>
      <c r="F8" s="32"/>
      <c r="G8" s="47"/>
      <c r="H8" s="34"/>
      <c r="I8" s="34"/>
      <c r="J8" s="34"/>
    </row>
    <row r="9" spans="1:10" ht="39.75" customHeight="1" x14ac:dyDescent="0.25">
      <c r="A9" s="106"/>
      <c r="B9" s="35" t="s">
        <v>15</v>
      </c>
      <c r="C9" s="48" t="s">
        <v>16</v>
      </c>
      <c r="D9" s="37" t="s">
        <v>0</v>
      </c>
      <c r="E9" s="37" t="s">
        <v>296</v>
      </c>
      <c r="F9" s="37" t="s">
        <v>290</v>
      </c>
      <c r="G9" s="49"/>
      <c r="H9" s="34"/>
      <c r="I9" s="34"/>
      <c r="J9" s="34"/>
    </row>
    <row r="10" spans="1:10" ht="39.75" customHeight="1" x14ac:dyDescent="0.25">
      <c r="A10" s="106"/>
      <c r="B10" s="35" t="s">
        <v>17</v>
      </c>
      <c r="C10" s="48" t="s">
        <v>18</v>
      </c>
      <c r="D10" s="37" t="s">
        <v>0</v>
      </c>
      <c r="E10" s="37" t="s">
        <v>296</v>
      </c>
      <c r="F10" s="37" t="s">
        <v>290</v>
      </c>
      <c r="G10" s="41"/>
      <c r="H10" s="34"/>
      <c r="I10" s="34"/>
      <c r="J10" s="34"/>
    </row>
    <row r="11" spans="1:10" ht="39.75" customHeight="1" x14ac:dyDescent="0.25">
      <c r="A11" s="106"/>
      <c r="B11" s="35" t="s">
        <v>19</v>
      </c>
      <c r="C11" s="48" t="s">
        <v>20</v>
      </c>
      <c r="D11" s="37" t="s">
        <v>0</v>
      </c>
      <c r="E11" s="37" t="s">
        <v>296</v>
      </c>
      <c r="F11" s="37" t="s">
        <v>292</v>
      </c>
      <c r="G11" s="41"/>
      <c r="H11" s="34"/>
      <c r="I11" s="34"/>
      <c r="J11" s="34"/>
    </row>
    <row r="12" spans="1:10" ht="39.75" customHeight="1" x14ac:dyDescent="0.25">
      <c r="A12" s="106"/>
      <c r="B12" s="35" t="s">
        <v>21</v>
      </c>
      <c r="C12" s="48" t="s">
        <v>22</v>
      </c>
      <c r="D12" s="37" t="s">
        <v>0</v>
      </c>
      <c r="E12" s="37" t="s">
        <v>296</v>
      </c>
      <c r="F12" s="37" t="s">
        <v>291</v>
      </c>
      <c r="G12" s="41"/>
      <c r="H12" s="34"/>
      <c r="I12" s="34"/>
      <c r="J12" s="34"/>
    </row>
    <row r="13" spans="1:10" ht="39.75" customHeight="1" x14ac:dyDescent="0.25">
      <c r="A13" s="106"/>
      <c r="B13" s="35" t="s">
        <v>23</v>
      </c>
      <c r="C13" s="48" t="s">
        <v>24</v>
      </c>
      <c r="D13" s="37" t="s">
        <v>0</v>
      </c>
      <c r="E13" s="37" t="s">
        <v>296</v>
      </c>
      <c r="F13" s="37" t="s">
        <v>290</v>
      </c>
      <c r="G13" s="38"/>
      <c r="H13" s="34"/>
      <c r="I13" s="34"/>
      <c r="J13" s="34"/>
    </row>
    <row r="14" spans="1:10" ht="39.75" customHeight="1" x14ac:dyDescent="0.25">
      <c r="A14" s="106"/>
      <c r="B14" s="30">
        <v>6.2</v>
      </c>
      <c r="C14" s="31" t="s">
        <v>25</v>
      </c>
      <c r="D14" s="32"/>
      <c r="E14" s="32"/>
      <c r="F14" s="32"/>
      <c r="G14" s="47"/>
      <c r="H14" s="34"/>
      <c r="I14" s="34"/>
      <c r="J14" s="34"/>
    </row>
    <row r="15" spans="1:10" ht="39.75" customHeight="1" x14ac:dyDescent="0.25">
      <c r="A15" s="106"/>
      <c r="B15" s="35" t="s">
        <v>26</v>
      </c>
      <c r="C15" s="48" t="s">
        <v>27</v>
      </c>
      <c r="D15" s="37" t="s">
        <v>0</v>
      </c>
      <c r="E15" s="37" t="s">
        <v>297</v>
      </c>
      <c r="F15" s="37" t="s">
        <v>289</v>
      </c>
      <c r="G15" s="41"/>
      <c r="H15" s="34"/>
      <c r="I15" s="34"/>
      <c r="J15" s="34"/>
    </row>
    <row r="16" spans="1:10" ht="39.75" customHeight="1" x14ac:dyDescent="0.25">
      <c r="A16" s="106"/>
      <c r="B16" s="35" t="s">
        <v>28</v>
      </c>
      <c r="C16" s="48" t="s">
        <v>29</v>
      </c>
      <c r="D16" s="37" t="s">
        <v>1</v>
      </c>
      <c r="E16" s="37" t="s">
        <v>297</v>
      </c>
      <c r="F16" s="37" t="s">
        <v>289</v>
      </c>
      <c r="G16" s="41"/>
      <c r="H16" s="34"/>
      <c r="I16" s="34"/>
      <c r="J16" s="34"/>
    </row>
    <row r="17" spans="1:10" ht="39.75" customHeight="1" x14ac:dyDescent="0.25">
      <c r="A17" s="50"/>
      <c r="B17" s="43"/>
      <c r="C17" s="51"/>
      <c r="D17" s="45"/>
      <c r="E17" s="45"/>
      <c r="F17" s="45"/>
      <c r="G17" s="46"/>
      <c r="H17" s="34"/>
      <c r="I17" s="34"/>
      <c r="J17" s="34"/>
    </row>
    <row r="18" spans="1:10" ht="39.75" customHeight="1" x14ac:dyDescent="0.25">
      <c r="A18" s="106" t="s">
        <v>30</v>
      </c>
      <c r="B18" s="30">
        <v>7.1</v>
      </c>
      <c r="C18" s="31" t="s">
        <v>31</v>
      </c>
      <c r="D18" s="32"/>
      <c r="E18" s="32"/>
      <c r="F18" s="32"/>
      <c r="G18" s="33"/>
      <c r="H18" s="34"/>
      <c r="I18" s="34"/>
      <c r="J18" s="34"/>
    </row>
    <row r="19" spans="1:10" ht="39.75" customHeight="1" x14ac:dyDescent="0.25">
      <c r="A19" s="106"/>
      <c r="B19" s="35" t="s">
        <v>32</v>
      </c>
      <c r="C19" s="48" t="s">
        <v>33</v>
      </c>
      <c r="D19" s="37" t="s">
        <v>0</v>
      </c>
      <c r="E19" s="37" t="s">
        <v>297</v>
      </c>
      <c r="F19" s="37" t="s">
        <v>290</v>
      </c>
      <c r="G19" s="38"/>
      <c r="H19" s="34"/>
      <c r="I19" s="34"/>
      <c r="J19" s="34"/>
    </row>
    <row r="20" spans="1:10" ht="39.75" customHeight="1" x14ac:dyDescent="0.25">
      <c r="A20" s="106"/>
      <c r="B20" s="35" t="s">
        <v>34</v>
      </c>
      <c r="C20" s="48" t="s">
        <v>35</v>
      </c>
      <c r="D20" s="37" t="s">
        <v>0</v>
      </c>
      <c r="E20" s="37" t="s">
        <v>297</v>
      </c>
      <c r="F20" s="37" t="s">
        <v>290</v>
      </c>
      <c r="G20" s="41"/>
      <c r="H20" s="34"/>
      <c r="I20" s="34"/>
      <c r="J20" s="34"/>
    </row>
    <row r="21" spans="1:10" ht="39.75" customHeight="1" x14ac:dyDescent="0.25">
      <c r="A21" s="106"/>
      <c r="B21" s="30">
        <v>7.2</v>
      </c>
      <c r="C21" s="31" t="s">
        <v>36</v>
      </c>
      <c r="D21" s="32"/>
      <c r="E21" s="32"/>
      <c r="F21" s="32"/>
      <c r="G21" s="52"/>
      <c r="H21" s="34"/>
      <c r="I21" s="34"/>
      <c r="J21" s="34"/>
    </row>
    <row r="22" spans="1:10" ht="39.75" customHeight="1" x14ac:dyDescent="0.25">
      <c r="A22" s="106"/>
      <c r="B22" s="35" t="s">
        <v>37</v>
      </c>
      <c r="C22" s="48" t="s">
        <v>38</v>
      </c>
      <c r="D22" s="37" t="s">
        <v>0</v>
      </c>
      <c r="E22" s="37" t="s">
        <v>297</v>
      </c>
      <c r="F22" s="37" t="s">
        <v>289</v>
      </c>
      <c r="G22" s="38"/>
      <c r="H22" s="34"/>
      <c r="I22" s="34"/>
      <c r="J22" s="34"/>
    </row>
    <row r="23" spans="1:10" ht="39.75" customHeight="1" x14ac:dyDescent="0.25">
      <c r="A23" s="106"/>
      <c r="B23" s="35" t="s">
        <v>39</v>
      </c>
      <c r="C23" s="48" t="s">
        <v>40</v>
      </c>
      <c r="D23" s="37" t="s">
        <v>0</v>
      </c>
      <c r="E23" s="37" t="s">
        <v>296</v>
      </c>
      <c r="F23" s="37" t="s">
        <v>290</v>
      </c>
      <c r="G23" s="41"/>
      <c r="H23" s="34"/>
      <c r="I23" s="34"/>
      <c r="J23" s="34"/>
    </row>
    <row r="24" spans="1:10" ht="39.75" customHeight="1" x14ac:dyDescent="0.25">
      <c r="A24" s="106"/>
      <c r="B24" s="35" t="s">
        <v>41</v>
      </c>
      <c r="C24" s="48" t="s">
        <v>42</v>
      </c>
      <c r="D24" s="37" t="s">
        <v>0</v>
      </c>
      <c r="E24" s="37" t="s">
        <v>297</v>
      </c>
      <c r="F24" s="37" t="s">
        <v>289</v>
      </c>
      <c r="G24" s="38"/>
      <c r="H24" s="34"/>
      <c r="I24" s="34"/>
      <c r="J24" s="34"/>
    </row>
    <row r="25" spans="1:10" ht="39.75" customHeight="1" x14ac:dyDescent="0.25">
      <c r="A25" s="106"/>
      <c r="B25" s="30">
        <v>7.3</v>
      </c>
      <c r="C25" s="31" t="s">
        <v>43</v>
      </c>
      <c r="D25" s="32"/>
      <c r="E25" s="32"/>
      <c r="F25" s="32"/>
      <c r="G25" s="33"/>
      <c r="H25" s="34"/>
      <c r="I25" s="34"/>
      <c r="J25" s="34"/>
    </row>
    <row r="26" spans="1:10" ht="39.75" customHeight="1" x14ac:dyDescent="0.25">
      <c r="A26" s="106"/>
      <c r="B26" s="35" t="s">
        <v>44</v>
      </c>
      <c r="C26" s="48" t="s">
        <v>45</v>
      </c>
      <c r="D26" s="37" t="s">
        <v>1</v>
      </c>
      <c r="E26" s="37" t="s">
        <v>297</v>
      </c>
      <c r="F26" s="37" t="s">
        <v>289</v>
      </c>
      <c r="G26" s="38"/>
      <c r="H26" s="34"/>
      <c r="I26" s="34"/>
      <c r="J26" s="34"/>
    </row>
    <row r="27" spans="1:10" ht="39.75" customHeight="1" x14ac:dyDescent="0.25">
      <c r="A27" s="50"/>
      <c r="B27" s="43"/>
      <c r="C27" s="51"/>
      <c r="D27" s="45"/>
      <c r="E27" s="45"/>
      <c r="F27" s="45"/>
      <c r="G27" s="53"/>
      <c r="H27" s="34"/>
      <c r="I27" s="34"/>
      <c r="J27" s="34"/>
    </row>
    <row r="28" spans="1:10" ht="39.75" customHeight="1" x14ac:dyDescent="0.25">
      <c r="A28" s="111" t="s">
        <v>46</v>
      </c>
      <c r="B28" s="30">
        <v>8.1</v>
      </c>
      <c r="C28" s="31" t="s">
        <v>47</v>
      </c>
      <c r="D28" s="32"/>
      <c r="E28" s="32"/>
      <c r="F28" s="32"/>
      <c r="G28" s="33"/>
      <c r="H28" s="34"/>
      <c r="I28" s="34"/>
      <c r="J28" s="34"/>
    </row>
    <row r="29" spans="1:10" ht="39.75" customHeight="1" x14ac:dyDescent="0.25">
      <c r="A29" s="112"/>
      <c r="B29" s="35" t="s">
        <v>48</v>
      </c>
      <c r="C29" s="48" t="s">
        <v>49</v>
      </c>
      <c r="D29" s="37" t="s">
        <v>0</v>
      </c>
      <c r="E29" s="37" t="s">
        <v>296</v>
      </c>
      <c r="F29" s="37" t="s">
        <v>290</v>
      </c>
      <c r="G29" s="38"/>
      <c r="H29" s="34"/>
      <c r="I29" s="34"/>
      <c r="J29" s="34"/>
    </row>
    <row r="30" spans="1:10" ht="39.75" customHeight="1" x14ac:dyDescent="0.25">
      <c r="A30" s="112"/>
      <c r="B30" s="35" t="s">
        <v>50</v>
      </c>
      <c r="C30" s="48" t="s">
        <v>51</v>
      </c>
      <c r="D30" s="37" t="s">
        <v>0</v>
      </c>
      <c r="E30" s="37" t="s">
        <v>295</v>
      </c>
      <c r="F30" s="37" t="s">
        <v>291</v>
      </c>
      <c r="G30" s="41"/>
      <c r="H30" s="34"/>
      <c r="I30" s="34"/>
      <c r="J30" s="34"/>
    </row>
    <row r="31" spans="1:10" ht="39.75" customHeight="1" x14ac:dyDescent="0.25">
      <c r="A31" s="112"/>
      <c r="B31" s="35" t="s">
        <v>52</v>
      </c>
      <c r="C31" s="48" t="s">
        <v>53</v>
      </c>
      <c r="D31" s="37" t="s">
        <v>0</v>
      </c>
      <c r="E31" s="37" t="s">
        <v>297</v>
      </c>
      <c r="F31" s="37" t="s">
        <v>290</v>
      </c>
      <c r="G31" s="41"/>
      <c r="H31" s="34"/>
      <c r="I31" s="34"/>
      <c r="J31" s="34"/>
    </row>
    <row r="32" spans="1:10" ht="39.75" customHeight="1" x14ac:dyDescent="0.25">
      <c r="A32" s="112"/>
      <c r="B32" s="54" t="s">
        <v>54</v>
      </c>
      <c r="C32" s="55" t="s">
        <v>55</v>
      </c>
      <c r="D32" s="37" t="s">
        <v>1</v>
      </c>
      <c r="E32" s="37" t="s">
        <v>297</v>
      </c>
      <c r="F32" s="37" t="s">
        <v>289</v>
      </c>
      <c r="G32" s="38"/>
      <c r="H32" s="34"/>
      <c r="I32" s="34"/>
      <c r="J32" s="34"/>
    </row>
    <row r="33" spans="1:10" ht="39.75" customHeight="1" x14ac:dyDescent="0.25">
      <c r="A33" s="112"/>
      <c r="B33" s="30">
        <v>8.1999999999999993</v>
      </c>
      <c r="C33" s="31" t="s">
        <v>56</v>
      </c>
      <c r="D33" s="32"/>
      <c r="E33" s="32"/>
      <c r="F33" s="32"/>
      <c r="G33" s="33"/>
      <c r="H33" s="34"/>
      <c r="I33" s="34"/>
      <c r="J33" s="34"/>
    </row>
    <row r="34" spans="1:10" ht="39.75" customHeight="1" x14ac:dyDescent="0.25">
      <c r="A34" s="112"/>
      <c r="B34" s="35" t="s">
        <v>57</v>
      </c>
      <c r="C34" s="48" t="s">
        <v>58</v>
      </c>
      <c r="D34" s="37" t="s">
        <v>0</v>
      </c>
      <c r="E34" s="37" t="s">
        <v>295</v>
      </c>
      <c r="F34" s="37" t="s">
        <v>292</v>
      </c>
      <c r="G34" s="38"/>
      <c r="H34" s="34"/>
      <c r="I34" s="34"/>
      <c r="J34" s="34"/>
    </row>
    <row r="35" spans="1:10" ht="39.75" customHeight="1" x14ac:dyDescent="0.25">
      <c r="A35" s="112"/>
      <c r="B35" s="35" t="s">
        <v>59</v>
      </c>
      <c r="C35" s="48" t="s">
        <v>60</v>
      </c>
      <c r="D35" s="37" t="s">
        <v>0</v>
      </c>
      <c r="E35" s="37" t="s">
        <v>295</v>
      </c>
      <c r="F35" s="37" t="s">
        <v>292</v>
      </c>
      <c r="G35" s="41"/>
      <c r="H35" s="34"/>
      <c r="I35" s="34"/>
      <c r="J35" s="34"/>
    </row>
    <row r="36" spans="1:10" ht="39.75" customHeight="1" x14ac:dyDescent="0.25">
      <c r="A36" s="112"/>
      <c r="B36" s="35" t="s">
        <v>61</v>
      </c>
      <c r="C36" s="48" t="s">
        <v>62</v>
      </c>
      <c r="D36" s="37" t="s">
        <v>0</v>
      </c>
      <c r="E36" s="37" t="s">
        <v>295</v>
      </c>
      <c r="F36" s="37" t="s">
        <v>292</v>
      </c>
      <c r="G36" s="38"/>
      <c r="H36" s="34"/>
      <c r="I36" s="34"/>
      <c r="J36" s="34"/>
    </row>
    <row r="37" spans="1:10" ht="39.75" customHeight="1" x14ac:dyDescent="0.25">
      <c r="A37" s="112"/>
      <c r="B37" s="30">
        <v>8.3000000000000007</v>
      </c>
      <c r="C37" s="31" t="s">
        <v>63</v>
      </c>
      <c r="D37" s="32"/>
      <c r="E37" s="32"/>
      <c r="F37" s="32"/>
      <c r="G37" s="33"/>
      <c r="H37" s="34"/>
      <c r="I37" s="34"/>
      <c r="J37" s="34"/>
    </row>
    <row r="38" spans="1:10" ht="39.75" customHeight="1" x14ac:dyDescent="0.25">
      <c r="A38" s="112"/>
      <c r="B38" s="35" t="s">
        <v>64</v>
      </c>
      <c r="C38" s="48" t="s">
        <v>65</v>
      </c>
      <c r="D38" s="37" t="s">
        <v>0</v>
      </c>
      <c r="E38" s="37" t="s">
        <v>297</v>
      </c>
      <c r="F38" s="37" t="s">
        <v>289</v>
      </c>
      <c r="G38" s="38"/>
      <c r="H38" s="34"/>
      <c r="I38" s="34"/>
      <c r="J38" s="34"/>
    </row>
    <row r="39" spans="1:10" ht="39.75" customHeight="1" x14ac:dyDescent="0.25">
      <c r="A39" s="112"/>
      <c r="B39" s="35" t="s">
        <v>66</v>
      </c>
      <c r="C39" s="48" t="s">
        <v>67</v>
      </c>
      <c r="D39" s="37" t="s">
        <v>0</v>
      </c>
      <c r="E39" s="37" t="s">
        <v>297</v>
      </c>
      <c r="F39" s="37" t="s">
        <v>289</v>
      </c>
      <c r="G39" s="41"/>
      <c r="H39" s="34"/>
      <c r="I39" s="34"/>
      <c r="J39" s="34"/>
    </row>
    <row r="40" spans="1:10" ht="39.75" customHeight="1" x14ac:dyDescent="0.25">
      <c r="A40" s="113"/>
      <c r="B40" s="35" t="s">
        <v>68</v>
      </c>
      <c r="C40" s="48" t="s">
        <v>69</v>
      </c>
      <c r="D40" s="37" t="s">
        <v>0</v>
      </c>
      <c r="E40" s="37" t="s">
        <v>297</v>
      </c>
      <c r="F40" s="37" t="s">
        <v>289</v>
      </c>
      <c r="G40" s="41"/>
      <c r="H40" s="34"/>
      <c r="I40" s="34"/>
      <c r="J40" s="34"/>
    </row>
    <row r="41" spans="1:10" ht="39.75" customHeight="1" x14ac:dyDescent="0.25">
      <c r="A41" s="50"/>
      <c r="B41" s="43"/>
      <c r="C41" s="51"/>
      <c r="D41" s="45"/>
      <c r="E41" s="45"/>
      <c r="F41" s="45"/>
      <c r="G41" s="46"/>
      <c r="H41" s="34"/>
      <c r="I41" s="34"/>
      <c r="J41" s="34"/>
    </row>
    <row r="42" spans="1:10" ht="39.75" customHeight="1" x14ac:dyDescent="0.25">
      <c r="A42" s="106" t="s">
        <v>70</v>
      </c>
      <c r="B42" s="30">
        <v>9.1</v>
      </c>
      <c r="C42" s="31" t="s">
        <v>71</v>
      </c>
      <c r="D42" s="32"/>
      <c r="E42" s="32"/>
      <c r="F42" s="32"/>
      <c r="G42" s="33"/>
      <c r="H42" s="34"/>
      <c r="I42" s="34"/>
      <c r="J42" s="34"/>
    </row>
    <row r="43" spans="1:10" ht="39.75" customHeight="1" x14ac:dyDescent="0.25">
      <c r="A43" s="106"/>
      <c r="B43" s="35" t="s">
        <v>72</v>
      </c>
      <c r="C43" s="48" t="s">
        <v>73</v>
      </c>
      <c r="D43" s="37" t="s">
        <v>0</v>
      </c>
      <c r="E43" s="37" t="s">
        <v>297</v>
      </c>
      <c r="F43" s="37" t="s">
        <v>290</v>
      </c>
      <c r="G43" s="38"/>
      <c r="H43" s="34"/>
      <c r="I43" s="34"/>
      <c r="J43" s="34"/>
    </row>
    <row r="44" spans="1:10" ht="39.75" customHeight="1" x14ac:dyDescent="0.25">
      <c r="A44" s="106"/>
      <c r="B44" s="35" t="s">
        <v>74</v>
      </c>
      <c r="C44" s="48" t="s">
        <v>75</v>
      </c>
      <c r="D44" s="37" t="s">
        <v>0</v>
      </c>
      <c r="E44" s="37" t="s">
        <v>297</v>
      </c>
      <c r="F44" s="37" t="s">
        <v>289</v>
      </c>
      <c r="G44" s="41"/>
      <c r="H44" s="34"/>
      <c r="I44" s="34"/>
      <c r="J44" s="34"/>
    </row>
    <row r="45" spans="1:10" ht="39.75" customHeight="1" x14ac:dyDescent="0.25">
      <c r="A45" s="106"/>
      <c r="B45" s="30">
        <v>9.1999999999999993</v>
      </c>
      <c r="C45" s="31" t="s">
        <v>76</v>
      </c>
      <c r="D45" s="32"/>
      <c r="E45" s="32"/>
      <c r="F45" s="32"/>
      <c r="G45" s="52"/>
      <c r="H45" s="34"/>
      <c r="I45" s="34"/>
      <c r="J45" s="34"/>
    </row>
    <row r="46" spans="1:10" ht="39.75" customHeight="1" x14ac:dyDescent="0.25">
      <c r="A46" s="106"/>
      <c r="B46" s="35" t="s">
        <v>77</v>
      </c>
      <c r="C46" s="48" t="s">
        <v>78</v>
      </c>
      <c r="D46" s="37" t="s">
        <v>0</v>
      </c>
      <c r="E46" s="37" t="s">
        <v>297</v>
      </c>
      <c r="F46" s="37" t="s">
        <v>289</v>
      </c>
      <c r="G46" s="38"/>
      <c r="H46" s="34"/>
      <c r="I46" s="34"/>
      <c r="J46" s="34"/>
    </row>
    <row r="47" spans="1:10" ht="39.75" customHeight="1" x14ac:dyDescent="0.25">
      <c r="A47" s="106"/>
      <c r="B47" s="35" t="s">
        <v>79</v>
      </c>
      <c r="C47" s="48" t="s">
        <v>80</v>
      </c>
      <c r="D47" s="37" t="s">
        <v>0</v>
      </c>
      <c r="E47" s="37" t="s">
        <v>297</v>
      </c>
      <c r="F47" s="37" t="s">
        <v>289</v>
      </c>
      <c r="G47" s="41"/>
      <c r="H47" s="34"/>
      <c r="I47" s="34"/>
      <c r="J47" s="34"/>
    </row>
    <row r="48" spans="1:10" ht="39.75" customHeight="1" x14ac:dyDescent="0.25">
      <c r="A48" s="106"/>
      <c r="B48" s="35" t="s">
        <v>81</v>
      </c>
      <c r="C48" s="48" t="s">
        <v>82</v>
      </c>
      <c r="D48" s="37" t="s">
        <v>0</v>
      </c>
      <c r="E48" s="37" t="s">
        <v>297</v>
      </c>
      <c r="F48" s="37" t="s">
        <v>289</v>
      </c>
      <c r="G48" s="41"/>
      <c r="H48" s="34"/>
      <c r="I48" s="34"/>
      <c r="J48" s="34"/>
    </row>
    <row r="49" spans="1:10" ht="39.75" customHeight="1" x14ac:dyDescent="0.25">
      <c r="A49" s="106"/>
      <c r="B49" s="35" t="s">
        <v>83</v>
      </c>
      <c r="C49" s="48" t="s">
        <v>84</v>
      </c>
      <c r="D49" s="37" t="s">
        <v>0</v>
      </c>
      <c r="E49" s="37" t="s">
        <v>297</v>
      </c>
      <c r="F49" s="37" t="s">
        <v>289</v>
      </c>
      <c r="G49" s="56"/>
      <c r="H49" s="34"/>
      <c r="I49" s="34"/>
      <c r="J49" s="34"/>
    </row>
    <row r="50" spans="1:10" ht="39.75" customHeight="1" x14ac:dyDescent="0.25">
      <c r="A50" s="106"/>
      <c r="B50" s="35" t="s">
        <v>85</v>
      </c>
      <c r="C50" s="48" t="s">
        <v>86</v>
      </c>
      <c r="D50" s="37" t="s">
        <v>0</v>
      </c>
      <c r="E50" s="37" t="s">
        <v>297</v>
      </c>
      <c r="F50" s="37" t="s">
        <v>289</v>
      </c>
      <c r="G50" s="49"/>
      <c r="H50" s="34"/>
      <c r="I50" s="34"/>
      <c r="J50" s="34"/>
    </row>
    <row r="51" spans="1:10" ht="39.75" customHeight="1" x14ac:dyDescent="0.25">
      <c r="A51" s="106"/>
      <c r="B51" s="35" t="s">
        <v>87</v>
      </c>
      <c r="C51" s="48" t="s">
        <v>88</v>
      </c>
      <c r="D51" s="37" t="s">
        <v>0</v>
      </c>
      <c r="E51" s="37" t="s">
        <v>297</v>
      </c>
      <c r="F51" s="37" t="s">
        <v>289</v>
      </c>
      <c r="G51" s="41"/>
      <c r="H51" s="34"/>
      <c r="I51" s="34"/>
      <c r="J51" s="34"/>
    </row>
    <row r="52" spans="1:10" ht="39.75" customHeight="1" x14ac:dyDescent="0.25">
      <c r="A52" s="106"/>
      <c r="B52" s="30">
        <v>9.3000000000000007</v>
      </c>
      <c r="C52" s="31" t="s">
        <v>89</v>
      </c>
      <c r="D52" s="32"/>
      <c r="E52" s="32"/>
      <c r="F52" s="32"/>
      <c r="G52" s="57"/>
      <c r="H52" s="34"/>
      <c r="I52" s="34"/>
      <c r="J52" s="34"/>
    </row>
    <row r="53" spans="1:10" ht="39.75" customHeight="1" x14ac:dyDescent="0.25">
      <c r="A53" s="106"/>
      <c r="B53" s="35" t="s">
        <v>90</v>
      </c>
      <c r="C53" s="48" t="s">
        <v>91</v>
      </c>
      <c r="D53" s="37" t="s">
        <v>0</v>
      </c>
      <c r="E53" s="37" t="s">
        <v>297</v>
      </c>
      <c r="F53" s="37" t="s">
        <v>289</v>
      </c>
      <c r="G53" s="41"/>
      <c r="H53" s="34"/>
      <c r="I53" s="34"/>
      <c r="J53" s="34"/>
    </row>
    <row r="54" spans="1:10" ht="39.75" customHeight="1" x14ac:dyDescent="0.25">
      <c r="A54" s="106"/>
      <c r="B54" s="30">
        <v>9.4</v>
      </c>
      <c r="C54" s="31" t="s">
        <v>92</v>
      </c>
      <c r="D54" s="32"/>
      <c r="E54" s="32"/>
      <c r="F54" s="32"/>
      <c r="G54" s="52"/>
      <c r="H54" s="34"/>
      <c r="I54" s="34"/>
      <c r="J54" s="34"/>
    </row>
    <row r="55" spans="1:10" ht="39.75" customHeight="1" x14ac:dyDescent="0.25">
      <c r="A55" s="106"/>
      <c r="B55" s="35" t="s">
        <v>93</v>
      </c>
      <c r="C55" s="48" t="s">
        <v>94</v>
      </c>
      <c r="D55" s="37" t="s">
        <v>0</v>
      </c>
      <c r="E55" s="37" t="s">
        <v>297</v>
      </c>
      <c r="F55" s="37" t="s">
        <v>289</v>
      </c>
      <c r="G55" s="58"/>
      <c r="H55" s="34"/>
      <c r="I55" s="34"/>
      <c r="J55" s="34"/>
    </row>
    <row r="56" spans="1:10" ht="39.75" customHeight="1" x14ac:dyDescent="0.25">
      <c r="A56" s="106"/>
      <c r="B56" s="35" t="s">
        <v>95</v>
      </c>
      <c r="C56" s="48" t="s">
        <v>96</v>
      </c>
      <c r="D56" s="37" t="s">
        <v>0</v>
      </c>
      <c r="E56" s="37" t="s">
        <v>297</v>
      </c>
      <c r="F56" s="37" t="s">
        <v>289</v>
      </c>
      <c r="G56" s="38"/>
      <c r="H56" s="34"/>
      <c r="I56" s="34"/>
      <c r="J56" s="34"/>
    </row>
    <row r="57" spans="1:10" ht="39.75" customHeight="1" x14ac:dyDescent="0.25">
      <c r="A57" s="106"/>
      <c r="B57" s="35" t="s">
        <v>97</v>
      </c>
      <c r="C57" s="48" t="s">
        <v>98</v>
      </c>
      <c r="D57" s="37" t="s">
        <v>0</v>
      </c>
      <c r="E57" s="37" t="s">
        <v>297</v>
      </c>
      <c r="F57" s="37" t="s">
        <v>289</v>
      </c>
      <c r="G57" s="41"/>
      <c r="H57" s="34"/>
      <c r="I57" s="34"/>
      <c r="J57" s="34"/>
    </row>
    <row r="58" spans="1:10" ht="39.75" customHeight="1" x14ac:dyDescent="0.25">
      <c r="A58" s="106"/>
      <c r="B58" s="35" t="s">
        <v>99</v>
      </c>
      <c r="C58" s="48" t="s">
        <v>100</v>
      </c>
      <c r="D58" s="37" t="s">
        <v>0</v>
      </c>
      <c r="E58" s="37" t="s">
        <v>297</v>
      </c>
      <c r="F58" s="37" t="s">
        <v>289</v>
      </c>
      <c r="G58" s="56"/>
      <c r="H58" s="34"/>
      <c r="I58" s="34"/>
      <c r="J58" s="34"/>
    </row>
    <row r="59" spans="1:10" ht="39.75" customHeight="1" x14ac:dyDescent="0.25">
      <c r="A59" s="106"/>
      <c r="B59" s="35" t="s">
        <v>101</v>
      </c>
      <c r="C59" s="48" t="s">
        <v>102</v>
      </c>
      <c r="D59" s="37" t="s">
        <v>1</v>
      </c>
      <c r="E59" s="37"/>
      <c r="F59" s="37"/>
      <c r="G59" s="38"/>
      <c r="H59" s="34"/>
      <c r="I59" s="34"/>
      <c r="J59" s="34"/>
    </row>
    <row r="60" spans="1:10" ht="39.75" customHeight="1" x14ac:dyDescent="0.25">
      <c r="A60" s="50"/>
      <c r="B60" s="43"/>
      <c r="C60" s="51"/>
      <c r="D60" s="45"/>
      <c r="E60" s="45"/>
      <c r="F60" s="45"/>
      <c r="G60" s="53"/>
      <c r="H60" s="34"/>
      <c r="I60" s="34"/>
      <c r="J60" s="34"/>
    </row>
    <row r="61" spans="1:10" ht="39.75" customHeight="1" x14ac:dyDescent="0.25">
      <c r="A61" s="106" t="s">
        <v>103</v>
      </c>
      <c r="B61" s="30">
        <v>10.1</v>
      </c>
      <c r="C61" s="31" t="s">
        <v>104</v>
      </c>
      <c r="D61" s="32"/>
      <c r="E61" s="32"/>
      <c r="F61" s="32"/>
      <c r="G61" s="33"/>
      <c r="H61" s="34"/>
      <c r="I61" s="34"/>
      <c r="J61" s="34"/>
    </row>
    <row r="62" spans="1:10" ht="39.75" customHeight="1" x14ac:dyDescent="0.25">
      <c r="A62" s="106"/>
      <c r="B62" s="35" t="s">
        <v>105</v>
      </c>
      <c r="C62" s="48" t="s">
        <v>106</v>
      </c>
      <c r="D62" s="37" t="s">
        <v>0</v>
      </c>
      <c r="E62" s="37" t="s">
        <v>297</v>
      </c>
      <c r="F62" s="37" t="s">
        <v>289</v>
      </c>
      <c r="G62" s="58"/>
      <c r="H62" s="34"/>
      <c r="I62" s="34"/>
      <c r="J62" s="34"/>
    </row>
    <row r="63" spans="1:10" ht="39.75" customHeight="1" x14ac:dyDescent="0.25">
      <c r="A63" s="106"/>
      <c r="B63" s="35" t="s">
        <v>107</v>
      </c>
      <c r="C63" s="48" t="s">
        <v>108</v>
      </c>
      <c r="D63" s="37" t="s">
        <v>1</v>
      </c>
      <c r="E63" s="37" t="s">
        <v>297</v>
      </c>
      <c r="F63" s="37" t="s">
        <v>289</v>
      </c>
      <c r="G63" s="38"/>
      <c r="H63" s="34"/>
      <c r="I63" s="34"/>
      <c r="J63" s="34"/>
    </row>
    <row r="64" spans="1:10" ht="39.75" customHeight="1" x14ac:dyDescent="0.25">
      <c r="A64" s="50"/>
      <c r="B64" s="43"/>
      <c r="C64" s="51"/>
      <c r="D64" s="45"/>
      <c r="E64" s="45"/>
      <c r="F64" s="45"/>
      <c r="G64" s="53"/>
      <c r="H64" s="34"/>
      <c r="I64" s="34"/>
      <c r="J64" s="34"/>
    </row>
    <row r="65" spans="1:10" ht="39.75" customHeight="1" x14ac:dyDescent="0.25">
      <c r="A65" s="106" t="s">
        <v>109</v>
      </c>
      <c r="B65" s="30">
        <v>11.1</v>
      </c>
      <c r="C65" s="31" t="s">
        <v>110</v>
      </c>
      <c r="D65" s="32"/>
      <c r="E65" s="32"/>
      <c r="F65" s="32"/>
      <c r="G65" s="33"/>
      <c r="H65" s="34"/>
      <c r="I65" s="34"/>
      <c r="J65" s="34"/>
    </row>
    <row r="66" spans="1:10" ht="39.75" customHeight="1" x14ac:dyDescent="0.25">
      <c r="A66" s="106"/>
      <c r="B66" s="35" t="s">
        <v>111</v>
      </c>
      <c r="C66" s="48" t="s">
        <v>112</v>
      </c>
      <c r="D66" s="37" t="s">
        <v>0</v>
      </c>
      <c r="E66" s="37" t="s">
        <v>295</v>
      </c>
      <c r="F66" s="37" t="s">
        <v>292</v>
      </c>
      <c r="G66" s="38"/>
      <c r="H66" s="34"/>
      <c r="I66" s="34"/>
      <c r="J66" s="34"/>
    </row>
    <row r="67" spans="1:10" ht="39.75" customHeight="1" x14ac:dyDescent="0.25">
      <c r="A67" s="106"/>
      <c r="B67" s="35" t="s">
        <v>113</v>
      </c>
      <c r="C67" s="48" t="s">
        <v>114</v>
      </c>
      <c r="D67" s="37" t="s">
        <v>0</v>
      </c>
      <c r="E67" s="37" t="s">
        <v>296</v>
      </c>
      <c r="F67" s="37" t="s">
        <v>291</v>
      </c>
      <c r="G67" s="49"/>
      <c r="H67" s="34"/>
      <c r="I67" s="34"/>
      <c r="J67" s="34"/>
    </row>
    <row r="68" spans="1:10" ht="39.75" customHeight="1" x14ac:dyDescent="0.25">
      <c r="A68" s="106"/>
      <c r="B68" s="35" t="s">
        <v>115</v>
      </c>
      <c r="C68" s="48" t="s">
        <v>116</v>
      </c>
      <c r="D68" s="37" t="s">
        <v>0</v>
      </c>
      <c r="E68" s="37" t="s">
        <v>296</v>
      </c>
      <c r="F68" s="37" t="s">
        <v>291</v>
      </c>
      <c r="G68" s="49"/>
      <c r="H68" s="34"/>
      <c r="I68" s="34"/>
      <c r="J68" s="34"/>
    </row>
    <row r="69" spans="1:10" ht="39.75" customHeight="1" x14ac:dyDescent="0.25">
      <c r="A69" s="106"/>
      <c r="B69" s="35" t="s">
        <v>117</v>
      </c>
      <c r="C69" s="48" t="s">
        <v>118</v>
      </c>
      <c r="D69" s="37" t="s">
        <v>0</v>
      </c>
      <c r="E69" s="37" t="s">
        <v>295</v>
      </c>
      <c r="F69" s="37" t="s">
        <v>292</v>
      </c>
      <c r="G69" s="41"/>
      <c r="H69" s="34"/>
      <c r="I69" s="34"/>
      <c r="J69" s="34"/>
    </row>
    <row r="70" spans="1:10" ht="39.75" customHeight="1" x14ac:dyDescent="0.25">
      <c r="A70" s="106"/>
      <c r="B70" s="35" t="s">
        <v>119</v>
      </c>
      <c r="C70" s="48" t="s">
        <v>120</v>
      </c>
      <c r="D70" s="37" t="s">
        <v>0</v>
      </c>
      <c r="E70" s="37" t="s">
        <v>296</v>
      </c>
      <c r="F70" s="37" t="s">
        <v>291</v>
      </c>
      <c r="G70" s="41"/>
      <c r="H70" s="34"/>
      <c r="I70" s="34"/>
      <c r="J70" s="34"/>
    </row>
    <row r="71" spans="1:10" ht="39.75" customHeight="1" x14ac:dyDescent="0.25">
      <c r="A71" s="106"/>
      <c r="B71" s="35" t="s">
        <v>121</v>
      </c>
      <c r="C71" s="48" t="s">
        <v>122</v>
      </c>
      <c r="D71" s="37" t="s">
        <v>0</v>
      </c>
      <c r="E71" s="37" t="s">
        <v>295</v>
      </c>
      <c r="F71" s="37" t="s">
        <v>292</v>
      </c>
      <c r="G71" s="41"/>
      <c r="H71" s="34"/>
      <c r="I71" s="34"/>
      <c r="J71" s="34"/>
    </row>
    <row r="72" spans="1:10" ht="39.75" customHeight="1" x14ac:dyDescent="0.25">
      <c r="A72" s="106"/>
      <c r="B72" s="30">
        <v>11.2</v>
      </c>
      <c r="C72" s="31" t="s">
        <v>123</v>
      </c>
      <c r="D72" s="32"/>
      <c r="E72" s="32"/>
      <c r="F72" s="32"/>
      <c r="G72" s="52"/>
      <c r="H72" s="34"/>
      <c r="I72" s="34"/>
      <c r="J72" s="34"/>
    </row>
    <row r="73" spans="1:10" ht="39.75" customHeight="1" x14ac:dyDescent="0.25">
      <c r="A73" s="106"/>
      <c r="B73" s="35" t="s">
        <v>124</v>
      </c>
      <c r="C73" s="48" t="s">
        <v>125</v>
      </c>
      <c r="D73" s="37" t="s">
        <v>0</v>
      </c>
      <c r="E73" s="37" t="s">
        <v>297</v>
      </c>
      <c r="F73" s="37" t="s">
        <v>289</v>
      </c>
      <c r="G73" s="38"/>
      <c r="H73" s="34"/>
      <c r="I73" s="34"/>
      <c r="J73" s="34"/>
    </row>
    <row r="74" spans="1:10" ht="39.75" customHeight="1" x14ac:dyDescent="0.25">
      <c r="A74" s="106"/>
      <c r="B74" s="35" t="s">
        <v>126</v>
      </c>
      <c r="C74" s="48" t="s">
        <v>127</v>
      </c>
      <c r="D74" s="37" t="s">
        <v>0</v>
      </c>
      <c r="E74" s="37" t="s">
        <v>297</v>
      </c>
      <c r="F74" s="37" t="s">
        <v>289</v>
      </c>
      <c r="G74" s="41"/>
      <c r="H74" s="34"/>
      <c r="I74" s="34"/>
      <c r="J74" s="34"/>
    </row>
    <row r="75" spans="1:10" ht="39.75" customHeight="1" x14ac:dyDescent="0.25">
      <c r="A75" s="106"/>
      <c r="B75" s="35" t="s">
        <v>128</v>
      </c>
      <c r="C75" s="48" t="s">
        <v>129</v>
      </c>
      <c r="D75" s="37" t="s">
        <v>0</v>
      </c>
      <c r="E75" s="37" t="s">
        <v>297</v>
      </c>
      <c r="F75" s="37" t="s">
        <v>289</v>
      </c>
      <c r="G75" s="38"/>
      <c r="H75" s="34"/>
      <c r="I75" s="34"/>
      <c r="J75" s="34"/>
    </row>
    <row r="76" spans="1:10" ht="39.75" customHeight="1" x14ac:dyDescent="0.25">
      <c r="A76" s="106"/>
      <c r="B76" s="35" t="s">
        <v>130</v>
      </c>
      <c r="C76" s="48" t="s">
        <v>131</v>
      </c>
      <c r="D76" s="37" t="s">
        <v>0</v>
      </c>
      <c r="E76" s="37" t="s">
        <v>297</v>
      </c>
      <c r="F76" s="37" t="s">
        <v>289</v>
      </c>
      <c r="G76" s="41"/>
      <c r="H76" s="34"/>
      <c r="I76" s="34"/>
      <c r="J76" s="34"/>
    </row>
    <row r="77" spans="1:10" ht="39.75" customHeight="1" x14ac:dyDescent="0.25">
      <c r="A77" s="106"/>
      <c r="B77" s="35" t="s">
        <v>132</v>
      </c>
      <c r="C77" s="48" t="s">
        <v>133</v>
      </c>
      <c r="D77" s="37" t="s">
        <v>0</v>
      </c>
      <c r="E77" s="37" t="s">
        <v>295</v>
      </c>
      <c r="F77" s="37" t="s">
        <v>292</v>
      </c>
      <c r="G77" s="38"/>
      <c r="H77" s="34"/>
      <c r="I77" s="34"/>
      <c r="J77" s="34"/>
    </row>
    <row r="78" spans="1:10" ht="39.75" customHeight="1" x14ac:dyDescent="0.25">
      <c r="A78" s="106"/>
      <c r="B78" s="35" t="s">
        <v>134</v>
      </c>
      <c r="C78" s="48" t="s">
        <v>135</v>
      </c>
      <c r="D78" s="37" t="s">
        <v>0</v>
      </c>
      <c r="E78" s="37" t="s">
        <v>296</v>
      </c>
      <c r="F78" s="37" t="s">
        <v>290</v>
      </c>
      <c r="G78" s="41"/>
      <c r="H78" s="34"/>
      <c r="I78" s="34"/>
      <c r="J78" s="34"/>
    </row>
    <row r="79" spans="1:10" ht="39.75" customHeight="1" x14ac:dyDescent="0.25">
      <c r="A79" s="106"/>
      <c r="B79" s="35" t="s">
        <v>136</v>
      </c>
      <c r="C79" s="48" t="s">
        <v>137</v>
      </c>
      <c r="D79" s="37" t="s">
        <v>0</v>
      </c>
      <c r="E79" s="37" t="s">
        <v>296</v>
      </c>
      <c r="F79" s="37" t="s">
        <v>291</v>
      </c>
      <c r="G79" s="41"/>
      <c r="H79" s="34"/>
      <c r="I79" s="34"/>
      <c r="J79" s="34"/>
    </row>
    <row r="80" spans="1:10" ht="39.75" customHeight="1" x14ac:dyDescent="0.25">
      <c r="A80" s="106"/>
      <c r="B80" s="35" t="s">
        <v>138</v>
      </c>
      <c r="C80" s="48" t="s">
        <v>139</v>
      </c>
      <c r="D80" s="37" t="s">
        <v>0</v>
      </c>
      <c r="E80" s="37" t="s">
        <v>296</v>
      </c>
      <c r="F80" s="37" t="s">
        <v>291</v>
      </c>
      <c r="G80" s="38"/>
      <c r="H80" s="34"/>
      <c r="I80" s="34"/>
      <c r="J80" s="34"/>
    </row>
    <row r="81" spans="1:10" ht="39.75" customHeight="1" x14ac:dyDescent="0.25">
      <c r="A81" s="106"/>
      <c r="B81" s="35" t="s">
        <v>140</v>
      </c>
      <c r="C81" s="48" t="s">
        <v>141</v>
      </c>
      <c r="D81" s="37" t="s">
        <v>0</v>
      </c>
      <c r="E81" s="37" t="s">
        <v>295</v>
      </c>
      <c r="F81" s="37" t="s">
        <v>293</v>
      </c>
      <c r="G81" s="41"/>
      <c r="H81" s="34"/>
      <c r="I81" s="34"/>
      <c r="J81" s="34"/>
    </row>
    <row r="82" spans="1:10" ht="39.75" customHeight="1" x14ac:dyDescent="0.25">
      <c r="A82" s="50"/>
      <c r="B82" s="43"/>
      <c r="C82" s="51"/>
      <c r="D82" s="45"/>
      <c r="E82" s="45"/>
      <c r="F82" s="45"/>
      <c r="G82" s="59"/>
      <c r="H82" s="34"/>
      <c r="I82" s="34"/>
      <c r="J82" s="34"/>
    </row>
    <row r="83" spans="1:10" ht="39.75" customHeight="1" x14ac:dyDescent="0.25">
      <c r="A83" s="111" t="s">
        <v>142</v>
      </c>
      <c r="B83" s="30">
        <v>12.1</v>
      </c>
      <c r="C83" s="31" t="s">
        <v>143</v>
      </c>
      <c r="D83" s="32"/>
      <c r="E83" s="32"/>
      <c r="F83" s="32"/>
      <c r="G83" s="33"/>
      <c r="H83" s="34"/>
      <c r="I83" s="34"/>
      <c r="J83" s="34"/>
    </row>
    <row r="84" spans="1:10" ht="39.75" customHeight="1" x14ac:dyDescent="0.25">
      <c r="A84" s="112"/>
      <c r="B84" s="35" t="s">
        <v>144</v>
      </c>
      <c r="C84" s="48" t="s">
        <v>145</v>
      </c>
      <c r="D84" s="37" t="s">
        <v>0</v>
      </c>
      <c r="E84" s="37" t="s">
        <v>297</v>
      </c>
      <c r="F84" s="37" t="s">
        <v>289</v>
      </c>
      <c r="G84" s="38"/>
      <c r="H84" s="34"/>
      <c r="I84" s="34"/>
      <c r="J84" s="34"/>
    </row>
    <row r="85" spans="1:10" ht="39.75" customHeight="1" x14ac:dyDescent="0.25">
      <c r="A85" s="112"/>
      <c r="B85" s="35" t="s">
        <v>146</v>
      </c>
      <c r="C85" s="48" t="s">
        <v>147</v>
      </c>
      <c r="D85" s="37" t="s">
        <v>1</v>
      </c>
      <c r="E85" s="37" t="s">
        <v>297</v>
      </c>
      <c r="F85" s="37" t="s">
        <v>289</v>
      </c>
      <c r="G85" s="41"/>
      <c r="H85" s="34"/>
      <c r="I85" s="34"/>
      <c r="J85" s="34"/>
    </row>
    <row r="86" spans="1:10" ht="39.75" customHeight="1" x14ac:dyDescent="0.25">
      <c r="A86" s="112"/>
      <c r="B86" s="35" t="s">
        <v>148</v>
      </c>
      <c r="C86" s="48" t="s">
        <v>149</v>
      </c>
      <c r="D86" s="37" t="s">
        <v>0</v>
      </c>
      <c r="E86" s="37" t="s">
        <v>297</v>
      </c>
      <c r="F86" s="37" t="s">
        <v>289</v>
      </c>
      <c r="G86" s="49"/>
      <c r="H86" s="34"/>
      <c r="I86" s="34"/>
      <c r="J86" s="34"/>
    </row>
    <row r="87" spans="1:10" ht="39.75" customHeight="1" x14ac:dyDescent="0.25">
      <c r="A87" s="112"/>
      <c r="B87" s="35" t="s">
        <v>150</v>
      </c>
      <c r="C87" s="48" t="s">
        <v>151</v>
      </c>
      <c r="D87" s="37" t="s">
        <v>1</v>
      </c>
      <c r="E87" s="37" t="s">
        <v>297</v>
      </c>
      <c r="F87" s="37" t="s">
        <v>289</v>
      </c>
      <c r="G87" s="56"/>
      <c r="H87" s="34"/>
      <c r="I87" s="34"/>
      <c r="J87" s="34"/>
    </row>
    <row r="88" spans="1:10" ht="39.75" customHeight="1" x14ac:dyDescent="0.25">
      <c r="A88" s="112"/>
      <c r="B88" s="30">
        <v>12.2</v>
      </c>
      <c r="C88" s="31" t="s">
        <v>152</v>
      </c>
      <c r="D88" s="32"/>
      <c r="E88" s="32"/>
      <c r="F88" s="32"/>
      <c r="G88" s="52"/>
      <c r="H88" s="34"/>
      <c r="I88" s="34"/>
      <c r="J88" s="34"/>
    </row>
    <row r="89" spans="1:10" ht="39.75" customHeight="1" x14ac:dyDescent="0.25">
      <c r="A89" s="112"/>
      <c r="B89" s="35" t="s">
        <v>153</v>
      </c>
      <c r="C89" s="48" t="s">
        <v>154</v>
      </c>
      <c r="D89" s="37" t="s">
        <v>0</v>
      </c>
      <c r="E89" s="37" t="s">
        <v>297</v>
      </c>
      <c r="F89" s="37" t="s">
        <v>289</v>
      </c>
      <c r="G89" s="38"/>
      <c r="H89" s="34"/>
      <c r="I89" s="34"/>
      <c r="J89" s="34"/>
    </row>
    <row r="90" spans="1:10" ht="39.75" customHeight="1" x14ac:dyDescent="0.25">
      <c r="A90" s="112"/>
      <c r="B90" s="30">
        <v>12.3</v>
      </c>
      <c r="C90" s="31" t="s">
        <v>155</v>
      </c>
      <c r="D90" s="32"/>
      <c r="E90" s="32"/>
      <c r="F90" s="32"/>
      <c r="G90" s="33"/>
      <c r="H90" s="34"/>
      <c r="I90" s="34"/>
      <c r="J90" s="34"/>
    </row>
    <row r="91" spans="1:10" ht="39.75" customHeight="1" x14ac:dyDescent="0.25">
      <c r="A91" s="112"/>
      <c r="B91" s="35" t="s">
        <v>156</v>
      </c>
      <c r="C91" s="48" t="s">
        <v>157</v>
      </c>
      <c r="D91" s="37" t="s">
        <v>0</v>
      </c>
      <c r="E91" s="37" t="s">
        <v>296</v>
      </c>
      <c r="F91" s="37" t="s">
        <v>291</v>
      </c>
      <c r="G91" s="38"/>
      <c r="H91" s="34"/>
      <c r="I91" s="34"/>
      <c r="J91" s="34"/>
    </row>
    <row r="92" spans="1:10" ht="39.75" customHeight="1" x14ac:dyDescent="0.25">
      <c r="A92" s="112"/>
      <c r="B92" s="30">
        <v>12.4</v>
      </c>
      <c r="C92" s="31" t="s">
        <v>158</v>
      </c>
      <c r="D92" s="32"/>
      <c r="E92" s="32"/>
      <c r="F92" s="32"/>
      <c r="G92" s="47"/>
      <c r="H92" s="34"/>
      <c r="I92" s="34"/>
      <c r="J92" s="34"/>
    </row>
    <row r="93" spans="1:10" ht="39.75" customHeight="1" x14ac:dyDescent="0.25">
      <c r="A93" s="112"/>
      <c r="B93" s="35" t="s">
        <v>159</v>
      </c>
      <c r="C93" s="48" t="s">
        <v>160</v>
      </c>
      <c r="D93" s="37" t="s">
        <v>1</v>
      </c>
      <c r="E93" s="37" t="s">
        <v>297</v>
      </c>
      <c r="F93" s="37" t="s">
        <v>289</v>
      </c>
      <c r="G93" s="41"/>
      <c r="H93" s="34"/>
      <c r="I93" s="34"/>
      <c r="J93" s="34"/>
    </row>
    <row r="94" spans="1:10" ht="39.75" customHeight="1" x14ac:dyDescent="0.25">
      <c r="A94" s="112"/>
      <c r="B94" s="35" t="s">
        <v>161</v>
      </c>
      <c r="C94" s="48" t="s">
        <v>162</v>
      </c>
      <c r="D94" s="37" t="s">
        <v>1</v>
      </c>
      <c r="E94" s="37" t="s">
        <v>297</v>
      </c>
      <c r="F94" s="37" t="s">
        <v>289</v>
      </c>
      <c r="G94" s="41"/>
      <c r="H94" s="34"/>
      <c r="I94" s="34"/>
      <c r="J94" s="34"/>
    </row>
    <row r="95" spans="1:10" ht="39.75" customHeight="1" x14ac:dyDescent="0.25">
      <c r="A95" s="112"/>
      <c r="B95" s="35" t="s">
        <v>163</v>
      </c>
      <c r="C95" s="48" t="s">
        <v>164</v>
      </c>
      <c r="D95" s="37" t="s">
        <v>1</v>
      </c>
      <c r="E95" s="37" t="s">
        <v>297</v>
      </c>
      <c r="F95" s="37" t="s">
        <v>289</v>
      </c>
      <c r="G95" s="41"/>
      <c r="H95" s="34"/>
      <c r="I95" s="34"/>
      <c r="J95" s="34"/>
    </row>
    <row r="96" spans="1:10" ht="39.75" customHeight="1" x14ac:dyDescent="0.25">
      <c r="A96" s="112"/>
      <c r="B96" s="35" t="s">
        <v>165</v>
      </c>
      <c r="C96" s="48" t="s">
        <v>166</v>
      </c>
      <c r="D96" s="37" t="s">
        <v>1</v>
      </c>
      <c r="E96" s="37" t="s">
        <v>297</v>
      </c>
      <c r="F96" s="37" t="s">
        <v>289</v>
      </c>
      <c r="G96" s="41"/>
      <c r="H96" s="34"/>
      <c r="I96" s="34"/>
      <c r="J96" s="34"/>
    </row>
    <row r="97" spans="1:10" ht="39.75" customHeight="1" x14ac:dyDescent="0.25">
      <c r="A97" s="112"/>
      <c r="B97" s="30">
        <v>12.5</v>
      </c>
      <c r="C97" s="31" t="s">
        <v>167</v>
      </c>
      <c r="D97" s="32"/>
      <c r="E97" s="32"/>
      <c r="F97" s="32"/>
      <c r="G97" s="60"/>
      <c r="H97" s="34"/>
      <c r="I97" s="34"/>
      <c r="J97" s="34"/>
    </row>
    <row r="98" spans="1:10" ht="39.75" customHeight="1" x14ac:dyDescent="0.25">
      <c r="A98" s="112"/>
      <c r="B98" s="35" t="s">
        <v>168</v>
      </c>
      <c r="C98" s="48" t="s">
        <v>169</v>
      </c>
      <c r="D98" s="37" t="s">
        <v>0</v>
      </c>
      <c r="E98" s="37" t="s">
        <v>296</v>
      </c>
      <c r="F98" s="37" t="s">
        <v>290</v>
      </c>
      <c r="G98" s="41"/>
      <c r="H98" s="34"/>
      <c r="I98" s="34"/>
      <c r="J98" s="34"/>
    </row>
    <row r="99" spans="1:10" ht="39.75" customHeight="1" x14ac:dyDescent="0.25">
      <c r="A99" s="112"/>
      <c r="B99" s="30">
        <v>12.6</v>
      </c>
      <c r="C99" s="31" t="s">
        <v>170</v>
      </c>
      <c r="D99" s="32"/>
      <c r="E99" s="32"/>
      <c r="F99" s="32"/>
      <c r="G99" s="60"/>
      <c r="H99" s="34"/>
      <c r="I99" s="34"/>
      <c r="J99" s="34"/>
    </row>
    <row r="100" spans="1:10" ht="39.75" customHeight="1" x14ac:dyDescent="0.25">
      <c r="A100" s="112"/>
      <c r="B100" s="35" t="s">
        <v>171</v>
      </c>
      <c r="C100" s="48" t="s">
        <v>172</v>
      </c>
      <c r="D100" s="37" t="s">
        <v>0</v>
      </c>
      <c r="E100" s="37" t="s">
        <v>297</v>
      </c>
      <c r="F100" s="37" t="s">
        <v>289</v>
      </c>
      <c r="G100" s="41"/>
      <c r="H100" s="34"/>
      <c r="I100" s="34"/>
      <c r="J100" s="34"/>
    </row>
    <row r="101" spans="1:10" ht="39.75" customHeight="1" x14ac:dyDescent="0.25">
      <c r="A101" s="112"/>
      <c r="B101" s="35" t="s">
        <v>173</v>
      </c>
      <c r="C101" s="48" t="s">
        <v>174</v>
      </c>
      <c r="D101" s="37" t="s">
        <v>0</v>
      </c>
      <c r="E101" s="37" t="s">
        <v>297</v>
      </c>
      <c r="F101" s="37" t="s">
        <v>290</v>
      </c>
      <c r="G101" s="38"/>
      <c r="H101" s="34"/>
      <c r="I101" s="34"/>
      <c r="J101" s="34"/>
    </row>
    <row r="102" spans="1:10" ht="39.75" customHeight="1" x14ac:dyDescent="0.25">
      <c r="A102" s="112"/>
      <c r="B102" s="30">
        <v>12.7</v>
      </c>
      <c r="C102" s="31" t="s">
        <v>175</v>
      </c>
      <c r="D102" s="32"/>
      <c r="E102" s="32"/>
      <c r="F102" s="32"/>
      <c r="G102" s="33"/>
      <c r="H102" s="34"/>
      <c r="I102" s="34"/>
      <c r="J102" s="34"/>
    </row>
    <row r="103" spans="1:10" ht="39.75" customHeight="1" x14ac:dyDescent="0.25">
      <c r="A103" s="113"/>
      <c r="B103" s="35" t="s">
        <v>176</v>
      </c>
      <c r="C103" s="48" t="s">
        <v>177</v>
      </c>
      <c r="D103" s="37" t="s">
        <v>0</v>
      </c>
      <c r="E103" s="37" t="s">
        <v>297</v>
      </c>
      <c r="F103" s="37" t="s">
        <v>289</v>
      </c>
      <c r="G103" s="61"/>
      <c r="H103" s="34"/>
      <c r="I103" s="34"/>
      <c r="J103" s="34"/>
    </row>
    <row r="104" spans="1:10" ht="39.75" customHeight="1" x14ac:dyDescent="0.25">
      <c r="A104" s="42"/>
      <c r="B104" s="43"/>
      <c r="C104" s="51"/>
      <c r="D104" s="45"/>
      <c r="E104" s="45"/>
      <c r="F104" s="45"/>
      <c r="G104" s="53"/>
      <c r="H104" s="34"/>
      <c r="I104" s="34"/>
      <c r="J104" s="34"/>
    </row>
    <row r="105" spans="1:10" ht="39.75" customHeight="1" x14ac:dyDescent="0.25">
      <c r="A105" s="106" t="s">
        <v>178</v>
      </c>
      <c r="B105" s="30">
        <v>13.1</v>
      </c>
      <c r="C105" s="31" t="s">
        <v>179</v>
      </c>
      <c r="D105" s="32"/>
      <c r="E105" s="32"/>
      <c r="F105" s="32"/>
      <c r="G105" s="33"/>
      <c r="H105" s="34"/>
      <c r="I105" s="34"/>
      <c r="J105" s="34"/>
    </row>
    <row r="106" spans="1:10" ht="39.75" customHeight="1" x14ac:dyDescent="0.25">
      <c r="A106" s="106"/>
      <c r="B106" s="35" t="s">
        <v>180</v>
      </c>
      <c r="C106" s="48" t="s">
        <v>181</v>
      </c>
      <c r="D106" s="37" t="s">
        <v>0</v>
      </c>
      <c r="E106" s="37" t="s">
        <v>297</v>
      </c>
      <c r="F106" s="37" t="s">
        <v>289</v>
      </c>
      <c r="G106" s="38"/>
      <c r="H106" s="34"/>
      <c r="I106" s="34"/>
      <c r="J106" s="34"/>
    </row>
    <row r="107" spans="1:10" ht="39.75" customHeight="1" x14ac:dyDescent="0.25">
      <c r="A107" s="106"/>
      <c r="B107" s="35" t="s">
        <v>182</v>
      </c>
      <c r="C107" s="48" t="s">
        <v>183</v>
      </c>
      <c r="D107" s="37" t="s">
        <v>0</v>
      </c>
      <c r="E107" s="37" t="s">
        <v>297</v>
      </c>
      <c r="F107" s="37" t="s">
        <v>289</v>
      </c>
      <c r="G107" s="41"/>
      <c r="H107" s="34"/>
      <c r="I107" s="34"/>
      <c r="J107" s="34"/>
    </row>
    <row r="108" spans="1:10" ht="39.75" customHeight="1" x14ac:dyDescent="0.25">
      <c r="A108" s="106"/>
      <c r="B108" s="35" t="s">
        <v>184</v>
      </c>
      <c r="C108" s="48" t="s">
        <v>185</v>
      </c>
      <c r="D108" s="37" t="s">
        <v>0</v>
      </c>
      <c r="E108" s="37" t="s">
        <v>297</v>
      </c>
      <c r="F108" s="37" t="s">
        <v>289</v>
      </c>
      <c r="G108" s="41"/>
      <c r="H108" s="34"/>
      <c r="I108" s="34"/>
      <c r="J108" s="34"/>
    </row>
    <row r="109" spans="1:10" ht="39.75" customHeight="1" x14ac:dyDescent="0.25">
      <c r="A109" s="106"/>
      <c r="B109" s="30">
        <v>13.2</v>
      </c>
      <c r="C109" s="31" t="s">
        <v>186</v>
      </c>
      <c r="D109" s="32"/>
      <c r="E109" s="32"/>
      <c r="F109" s="32"/>
      <c r="G109" s="60"/>
      <c r="H109" s="34"/>
      <c r="I109" s="34"/>
      <c r="J109" s="34"/>
    </row>
    <row r="110" spans="1:10" ht="39.75" customHeight="1" x14ac:dyDescent="0.25">
      <c r="A110" s="106"/>
      <c r="B110" s="35" t="s">
        <v>187</v>
      </c>
      <c r="C110" s="48" t="s">
        <v>188</v>
      </c>
      <c r="D110" s="37" t="s">
        <v>0</v>
      </c>
      <c r="E110" s="37" t="s">
        <v>297</v>
      </c>
      <c r="F110" s="37" t="s">
        <v>289</v>
      </c>
      <c r="G110" s="41"/>
      <c r="H110" s="34"/>
      <c r="I110" s="34"/>
      <c r="J110" s="34"/>
    </row>
    <row r="111" spans="1:10" ht="39.75" customHeight="1" x14ac:dyDescent="0.25">
      <c r="A111" s="106"/>
      <c r="B111" s="35" t="s">
        <v>189</v>
      </c>
      <c r="C111" s="48" t="s">
        <v>190</v>
      </c>
      <c r="D111" s="37" t="s">
        <v>0</v>
      </c>
      <c r="E111" s="37" t="s">
        <v>297</v>
      </c>
      <c r="F111" s="37" t="s">
        <v>289</v>
      </c>
      <c r="G111" s="41"/>
      <c r="H111" s="34"/>
      <c r="I111" s="34"/>
      <c r="J111" s="34"/>
    </row>
    <row r="112" spans="1:10" ht="39.75" customHeight="1" x14ac:dyDescent="0.25">
      <c r="A112" s="106"/>
      <c r="B112" s="35" t="s">
        <v>191</v>
      </c>
      <c r="C112" s="48" t="s">
        <v>192</v>
      </c>
      <c r="D112" s="37" t="s">
        <v>0</v>
      </c>
      <c r="E112" s="37" t="s">
        <v>297</v>
      </c>
      <c r="F112" s="37" t="s">
        <v>289</v>
      </c>
      <c r="G112" s="41"/>
      <c r="H112" s="34"/>
      <c r="I112" s="34"/>
      <c r="J112" s="34"/>
    </row>
    <row r="113" spans="1:10" ht="39.75" customHeight="1" x14ac:dyDescent="0.25">
      <c r="A113" s="106"/>
      <c r="B113" s="35" t="s">
        <v>193</v>
      </c>
      <c r="C113" s="48" t="s">
        <v>332</v>
      </c>
      <c r="D113" s="37" t="s">
        <v>0</v>
      </c>
      <c r="E113" s="37" t="s">
        <v>297</v>
      </c>
      <c r="F113" s="37" t="s">
        <v>289</v>
      </c>
      <c r="G113" s="41"/>
      <c r="H113" s="34"/>
      <c r="I113" s="34"/>
      <c r="J113" s="34"/>
    </row>
    <row r="114" spans="1:10" ht="39.75" customHeight="1" x14ac:dyDescent="0.25">
      <c r="A114" s="50"/>
      <c r="B114" s="43"/>
      <c r="C114" s="51"/>
      <c r="D114" s="45"/>
      <c r="E114" s="45"/>
      <c r="F114" s="45"/>
      <c r="G114" s="46"/>
      <c r="H114" s="34"/>
      <c r="I114" s="34"/>
      <c r="J114" s="34"/>
    </row>
    <row r="115" spans="1:10" ht="39.75" customHeight="1" x14ac:dyDescent="0.25">
      <c r="A115" s="106" t="s">
        <v>194</v>
      </c>
      <c r="B115" s="30">
        <v>14.1</v>
      </c>
      <c r="C115" s="31" t="s">
        <v>195</v>
      </c>
      <c r="D115" s="32"/>
      <c r="E115" s="32"/>
      <c r="F115" s="32"/>
      <c r="G115" s="47"/>
      <c r="H115" s="34"/>
      <c r="I115" s="34"/>
      <c r="J115" s="34"/>
    </row>
    <row r="116" spans="1:10" ht="39.75" customHeight="1" x14ac:dyDescent="0.25">
      <c r="A116" s="106"/>
      <c r="B116" s="35" t="s">
        <v>196</v>
      </c>
      <c r="C116" s="48" t="s">
        <v>197</v>
      </c>
      <c r="D116" s="37" t="s">
        <v>1</v>
      </c>
      <c r="E116" s="37" t="s">
        <v>297</v>
      </c>
      <c r="F116" s="37" t="s">
        <v>289</v>
      </c>
      <c r="G116" s="41"/>
      <c r="H116" s="34"/>
      <c r="I116" s="34"/>
      <c r="J116" s="34"/>
    </row>
    <row r="117" spans="1:10" ht="39.75" customHeight="1" x14ac:dyDescent="0.25">
      <c r="A117" s="106"/>
      <c r="B117" s="35" t="s">
        <v>198</v>
      </c>
      <c r="C117" s="48" t="s">
        <v>199</v>
      </c>
      <c r="D117" s="37" t="s">
        <v>0</v>
      </c>
      <c r="E117" s="37" t="s">
        <v>297</v>
      </c>
      <c r="F117" s="37" t="s">
        <v>289</v>
      </c>
      <c r="G117" s="41"/>
      <c r="H117" s="34"/>
      <c r="I117" s="34"/>
      <c r="J117" s="34"/>
    </row>
    <row r="118" spans="1:10" ht="39.75" customHeight="1" x14ac:dyDescent="0.25">
      <c r="A118" s="106"/>
      <c r="B118" s="35" t="s">
        <v>200</v>
      </c>
      <c r="C118" s="48" t="s">
        <v>201</v>
      </c>
      <c r="D118" s="37" t="s">
        <v>1</v>
      </c>
      <c r="E118" s="37" t="s">
        <v>297</v>
      </c>
      <c r="F118" s="37" t="s">
        <v>289</v>
      </c>
      <c r="G118" s="41"/>
      <c r="H118" s="34"/>
      <c r="I118" s="34"/>
      <c r="J118" s="34"/>
    </row>
    <row r="119" spans="1:10" ht="39.75" customHeight="1" x14ac:dyDescent="0.25">
      <c r="A119" s="106"/>
      <c r="B119" s="62">
        <v>14.2</v>
      </c>
      <c r="C119" s="31" t="s">
        <v>202</v>
      </c>
      <c r="D119" s="32"/>
      <c r="E119" s="32"/>
      <c r="F119" s="32"/>
      <c r="G119" s="52"/>
      <c r="H119" s="34"/>
      <c r="I119" s="34"/>
      <c r="J119" s="34"/>
    </row>
    <row r="120" spans="1:10" ht="39.75" customHeight="1" x14ac:dyDescent="0.25">
      <c r="A120" s="106"/>
      <c r="B120" s="35" t="s">
        <v>203</v>
      </c>
      <c r="C120" s="48" t="s">
        <v>204</v>
      </c>
      <c r="D120" s="37" t="s">
        <v>1</v>
      </c>
      <c r="E120" s="37" t="s">
        <v>297</v>
      </c>
      <c r="F120" s="37" t="s">
        <v>289</v>
      </c>
      <c r="G120" s="38"/>
      <c r="H120" s="34"/>
      <c r="I120" s="34"/>
      <c r="J120" s="34"/>
    </row>
    <row r="121" spans="1:10" ht="39.75" customHeight="1" x14ac:dyDescent="0.25">
      <c r="A121" s="106"/>
      <c r="B121" s="35" t="s">
        <v>205</v>
      </c>
      <c r="C121" s="48" t="s">
        <v>206</v>
      </c>
      <c r="D121" s="37" t="s">
        <v>1</v>
      </c>
      <c r="E121" s="37" t="s">
        <v>297</v>
      </c>
      <c r="F121" s="37" t="s">
        <v>289</v>
      </c>
      <c r="G121" s="41"/>
      <c r="H121" s="34"/>
      <c r="I121" s="34"/>
      <c r="J121" s="34"/>
    </row>
    <row r="122" spans="1:10" ht="39.75" customHeight="1" x14ac:dyDescent="0.25">
      <c r="A122" s="106"/>
      <c r="B122" s="35" t="s">
        <v>207</v>
      </c>
      <c r="C122" s="48" t="s">
        <v>208</v>
      </c>
      <c r="D122" s="37" t="s">
        <v>1</v>
      </c>
      <c r="E122" s="37" t="s">
        <v>297</v>
      </c>
      <c r="F122" s="37" t="s">
        <v>289</v>
      </c>
      <c r="G122" s="41"/>
      <c r="H122" s="34"/>
      <c r="I122" s="34"/>
      <c r="J122" s="34"/>
    </row>
    <row r="123" spans="1:10" ht="39.75" customHeight="1" x14ac:dyDescent="0.25">
      <c r="A123" s="106"/>
      <c r="B123" s="35" t="s">
        <v>209</v>
      </c>
      <c r="C123" s="48" t="s">
        <v>210</v>
      </c>
      <c r="D123" s="37" t="s">
        <v>1</v>
      </c>
      <c r="E123" s="37" t="s">
        <v>297</v>
      </c>
      <c r="F123" s="37" t="s">
        <v>289</v>
      </c>
      <c r="G123" s="41"/>
      <c r="H123" s="34"/>
      <c r="I123" s="34"/>
      <c r="J123" s="34"/>
    </row>
    <row r="124" spans="1:10" ht="39.75" customHeight="1" x14ac:dyDescent="0.25">
      <c r="A124" s="106"/>
      <c r="B124" s="35" t="s">
        <v>211</v>
      </c>
      <c r="C124" s="48" t="s">
        <v>212</v>
      </c>
      <c r="D124" s="37" t="s">
        <v>1</v>
      </c>
      <c r="E124" s="37" t="s">
        <v>297</v>
      </c>
      <c r="F124" s="37" t="s">
        <v>289</v>
      </c>
      <c r="G124" s="41"/>
      <c r="H124" s="34"/>
      <c r="I124" s="34"/>
      <c r="J124" s="34"/>
    </row>
    <row r="125" spans="1:10" ht="39.75" customHeight="1" x14ac:dyDescent="0.25">
      <c r="A125" s="106"/>
      <c r="B125" s="35" t="s">
        <v>213</v>
      </c>
      <c r="C125" s="48" t="s">
        <v>214</v>
      </c>
      <c r="D125" s="37" t="s">
        <v>1</v>
      </c>
      <c r="E125" s="37" t="s">
        <v>297</v>
      </c>
      <c r="F125" s="37" t="s">
        <v>289</v>
      </c>
      <c r="G125" s="41"/>
      <c r="H125" s="34"/>
      <c r="I125" s="34"/>
      <c r="J125" s="34"/>
    </row>
    <row r="126" spans="1:10" ht="39.75" customHeight="1" x14ac:dyDescent="0.25">
      <c r="A126" s="106"/>
      <c r="B126" s="35" t="s">
        <v>215</v>
      </c>
      <c r="C126" s="48" t="s">
        <v>216</v>
      </c>
      <c r="D126" s="37" t="s">
        <v>1</v>
      </c>
      <c r="E126" s="37" t="s">
        <v>297</v>
      </c>
      <c r="F126" s="37" t="s">
        <v>289</v>
      </c>
      <c r="G126" s="41"/>
      <c r="H126" s="34"/>
      <c r="I126" s="34"/>
      <c r="J126" s="34"/>
    </row>
    <row r="127" spans="1:10" ht="39.75" customHeight="1" x14ac:dyDescent="0.25">
      <c r="A127" s="106"/>
      <c r="B127" s="35" t="s">
        <v>217</v>
      </c>
      <c r="C127" s="48" t="s">
        <v>218</v>
      </c>
      <c r="D127" s="37" t="s">
        <v>1</v>
      </c>
      <c r="E127" s="37" t="s">
        <v>297</v>
      </c>
      <c r="F127" s="37" t="s">
        <v>289</v>
      </c>
      <c r="G127" s="41"/>
      <c r="H127" s="34"/>
      <c r="I127" s="34"/>
      <c r="J127" s="34"/>
    </row>
    <row r="128" spans="1:10" ht="39.75" customHeight="1" x14ac:dyDescent="0.25">
      <c r="A128" s="106"/>
      <c r="B128" s="35" t="s">
        <v>219</v>
      </c>
      <c r="C128" s="48" t="s">
        <v>220</v>
      </c>
      <c r="D128" s="37" t="s">
        <v>1</v>
      </c>
      <c r="E128" s="37" t="s">
        <v>297</v>
      </c>
      <c r="F128" s="37" t="s">
        <v>289</v>
      </c>
      <c r="G128" s="41"/>
      <c r="H128" s="34"/>
      <c r="I128" s="34"/>
      <c r="J128" s="34"/>
    </row>
    <row r="129" spans="1:10" ht="39.75" customHeight="1" x14ac:dyDescent="0.25">
      <c r="A129" s="106"/>
      <c r="B129" s="30">
        <v>14.3</v>
      </c>
      <c r="C129" s="31" t="s">
        <v>221</v>
      </c>
      <c r="D129" s="32"/>
      <c r="E129" s="32"/>
      <c r="F129" s="32"/>
      <c r="G129" s="60"/>
      <c r="H129" s="34"/>
      <c r="I129" s="34"/>
      <c r="J129" s="34"/>
    </row>
    <row r="130" spans="1:10" ht="39.75" customHeight="1" x14ac:dyDescent="0.25">
      <c r="A130" s="106"/>
      <c r="B130" s="35" t="s">
        <v>222</v>
      </c>
      <c r="C130" s="48" t="s">
        <v>223</v>
      </c>
      <c r="D130" s="37" t="s">
        <v>1</v>
      </c>
      <c r="E130" s="37" t="s">
        <v>297</v>
      </c>
      <c r="F130" s="37" t="s">
        <v>289</v>
      </c>
      <c r="G130" s="41"/>
      <c r="H130" s="34"/>
      <c r="I130" s="34"/>
      <c r="J130" s="34"/>
    </row>
    <row r="131" spans="1:10" ht="39.75" customHeight="1" x14ac:dyDescent="0.25">
      <c r="A131" s="50"/>
      <c r="B131" s="43"/>
      <c r="C131" s="51"/>
      <c r="D131" s="45"/>
      <c r="E131" s="45"/>
      <c r="F131" s="45"/>
      <c r="G131" s="46"/>
      <c r="H131" s="34"/>
      <c r="I131" s="34"/>
      <c r="J131" s="34"/>
    </row>
    <row r="132" spans="1:10" ht="39.75" customHeight="1" x14ac:dyDescent="0.25">
      <c r="A132" s="106" t="s">
        <v>224</v>
      </c>
      <c r="B132" s="30">
        <v>15.1</v>
      </c>
      <c r="C132" s="31" t="s">
        <v>225</v>
      </c>
      <c r="D132" s="32"/>
      <c r="E132" s="32"/>
      <c r="F132" s="32"/>
      <c r="G132" s="33"/>
      <c r="H132" s="34"/>
      <c r="I132" s="34"/>
      <c r="J132" s="34"/>
    </row>
    <row r="133" spans="1:10" ht="39.75" customHeight="1" x14ac:dyDescent="0.25">
      <c r="A133" s="106"/>
      <c r="B133" s="35" t="s">
        <v>226</v>
      </c>
      <c r="C133" s="48" t="s">
        <v>227</v>
      </c>
      <c r="D133" s="37" t="s">
        <v>0</v>
      </c>
      <c r="E133" s="37" t="s">
        <v>297</v>
      </c>
      <c r="F133" s="37" t="s">
        <v>289</v>
      </c>
      <c r="G133" s="58"/>
      <c r="H133" s="34"/>
      <c r="I133" s="34"/>
      <c r="J133" s="34"/>
    </row>
    <row r="134" spans="1:10" ht="39.75" customHeight="1" x14ac:dyDescent="0.25">
      <c r="A134" s="106"/>
      <c r="B134" s="35" t="s">
        <v>228</v>
      </c>
      <c r="C134" s="48" t="s">
        <v>229</v>
      </c>
      <c r="D134" s="37" t="s">
        <v>0</v>
      </c>
      <c r="E134" s="37" t="s">
        <v>297</v>
      </c>
      <c r="F134" s="37" t="s">
        <v>289</v>
      </c>
      <c r="G134" s="41"/>
      <c r="H134" s="34"/>
      <c r="I134" s="34"/>
      <c r="J134" s="34"/>
    </row>
    <row r="135" spans="1:10" ht="39.75" customHeight="1" x14ac:dyDescent="0.25">
      <c r="A135" s="106"/>
      <c r="B135" s="35" t="s">
        <v>230</v>
      </c>
      <c r="C135" s="48" t="s">
        <v>333</v>
      </c>
      <c r="D135" s="37" t="s">
        <v>0</v>
      </c>
      <c r="E135" s="37" t="s">
        <v>297</v>
      </c>
      <c r="F135" s="37" t="s">
        <v>289</v>
      </c>
      <c r="G135" s="38"/>
      <c r="H135" s="34"/>
      <c r="I135" s="34"/>
      <c r="J135" s="34"/>
    </row>
    <row r="136" spans="1:10" ht="39.75" customHeight="1" x14ac:dyDescent="0.25">
      <c r="A136" s="106"/>
      <c r="B136" s="30">
        <v>15.2</v>
      </c>
      <c r="C136" s="31" t="s">
        <v>231</v>
      </c>
      <c r="D136" s="32"/>
      <c r="E136" s="32"/>
      <c r="F136" s="32"/>
      <c r="G136" s="47"/>
      <c r="H136" s="34"/>
      <c r="I136" s="34"/>
      <c r="J136" s="34"/>
    </row>
    <row r="137" spans="1:10" ht="39.75" customHeight="1" x14ac:dyDescent="0.25">
      <c r="A137" s="106"/>
      <c r="B137" s="35" t="s">
        <v>232</v>
      </c>
      <c r="C137" s="48" t="s">
        <v>233</v>
      </c>
      <c r="D137" s="37" t="s">
        <v>0</v>
      </c>
      <c r="E137" s="37" t="s">
        <v>297</v>
      </c>
      <c r="F137" s="37" t="s">
        <v>289</v>
      </c>
      <c r="G137" s="41"/>
      <c r="H137" s="34"/>
      <c r="I137" s="34"/>
      <c r="J137" s="34"/>
    </row>
    <row r="138" spans="1:10" ht="39.75" customHeight="1" x14ac:dyDescent="0.25">
      <c r="A138" s="106"/>
      <c r="B138" s="35" t="s">
        <v>234</v>
      </c>
      <c r="C138" s="48" t="s">
        <v>235</v>
      </c>
      <c r="D138" s="37" t="s">
        <v>0</v>
      </c>
      <c r="E138" s="37" t="s">
        <v>297</v>
      </c>
      <c r="F138" s="37" t="s">
        <v>289</v>
      </c>
      <c r="G138" s="41"/>
      <c r="H138" s="34"/>
      <c r="I138" s="34"/>
      <c r="J138" s="34"/>
    </row>
    <row r="139" spans="1:10" ht="39.75" customHeight="1" x14ac:dyDescent="0.25">
      <c r="A139" s="50"/>
      <c r="B139" s="43"/>
      <c r="C139" s="51"/>
      <c r="D139" s="45"/>
      <c r="E139" s="45"/>
      <c r="F139" s="45"/>
      <c r="G139" s="46"/>
      <c r="H139" s="34"/>
      <c r="I139" s="34"/>
      <c r="J139" s="34"/>
    </row>
    <row r="140" spans="1:10" ht="39.75" customHeight="1" x14ac:dyDescent="0.25">
      <c r="A140" s="106" t="s">
        <v>236</v>
      </c>
      <c r="B140" s="30">
        <v>16.100000000000001</v>
      </c>
      <c r="C140" s="31" t="s">
        <v>237</v>
      </c>
      <c r="D140" s="32"/>
      <c r="E140" s="32"/>
      <c r="F140" s="32"/>
      <c r="G140" s="47"/>
      <c r="H140" s="34"/>
      <c r="I140" s="34"/>
      <c r="J140" s="34"/>
    </row>
    <row r="141" spans="1:10" ht="39.75" customHeight="1" x14ac:dyDescent="0.25">
      <c r="A141" s="106"/>
      <c r="B141" s="35" t="s">
        <v>238</v>
      </c>
      <c r="C141" s="48" t="s">
        <v>239</v>
      </c>
      <c r="D141" s="37" t="s">
        <v>0</v>
      </c>
      <c r="E141" s="37" t="s">
        <v>297</v>
      </c>
      <c r="F141" s="37" t="s">
        <v>289</v>
      </c>
      <c r="G141" s="49"/>
      <c r="H141" s="34"/>
      <c r="I141" s="34"/>
      <c r="J141" s="34"/>
    </row>
    <row r="142" spans="1:10" ht="39.75" customHeight="1" x14ac:dyDescent="0.25">
      <c r="A142" s="106"/>
      <c r="B142" s="35" t="s">
        <v>240</v>
      </c>
      <c r="C142" s="48" t="s">
        <v>241</v>
      </c>
      <c r="D142" s="37" t="s">
        <v>0</v>
      </c>
      <c r="E142" s="37" t="s">
        <v>297</v>
      </c>
      <c r="F142" s="37" t="s">
        <v>289</v>
      </c>
      <c r="G142" s="41"/>
      <c r="H142" s="34"/>
      <c r="I142" s="34"/>
      <c r="J142" s="34"/>
    </row>
    <row r="143" spans="1:10" ht="39.75" customHeight="1" x14ac:dyDescent="0.25">
      <c r="A143" s="106"/>
      <c r="B143" s="35" t="s">
        <v>242</v>
      </c>
      <c r="C143" s="48" t="s">
        <v>243</v>
      </c>
      <c r="D143" s="37" t="s">
        <v>0</v>
      </c>
      <c r="E143" s="37" t="s">
        <v>297</v>
      </c>
      <c r="F143" s="37" t="s">
        <v>289</v>
      </c>
      <c r="G143" s="41"/>
      <c r="H143" s="34"/>
      <c r="I143" s="34"/>
      <c r="J143" s="34"/>
    </row>
    <row r="144" spans="1:10" ht="39.75" customHeight="1" x14ac:dyDescent="0.25">
      <c r="A144" s="106"/>
      <c r="B144" s="35" t="s">
        <v>244</v>
      </c>
      <c r="C144" s="48" t="s">
        <v>245</v>
      </c>
      <c r="D144" s="37" t="s">
        <v>0</v>
      </c>
      <c r="E144" s="37" t="s">
        <v>297</v>
      </c>
      <c r="F144" s="37" t="s">
        <v>289</v>
      </c>
      <c r="G144" s="41"/>
      <c r="H144" s="34"/>
      <c r="I144" s="34"/>
      <c r="J144" s="34"/>
    </row>
    <row r="145" spans="1:10" ht="39.75" customHeight="1" x14ac:dyDescent="0.25">
      <c r="A145" s="106"/>
      <c r="B145" s="35" t="s">
        <v>246</v>
      </c>
      <c r="C145" s="48" t="s">
        <v>247</v>
      </c>
      <c r="D145" s="37" t="s">
        <v>0</v>
      </c>
      <c r="E145" s="37" t="s">
        <v>297</v>
      </c>
      <c r="F145" s="37" t="s">
        <v>289</v>
      </c>
      <c r="G145" s="41"/>
      <c r="H145" s="34"/>
      <c r="I145" s="34"/>
      <c r="J145" s="34"/>
    </row>
    <row r="146" spans="1:10" ht="39.75" customHeight="1" x14ac:dyDescent="0.25">
      <c r="A146" s="106"/>
      <c r="B146" s="35" t="s">
        <v>248</v>
      </c>
      <c r="C146" s="48" t="s">
        <v>249</v>
      </c>
      <c r="D146" s="37" t="s">
        <v>0</v>
      </c>
      <c r="E146" s="37" t="s">
        <v>297</v>
      </c>
      <c r="F146" s="37" t="s">
        <v>289</v>
      </c>
      <c r="G146" s="56"/>
      <c r="H146" s="34"/>
      <c r="I146" s="34"/>
      <c r="J146" s="34"/>
    </row>
    <row r="147" spans="1:10" ht="39.75" customHeight="1" x14ac:dyDescent="0.25">
      <c r="A147" s="106"/>
      <c r="B147" s="35" t="s">
        <v>250</v>
      </c>
      <c r="C147" s="48" t="s">
        <v>251</v>
      </c>
      <c r="D147" s="37" t="s">
        <v>0</v>
      </c>
      <c r="E147" s="37" t="s">
        <v>297</v>
      </c>
      <c r="F147" s="37" t="s">
        <v>289</v>
      </c>
      <c r="G147" s="38"/>
      <c r="H147" s="34"/>
      <c r="I147" s="34"/>
      <c r="J147" s="34"/>
    </row>
    <row r="148" spans="1:10" ht="39.75" customHeight="1" x14ac:dyDescent="0.25">
      <c r="A148" s="50"/>
      <c r="B148" s="43"/>
      <c r="C148" s="51"/>
      <c r="D148" s="45"/>
      <c r="E148" s="45"/>
      <c r="F148" s="45"/>
      <c r="G148" s="53"/>
      <c r="H148" s="34"/>
      <c r="I148" s="34"/>
      <c r="J148" s="34"/>
    </row>
    <row r="149" spans="1:10" ht="39.75" customHeight="1" x14ac:dyDescent="0.25">
      <c r="A149" s="111" t="s">
        <v>252</v>
      </c>
      <c r="B149" s="30">
        <v>17.100000000000001</v>
      </c>
      <c r="C149" s="31" t="s">
        <v>253</v>
      </c>
      <c r="D149" s="32"/>
      <c r="E149" s="32"/>
      <c r="F149" s="32"/>
      <c r="G149" s="33"/>
      <c r="H149" s="34"/>
      <c r="I149" s="34"/>
      <c r="J149" s="34"/>
    </row>
    <row r="150" spans="1:10" ht="39.75" customHeight="1" x14ac:dyDescent="0.25">
      <c r="A150" s="112"/>
      <c r="B150" s="35" t="s">
        <v>254</v>
      </c>
      <c r="C150" s="48" t="s">
        <v>255</v>
      </c>
      <c r="D150" s="37" t="s">
        <v>0</v>
      </c>
      <c r="E150" s="37" t="s">
        <v>297</v>
      </c>
      <c r="F150" s="37" t="s">
        <v>289</v>
      </c>
      <c r="G150" s="38"/>
      <c r="H150" s="34"/>
      <c r="I150" s="34"/>
      <c r="J150" s="34"/>
    </row>
    <row r="151" spans="1:10" ht="39.75" customHeight="1" x14ac:dyDescent="0.25">
      <c r="A151" s="112"/>
      <c r="B151" s="35" t="s">
        <v>256</v>
      </c>
      <c r="C151" s="48" t="s">
        <v>257</v>
      </c>
      <c r="D151" s="37" t="s">
        <v>0</v>
      </c>
      <c r="E151" s="37" t="s">
        <v>297</v>
      </c>
      <c r="F151" s="37" t="s">
        <v>290</v>
      </c>
      <c r="G151" s="41"/>
      <c r="H151" s="34"/>
      <c r="I151" s="34"/>
      <c r="J151" s="34"/>
    </row>
    <row r="152" spans="1:10" ht="39.75" customHeight="1" x14ac:dyDescent="0.25">
      <c r="A152" s="112"/>
      <c r="B152" s="35" t="s">
        <v>258</v>
      </c>
      <c r="C152" s="48" t="s">
        <v>259</v>
      </c>
      <c r="D152" s="37" t="s">
        <v>0</v>
      </c>
      <c r="E152" s="37" t="s">
        <v>297</v>
      </c>
      <c r="F152" s="37" t="s">
        <v>289</v>
      </c>
      <c r="G152" s="38"/>
      <c r="H152" s="34"/>
      <c r="I152" s="34"/>
      <c r="J152" s="34"/>
    </row>
    <row r="153" spans="1:10" ht="39.75" customHeight="1" x14ac:dyDescent="0.25">
      <c r="A153" s="112"/>
      <c r="B153" s="30">
        <v>17.2</v>
      </c>
      <c r="C153" s="31" t="s">
        <v>260</v>
      </c>
      <c r="D153" s="32"/>
      <c r="E153" s="32"/>
      <c r="F153" s="32"/>
      <c r="G153" s="33"/>
      <c r="H153" s="34"/>
      <c r="I153" s="34"/>
      <c r="J153" s="34"/>
    </row>
    <row r="154" spans="1:10" ht="39.75" customHeight="1" x14ac:dyDescent="0.25">
      <c r="A154" s="113"/>
      <c r="B154" s="35" t="s">
        <v>261</v>
      </c>
      <c r="C154" s="48" t="s">
        <v>262</v>
      </c>
      <c r="D154" s="37" t="s">
        <v>0</v>
      </c>
      <c r="E154" s="37" t="s">
        <v>296</v>
      </c>
      <c r="F154" s="37" t="s">
        <v>291</v>
      </c>
      <c r="G154" s="56"/>
      <c r="H154" s="34"/>
      <c r="I154" s="34"/>
      <c r="J154" s="34"/>
    </row>
    <row r="155" spans="1:10" ht="39.75" customHeight="1" x14ac:dyDescent="0.25">
      <c r="A155" s="63"/>
      <c r="B155" s="64"/>
      <c r="C155" s="65"/>
      <c r="D155" s="45"/>
      <c r="E155" s="45"/>
      <c r="F155" s="45"/>
      <c r="G155" s="66"/>
      <c r="H155" s="34"/>
      <c r="I155" s="34"/>
      <c r="J155" s="34"/>
    </row>
    <row r="156" spans="1:10" ht="39.75" customHeight="1" x14ac:dyDescent="0.25">
      <c r="A156" s="111" t="s">
        <v>263</v>
      </c>
      <c r="B156" s="30">
        <v>18.100000000000001</v>
      </c>
      <c r="C156" s="31" t="s">
        <v>264</v>
      </c>
      <c r="D156" s="32"/>
      <c r="E156" s="32"/>
      <c r="F156" s="32"/>
      <c r="G156" s="57"/>
      <c r="H156" s="34"/>
      <c r="I156" s="34"/>
      <c r="J156" s="34"/>
    </row>
    <row r="157" spans="1:10" ht="39.75" customHeight="1" x14ac:dyDescent="0.25">
      <c r="A157" s="112"/>
      <c r="B157" s="35" t="s">
        <v>265</v>
      </c>
      <c r="C157" s="48" t="s">
        <v>266</v>
      </c>
      <c r="D157" s="37" t="s">
        <v>0</v>
      </c>
      <c r="E157" s="37" t="s">
        <v>296</v>
      </c>
      <c r="F157" s="37" t="s">
        <v>291</v>
      </c>
      <c r="G157" s="41"/>
      <c r="H157" s="34"/>
      <c r="I157" s="34"/>
      <c r="J157" s="34"/>
    </row>
    <row r="158" spans="1:10" ht="39.75" customHeight="1" x14ac:dyDescent="0.25">
      <c r="A158" s="112"/>
      <c r="B158" s="35" t="s">
        <v>267</v>
      </c>
      <c r="C158" s="48" t="s">
        <v>268</v>
      </c>
      <c r="D158" s="37" t="s">
        <v>0</v>
      </c>
      <c r="E158" s="37" t="s">
        <v>295</v>
      </c>
      <c r="F158" s="37" t="s">
        <v>291</v>
      </c>
      <c r="G158" s="38"/>
      <c r="H158" s="34"/>
      <c r="I158" s="34"/>
      <c r="J158" s="34"/>
    </row>
    <row r="159" spans="1:10" ht="39.75" customHeight="1" x14ac:dyDescent="0.25">
      <c r="A159" s="112"/>
      <c r="B159" s="35" t="s">
        <v>269</v>
      </c>
      <c r="C159" s="48" t="s">
        <v>270</v>
      </c>
      <c r="D159" s="37" t="s">
        <v>0</v>
      </c>
      <c r="E159" s="37" t="s">
        <v>297</v>
      </c>
      <c r="F159" s="37" t="s">
        <v>290</v>
      </c>
      <c r="G159" s="49"/>
      <c r="H159" s="34"/>
      <c r="I159" s="34"/>
      <c r="J159" s="34"/>
    </row>
    <row r="160" spans="1:10" ht="39.75" customHeight="1" x14ac:dyDescent="0.25">
      <c r="A160" s="112"/>
      <c r="B160" s="35" t="s">
        <v>271</v>
      </c>
      <c r="C160" s="48" t="s">
        <v>272</v>
      </c>
      <c r="D160" s="37" t="s">
        <v>0</v>
      </c>
      <c r="E160" s="37" t="s">
        <v>297</v>
      </c>
      <c r="F160" s="37" t="s">
        <v>289</v>
      </c>
      <c r="G160" s="56"/>
      <c r="H160" s="34"/>
      <c r="I160" s="34"/>
      <c r="J160" s="34"/>
    </row>
    <row r="161" spans="1:10" ht="39.75" customHeight="1" x14ac:dyDescent="0.25">
      <c r="A161" s="112"/>
      <c r="B161" s="54" t="s">
        <v>273</v>
      </c>
      <c r="C161" s="55" t="s">
        <v>274</v>
      </c>
      <c r="D161" s="37" t="s">
        <v>0</v>
      </c>
      <c r="E161" s="37" t="s">
        <v>296</v>
      </c>
      <c r="F161" s="37" t="s">
        <v>291</v>
      </c>
      <c r="G161" s="38"/>
      <c r="H161" s="34"/>
      <c r="I161" s="34"/>
      <c r="J161" s="34"/>
    </row>
    <row r="162" spans="1:10" ht="39.75" customHeight="1" x14ac:dyDescent="0.25">
      <c r="A162" s="112"/>
      <c r="B162" s="30">
        <v>18.2</v>
      </c>
      <c r="C162" s="31" t="s">
        <v>275</v>
      </c>
      <c r="D162" s="32"/>
      <c r="E162" s="32"/>
      <c r="F162" s="32"/>
      <c r="G162" s="33"/>
      <c r="H162" s="34"/>
      <c r="I162" s="34"/>
      <c r="J162" s="34"/>
    </row>
    <row r="163" spans="1:10" ht="39.75" customHeight="1" x14ac:dyDescent="0.25">
      <c r="A163" s="112"/>
      <c r="B163" s="35" t="s">
        <v>276</v>
      </c>
      <c r="C163" s="48" t="s">
        <v>277</v>
      </c>
      <c r="D163" s="37" t="s">
        <v>0</v>
      </c>
      <c r="E163" s="37" t="s">
        <v>297</v>
      </c>
      <c r="F163" s="37" t="s">
        <v>289</v>
      </c>
      <c r="G163" s="38"/>
      <c r="H163" s="34"/>
      <c r="I163" s="34"/>
      <c r="J163" s="34"/>
    </row>
    <row r="164" spans="1:10" ht="39.75" customHeight="1" x14ac:dyDescent="0.25">
      <c r="A164" s="112"/>
      <c r="B164" s="35" t="s">
        <v>278</v>
      </c>
      <c r="C164" s="48" t="s">
        <v>279</v>
      </c>
      <c r="D164" s="37" t="s">
        <v>0</v>
      </c>
      <c r="E164" s="37" t="s">
        <v>297</v>
      </c>
      <c r="F164" s="37" t="s">
        <v>290</v>
      </c>
      <c r="G164" s="41"/>
      <c r="H164" s="34"/>
      <c r="I164" s="34"/>
      <c r="J164" s="34"/>
    </row>
    <row r="165" spans="1:10" ht="39.75" customHeight="1" x14ac:dyDescent="0.25">
      <c r="A165" s="113"/>
      <c r="B165" s="35" t="s">
        <v>280</v>
      </c>
      <c r="C165" s="48" t="s">
        <v>281</v>
      </c>
      <c r="D165" s="37" t="s">
        <v>0</v>
      </c>
      <c r="E165" s="37" t="s">
        <v>297</v>
      </c>
      <c r="F165" s="37" t="s">
        <v>289</v>
      </c>
      <c r="G165" s="56"/>
      <c r="H165" s="34"/>
      <c r="I165" s="34"/>
      <c r="J165" s="34"/>
    </row>
    <row r="166" spans="1:10" ht="39.75" customHeight="1" x14ac:dyDescent="0.25">
      <c r="A166" s="67"/>
      <c r="B166" s="43"/>
      <c r="C166" s="51"/>
      <c r="D166" s="68"/>
      <c r="E166" s="69"/>
      <c r="F166" s="70"/>
      <c r="G166" s="71"/>
      <c r="H166" s="34"/>
      <c r="I166" s="34"/>
      <c r="J166" s="34"/>
    </row>
    <row r="167" spans="1:10" x14ac:dyDescent="0.25">
      <c r="A167" s="72"/>
      <c r="B167" s="72"/>
      <c r="C167" s="72"/>
      <c r="D167" s="73"/>
      <c r="E167" s="73"/>
      <c r="F167" s="73"/>
      <c r="G167" s="73"/>
      <c r="H167" s="72"/>
      <c r="I167" s="72"/>
      <c r="J167" s="72"/>
    </row>
    <row r="168" spans="1:10" x14ac:dyDescent="0.25">
      <c r="A168" s="72"/>
      <c r="B168" s="72"/>
      <c r="C168" s="72"/>
      <c r="D168" s="73"/>
      <c r="E168" s="73"/>
      <c r="F168" s="73"/>
      <c r="G168" s="73"/>
      <c r="H168" s="72"/>
      <c r="I168" s="72"/>
      <c r="J168" s="72"/>
    </row>
    <row r="169" spans="1:10" x14ac:dyDescent="0.25">
      <c r="A169" s="72"/>
      <c r="B169" s="72"/>
      <c r="C169" s="72"/>
      <c r="D169" s="73"/>
      <c r="E169" s="73"/>
      <c r="F169" s="73"/>
      <c r="G169" s="73"/>
      <c r="H169" s="72"/>
      <c r="I169" s="72"/>
      <c r="J169" s="72"/>
    </row>
    <row r="170" spans="1:10" x14ac:dyDescent="0.25">
      <c r="A170" s="72"/>
      <c r="B170" s="72"/>
      <c r="C170" s="72"/>
      <c r="D170" s="73"/>
      <c r="E170" s="73"/>
      <c r="F170" s="73"/>
      <c r="G170" s="73"/>
      <c r="H170" s="72"/>
      <c r="I170" s="72"/>
      <c r="J170" s="72"/>
    </row>
    <row r="171" spans="1:10" x14ac:dyDescent="0.25">
      <c r="A171" s="72"/>
      <c r="B171" s="72"/>
      <c r="C171" s="72"/>
      <c r="D171" s="73"/>
      <c r="E171" s="73"/>
      <c r="F171" s="73"/>
      <c r="G171" s="73"/>
      <c r="H171" s="72"/>
      <c r="I171" s="72"/>
      <c r="J171" s="72"/>
    </row>
  </sheetData>
  <mergeCells count="17">
    <mergeCell ref="J1:J2"/>
    <mergeCell ref="A132:A138"/>
    <mergeCell ref="A140:A147"/>
    <mergeCell ref="D1:F2"/>
    <mergeCell ref="A83:A103"/>
    <mergeCell ref="A105:A113"/>
    <mergeCell ref="A115:A130"/>
    <mergeCell ref="A28:A40"/>
    <mergeCell ref="A42:A59"/>
    <mergeCell ref="A61:A63"/>
    <mergeCell ref="A65:A81"/>
    <mergeCell ref="A4:A6"/>
    <mergeCell ref="A8:A16"/>
    <mergeCell ref="A1:C2"/>
    <mergeCell ref="A18:A26"/>
    <mergeCell ref="A149:A154"/>
    <mergeCell ref="A156:A165"/>
  </mergeCells>
  <printOptions gridLines="1"/>
  <pageMargins left="0.7" right="0.7" top="0.75" bottom="0.75" header="0.3" footer="0.3"/>
  <pageSetup paperSize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Info!$A$2:$A$4</xm:f>
          </x14:formula1>
          <xm:sqref>D5:D6 D9:D13 D15:D16 D19:D20 D22:D24 D26 D29:D32 D34:D36 D141:D147 D43:D44 D46:D51 D53 D38:D40 D62:D63 D55:D59 D66:D71 D73:D81 D89 D91 D93:D96 D98 D157:D161 D100:D101 D103 D106:D108 D110:D113 D84:D87 D116:D118 D130 D120:D128 D137:D138 D133:D135 D150:D152 D154 D163:D165</xm:sqref>
        </x14:dataValidation>
        <x14:dataValidation type="list" allowBlank="1" showInputMessage="1" showErrorMessage="1" xr:uid="{00000000-0002-0000-0100-000001000000}">
          <x14:formula1>
            <xm:f>Info!$B$2:$B$4</xm:f>
          </x14:formula1>
          <xm:sqref>E5:E6 E9:E13 E15:E16 E19:E20 E22:E24 E26 E29:E32 E157:E161 E34:E36 E43:E44 E38:E40 E53 E46:E51 E55:E59 E62:E63 E66:E71 E73:E81 E89 E91 E84:E87 E98 E100:E101 E103 E93:E96 E106:E108 E110:E113 E116:E118 E130 E120:E128 E133:E135 E137:E138 E150:E152 E154 E141:E147 E163:E165</xm:sqref>
        </x14:dataValidation>
        <x14:dataValidation type="list" allowBlank="1" showInputMessage="1" showErrorMessage="1" xr:uid="{00000000-0002-0000-0100-000002000000}">
          <x14:formula1>
            <xm:f>Info!$C$2:$C$6</xm:f>
          </x14:formula1>
          <xm:sqref>F163:F165 F150:F152 F154 F141:F147 F133:F135 F137:F138 F120:F128 F130 F116:F118 F110:F113 F106:F108 F93:F96 F103 F100:F101 F98 F84:F87 F91 F89 F73:F81 F66:F71 F55:F59 F62:F63 F46:F51 F53 F38:F40 F43:F44 F34:F36 F9:F13 F5:F6 F26 F22:F24 F19:F20 F15:F16 F157:F161 F29:F32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BDEC-2DCD-4102-A219-1C7519A6A8F9}">
  <dimension ref="B2:L61"/>
  <sheetViews>
    <sheetView topLeftCell="A37" workbookViewId="0">
      <selection activeCell="D52" sqref="D52"/>
    </sheetView>
  </sheetViews>
  <sheetFormatPr defaultRowHeight="15" x14ac:dyDescent="0.25"/>
  <cols>
    <col min="2" max="2" width="9.7109375" bestFit="1" customWidth="1"/>
    <col min="3" max="3" width="78.85546875" bestFit="1" customWidth="1"/>
    <col min="4" max="4" width="18.42578125" customWidth="1"/>
    <col min="5" max="5" width="20.140625" customWidth="1"/>
    <col min="10" max="10" width="13.140625" customWidth="1"/>
    <col min="11" max="11" width="42.7109375" bestFit="1" customWidth="1"/>
    <col min="12" max="12" width="29.7109375" customWidth="1"/>
  </cols>
  <sheetData>
    <row r="2" spans="2:12" ht="31.5" x14ac:dyDescent="0.25">
      <c r="B2" s="117" t="s">
        <v>334</v>
      </c>
      <c r="C2" s="117"/>
      <c r="D2" s="117"/>
      <c r="E2" s="117"/>
    </row>
    <row r="3" spans="2:12" ht="21" x14ac:dyDescent="0.35">
      <c r="B3" s="76" t="s">
        <v>335</v>
      </c>
      <c r="C3" s="77" t="s">
        <v>336</v>
      </c>
      <c r="D3" s="77" t="s">
        <v>337</v>
      </c>
      <c r="E3" s="77" t="s">
        <v>338</v>
      </c>
    </row>
    <row r="4" spans="2:12" ht="37.5" customHeight="1" x14ac:dyDescent="0.35">
      <c r="B4" s="78">
        <v>4</v>
      </c>
      <c r="C4" s="79" t="s">
        <v>339</v>
      </c>
      <c r="D4" s="79"/>
      <c r="E4" s="79"/>
      <c r="J4" s="96" t="s">
        <v>337</v>
      </c>
      <c r="K4" s="96" t="s">
        <v>406</v>
      </c>
      <c r="L4" s="97" t="s">
        <v>407</v>
      </c>
    </row>
    <row r="5" spans="2:12" ht="21" customHeight="1" x14ac:dyDescent="0.25">
      <c r="B5" s="80">
        <v>4.0999999999999996</v>
      </c>
      <c r="C5" s="80" t="s">
        <v>340</v>
      </c>
      <c r="D5" s="81"/>
      <c r="E5" s="81"/>
      <c r="J5" s="99" t="s">
        <v>354</v>
      </c>
      <c r="K5" s="98" t="s">
        <v>414</v>
      </c>
      <c r="L5" s="104">
        <f>COUNTIF($D$4:$D$59,$J5) / $D$60</f>
        <v>0.70370370370370372</v>
      </c>
    </row>
    <row r="6" spans="2:12" ht="23.25" x14ac:dyDescent="0.25">
      <c r="B6" s="82">
        <v>4.0999999999999996</v>
      </c>
      <c r="C6" s="83" t="s">
        <v>341</v>
      </c>
      <c r="D6" s="84" t="s">
        <v>411</v>
      </c>
      <c r="E6" s="85"/>
      <c r="J6" s="100" t="s">
        <v>410</v>
      </c>
      <c r="K6" s="98" t="s">
        <v>413</v>
      </c>
      <c r="L6" s="104">
        <f t="shared" ref="L6:L8" si="0">COUNTIF($D$4:$D$59,$J6) / $D$60</f>
        <v>0</v>
      </c>
    </row>
    <row r="7" spans="2:12" ht="21" customHeight="1" x14ac:dyDescent="0.25">
      <c r="B7" s="80">
        <v>4.2</v>
      </c>
      <c r="C7" s="80" t="s">
        <v>342</v>
      </c>
      <c r="D7" s="86"/>
      <c r="E7" s="81"/>
      <c r="J7" s="101" t="s">
        <v>411</v>
      </c>
      <c r="K7" s="98" t="s">
        <v>412</v>
      </c>
      <c r="L7" s="104">
        <f t="shared" si="0"/>
        <v>0.22222222222222221</v>
      </c>
    </row>
    <row r="8" spans="2:12" ht="23.25" x14ac:dyDescent="0.25">
      <c r="B8" s="82" t="s">
        <v>343</v>
      </c>
      <c r="C8" s="83" t="s">
        <v>344</v>
      </c>
      <c r="D8" s="84" t="s">
        <v>411</v>
      </c>
      <c r="E8" s="85"/>
      <c r="J8" s="102" t="s">
        <v>394</v>
      </c>
      <c r="K8" s="98" t="s">
        <v>408</v>
      </c>
      <c r="L8" s="104">
        <f t="shared" si="0"/>
        <v>7.407407407407407E-2</v>
      </c>
    </row>
    <row r="9" spans="2:12" ht="15.75" x14ac:dyDescent="0.25">
      <c r="B9" s="82" t="s">
        <v>345</v>
      </c>
      <c r="C9" s="83" t="s">
        <v>346</v>
      </c>
      <c r="D9" s="84" t="s">
        <v>411</v>
      </c>
      <c r="E9" s="85"/>
      <c r="K9" s="103" t="s">
        <v>409</v>
      </c>
      <c r="L9" s="105">
        <f>SUM(L5:L8)</f>
        <v>1</v>
      </c>
    </row>
    <row r="10" spans="2:12" ht="21" customHeight="1" x14ac:dyDescent="0.25">
      <c r="B10" s="80">
        <v>4.3</v>
      </c>
      <c r="C10" s="80" t="s">
        <v>347</v>
      </c>
      <c r="D10" s="86"/>
      <c r="E10" s="81"/>
    </row>
    <row r="11" spans="2:12" ht="15.75" x14ac:dyDescent="0.25">
      <c r="B11" s="82">
        <v>4.3</v>
      </c>
      <c r="C11" s="83" t="s">
        <v>348</v>
      </c>
      <c r="D11" s="84" t="s">
        <v>411</v>
      </c>
      <c r="E11" s="85"/>
    </row>
    <row r="12" spans="2:12" ht="21" customHeight="1" x14ac:dyDescent="0.25">
      <c r="B12" s="80">
        <v>4.4000000000000004</v>
      </c>
      <c r="C12" s="80" t="s">
        <v>349</v>
      </c>
      <c r="D12" s="86"/>
      <c r="E12" s="81"/>
    </row>
    <row r="13" spans="2:12" ht="15.75" x14ac:dyDescent="0.25">
      <c r="B13" s="82">
        <v>4.4000000000000004</v>
      </c>
      <c r="C13" s="83" t="s">
        <v>350</v>
      </c>
      <c r="D13" s="84" t="s">
        <v>411</v>
      </c>
      <c r="E13" s="85"/>
    </row>
    <row r="14" spans="2:12" ht="37.5" customHeight="1" x14ac:dyDescent="0.35">
      <c r="B14" s="78">
        <v>5</v>
      </c>
      <c r="C14" s="87" t="s">
        <v>351</v>
      </c>
      <c r="D14" s="88"/>
      <c r="E14" s="78"/>
    </row>
    <row r="15" spans="2:12" ht="21" customHeight="1" x14ac:dyDescent="0.25">
      <c r="B15" s="80">
        <v>5.0999999999999996</v>
      </c>
      <c r="C15" s="80" t="s">
        <v>352</v>
      </c>
      <c r="D15" s="86"/>
      <c r="E15" s="81"/>
    </row>
    <row r="16" spans="2:12" ht="15.75" x14ac:dyDescent="0.25">
      <c r="B16" s="82">
        <v>5.0999999999999996</v>
      </c>
      <c r="C16" s="83" t="s">
        <v>353</v>
      </c>
      <c r="D16" s="84" t="s">
        <v>354</v>
      </c>
      <c r="E16" s="85"/>
    </row>
    <row r="17" spans="2:5" ht="21.75" customHeight="1" x14ac:dyDescent="0.25">
      <c r="B17" s="80">
        <v>5.2</v>
      </c>
      <c r="C17" s="80" t="s">
        <v>355</v>
      </c>
      <c r="D17" s="86"/>
      <c r="E17" s="81"/>
    </row>
    <row r="18" spans="2:5" ht="15.75" x14ac:dyDescent="0.25">
      <c r="B18" s="82">
        <v>5.2</v>
      </c>
      <c r="C18" s="83" t="s">
        <v>356</v>
      </c>
      <c r="D18" s="84" t="s">
        <v>354</v>
      </c>
      <c r="E18" s="85"/>
    </row>
    <row r="19" spans="2:5" ht="21" customHeight="1" x14ac:dyDescent="0.25">
      <c r="B19" s="80">
        <v>5.3</v>
      </c>
      <c r="C19" s="80" t="s">
        <v>357</v>
      </c>
      <c r="D19" s="86"/>
      <c r="E19" s="81"/>
    </row>
    <row r="20" spans="2:5" ht="15.75" x14ac:dyDescent="0.25">
      <c r="B20" s="82">
        <v>5.3</v>
      </c>
      <c r="C20" s="83" t="s">
        <v>358</v>
      </c>
      <c r="D20" s="84" t="s">
        <v>411</v>
      </c>
      <c r="E20" s="85"/>
    </row>
    <row r="21" spans="2:5" ht="37.5" customHeight="1" x14ac:dyDescent="0.35">
      <c r="B21" s="78">
        <v>6</v>
      </c>
      <c r="C21" s="87" t="s">
        <v>359</v>
      </c>
      <c r="D21" s="88"/>
      <c r="E21" s="78"/>
    </row>
    <row r="22" spans="2:5" ht="21" customHeight="1" x14ac:dyDescent="0.25">
      <c r="B22" s="80">
        <v>6.1</v>
      </c>
      <c r="C22" s="80" t="s">
        <v>360</v>
      </c>
      <c r="D22" s="86"/>
      <c r="E22" s="81"/>
    </row>
    <row r="23" spans="2:5" ht="15.75" x14ac:dyDescent="0.25">
      <c r="B23" s="82" t="s">
        <v>15</v>
      </c>
      <c r="C23" s="83" t="s">
        <v>361</v>
      </c>
      <c r="D23" s="84" t="s">
        <v>354</v>
      </c>
      <c r="E23" s="85"/>
    </row>
    <row r="24" spans="2:5" ht="15.75" x14ac:dyDescent="0.25">
      <c r="B24" s="82" t="s">
        <v>17</v>
      </c>
      <c r="C24" s="83" t="s">
        <v>362</v>
      </c>
      <c r="D24" s="84" t="s">
        <v>354</v>
      </c>
      <c r="E24" s="85"/>
    </row>
    <row r="25" spans="2:5" ht="15.75" x14ac:dyDescent="0.25">
      <c r="B25" s="82" t="s">
        <v>19</v>
      </c>
      <c r="C25" s="83" t="s">
        <v>363</v>
      </c>
      <c r="D25" s="84" t="s">
        <v>354</v>
      </c>
      <c r="E25" s="85"/>
    </row>
    <row r="26" spans="2:5" ht="21" customHeight="1" x14ac:dyDescent="0.25">
      <c r="B26" s="80">
        <v>6.2</v>
      </c>
      <c r="C26" s="80" t="s">
        <v>364</v>
      </c>
      <c r="D26" s="86"/>
      <c r="E26" s="81"/>
    </row>
    <row r="27" spans="2:5" ht="15.75" x14ac:dyDescent="0.25">
      <c r="B27" s="82">
        <v>6.2</v>
      </c>
      <c r="C27" s="83" t="s">
        <v>365</v>
      </c>
      <c r="D27" s="84" t="s">
        <v>354</v>
      </c>
      <c r="E27" s="85"/>
    </row>
    <row r="28" spans="2:5" ht="37.5" customHeight="1" x14ac:dyDescent="0.35">
      <c r="B28" s="78">
        <v>7</v>
      </c>
      <c r="C28" s="87" t="s">
        <v>366</v>
      </c>
      <c r="D28" s="88"/>
      <c r="E28" s="78"/>
    </row>
    <row r="29" spans="2:5" ht="21" customHeight="1" x14ac:dyDescent="0.25">
      <c r="B29" s="80">
        <v>7.1</v>
      </c>
      <c r="C29" s="80" t="s">
        <v>367</v>
      </c>
      <c r="D29" s="86"/>
      <c r="E29" s="81"/>
    </row>
    <row r="30" spans="2:5" ht="15.75" x14ac:dyDescent="0.25">
      <c r="B30" s="82">
        <v>7.1</v>
      </c>
      <c r="C30" s="83" t="s">
        <v>368</v>
      </c>
      <c r="D30" s="84" t="s">
        <v>354</v>
      </c>
      <c r="E30" s="85"/>
    </row>
    <row r="31" spans="2:5" ht="21" customHeight="1" x14ac:dyDescent="0.25">
      <c r="B31" s="80">
        <v>7.2</v>
      </c>
      <c r="C31" s="80" t="s">
        <v>369</v>
      </c>
      <c r="D31" s="86"/>
      <c r="E31" s="81"/>
    </row>
    <row r="32" spans="2:5" ht="15.75" x14ac:dyDescent="0.25">
      <c r="B32" s="82">
        <v>7.2</v>
      </c>
      <c r="C32" s="83" t="s">
        <v>370</v>
      </c>
      <c r="D32" s="84" t="s">
        <v>354</v>
      </c>
      <c r="E32" s="85"/>
    </row>
    <row r="33" spans="2:5" ht="21" customHeight="1" x14ac:dyDescent="0.25">
      <c r="B33" s="80">
        <v>7.3</v>
      </c>
      <c r="C33" s="80" t="s">
        <v>371</v>
      </c>
      <c r="D33" s="86"/>
      <c r="E33" s="81"/>
    </row>
    <row r="34" spans="2:5" ht="15.75" x14ac:dyDescent="0.25">
      <c r="B34" s="82">
        <v>7.3</v>
      </c>
      <c r="C34" s="83" t="s">
        <v>372</v>
      </c>
      <c r="D34" s="84" t="s">
        <v>354</v>
      </c>
      <c r="E34" s="85"/>
    </row>
    <row r="35" spans="2:5" ht="21" customHeight="1" x14ac:dyDescent="0.25">
      <c r="B35" s="80">
        <v>7.4</v>
      </c>
      <c r="C35" s="80" t="s">
        <v>373</v>
      </c>
      <c r="D35" s="86"/>
      <c r="E35" s="81"/>
    </row>
    <row r="36" spans="2:5" ht="15.75" x14ac:dyDescent="0.25">
      <c r="B36" s="82">
        <v>7.4</v>
      </c>
      <c r="C36" s="83" t="s">
        <v>374</v>
      </c>
      <c r="D36" s="84" t="s">
        <v>354</v>
      </c>
      <c r="E36" s="85"/>
    </row>
    <row r="37" spans="2:5" ht="21" customHeight="1" x14ac:dyDescent="0.25">
      <c r="B37" s="80">
        <v>7.5</v>
      </c>
      <c r="C37" s="80" t="s">
        <v>375</v>
      </c>
      <c r="D37" s="86"/>
      <c r="E37" s="81"/>
    </row>
    <row r="38" spans="2:5" ht="15.75" x14ac:dyDescent="0.25">
      <c r="B38" s="82" t="s">
        <v>376</v>
      </c>
      <c r="C38" s="83" t="s">
        <v>377</v>
      </c>
      <c r="D38" s="84" t="s">
        <v>354</v>
      </c>
      <c r="E38" s="85"/>
    </row>
    <row r="39" spans="2:5" ht="15.75" x14ac:dyDescent="0.25">
      <c r="B39" s="82" t="s">
        <v>378</v>
      </c>
      <c r="C39" s="83" t="s">
        <v>379</v>
      </c>
      <c r="D39" s="84" t="s">
        <v>354</v>
      </c>
      <c r="E39" s="85"/>
    </row>
    <row r="40" spans="2:5" ht="15.75" x14ac:dyDescent="0.25">
      <c r="B40" s="82" t="s">
        <v>380</v>
      </c>
      <c r="C40" s="83" t="s">
        <v>381</v>
      </c>
      <c r="D40" s="84" t="s">
        <v>354</v>
      </c>
      <c r="E40" s="85"/>
    </row>
    <row r="41" spans="2:5" ht="37.5" customHeight="1" x14ac:dyDescent="0.35">
      <c r="B41" s="78">
        <v>8</v>
      </c>
      <c r="C41" s="87" t="s">
        <v>382</v>
      </c>
      <c r="D41" s="88"/>
      <c r="E41" s="78"/>
    </row>
    <row r="42" spans="2:5" ht="21" customHeight="1" x14ac:dyDescent="0.25">
      <c r="B42" s="80">
        <v>8.1</v>
      </c>
      <c r="C42" s="80" t="s">
        <v>383</v>
      </c>
      <c r="D42" s="86"/>
      <c r="E42" s="81"/>
    </row>
    <row r="43" spans="2:5" ht="15.75" x14ac:dyDescent="0.25">
      <c r="B43" s="82">
        <v>8.1</v>
      </c>
      <c r="C43" s="83" t="s">
        <v>384</v>
      </c>
      <c r="D43" s="84" t="s">
        <v>354</v>
      </c>
      <c r="E43" s="85"/>
    </row>
    <row r="44" spans="2:5" ht="21" customHeight="1" x14ac:dyDescent="0.25">
      <c r="B44" s="80">
        <v>8.1999999999999993</v>
      </c>
      <c r="C44" s="80" t="s">
        <v>385</v>
      </c>
      <c r="D44" s="86"/>
      <c r="E44" s="81"/>
    </row>
    <row r="45" spans="2:5" ht="15.75" x14ac:dyDescent="0.25">
      <c r="B45" s="82">
        <v>8.1999999999999993</v>
      </c>
      <c r="C45" s="83" t="s">
        <v>386</v>
      </c>
      <c r="D45" s="84" t="s">
        <v>354</v>
      </c>
      <c r="E45" s="85"/>
    </row>
    <row r="46" spans="2:5" ht="21" customHeight="1" x14ac:dyDescent="0.25">
      <c r="B46" s="80">
        <v>8.3000000000000007</v>
      </c>
      <c r="C46" s="80" t="s">
        <v>387</v>
      </c>
      <c r="D46" s="86"/>
      <c r="E46" s="81"/>
    </row>
    <row r="47" spans="2:5" ht="15.75" x14ac:dyDescent="0.25">
      <c r="B47" s="82">
        <v>8.3000000000000007</v>
      </c>
      <c r="C47" s="83" t="s">
        <v>388</v>
      </c>
      <c r="D47" s="84" t="s">
        <v>354</v>
      </c>
      <c r="E47" s="85"/>
    </row>
    <row r="48" spans="2:5" ht="37.5" customHeight="1" x14ac:dyDescent="0.35">
      <c r="B48" s="78">
        <v>9</v>
      </c>
      <c r="C48" s="87" t="s">
        <v>389</v>
      </c>
      <c r="D48" s="88"/>
      <c r="E48" s="78"/>
    </row>
    <row r="49" spans="2:5" ht="21" customHeight="1" x14ac:dyDescent="0.25">
      <c r="B49" s="80">
        <v>9.1</v>
      </c>
      <c r="C49" s="80" t="s">
        <v>390</v>
      </c>
      <c r="D49" s="86"/>
      <c r="E49" s="81"/>
    </row>
    <row r="50" spans="2:5" ht="15.75" x14ac:dyDescent="0.25">
      <c r="B50" s="82">
        <v>9.1</v>
      </c>
      <c r="C50" s="83" t="s">
        <v>391</v>
      </c>
      <c r="D50" s="84" t="s">
        <v>354</v>
      </c>
      <c r="E50" s="85"/>
    </row>
    <row r="51" spans="2:5" ht="21" customHeight="1" x14ac:dyDescent="0.25">
      <c r="B51" s="80">
        <v>9.1999999999999993</v>
      </c>
      <c r="C51" s="80" t="s">
        <v>392</v>
      </c>
      <c r="D51" s="86"/>
      <c r="E51" s="81"/>
    </row>
    <row r="52" spans="2:5" ht="15.75" x14ac:dyDescent="0.25">
      <c r="B52" s="82">
        <v>9.1999999999999993</v>
      </c>
      <c r="C52" s="83" t="s">
        <v>393</v>
      </c>
      <c r="D52" s="84" t="s">
        <v>394</v>
      </c>
      <c r="E52" s="85"/>
    </row>
    <row r="53" spans="2:5" ht="21" customHeight="1" x14ac:dyDescent="0.25">
      <c r="B53" s="80">
        <v>9.3000000000000007</v>
      </c>
      <c r="C53" s="80" t="s">
        <v>395</v>
      </c>
      <c r="D53" s="86"/>
      <c r="E53" s="81"/>
    </row>
    <row r="54" spans="2:5" ht="15.75" x14ac:dyDescent="0.25">
      <c r="B54" s="82">
        <v>9.3000000000000007</v>
      </c>
      <c r="C54" s="83" t="s">
        <v>396</v>
      </c>
      <c r="D54" s="84" t="s">
        <v>394</v>
      </c>
      <c r="E54" s="85"/>
    </row>
    <row r="55" spans="2:5" ht="37.5" customHeight="1" x14ac:dyDescent="0.35">
      <c r="B55" s="78">
        <v>10</v>
      </c>
      <c r="C55" s="87" t="s">
        <v>397</v>
      </c>
      <c r="D55" s="88"/>
      <c r="E55" s="78"/>
    </row>
    <row r="56" spans="2:5" ht="21" customHeight="1" x14ac:dyDescent="0.25">
      <c r="B56" s="80">
        <v>10.1</v>
      </c>
      <c r="C56" s="80" t="s">
        <v>398</v>
      </c>
      <c r="D56" s="86"/>
      <c r="E56" s="81"/>
    </row>
    <row r="57" spans="2:5" ht="15.75" x14ac:dyDescent="0.25">
      <c r="B57" s="82">
        <v>10.1</v>
      </c>
      <c r="C57" s="83" t="s">
        <v>399</v>
      </c>
      <c r="D57" s="84" t="s">
        <v>354</v>
      </c>
      <c r="E57" s="85"/>
    </row>
    <row r="58" spans="2:5" ht="21" customHeight="1" x14ac:dyDescent="0.25">
      <c r="B58" s="80">
        <v>10.199999999999999</v>
      </c>
      <c r="C58" s="80" t="s">
        <v>400</v>
      </c>
      <c r="D58" s="86"/>
      <c r="E58" s="81"/>
    </row>
    <row r="59" spans="2:5" ht="15.75" x14ac:dyDescent="0.25">
      <c r="B59" s="82">
        <v>10.199999999999999</v>
      </c>
      <c r="C59" s="83" t="s">
        <v>401</v>
      </c>
      <c r="D59" s="84" t="s">
        <v>354</v>
      </c>
      <c r="E59" s="85"/>
    </row>
    <row r="60" spans="2:5" ht="26.25" x14ac:dyDescent="0.25">
      <c r="B60" s="89"/>
      <c r="C60" s="90"/>
      <c r="D60" s="91">
        <f>COUNTA(D6:D59)</f>
        <v>27</v>
      </c>
      <c r="E60" s="92" t="s">
        <v>402</v>
      </c>
    </row>
    <row r="61" spans="2:5" ht="15.75" x14ac:dyDescent="0.25">
      <c r="B61" s="89"/>
      <c r="C61" s="90"/>
      <c r="D61" s="93"/>
      <c r="E61" s="90"/>
    </row>
  </sheetData>
  <mergeCells count="1">
    <mergeCell ref="B2:E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2"/>
  <sheetViews>
    <sheetView workbookViewId="0">
      <selection activeCell="K22" sqref="K22"/>
    </sheetView>
  </sheetViews>
  <sheetFormatPr defaultRowHeight="15" x14ac:dyDescent="0.25"/>
  <cols>
    <col min="1" max="1" width="20.5703125" bestFit="1" customWidth="1"/>
    <col min="2" max="2" width="26.5703125" bestFit="1" customWidth="1"/>
    <col min="3" max="3" width="14.140625" customWidth="1"/>
    <col min="4" max="4" width="16" customWidth="1"/>
    <col min="5" max="5" width="18" bestFit="1" customWidth="1"/>
    <col min="6" max="6" width="20.42578125" bestFit="1" customWidth="1"/>
    <col min="7" max="7" width="23.42578125" customWidth="1"/>
    <col min="8" max="8" width="12.42578125" customWidth="1"/>
    <col min="9" max="9" width="18.85546875" bestFit="1" customWidth="1"/>
    <col min="12" max="12" width="23.7109375" customWidth="1"/>
    <col min="13" max="13" width="27.140625" customWidth="1"/>
    <col min="14" max="14" width="20.85546875" bestFit="1" customWidth="1"/>
    <col min="15" max="15" width="24" bestFit="1" customWidth="1"/>
    <col min="16" max="16" width="6.7109375" customWidth="1"/>
    <col min="17" max="17" width="10.7109375" bestFit="1" customWidth="1"/>
  </cols>
  <sheetData>
    <row r="1" spans="1:15" x14ac:dyDescent="0.25">
      <c r="A1" s="9" t="s">
        <v>303</v>
      </c>
      <c r="E1" s="9"/>
    </row>
    <row r="3" spans="1:15" x14ac:dyDescent="0.25">
      <c r="A3" s="7" t="s">
        <v>312</v>
      </c>
      <c r="B3" t="s">
        <v>313</v>
      </c>
      <c r="E3" s="2"/>
    </row>
    <row r="4" spans="1:15" x14ac:dyDescent="0.25">
      <c r="A4" s="10" t="s">
        <v>289</v>
      </c>
      <c r="B4" s="8">
        <v>7</v>
      </c>
      <c r="E4" s="2"/>
      <c r="F4" s="8"/>
      <c r="H4" s="11" t="s">
        <v>295</v>
      </c>
      <c r="I4" s="12">
        <v>1</v>
      </c>
      <c r="L4" s="2"/>
    </row>
    <row r="5" spans="1:15" x14ac:dyDescent="0.25">
      <c r="A5" s="10" t="s">
        <v>290</v>
      </c>
      <c r="B5" s="8">
        <v>6</v>
      </c>
      <c r="E5" s="2"/>
      <c r="F5" s="8"/>
      <c r="H5" s="11" t="s">
        <v>296</v>
      </c>
      <c r="I5" s="12">
        <v>0.5</v>
      </c>
      <c r="L5" s="10"/>
      <c r="M5" s="8"/>
    </row>
    <row r="6" spans="1:15" x14ac:dyDescent="0.25">
      <c r="A6" s="10" t="s">
        <v>291</v>
      </c>
      <c r="B6" s="8">
        <v>7</v>
      </c>
      <c r="E6" s="2"/>
      <c r="F6" s="8"/>
      <c r="H6" s="11" t="s">
        <v>297</v>
      </c>
      <c r="I6" s="12">
        <v>0</v>
      </c>
      <c r="L6" s="10"/>
      <c r="M6" s="8"/>
    </row>
    <row r="7" spans="1:15" x14ac:dyDescent="0.25">
      <c r="A7" s="10" t="s">
        <v>292</v>
      </c>
      <c r="B7" s="8">
        <v>4</v>
      </c>
      <c r="E7" s="2"/>
      <c r="F7" s="8"/>
      <c r="L7" s="10"/>
      <c r="M7" s="8"/>
    </row>
    <row r="8" spans="1:15" x14ac:dyDescent="0.25">
      <c r="A8" s="10" t="s">
        <v>293</v>
      </c>
      <c r="B8" s="8">
        <v>1</v>
      </c>
      <c r="E8" s="2"/>
      <c r="F8" s="8"/>
      <c r="L8" s="10"/>
      <c r="M8" s="8"/>
    </row>
    <row r="9" spans="1:15" x14ac:dyDescent="0.25">
      <c r="A9" s="10" t="s">
        <v>405</v>
      </c>
      <c r="B9" s="8">
        <v>25</v>
      </c>
      <c r="H9" s="11" t="s">
        <v>289</v>
      </c>
      <c r="I9" s="12">
        <v>0.2</v>
      </c>
    </row>
    <row r="10" spans="1:15" x14ac:dyDescent="0.25">
      <c r="E10" s="2"/>
      <c r="H10" s="11" t="s">
        <v>290</v>
      </c>
      <c r="I10" s="13">
        <v>0.4</v>
      </c>
    </row>
    <row r="11" spans="1:15" x14ac:dyDescent="0.25">
      <c r="A11" s="7" t="s">
        <v>284</v>
      </c>
      <c r="B11" t="s">
        <v>301</v>
      </c>
      <c r="C11" s="7"/>
      <c r="D11" s="7"/>
      <c r="E11" s="2"/>
      <c r="F11" s="8"/>
      <c r="G11" s="7"/>
      <c r="H11" s="14" t="s">
        <v>291</v>
      </c>
      <c r="I11" s="15">
        <v>0.6</v>
      </c>
      <c r="J11" s="7"/>
      <c r="K11" s="7"/>
      <c r="L11" s="7"/>
      <c r="M11" s="7"/>
      <c r="N11" s="7"/>
      <c r="O11" s="7"/>
    </row>
    <row r="12" spans="1:15" x14ac:dyDescent="0.25">
      <c r="A12" s="10" t="s">
        <v>297</v>
      </c>
      <c r="B12" s="8">
        <v>7</v>
      </c>
      <c r="E12" s="2"/>
      <c r="F12" s="8"/>
      <c r="H12" s="11" t="s">
        <v>292</v>
      </c>
      <c r="I12" s="13">
        <v>0.8</v>
      </c>
    </row>
    <row r="13" spans="1:15" x14ac:dyDescent="0.25">
      <c r="A13" s="10" t="s">
        <v>296</v>
      </c>
      <c r="B13" s="8">
        <v>7</v>
      </c>
      <c r="E13" s="2"/>
      <c r="F13" s="8"/>
      <c r="H13" s="11" t="s">
        <v>293</v>
      </c>
      <c r="I13" s="13">
        <v>1</v>
      </c>
    </row>
    <row r="14" spans="1:15" x14ac:dyDescent="0.25">
      <c r="A14" s="10" t="s">
        <v>295</v>
      </c>
      <c r="B14" s="8">
        <v>10</v>
      </c>
    </row>
    <row r="15" spans="1:15" x14ac:dyDescent="0.25">
      <c r="A15" s="10" t="s">
        <v>405</v>
      </c>
      <c r="B15" s="8">
        <v>24</v>
      </c>
      <c r="E15" s="2"/>
    </row>
    <row r="16" spans="1:15" x14ac:dyDescent="0.25">
      <c r="E16" s="2"/>
      <c r="F16" s="8"/>
      <c r="H16" s="6"/>
    </row>
    <row r="17" spans="1:14" x14ac:dyDescent="0.25">
      <c r="A17" s="7" t="s">
        <v>283</v>
      </c>
      <c r="B17" t="s">
        <v>300</v>
      </c>
      <c r="C17" s="7"/>
      <c r="D17" s="7"/>
      <c r="E17" s="2"/>
      <c r="F17" s="8"/>
      <c r="G17" s="7"/>
      <c r="H17" s="6"/>
      <c r="I17" s="7"/>
      <c r="J17" s="7"/>
      <c r="K17" s="7"/>
      <c r="L17" s="7"/>
      <c r="M17" s="7"/>
      <c r="N17" s="7"/>
    </row>
    <row r="18" spans="1:14" x14ac:dyDescent="0.25">
      <c r="A18" s="10" t="s">
        <v>1</v>
      </c>
      <c r="B18" s="8">
        <v>24</v>
      </c>
      <c r="E18" s="2"/>
      <c r="F18" s="8"/>
      <c r="H18" s="6"/>
    </row>
    <row r="19" spans="1:14" x14ac:dyDescent="0.25">
      <c r="A19" s="10" t="s">
        <v>0</v>
      </c>
      <c r="B19" s="8">
        <v>13</v>
      </c>
      <c r="H19" s="6"/>
      <c r="I19" s="8"/>
    </row>
    <row r="20" spans="1:14" x14ac:dyDescent="0.25">
      <c r="A20" s="10" t="s">
        <v>405</v>
      </c>
      <c r="B20" s="8">
        <v>37</v>
      </c>
      <c r="H20" s="6"/>
      <c r="I20" s="8"/>
    </row>
    <row r="21" spans="1:14" x14ac:dyDescent="0.25">
      <c r="E21" s="3" t="s">
        <v>314</v>
      </c>
      <c r="H21" s="6"/>
      <c r="I21" s="8"/>
    </row>
    <row r="22" spans="1:14" x14ac:dyDescent="0.25">
      <c r="H22" s="6"/>
      <c r="I22" s="8"/>
    </row>
    <row r="23" spans="1:14" x14ac:dyDescent="0.25">
      <c r="A23" s="2"/>
      <c r="E23" s="7" t="s">
        <v>404</v>
      </c>
      <c r="F23" t="s">
        <v>300</v>
      </c>
      <c r="H23" s="6"/>
    </row>
    <row r="24" spans="1:14" x14ac:dyDescent="0.25">
      <c r="A24" s="2"/>
      <c r="B24" s="8"/>
      <c r="E24" s="10" t="s">
        <v>1</v>
      </c>
      <c r="F24" s="8">
        <v>23</v>
      </c>
      <c r="H24" s="6"/>
    </row>
    <row r="25" spans="1:14" x14ac:dyDescent="0.25">
      <c r="A25" s="2"/>
      <c r="B25" s="8"/>
      <c r="E25" s="10" t="s">
        <v>0</v>
      </c>
      <c r="F25" s="8">
        <v>91</v>
      </c>
      <c r="H25" s="6"/>
    </row>
    <row r="26" spans="1:14" x14ac:dyDescent="0.25">
      <c r="A26" s="2"/>
      <c r="B26" s="8"/>
      <c r="E26" s="10" t="s">
        <v>405</v>
      </c>
      <c r="F26" s="8">
        <v>114</v>
      </c>
      <c r="H26" s="6"/>
    </row>
    <row r="27" spans="1:14" x14ac:dyDescent="0.25">
      <c r="A27" s="2"/>
      <c r="B27" s="8"/>
      <c r="H27" s="6"/>
    </row>
    <row r="28" spans="1:14" x14ac:dyDescent="0.25">
      <c r="A28" s="2"/>
      <c r="B28" s="8"/>
      <c r="H28" s="6"/>
    </row>
    <row r="29" spans="1:14" x14ac:dyDescent="0.25">
      <c r="H29" s="6"/>
    </row>
    <row r="30" spans="1:14" x14ac:dyDescent="0.25">
      <c r="A30" s="2"/>
      <c r="E30" s="7" t="s">
        <v>404</v>
      </c>
      <c r="F30" t="s">
        <v>301</v>
      </c>
    </row>
    <row r="31" spans="1:14" x14ac:dyDescent="0.25">
      <c r="A31" s="2"/>
      <c r="B31" s="8"/>
      <c r="E31" s="10" t="s">
        <v>297</v>
      </c>
      <c r="F31" s="8">
        <v>63</v>
      </c>
    </row>
    <row r="32" spans="1:14" x14ac:dyDescent="0.25">
      <c r="A32" s="2"/>
      <c r="B32" s="8"/>
      <c r="E32" s="10" t="s">
        <v>295</v>
      </c>
      <c r="F32" s="8">
        <v>10</v>
      </c>
    </row>
    <row r="33" spans="1:7" x14ac:dyDescent="0.25">
      <c r="A33" s="2"/>
      <c r="B33" s="8"/>
      <c r="E33" s="10" t="s">
        <v>296</v>
      </c>
      <c r="F33" s="8">
        <v>18</v>
      </c>
    </row>
    <row r="34" spans="1:7" x14ac:dyDescent="0.25">
      <c r="E34" s="10" t="s">
        <v>405</v>
      </c>
      <c r="F34" s="8">
        <v>91</v>
      </c>
    </row>
    <row r="35" spans="1:7" x14ac:dyDescent="0.25">
      <c r="A35" s="2"/>
    </row>
    <row r="36" spans="1:7" x14ac:dyDescent="0.25">
      <c r="A36" s="2"/>
      <c r="B36" s="8"/>
      <c r="E36" s="7" t="s">
        <v>404</v>
      </c>
      <c r="F36" t="s">
        <v>302</v>
      </c>
    </row>
    <row r="37" spans="1:7" x14ac:dyDescent="0.25">
      <c r="A37" s="2"/>
      <c r="B37" s="8"/>
      <c r="E37" s="10" t="s">
        <v>289</v>
      </c>
      <c r="F37" s="8">
        <v>54</v>
      </c>
    </row>
    <row r="38" spans="1:7" x14ac:dyDescent="0.25">
      <c r="A38" s="2"/>
      <c r="B38" s="8"/>
      <c r="E38" s="10" t="s">
        <v>290</v>
      </c>
      <c r="F38" s="8">
        <v>17</v>
      </c>
    </row>
    <row r="39" spans="1:7" x14ac:dyDescent="0.25">
      <c r="E39" s="10" t="s">
        <v>291</v>
      </c>
      <c r="F39" s="8">
        <v>12</v>
      </c>
    </row>
    <row r="40" spans="1:7" x14ac:dyDescent="0.25">
      <c r="E40" s="10" t="s">
        <v>292</v>
      </c>
      <c r="F40" s="8">
        <v>8</v>
      </c>
    </row>
    <row r="41" spans="1:7" x14ac:dyDescent="0.25">
      <c r="E41" s="10" t="s">
        <v>293</v>
      </c>
      <c r="F41" s="8">
        <v>1</v>
      </c>
    </row>
    <row r="42" spans="1:7" x14ac:dyDescent="0.25">
      <c r="E42" s="10" t="s">
        <v>405</v>
      </c>
      <c r="F42" s="8">
        <v>92</v>
      </c>
    </row>
    <row r="46" spans="1:7" ht="14.45" customHeight="1" x14ac:dyDescent="0.25">
      <c r="A46" s="2" t="s">
        <v>304</v>
      </c>
      <c r="B46" t="e">
        <f>#REF!</f>
        <v>#REF!</v>
      </c>
      <c r="C46" s="12" t="e">
        <f>VLOOKUP(B46,$H$4:$I$6,2,FALSE)</f>
        <v>#REF!</v>
      </c>
      <c r="F46" s="1" t="s">
        <v>315</v>
      </c>
      <c r="G46" s="12">
        <f>AVERAGE(C68:C69)</f>
        <v>0.4</v>
      </c>
    </row>
    <row r="47" spans="1:7" ht="14.45" customHeight="1" x14ac:dyDescent="0.25">
      <c r="A47" s="2" t="s">
        <v>305</v>
      </c>
      <c r="B47" t="e">
        <f>#REF!</f>
        <v>#REF!</v>
      </c>
      <c r="C47" s="12" t="e">
        <f t="shared" ref="C47:C53" si="0">VLOOKUP(B47,$H$4:$I$6,2,FALSE)</f>
        <v>#REF!</v>
      </c>
      <c r="F47" s="1" t="s">
        <v>316</v>
      </c>
      <c r="G47" s="12">
        <f>AVERAGE(C70:C76)</f>
        <v>0.42857142857142866</v>
      </c>
    </row>
    <row r="48" spans="1:7" ht="14.45" customHeight="1" x14ac:dyDescent="0.25">
      <c r="A48" s="2" t="s">
        <v>306</v>
      </c>
      <c r="B48" t="e">
        <f>#REF!</f>
        <v>#REF!</v>
      </c>
      <c r="C48" s="12" t="e">
        <f t="shared" si="0"/>
        <v>#REF!</v>
      </c>
      <c r="F48" s="1" t="s">
        <v>317</v>
      </c>
      <c r="G48" s="12">
        <f>AVERAGE(C77:C82)</f>
        <v>0.3</v>
      </c>
    </row>
    <row r="49" spans="1:7" ht="14.45" customHeight="1" x14ac:dyDescent="0.25">
      <c r="A49" s="2" t="s">
        <v>307</v>
      </c>
      <c r="B49" t="e">
        <f>#REF!</f>
        <v>#REF!</v>
      </c>
      <c r="C49" s="12" t="e">
        <f t="shared" si="0"/>
        <v>#REF!</v>
      </c>
      <c r="F49" s="1" t="s">
        <v>318</v>
      </c>
      <c r="G49" s="12">
        <f>AVERAGE(C83:C92)</f>
        <v>0.46000000000000008</v>
      </c>
    </row>
    <row r="50" spans="1:7" ht="14.45" customHeight="1" x14ac:dyDescent="0.25">
      <c r="A50" s="2" t="s">
        <v>308</v>
      </c>
      <c r="B50" t="e">
        <f>#REF!</f>
        <v>#REF!</v>
      </c>
      <c r="C50" s="12" t="e">
        <f t="shared" si="0"/>
        <v>#REF!</v>
      </c>
      <c r="F50" s="1" t="s">
        <v>319</v>
      </c>
      <c r="G50" s="12" t="e">
        <f>AVERAGE(C93:C106)</f>
        <v>#N/A</v>
      </c>
    </row>
    <row r="51" spans="1:7" ht="14.45" customHeight="1" x14ac:dyDescent="0.25">
      <c r="A51" s="2" t="s">
        <v>309</v>
      </c>
      <c r="B51" t="e">
        <f>#REF!</f>
        <v>#REF!</v>
      </c>
      <c r="C51" s="12" t="e">
        <f t="shared" si="0"/>
        <v>#REF!</v>
      </c>
      <c r="F51" s="1" t="s">
        <v>2</v>
      </c>
      <c r="G51" s="12">
        <f>AVERAGE(C107:C108)</f>
        <v>0.2</v>
      </c>
    </row>
    <row r="52" spans="1:7" ht="14.45" customHeight="1" x14ac:dyDescent="0.25">
      <c r="A52" s="2" t="s">
        <v>310</v>
      </c>
      <c r="B52" t="e">
        <f>#REF!</f>
        <v>#REF!</v>
      </c>
      <c r="C52" s="12" t="e">
        <f t="shared" si="0"/>
        <v>#REF!</v>
      </c>
      <c r="F52" s="1" t="s">
        <v>320</v>
      </c>
      <c r="G52" s="12">
        <f>AVERAGE(C109:C123)</f>
        <v>0.56000000000000005</v>
      </c>
    </row>
    <row r="53" spans="1:7" ht="14.45" customHeight="1" x14ac:dyDescent="0.25">
      <c r="A53" s="2" t="s">
        <v>311</v>
      </c>
      <c r="B53" t="e">
        <f>#REF!</f>
        <v>#REF!</v>
      </c>
      <c r="C53" s="12" t="e">
        <f t="shared" si="0"/>
        <v>#REF!</v>
      </c>
      <c r="F53" s="1" t="s">
        <v>321</v>
      </c>
      <c r="G53" s="12">
        <f>AVERAGE(C124:C137)</f>
        <v>0.25714285714285717</v>
      </c>
    </row>
    <row r="54" spans="1:7" ht="30" x14ac:dyDescent="0.25">
      <c r="F54" s="1" t="s">
        <v>322</v>
      </c>
      <c r="G54" s="12">
        <f>AVERAGE(C138:C144)</f>
        <v>0.19999999999999998</v>
      </c>
    </row>
    <row r="55" spans="1:7" ht="45" x14ac:dyDescent="0.25">
      <c r="F55" s="1" t="s">
        <v>323</v>
      </c>
      <c r="G55" s="12">
        <f>AVERAGE(C145:C157)</f>
        <v>0.2</v>
      </c>
    </row>
    <row r="56" spans="1:7" ht="30" x14ac:dyDescent="0.25">
      <c r="F56" s="1" t="s">
        <v>324</v>
      </c>
      <c r="G56" s="12">
        <f>AVERAGE(C158:C162)</f>
        <v>0.2</v>
      </c>
    </row>
    <row r="57" spans="1:7" ht="45" x14ac:dyDescent="0.25">
      <c r="F57" s="1" t="s">
        <v>325</v>
      </c>
      <c r="G57" s="12">
        <f>AVERAGE(C163:C169)</f>
        <v>0.19999999999999998</v>
      </c>
    </row>
    <row r="58" spans="1:7" ht="14.45" customHeight="1" x14ac:dyDescent="0.25">
      <c r="A58" s="2" t="s">
        <v>304</v>
      </c>
      <c r="B58" s="2" t="e">
        <f>#REF!</f>
        <v>#REF!</v>
      </c>
      <c r="C58" s="12" t="e">
        <f>VLOOKUP(B58,$H$9:$I$13,2,FALSE)</f>
        <v>#REF!</v>
      </c>
      <c r="F58" s="1" t="s">
        <v>326</v>
      </c>
      <c r="G58" s="12">
        <f>AVERAGE(C170:C173)</f>
        <v>0.35</v>
      </c>
    </row>
    <row r="59" spans="1:7" ht="14.45" customHeight="1" x14ac:dyDescent="0.25">
      <c r="A59" s="2" t="s">
        <v>305</v>
      </c>
      <c r="B59" s="2" t="e">
        <f>#REF!</f>
        <v>#REF!</v>
      </c>
      <c r="C59" s="12" t="e">
        <f t="shared" ref="C59:C65" si="1">VLOOKUP(B59,$H$9:$I$13,2,FALSE)</f>
        <v>#REF!</v>
      </c>
      <c r="F59" s="1" t="s">
        <v>327</v>
      </c>
      <c r="G59" s="12">
        <f>AVERAGE(C174:C181)</f>
        <v>0.4</v>
      </c>
    </row>
    <row r="60" spans="1:7" ht="14.45" customHeight="1" x14ac:dyDescent="0.25">
      <c r="A60" s="2" t="s">
        <v>306</v>
      </c>
      <c r="B60" s="2" t="e">
        <f>#REF!</f>
        <v>#REF!</v>
      </c>
      <c r="C60" s="12" t="e">
        <f t="shared" si="1"/>
        <v>#REF!</v>
      </c>
    </row>
    <row r="61" spans="1:7" ht="14.45" customHeight="1" x14ac:dyDescent="0.25">
      <c r="A61" s="2" t="s">
        <v>307</v>
      </c>
      <c r="B61" s="2" t="e">
        <f>#REF!</f>
        <v>#REF!</v>
      </c>
      <c r="C61" s="12" t="e">
        <f t="shared" si="1"/>
        <v>#REF!</v>
      </c>
    </row>
    <row r="62" spans="1:7" ht="14.45" customHeight="1" x14ac:dyDescent="0.25">
      <c r="A62" s="2" t="s">
        <v>308</v>
      </c>
      <c r="B62" s="2" t="e">
        <f>#REF!</f>
        <v>#REF!</v>
      </c>
      <c r="C62" s="12" t="e">
        <f t="shared" si="1"/>
        <v>#REF!</v>
      </c>
    </row>
    <row r="63" spans="1:7" ht="14.45" customHeight="1" x14ac:dyDescent="0.25">
      <c r="A63" s="2" t="s">
        <v>309</v>
      </c>
      <c r="B63" s="2" t="e">
        <f>#REF!</f>
        <v>#REF!</v>
      </c>
      <c r="C63" s="12" t="e">
        <f t="shared" si="1"/>
        <v>#REF!</v>
      </c>
    </row>
    <row r="64" spans="1:7" ht="14.45" customHeight="1" x14ac:dyDescent="0.25">
      <c r="A64" s="2" t="s">
        <v>310</v>
      </c>
      <c r="B64" s="2" t="e">
        <f>#REF!</f>
        <v>#REF!</v>
      </c>
      <c r="C64" s="12" t="e">
        <f t="shared" si="1"/>
        <v>#REF!</v>
      </c>
    </row>
    <row r="65" spans="1:4" ht="14.45" customHeight="1" x14ac:dyDescent="0.25">
      <c r="A65" s="2" t="s">
        <v>311</v>
      </c>
      <c r="B65" s="2" t="e">
        <f>#REF!</f>
        <v>#REF!</v>
      </c>
      <c r="C65" s="12" t="e">
        <f t="shared" si="1"/>
        <v>#REF!</v>
      </c>
    </row>
    <row r="66" spans="1:4" s="2" customFormat="1" ht="14.45" customHeight="1" x14ac:dyDescent="0.25">
      <c r="C66" s="12"/>
    </row>
    <row r="67" spans="1:4" ht="14.45" customHeight="1" x14ac:dyDescent="0.25">
      <c r="A67" s="3" t="s">
        <v>328</v>
      </c>
      <c r="B67" s="3" t="s">
        <v>329</v>
      </c>
      <c r="C67" s="3" t="s">
        <v>330</v>
      </c>
      <c r="D67" s="3" t="s">
        <v>331</v>
      </c>
    </row>
    <row r="68" spans="1:4" ht="14.45" customHeight="1" x14ac:dyDescent="0.25">
      <c r="A68" s="118" t="s">
        <v>315</v>
      </c>
      <c r="B68" t="str">
        <f>'ISO 27001-2013'!F5</f>
        <v>Informal</v>
      </c>
      <c r="C68" s="12">
        <f>VLOOKUP(B68,$H$9:$I$13,2,FALSE)</f>
        <v>0.4</v>
      </c>
      <c r="D68" s="119">
        <f>AVERAGE(C68:C69)</f>
        <v>0.4</v>
      </c>
    </row>
    <row r="69" spans="1:4" s="2" customFormat="1" ht="14.45" customHeight="1" x14ac:dyDescent="0.25">
      <c r="A69" s="118"/>
      <c r="B69" s="2" t="str">
        <f>'ISO 27001-2013'!F6</f>
        <v>Informal</v>
      </c>
      <c r="C69" s="12">
        <f>VLOOKUP(B69,$H$9:$I$13,2,FALSE)</f>
        <v>0.4</v>
      </c>
      <c r="D69" s="119"/>
    </row>
    <row r="70" spans="1:4" ht="29.1" customHeight="1" x14ac:dyDescent="0.25">
      <c r="A70" s="118" t="s">
        <v>316</v>
      </c>
      <c r="B70" t="str">
        <f>'ISO 27001-2013'!F9</f>
        <v>Informal</v>
      </c>
      <c r="C70" s="12">
        <f>VLOOKUP(B70,$H$9:$I$13,2,FALSE)</f>
        <v>0.4</v>
      </c>
      <c r="D70" s="119">
        <f>AVERAGE(C70:C76)</f>
        <v>0.42857142857142866</v>
      </c>
    </row>
    <row r="71" spans="1:4" s="2" customFormat="1" ht="14.45" customHeight="1" x14ac:dyDescent="0.25">
      <c r="A71" s="118"/>
      <c r="B71" s="2" t="str">
        <f>'ISO 27001-2013'!F10</f>
        <v>Informal</v>
      </c>
      <c r="C71" s="12">
        <f t="shared" ref="C71:C134" si="2">VLOOKUP(B71,$H$9:$I$13,2,FALSE)</f>
        <v>0.4</v>
      </c>
      <c r="D71" s="120"/>
    </row>
    <row r="72" spans="1:4" s="2" customFormat="1" ht="14.45" customHeight="1" x14ac:dyDescent="0.25">
      <c r="A72" s="118"/>
      <c r="B72" s="2" t="str">
        <f>'ISO 27001-2013'!F11</f>
        <v>Integrated</v>
      </c>
      <c r="C72" s="12">
        <f t="shared" si="2"/>
        <v>0.8</v>
      </c>
      <c r="D72" s="120"/>
    </row>
    <row r="73" spans="1:4" s="2" customFormat="1" ht="14.45" customHeight="1" x14ac:dyDescent="0.25">
      <c r="A73" s="118"/>
      <c r="B73" s="2" t="str">
        <f>'ISO 27001-2013'!F12</f>
        <v>Established</v>
      </c>
      <c r="C73" s="12">
        <f t="shared" si="2"/>
        <v>0.6</v>
      </c>
      <c r="D73" s="120"/>
    </row>
    <row r="74" spans="1:4" s="2" customFormat="1" ht="14.45" customHeight="1" x14ac:dyDescent="0.25">
      <c r="A74" s="118"/>
      <c r="B74" s="2" t="str">
        <f>'ISO 27001-2013'!F13</f>
        <v>Informal</v>
      </c>
      <c r="C74" s="12">
        <f t="shared" si="2"/>
        <v>0.4</v>
      </c>
      <c r="D74" s="120"/>
    </row>
    <row r="75" spans="1:4" s="2" customFormat="1" ht="14.45" customHeight="1" x14ac:dyDescent="0.25">
      <c r="A75" s="118"/>
      <c r="B75" s="2" t="str">
        <f>'ISO 27001-2013'!F15</f>
        <v>Undeveloped</v>
      </c>
      <c r="C75" s="12">
        <f t="shared" si="2"/>
        <v>0.2</v>
      </c>
      <c r="D75" s="120"/>
    </row>
    <row r="76" spans="1:4" s="2" customFormat="1" ht="14.45" customHeight="1" x14ac:dyDescent="0.25">
      <c r="A76" s="118"/>
      <c r="B76" s="2" t="str">
        <f>'ISO 27001-2013'!F16</f>
        <v>Undeveloped</v>
      </c>
      <c r="C76" s="12">
        <f t="shared" si="2"/>
        <v>0.2</v>
      </c>
      <c r="D76" s="120"/>
    </row>
    <row r="77" spans="1:4" ht="29.1" customHeight="1" x14ac:dyDescent="0.25">
      <c r="A77" s="118" t="s">
        <v>317</v>
      </c>
      <c r="B77" s="2" t="str">
        <f>'ISO 27001-2013'!F19</f>
        <v>Informal</v>
      </c>
      <c r="C77" s="12">
        <f t="shared" si="2"/>
        <v>0.4</v>
      </c>
      <c r="D77" s="119">
        <f>AVERAGE(C77:C82)</f>
        <v>0.3</v>
      </c>
    </row>
    <row r="78" spans="1:4" s="2" customFormat="1" ht="14.45" customHeight="1" x14ac:dyDescent="0.25">
      <c r="A78" s="118"/>
      <c r="B78" s="2" t="str">
        <f>'ISO 27001-2013'!F20</f>
        <v>Informal</v>
      </c>
      <c r="C78" s="12">
        <f t="shared" si="2"/>
        <v>0.4</v>
      </c>
      <c r="D78" s="120"/>
    </row>
    <row r="79" spans="1:4" s="2" customFormat="1" ht="14.45" customHeight="1" x14ac:dyDescent="0.25">
      <c r="A79" s="118"/>
      <c r="B79" s="2" t="str">
        <f>'ISO 27001-2013'!F22</f>
        <v>Undeveloped</v>
      </c>
      <c r="C79" s="12">
        <f t="shared" si="2"/>
        <v>0.2</v>
      </c>
      <c r="D79" s="120"/>
    </row>
    <row r="80" spans="1:4" s="2" customFormat="1" ht="14.45" customHeight="1" x14ac:dyDescent="0.25">
      <c r="A80" s="118"/>
      <c r="B80" s="2" t="str">
        <f>'ISO 27001-2013'!F23</f>
        <v>Informal</v>
      </c>
      <c r="C80" s="12">
        <f t="shared" si="2"/>
        <v>0.4</v>
      </c>
      <c r="D80" s="120"/>
    </row>
    <row r="81" spans="1:4" s="2" customFormat="1" ht="14.45" customHeight="1" x14ac:dyDescent="0.25">
      <c r="A81" s="118"/>
      <c r="B81" s="2" t="str">
        <f>'ISO 27001-2013'!F24</f>
        <v>Undeveloped</v>
      </c>
      <c r="C81" s="12">
        <f t="shared" si="2"/>
        <v>0.2</v>
      </c>
      <c r="D81" s="120"/>
    </row>
    <row r="82" spans="1:4" s="2" customFormat="1" ht="14.45" customHeight="1" x14ac:dyDescent="0.25">
      <c r="A82" s="118"/>
      <c r="B82" s="2" t="str">
        <f>'ISO 27001-2013'!F26</f>
        <v>Undeveloped</v>
      </c>
      <c r="C82" s="12">
        <f t="shared" si="2"/>
        <v>0.2</v>
      </c>
      <c r="D82" s="120"/>
    </row>
    <row r="83" spans="1:4" ht="14.45" customHeight="1" x14ac:dyDescent="0.25">
      <c r="A83" s="118" t="s">
        <v>318</v>
      </c>
      <c r="B83" s="2" t="str">
        <f>'ISO 27001-2013'!F29</f>
        <v>Informal</v>
      </c>
      <c r="C83" s="12">
        <f t="shared" si="2"/>
        <v>0.4</v>
      </c>
      <c r="D83" s="119">
        <f>AVERAGE(C83:C92)</f>
        <v>0.46000000000000008</v>
      </c>
    </row>
    <row r="84" spans="1:4" s="2" customFormat="1" ht="14.45" customHeight="1" x14ac:dyDescent="0.25">
      <c r="A84" s="118"/>
      <c r="B84" s="2" t="str">
        <f>'ISO 27001-2013'!F30</f>
        <v>Established</v>
      </c>
      <c r="C84" s="12">
        <f t="shared" si="2"/>
        <v>0.6</v>
      </c>
      <c r="D84" s="120"/>
    </row>
    <row r="85" spans="1:4" s="2" customFormat="1" ht="14.45" customHeight="1" x14ac:dyDescent="0.25">
      <c r="A85" s="118"/>
      <c r="B85" s="2" t="str">
        <f>'ISO 27001-2013'!F31</f>
        <v>Informal</v>
      </c>
      <c r="C85" s="12">
        <f t="shared" si="2"/>
        <v>0.4</v>
      </c>
      <c r="D85" s="120"/>
    </row>
    <row r="86" spans="1:4" s="2" customFormat="1" ht="14.45" customHeight="1" x14ac:dyDescent="0.25">
      <c r="A86" s="118"/>
      <c r="B86" s="2" t="str">
        <f>'ISO 27001-2013'!F32</f>
        <v>Undeveloped</v>
      </c>
      <c r="C86" s="12">
        <f t="shared" si="2"/>
        <v>0.2</v>
      </c>
      <c r="D86" s="120"/>
    </row>
    <row r="87" spans="1:4" s="2" customFormat="1" ht="14.45" customHeight="1" x14ac:dyDescent="0.25">
      <c r="A87" s="118"/>
      <c r="B87" s="2" t="str">
        <f>'ISO 27001-2013'!F34</f>
        <v>Integrated</v>
      </c>
      <c r="C87" s="12">
        <f t="shared" si="2"/>
        <v>0.8</v>
      </c>
      <c r="D87" s="120"/>
    </row>
    <row r="88" spans="1:4" s="2" customFormat="1" ht="14.45" customHeight="1" x14ac:dyDescent="0.25">
      <c r="A88" s="118"/>
      <c r="B88" s="2" t="str">
        <f>'ISO 27001-2013'!F35</f>
        <v>Integrated</v>
      </c>
      <c r="C88" s="12">
        <f t="shared" si="2"/>
        <v>0.8</v>
      </c>
      <c r="D88" s="120"/>
    </row>
    <row r="89" spans="1:4" s="2" customFormat="1" ht="14.45" customHeight="1" x14ac:dyDescent="0.25">
      <c r="A89" s="118"/>
      <c r="B89" s="2" t="str">
        <f>'ISO 27001-2013'!F36</f>
        <v>Integrated</v>
      </c>
      <c r="C89" s="12">
        <f t="shared" si="2"/>
        <v>0.8</v>
      </c>
      <c r="D89" s="120"/>
    </row>
    <row r="90" spans="1:4" s="2" customFormat="1" ht="14.45" customHeight="1" x14ac:dyDescent="0.25">
      <c r="A90" s="118"/>
      <c r="B90" s="2" t="str">
        <f>'ISO 27001-2013'!F38</f>
        <v>Undeveloped</v>
      </c>
      <c r="C90" s="12">
        <f t="shared" si="2"/>
        <v>0.2</v>
      </c>
      <c r="D90" s="120"/>
    </row>
    <row r="91" spans="1:4" s="2" customFormat="1" ht="14.45" customHeight="1" x14ac:dyDescent="0.25">
      <c r="A91" s="118"/>
      <c r="B91" s="2" t="str">
        <f>'ISO 27001-2013'!F39</f>
        <v>Undeveloped</v>
      </c>
      <c r="C91" s="12">
        <f t="shared" si="2"/>
        <v>0.2</v>
      </c>
      <c r="D91" s="120"/>
    </row>
    <row r="92" spans="1:4" s="2" customFormat="1" ht="14.45" customHeight="1" x14ac:dyDescent="0.25">
      <c r="A92" s="118"/>
      <c r="B92" s="2" t="str">
        <f>'ISO 27001-2013'!F40</f>
        <v>Undeveloped</v>
      </c>
      <c r="C92" s="12">
        <f t="shared" si="2"/>
        <v>0.2</v>
      </c>
      <c r="D92" s="120"/>
    </row>
    <row r="93" spans="1:4" ht="14.45" customHeight="1" x14ac:dyDescent="0.25">
      <c r="A93" s="118" t="s">
        <v>319</v>
      </c>
      <c r="B93" s="2" t="str">
        <f>'ISO 27001-2013'!F43</f>
        <v>Informal</v>
      </c>
      <c r="C93" s="12">
        <f t="shared" si="2"/>
        <v>0.4</v>
      </c>
      <c r="D93" s="119" t="e">
        <f>AVERAGE(C93:C106)</f>
        <v>#N/A</v>
      </c>
    </row>
    <row r="94" spans="1:4" s="2" customFormat="1" ht="14.45" customHeight="1" x14ac:dyDescent="0.25">
      <c r="A94" s="118"/>
      <c r="B94" s="2" t="str">
        <f>'ISO 27001-2013'!F44</f>
        <v>Undeveloped</v>
      </c>
      <c r="C94" s="12">
        <f t="shared" si="2"/>
        <v>0.2</v>
      </c>
      <c r="D94" s="120"/>
    </row>
    <row r="95" spans="1:4" s="2" customFormat="1" ht="14.45" customHeight="1" x14ac:dyDescent="0.25">
      <c r="A95" s="118"/>
      <c r="B95" s="2" t="str">
        <f>'ISO 27001-2013'!F46</f>
        <v>Undeveloped</v>
      </c>
      <c r="C95" s="12">
        <f t="shared" si="2"/>
        <v>0.2</v>
      </c>
      <c r="D95" s="120"/>
    </row>
    <row r="96" spans="1:4" s="2" customFormat="1" ht="14.45" customHeight="1" x14ac:dyDescent="0.25">
      <c r="A96" s="118"/>
      <c r="B96" s="2" t="str">
        <f>'ISO 27001-2013'!F47</f>
        <v>Undeveloped</v>
      </c>
      <c r="C96" s="12">
        <f t="shared" si="2"/>
        <v>0.2</v>
      </c>
      <c r="D96" s="120"/>
    </row>
    <row r="97" spans="1:4" s="2" customFormat="1" ht="14.45" customHeight="1" x14ac:dyDescent="0.25">
      <c r="A97" s="118"/>
      <c r="B97" s="2" t="str">
        <f>'ISO 27001-2013'!F48</f>
        <v>Undeveloped</v>
      </c>
      <c r="C97" s="12">
        <f t="shared" si="2"/>
        <v>0.2</v>
      </c>
      <c r="D97" s="120"/>
    </row>
    <row r="98" spans="1:4" s="2" customFormat="1" ht="14.45" customHeight="1" x14ac:dyDescent="0.25">
      <c r="A98" s="118"/>
      <c r="B98" s="2" t="str">
        <f>'ISO 27001-2013'!F49</f>
        <v>Undeveloped</v>
      </c>
      <c r="C98" s="12">
        <f t="shared" si="2"/>
        <v>0.2</v>
      </c>
      <c r="D98" s="120"/>
    </row>
    <row r="99" spans="1:4" s="2" customFormat="1" ht="14.45" customHeight="1" x14ac:dyDescent="0.25">
      <c r="A99" s="118"/>
      <c r="B99" s="2" t="str">
        <f>'ISO 27001-2013'!F50</f>
        <v>Undeveloped</v>
      </c>
      <c r="C99" s="12">
        <f t="shared" si="2"/>
        <v>0.2</v>
      </c>
      <c r="D99" s="120"/>
    </row>
    <row r="100" spans="1:4" s="2" customFormat="1" ht="14.45" customHeight="1" x14ac:dyDescent="0.25">
      <c r="A100" s="118"/>
      <c r="B100" s="2" t="str">
        <f>'ISO 27001-2013'!F51</f>
        <v>Undeveloped</v>
      </c>
      <c r="C100" s="12">
        <f t="shared" si="2"/>
        <v>0.2</v>
      </c>
      <c r="D100" s="120"/>
    </row>
    <row r="101" spans="1:4" s="2" customFormat="1" ht="14.45" customHeight="1" x14ac:dyDescent="0.25">
      <c r="A101" s="118"/>
      <c r="B101" s="2" t="str">
        <f>'ISO 27001-2013'!F53</f>
        <v>Undeveloped</v>
      </c>
      <c r="C101" s="12">
        <f t="shared" si="2"/>
        <v>0.2</v>
      </c>
      <c r="D101" s="120"/>
    </row>
    <row r="102" spans="1:4" s="2" customFormat="1" ht="14.45" customHeight="1" x14ac:dyDescent="0.25">
      <c r="A102" s="118"/>
      <c r="B102" s="2" t="str">
        <f>'ISO 27001-2013'!F55</f>
        <v>Undeveloped</v>
      </c>
      <c r="C102" s="12">
        <f t="shared" si="2"/>
        <v>0.2</v>
      </c>
      <c r="D102" s="120"/>
    </row>
    <row r="103" spans="1:4" s="2" customFormat="1" ht="14.45" customHeight="1" x14ac:dyDescent="0.25">
      <c r="A103" s="118"/>
      <c r="B103" s="2" t="str">
        <f>'ISO 27001-2013'!F56</f>
        <v>Undeveloped</v>
      </c>
      <c r="C103" s="12">
        <f t="shared" si="2"/>
        <v>0.2</v>
      </c>
      <c r="D103" s="120"/>
    </row>
    <row r="104" spans="1:4" s="2" customFormat="1" ht="14.45" customHeight="1" x14ac:dyDescent="0.25">
      <c r="A104" s="118"/>
      <c r="B104" s="2" t="str">
        <f>'ISO 27001-2013'!F57</f>
        <v>Undeveloped</v>
      </c>
      <c r="C104" s="12">
        <f t="shared" si="2"/>
        <v>0.2</v>
      </c>
      <c r="D104" s="120"/>
    </row>
    <row r="105" spans="1:4" s="2" customFormat="1" ht="14.45" customHeight="1" x14ac:dyDescent="0.25">
      <c r="A105" s="118"/>
      <c r="B105" s="2" t="str">
        <f>'ISO 27001-2013'!F58</f>
        <v>Undeveloped</v>
      </c>
      <c r="C105" s="12">
        <f t="shared" si="2"/>
        <v>0.2</v>
      </c>
      <c r="D105" s="120"/>
    </row>
    <row r="106" spans="1:4" s="2" customFormat="1" ht="14.45" customHeight="1" x14ac:dyDescent="0.25">
      <c r="A106" s="118"/>
      <c r="B106" s="2">
        <f>'ISO 27001-2013'!F59</f>
        <v>0</v>
      </c>
      <c r="C106" s="12" t="e">
        <f t="shared" si="2"/>
        <v>#N/A</v>
      </c>
      <c r="D106" s="120"/>
    </row>
    <row r="107" spans="1:4" ht="14.45" customHeight="1" x14ac:dyDescent="0.25">
      <c r="A107" s="118" t="s">
        <v>2</v>
      </c>
      <c r="B107" s="2" t="str">
        <f>'ISO 27001-2013'!F62</f>
        <v>Undeveloped</v>
      </c>
      <c r="C107" s="12">
        <f t="shared" si="2"/>
        <v>0.2</v>
      </c>
      <c r="D107" s="119">
        <f>AVERAGE(C107:C108)</f>
        <v>0.2</v>
      </c>
    </row>
    <row r="108" spans="1:4" s="2" customFormat="1" ht="14.45" customHeight="1" x14ac:dyDescent="0.25">
      <c r="A108" s="118"/>
      <c r="B108" s="2" t="str">
        <f>'ISO 27001-2013'!F63</f>
        <v>Undeveloped</v>
      </c>
      <c r="C108" s="12">
        <f t="shared" si="2"/>
        <v>0.2</v>
      </c>
      <c r="D108" s="120"/>
    </row>
    <row r="109" spans="1:4" ht="43.5" customHeight="1" x14ac:dyDescent="0.25">
      <c r="A109" s="118" t="s">
        <v>320</v>
      </c>
      <c r="B109" s="2" t="str">
        <f>'ISO 27001-2013'!F66</f>
        <v>Integrated</v>
      </c>
      <c r="C109" s="12">
        <f t="shared" si="2"/>
        <v>0.8</v>
      </c>
      <c r="D109" s="119">
        <f>AVERAGE(C109:C123)</f>
        <v>0.56000000000000005</v>
      </c>
    </row>
    <row r="110" spans="1:4" s="2" customFormat="1" ht="14.45" customHeight="1" x14ac:dyDescent="0.25">
      <c r="A110" s="118"/>
      <c r="B110" s="2" t="str">
        <f>'ISO 27001-2013'!F67</f>
        <v>Established</v>
      </c>
      <c r="C110" s="12">
        <f t="shared" si="2"/>
        <v>0.6</v>
      </c>
      <c r="D110" s="120"/>
    </row>
    <row r="111" spans="1:4" s="2" customFormat="1" ht="14.45" customHeight="1" x14ac:dyDescent="0.25">
      <c r="A111" s="118"/>
      <c r="B111" s="2" t="str">
        <f>'ISO 27001-2013'!F68</f>
        <v>Established</v>
      </c>
      <c r="C111" s="12">
        <f t="shared" si="2"/>
        <v>0.6</v>
      </c>
      <c r="D111" s="120"/>
    </row>
    <row r="112" spans="1:4" s="2" customFormat="1" ht="14.45" customHeight="1" x14ac:dyDescent="0.25">
      <c r="A112" s="118"/>
      <c r="B112" s="2" t="str">
        <f>'ISO 27001-2013'!F69</f>
        <v>Integrated</v>
      </c>
      <c r="C112" s="12">
        <f t="shared" si="2"/>
        <v>0.8</v>
      </c>
      <c r="D112" s="120"/>
    </row>
    <row r="113" spans="1:4" s="2" customFormat="1" ht="14.45" customHeight="1" x14ac:dyDescent="0.25">
      <c r="A113" s="118"/>
      <c r="B113" s="2" t="str">
        <f>'ISO 27001-2013'!F70</f>
        <v>Established</v>
      </c>
      <c r="C113" s="12">
        <f t="shared" si="2"/>
        <v>0.6</v>
      </c>
      <c r="D113" s="120"/>
    </row>
    <row r="114" spans="1:4" s="2" customFormat="1" ht="14.45" customHeight="1" x14ac:dyDescent="0.25">
      <c r="A114" s="118"/>
      <c r="B114" s="2" t="str">
        <f>'ISO 27001-2013'!F71</f>
        <v>Integrated</v>
      </c>
      <c r="C114" s="12">
        <f t="shared" si="2"/>
        <v>0.8</v>
      </c>
      <c r="D114" s="120"/>
    </row>
    <row r="115" spans="1:4" s="2" customFormat="1" ht="14.45" customHeight="1" x14ac:dyDescent="0.25">
      <c r="A115" s="118"/>
      <c r="B115" s="2" t="str">
        <f>'ISO 27001-2013'!F73</f>
        <v>Undeveloped</v>
      </c>
      <c r="C115" s="12">
        <f t="shared" si="2"/>
        <v>0.2</v>
      </c>
      <c r="D115" s="120"/>
    </row>
    <row r="116" spans="1:4" s="2" customFormat="1" ht="14.45" customHeight="1" x14ac:dyDescent="0.25">
      <c r="A116" s="118"/>
      <c r="B116" s="2" t="str">
        <f>'ISO 27001-2013'!F74</f>
        <v>Undeveloped</v>
      </c>
      <c r="C116" s="12">
        <f t="shared" si="2"/>
        <v>0.2</v>
      </c>
      <c r="D116" s="120"/>
    </row>
    <row r="117" spans="1:4" s="2" customFormat="1" ht="14.45" customHeight="1" x14ac:dyDescent="0.25">
      <c r="A117" s="118"/>
      <c r="B117" s="2" t="str">
        <f>'ISO 27001-2013'!F75</f>
        <v>Undeveloped</v>
      </c>
      <c r="C117" s="12">
        <f t="shared" si="2"/>
        <v>0.2</v>
      </c>
      <c r="D117" s="120"/>
    </row>
    <row r="118" spans="1:4" s="2" customFormat="1" ht="14.45" customHeight="1" x14ac:dyDescent="0.25">
      <c r="A118" s="118"/>
      <c r="B118" s="2" t="str">
        <f>'ISO 27001-2013'!F76</f>
        <v>Undeveloped</v>
      </c>
      <c r="C118" s="12">
        <f t="shared" si="2"/>
        <v>0.2</v>
      </c>
      <c r="D118" s="120"/>
    </row>
    <row r="119" spans="1:4" s="2" customFormat="1" ht="14.45" customHeight="1" x14ac:dyDescent="0.25">
      <c r="A119" s="118"/>
      <c r="B119" s="2" t="str">
        <f>'ISO 27001-2013'!F77</f>
        <v>Integrated</v>
      </c>
      <c r="C119" s="12">
        <f t="shared" si="2"/>
        <v>0.8</v>
      </c>
      <c r="D119" s="120"/>
    </row>
    <row r="120" spans="1:4" s="2" customFormat="1" ht="14.45" customHeight="1" x14ac:dyDescent="0.25">
      <c r="A120" s="118"/>
      <c r="B120" s="2" t="str">
        <f>'ISO 27001-2013'!F78</f>
        <v>Informal</v>
      </c>
      <c r="C120" s="12">
        <f t="shared" si="2"/>
        <v>0.4</v>
      </c>
      <c r="D120" s="120"/>
    </row>
    <row r="121" spans="1:4" s="2" customFormat="1" ht="14.45" customHeight="1" x14ac:dyDescent="0.25">
      <c r="A121" s="118"/>
      <c r="B121" s="2" t="str">
        <f>'ISO 27001-2013'!F79</f>
        <v>Established</v>
      </c>
      <c r="C121" s="12">
        <f t="shared" si="2"/>
        <v>0.6</v>
      </c>
      <c r="D121" s="120"/>
    </row>
    <row r="122" spans="1:4" s="2" customFormat="1" ht="14.45" customHeight="1" x14ac:dyDescent="0.25">
      <c r="A122" s="118"/>
      <c r="B122" s="2" t="str">
        <f>'ISO 27001-2013'!F80</f>
        <v>Established</v>
      </c>
      <c r="C122" s="12">
        <f t="shared" si="2"/>
        <v>0.6</v>
      </c>
      <c r="D122" s="120"/>
    </row>
    <row r="123" spans="1:4" s="2" customFormat="1" ht="14.45" customHeight="1" x14ac:dyDescent="0.25">
      <c r="A123" s="118"/>
      <c r="B123" s="2" t="str">
        <f>'ISO 27001-2013'!F81</f>
        <v>Optimised</v>
      </c>
      <c r="C123" s="12">
        <f t="shared" si="2"/>
        <v>1</v>
      </c>
      <c r="D123" s="120"/>
    </row>
    <row r="124" spans="1:4" ht="14.45" customHeight="1" x14ac:dyDescent="0.25">
      <c r="A124" s="118" t="s">
        <v>321</v>
      </c>
      <c r="B124" s="2" t="str">
        <f>'ISO 27001-2013'!F84</f>
        <v>Undeveloped</v>
      </c>
      <c r="C124" s="12">
        <f t="shared" si="2"/>
        <v>0.2</v>
      </c>
      <c r="D124" s="119">
        <f>AVERAGE(C124:C137)</f>
        <v>0.25714285714285717</v>
      </c>
    </row>
    <row r="125" spans="1:4" s="2" customFormat="1" ht="14.45" customHeight="1" x14ac:dyDescent="0.25">
      <c r="A125" s="118"/>
      <c r="B125" s="2" t="str">
        <f>'ISO 27001-2013'!F85</f>
        <v>Undeveloped</v>
      </c>
      <c r="C125" s="12">
        <f t="shared" si="2"/>
        <v>0.2</v>
      </c>
      <c r="D125" s="120"/>
    </row>
    <row r="126" spans="1:4" s="2" customFormat="1" ht="14.45" customHeight="1" x14ac:dyDescent="0.25">
      <c r="A126" s="118"/>
      <c r="B126" s="2" t="str">
        <f>'ISO 27001-2013'!F86</f>
        <v>Undeveloped</v>
      </c>
      <c r="C126" s="12">
        <f t="shared" si="2"/>
        <v>0.2</v>
      </c>
      <c r="D126" s="120"/>
    </row>
    <row r="127" spans="1:4" s="2" customFormat="1" ht="14.45" customHeight="1" x14ac:dyDescent="0.25">
      <c r="A127" s="118"/>
      <c r="B127" s="2" t="str">
        <f>'ISO 27001-2013'!F87</f>
        <v>Undeveloped</v>
      </c>
      <c r="C127" s="12">
        <f t="shared" si="2"/>
        <v>0.2</v>
      </c>
      <c r="D127" s="120"/>
    </row>
    <row r="128" spans="1:4" s="2" customFormat="1" ht="14.45" customHeight="1" x14ac:dyDescent="0.25">
      <c r="A128" s="118"/>
      <c r="B128" s="2" t="str">
        <f>'ISO 27001-2013'!F89</f>
        <v>Undeveloped</v>
      </c>
      <c r="C128" s="12">
        <f t="shared" si="2"/>
        <v>0.2</v>
      </c>
      <c r="D128" s="120"/>
    </row>
    <row r="129" spans="1:4" s="2" customFormat="1" ht="14.45" customHeight="1" x14ac:dyDescent="0.25">
      <c r="A129" s="118"/>
      <c r="B129" s="2" t="str">
        <f>'ISO 27001-2013'!F91</f>
        <v>Established</v>
      </c>
      <c r="C129" s="12">
        <f t="shared" si="2"/>
        <v>0.6</v>
      </c>
      <c r="D129" s="120"/>
    </row>
    <row r="130" spans="1:4" s="2" customFormat="1" ht="14.45" customHeight="1" x14ac:dyDescent="0.25">
      <c r="A130" s="118"/>
      <c r="B130" s="2" t="str">
        <f>'ISO 27001-2013'!F93</f>
        <v>Undeveloped</v>
      </c>
      <c r="C130" s="12">
        <f t="shared" si="2"/>
        <v>0.2</v>
      </c>
      <c r="D130" s="120"/>
    </row>
    <row r="131" spans="1:4" s="2" customFormat="1" ht="14.45" customHeight="1" x14ac:dyDescent="0.25">
      <c r="A131" s="118"/>
      <c r="B131" s="2" t="str">
        <f>'ISO 27001-2013'!F94</f>
        <v>Undeveloped</v>
      </c>
      <c r="C131" s="12">
        <f t="shared" si="2"/>
        <v>0.2</v>
      </c>
      <c r="D131" s="120"/>
    </row>
    <row r="132" spans="1:4" s="2" customFormat="1" ht="14.45" customHeight="1" x14ac:dyDescent="0.25">
      <c r="A132" s="118"/>
      <c r="B132" s="2" t="str">
        <f>'ISO 27001-2013'!F95</f>
        <v>Undeveloped</v>
      </c>
      <c r="C132" s="12">
        <f t="shared" si="2"/>
        <v>0.2</v>
      </c>
      <c r="D132" s="120"/>
    </row>
    <row r="133" spans="1:4" s="2" customFormat="1" ht="14.45" customHeight="1" x14ac:dyDescent="0.25">
      <c r="A133" s="118"/>
      <c r="B133" s="2" t="str">
        <f>'ISO 27001-2013'!F96</f>
        <v>Undeveloped</v>
      </c>
      <c r="C133" s="12">
        <f t="shared" si="2"/>
        <v>0.2</v>
      </c>
      <c r="D133" s="120"/>
    </row>
    <row r="134" spans="1:4" s="2" customFormat="1" ht="14.45" customHeight="1" x14ac:dyDescent="0.25">
      <c r="A134" s="118"/>
      <c r="B134" s="2" t="str">
        <f>'ISO 27001-2013'!F98</f>
        <v>Informal</v>
      </c>
      <c r="C134" s="12">
        <f t="shared" si="2"/>
        <v>0.4</v>
      </c>
      <c r="D134" s="120"/>
    </row>
    <row r="135" spans="1:4" s="2" customFormat="1" ht="14.45" customHeight="1" x14ac:dyDescent="0.25">
      <c r="A135" s="118"/>
      <c r="B135" s="2" t="str">
        <f>'ISO 27001-2013'!F100</f>
        <v>Undeveloped</v>
      </c>
      <c r="C135" s="12">
        <f t="shared" ref="C135:C181" si="3">VLOOKUP(B135,$H$9:$I$13,2,FALSE)</f>
        <v>0.2</v>
      </c>
      <c r="D135" s="120"/>
    </row>
    <row r="136" spans="1:4" s="2" customFormat="1" ht="14.45" customHeight="1" x14ac:dyDescent="0.25">
      <c r="A136" s="118"/>
      <c r="B136" s="2" t="str">
        <f>'ISO 27001-2013'!F101</f>
        <v>Informal</v>
      </c>
      <c r="C136" s="12">
        <f t="shared" si="3"/>
        <v>0.4</v>
      </c>
      <c r="D136" s="120"/>
    </row>
    <row r="137" spans="1:4" s="2" customFormat="1" ht="14.45" customHeight="1" x14ac:dyDescent="0.25">
      <c r="A137" s="118"/>
      <c r="B137" s="2" t="str">
        <f>'ISO 27001-2013'!F103</f>
        <v>Undeveloped</v>
      </c>
      <c r="C137" s="12">
        <f t="shared" si="3"/>
        <v>0.2</v>
      </c>
      <c r="D137" s="120"/>
    </row>
    <row r="138" spans="1:4" ht="29.1" customHeight="1" x14ac:dyDescent="0.25">
      <c r="A138" s="118" t="s">
        <v>322</v>
      </c>
      <c r="B138" s="2" t="str">
        <f>'ISO 27001-2013'!F106</f>
        <v>Undeveloped</v>
      </c>
      <c r="C138" s="12">
        <f t="shared" si="3"/>
        <v>0.2</v>
      </c>
      <c r="D138" s="119">
        <f>AVERAGE(C138:C144)</f>
        <v>0.19999999999999998</v>
      </c>
    </row>
    <row r="139" spans="1:4" s="2" customFormat="1" ht="14.45" customHeight="1" x14ac:dyDescent="0.25">
      <c r="A139" s="118"/>
      <c r="B139" s="2" t="str">
        <f>'ISO 27001-2013'!F107</f>
        <v>Undeveloped</v>
      </c>
      <c r="C139" s="12">
        <f t="shared" si="3"/>
        <v>0.2</v>
      </c>
      <c r="D139" s="120"/>
    </row>
    <row r="140" spans="1:4" s="2" customFormat="1" ht="14.45" customHeight="1" x14ac:dyDescent="0.25">
      <c r="A140" s="118"/>
      <c r="B140" s="2" t="str">
        <f>'ISO 27001-2013'!F108</f>
        <v>Undeveloped</v>
      </c>
      <c r="C140" s="12">
        <f t="shared" si="3"/>
        <v>0.2</v>
      </c>
      <c r="D140" s="120"/>
    </row>
    <row r="141" spans="1:4" s="2" customFormat="1" ht="14.45" customHeight="1" x14ac:dyDescent="0.25">
      <c r="A141" s="118"/>
      <c r="B141" s="2" t="str">
        <f>'ISO 27001-2013'!F110</f>
        <v>Undeveloped</v>
      </c>
      <c r="C141" s="12">
        <f t="shared" si="3"/>
        <v>0.2</v>
      </c>
      <c r="D141" s="120"/>
    </row>
    <row r="142" spans="1:4" s="2" customFormat="1" ht="14.45" customHeight="1" x14ac:dyDescent="0.25">
      <c r="A142" s="118"/>
      <c r="B142" s="2" t="str">
        <f>'ISO 27001-2013'!F111</f>
        <v>Undeveloped</v>
      </c>
      <c r="C142" s="12">
        <f t="shared" si="3"/>
        <v>0.2</v>
      </c>
      <c r="D142" s="120"/>
    </row>
    <row r="143" spans="1:4" s="2" customFormat="1" ht="14.45" customHeight="1" x14ac:dyDescent="0.25">
      <c r="A143" s="118"/>
      <c r="B143" s="2" t="str">
        <f>'ISO 27001-2013'!F112</f>
        <v>Undeveloped</v>
      </c>
      <c r="C143" s="12">
        <f t="shared" si="3"/>
        <v>0.2</v>
      </c>
      <c r="D143" s="120"/>
    </row>
    <row r="144" spans="1:4" s="2" customFormat="1" ht="14.45" customHeight="1" x14ac:dyDescent="0.25">
      <c r="A144" s="118"/>
      <c r="B144" s="2" t="str">
        <f>'ISO 27001-2013'!F113</f>
        <v>Undeveloped</v>
      </c>
      <c r="C144" s="12">
        <f t="shared" si="3"/>
        <v>0.2</v>
      </c>
      <c r="D144" s="120"/>
    </row>
    <row r="145" spans="1:4" ht="43.5" customHeight="1" x14ac:dyDescent="0.25">
      <c r="A145" s="118" t="s">
        <v>323</v>
      </c>
      <c r="B145" s="2" t="str">
        <f>'ISO 27001-2013'!F116</f>
        <v>Undeveloped</v>
      </c>
      <c r="C145" s="12">
        <f t="shared" si="3"/>
        <v>0.2</v>
      </c>
      <c r="D145" s="119">
        <f>AVERAGE(C145:C157)</f>
        <v>0.2</v>
      </c>
    </row>
    <row r="146" spans="1:4" s="2" customFormat="1" ht="14.45" customHeight="1" x14ac:dyDescent="0.25">
      <c r="A146" s="118"/>
      <c r="B146" s="2" t="str">
        <f>'ISO 27001-2013'!F117</f>
        <v>Undeveloped</v>
      </c>
      <c r="C146" s="12">
        <f t="shared" si="3"/>
        <v>0.2</v>
      </c>
      <c r="D146" s="120"/>
    </row>
    <row r="147" spans="1:4" s="2" customFormat="1" ht="14.45" customHeight="1" x14ac:dyDescent="0.25">
      <c r="A147" s="118"/>
      <c r="B147" s="2" t="str">
        <f>'ISO 27001-2013'!F118</f>
        <v>Undeveloped</v>
      </c>
      <c r="C147" s="12">
        <f t="shared" si="3"/>
        <v>0.2</v>
      </c>
      <c r="D147" s="120"/>
    </row>
    <row r="148" spans="1:4" s="2" customFormat="1" ht="14.45" customHeight="1" x14ac:dyDescent="0.25">
      <c r="A148" s="118"/>
      <c r="B148" s="2" t="str">
        <f>'ISO 27001-2013'!F120</f>
        <v>Undeveloped</v>
      </c>
      <c r="C148" s="12">
        <f t="shared" si="3"/>
        <v>0.2</v>
      </c>
      <c r="D148" s="120"/>
    </row>
    <row r="149" spans="1:4" s="2" customFormat="1" ht="14.45" customHeight="1" x14ac:dyDescent="0.25">
      <c r="A149" s="118"/>
      <c r="B149" s="2" t="str">
        <f>'ISO 27001-2013'!F121</f>
        <v>Undeveloped</v>
      </c>
      <c r="C149" s="12">
        <f t="shared" si="3"/>
        <v>0.2</v>
      </c>
      <c r="D149" s="120"/>
    </row>
    <row r="150" spans="1:4" s="2" customFormat="1" ht="14.45" customHeight="1" x14ac:dyDescent="0.25">
      <c r="A150" s="118"/>
      <c r="B150" s="2" t="str">
        <f>'ISO 27001-2013'!F122</f>
        <v>Undeveloped</v>
      </c>
      <c r="C150" s="12">
        <f t="shared" si="3"/>
        <v>0.2</v>
      </c>
      <c r="D150" s="120"/>
    </row>
    <row r="151" spans="1:4" s="2" customFormat="1" ht="14.45" customHeight="1" x14ac:dyDescent="0.25">
      <c r="A151" s="118"/>
      <c r="B151" s="2" t="str">
        <f>'ISO 27001-2013'!F123</f>
        <v>Undeveloped</v>
      </c>
      <c r="C151" s="12">
        <f t="shared" si="3"/>
        <v>0.2</v>
      </c>
      <c r="D151" s="120"/>
    </row>
    <row r="152" spans="1:4" s="2" customFormat="1" ht="14.45" customHeight="1" x14ac:dyDescent="0.25">
      <c r="A152" s="118"/>
      <c r="B152" s="2" t="str">
        <f>'ISO 27001-2013'!F124</f>
        <v>Undeveloped</v>
      </c>
      <c r="C152" s="12">
        <f t="shared" si="3"/>
        <v>0.2</v>
      </c>
      <c r="D152" s="120"/>
    </row>
    <row r="153" spans="1:4" s="2" customFormat="1" ht="14.45" customHeight="1" x14ac:dyDescent="0.25">
      <c r="A153" s="118"/>
      <c r="B153" s="2" t="str">
        <f>'ISO 27001-2013'!F125</f>
        <v>Undeveloped</v>
      </c>
      <c r="C153" s="12">
        <f t="shared" si="3"/>
        <v>0.2</v>
      </c>
      <c r="D153" s="120"/>
    </row>
    <row r="154" spans="1:4" s="2" customFormat="1" ht="14.45" customHeight="1" x14ac:dyDescent="0.25">
      <c r="A154" s="118"/>
      <c r="B154" s="2" t="str">
        <f>'ISO 27001-2013'!F126</f>
        <v>Undeveloped</v>
      </c>
      <c r="C154" s="12">
        <f t="shared" si="3"/>
        <v>0.2</v>
      </c>
      <c r="D154" s="120"/>
    </row>
    <row r="155" spans="1:4" s="2" customFormat="1" ht="14.45" customHeight="1" x14ac:dyDescent="0.25">
      <c r="A155" s="118"/>
      <c r="B155" s="2" t="str">
        <f>'ISO 27001-2013'!F127</f>
        <v>Undeveloped</v>
      </c>
      <c r="C155" s="12">
        <f t="shared" si="3"/>
        <v>0.2</v>
      </c>
      <c r="D155" s="120"/>
    </row>
    <row r="156" spans="1:4" s="2" customFormat="1" ht="14.45" customHeight="1" x14ac:dyDescent="0.25">
      <c r="A156" s="118"/>
      <c r="B156" s="2" t="str">
        <f>'ISO 27001-2013'!F128</f>
        <v>Undeveloped</v>
      </c>
      <c r="C156" s="12">
        <f t="shared" si="3"/>
        <v>0.2</v>
      </c>
      <c r="D156" s="120"/>
    </row>
    <row r="157" spans="1:4" s="2" customFormat="1" ht="14.45" customHeight="1" x14ac:dyDescent="0.25">
      <c r="A157" s="118"/>
      <c r="B157" s="2" t="str">
        <f>'ISO 27001-2013'!F130</f>
        <v>Undeveloped</v>
      </c>
      <c r="C157" s="12">
        <f t="shared" si="3"/>
        <v>0.2</v>
      </c>
      <c r="D157" s="120"/>
    </row>
    <row r="158" spans="1:4" ht="14.45" customHeight="1" x14ac:dyDescent="0.25">
      <c r="A158" s="118" t="s">
        <v>324</v>
      </c>
      <c r="B158" s="2" t="str">
        <f>'ISO 27001-2013'!F133</f>
        <v>Undeveloped</v>
      </c>
      <c r="C158" s="12">
        <f t="shared" si="3"/>
        <v>0.2</v>
      </c>
      <c r="D158" s="119">
        <f>AVERAGE(C158:C162)</f>
        <v>0.2</v>
      </c>
    </row>
    <row r="159" spans="1:4" s="2" customFormat="1" ht="14.45" customHeight="1" x14ac:dyDescent="0.25">
      <c r="A159" s="118"/>
      <c r="B159" s="2" t="str">
        <f>'ISO 27001-2013'!F134</f>
        <v>Undeveloped</v>
      </c>
      <c r="C159" s="12">
        <f t="shared" si="3"/>
        <v>0.2</v>
      </c>
      <c r="D159" s="120"/>
    </row>
    <row r="160" spans="1:4" s="2" customFormat="1" x14ac:dyDescent="0.25">
      <c r="A160" s="118"/>
      <c r="B160" s="2" t="str">
        <f>'ISO 27001-2013'!F135</f>
        <v>Undeveloped</v>
      </c>
      <c r="C160" s="12">
        <f t="shared" si="3"/>
        <v>0.2</v>
      </c>
      <c r="D160" s="120"/>
    </row>
    <row r="161" spans="1:4" s="2" customFormat="1" x14ac:dyDescent="0.25">
      <c r="A161" s="118"/>
      <c r="B161" s="2" t="str">
        <f>'ISO 27001-2013'!F137</f>
        <v>Undeveloped</v>
      </c>
      <c r="C161" s="12">
        <f t="shared" si="3"/>
        <v>0.2</v>
      </c>
      <c r="D161" s="120"/>
    </row>
    <row r="162" spans="1:4" s="2" customFormat="1" x14ac:dyDescent="0.25">
      <c r="A162" s="118"/>
      <c r="B162" s="2" t="str">
        <f>'ISO 27001-2013'!F138</f>
        <v>Undeveloped</v>
      </c>
      <c r="C162" s="12">
        <f t="shared" si="3"/>
        <v>0.2</v>
      </c>
      <c r="D162" s="120"/>
    </row>
    <row r="163" spans="1:4" ht="29.1" customHeight="1" x14ac:dyDescent="0.25">
      <c r="A163" s="118" t="s">
        <v>325</v>
      </c>
      <c r="B163" s="2" t="str">
        <f>'ISO 27001-2013'!F141</f>
        <v>Undeveloped</v>
      </c>
      <c r="C163" s="12">
        <f t="shared" si="3"/>
        <v>0.2</v>
      </c>
      <c r="D163" s="119">
        <f>AVERAGE(C163:C169)</f>
        <v>0.19999999999999998</v>
      </c>
    </row>
    <row r="164" spans="1:4" s="2" customFormat="1" x14ac:dyDescent="0.25">
      <c r="A164" s="118"/>
      <c r="B164" s="2" t="str">
        <f>'ISO 27001-2013'!F142</f>
        <v>Undeveloped</v>
      </c>
      <c r="C164" s="12">
        <f t="shared" si="3"/>
        <v>0.2</v>
      </c>
      <c r="D164" s="120"/>
    </row>
    <row r="165" spans="1:4" s="2" customFormat="1" x14ac:dyDescent="0.25">
      <c r="A165" s="118"/>
      <c r="B165" s="2" t="str">
        <f>'ISO 27001-2013'!F143</f>
        <v>Undeveloped</v>
      </c>
      <c r="C165" s="12">
        <f t="shared" si="3"/>
        <v>0.2</v>
      </c>
      <c r="D165" s="120"/>
    </row>
    <row r="166" spans="1:4" s="2" customFormat="1" x14ac:dyDescent="0.25">
      <c r="A166" s="118"/>
      <c r="B166" s="2" t="str">
        <f>'ISO 27001-2013'!F144</f>
        <v>Undeveloped</v>
      </c>
      <c r="C166" s="12">
        <f t="shared" si="3"/>
        <v>0.2</v>
      </c>
      <c r="D166" s="120"/>
    </row>
    <row r="167" spans="1:4" s="2" customFormat="1" x14ac:dyDescent="0.25">
      <c r="A167" s="118"/>
      <c r="B167" s="2" t="str">
        <f>'ISO 27001-2013'!F145</f>
        <v>Undeveloped</v>
      </c>
      <c r="C167" s="12">
        <f t="shared" si="3"/>
        <v>0.2</v>
      </c>
      <c r="D167" s="120"/>
    </row>
    <row r="168" spans="1:4" s="2" customFormat="1" x14ac:dyDescent="0.25">
      <c r="A168" s="118"/>
      <c r="B168" s="2" t="str">
        <f>'ISO 27001-2013'!F146</f>
        <v>Undeveloped</v>
      </c>
      <c r="C168" s="12">
        <f t="shared" si="3"/>
        <v>0.2</v>
      </c>
      <c r="D168" s="120"/>
    </row>
    <row r="169" spans="1:4" s="2" customFormat="1" x14ac:dyDescent="0.25">
      <c r="A169" s="118"/>
      <c r="B169" s="2" t="str">
        <f>'ISO 27001-2013'!F147</f>
        <v>Undeveloped</v>
      </c>
      <c r="C169" s="12">
        <f t="shared" si="3"/>
        <v>0.2</v>
      </c>
      <c r="D169" s="120"/>
    </row>
    <row r="170" spans="1:4" ht="57.95" customHeight="1" x14ac:dyDescent="0.25">
      <c r="A170" s="118" t="s">
        <v>326</v>
      </c>
      <c r="B170" s="2" t="str">
        <f>'ISO 27001-2013'!F150</f>
        <v>Undeveloped</v>
      </c>
      <c r="C170" s="12">
        <f t="shared" si="3"/>
        <v>0.2</v>
      </c>
      <c r="D170" s="119">
        <f>AVERAGE(C170:C173)</f>
        <v>0.35</v>
      </c>
    </row>
    <row r="171" spans="1:4" s="2" customFormat="1" x14ac:dyDescent="0.25">
      <c r="A171" s="118"/>
      <c r="B171" s="2" t="str">
        <f>'ISO 27001-2013'!F151</f>
        <v>Informal</v>
      </c>
      <c r="C171" s="12">
        <f t="shared" si="3"/>
        <v>0.4</v>
      </c>
      <c r="D171" s="120"/>
    </row>
    <row r="172" spans="1:4" s="2" customFormat="1" x14ac:dyDescent="0.25">
      <c r="A172" s="118"/>
      <c r="B172" s="2" t="str">
        <f>'ISO 27001-2013'!F152</f>
        <v>Undeveloped</v>
      </c>
      <c r="C172" s="12">
        <f t="shared" si="3"/>
        <v>0.2</v>
      </c>
      <c r="D172" s="120"/>
    </row>
    <row r="173" spans="1:4" s="2" customFormat="1" x14ac:dyDescent="0.25">
      <c r="A173" s="118"/>
      <c r="B173" s="2" t="str">
        <f>'ISO 27001-2013'!F154</f>
        <v>Established</v>
      </c>
      <c r="C173" s="12">
        <f t="shared" si="3"/>
        <v>0.6</v>
      </c>
      <c r="D173" s="120"/>
    </row>
    <row r="174" spans="1:4" x14ac:dyDescent="0.25">
      <c r="A174" s="118" t="s">
        <v>327</v>
      </c>
      <c r="B174" s="2" t="str">
        <f>'ISO 27001-2013'!F157</f>
        <v>Established</v>
      </c>
      <c r="C174" s="12">
        <f t="shared" si="3"/>
        <v>0.6</v>
      </c>
      <c r="D174" s="119">
        <f>AVERAGE(C174:C181)</f>
        <v>0.4</v>
      </c>
    </row>
    <row r="175" spans="1:4" s="2" customFormat="1" x14ac:dyDescent="0.25">
      <c r="A175" s="118"/>
      <c r="B175" s="2" t="str">
        <f>'ISO 27001-2013'!F158</f>
        <v>Established</v>
      </c>
      <c r="C175" s="12">
        <f t="shared" si="3"/>
        <v>0.6</v>
      </c>
      <c r="D175" s="120"/>
    </row>
    <row r="176" spans="1:4" s="2" customFormat="1" x14ac:dyDescent="0.25">
      <c r="A176" s="118"/>
      <c r="B176" s="2" t="str">
        <f>'ISO 27001-2013'!F159</f>
        <v>Informal</v>
      </c>
      <c r="C176" s="12">
        <f t="shared" si="3"/>
        <v>0.4</v>
      </c>
      <c r="D176" s="120"/>
    </row>
    <row r="177" spans="1:4" s="2" customFormat="1" x14ac:dyDescent="0.25">
      <c r="A177" s="118"/>
      <c r="B177" s="2" t="str">
        <f>'ISO 27001-2013'!F160</f>
        <v>Undeveloped</v>
      </c>
      <c r="C177" s="12">
        <f t="shared" si="3"/>
        <v>0.2</v>
      </c>
      <c r="D177" s="120"/>
    </row>
    <row r="178" spans="1:4" x14ac:dyDescent="0.25">
      <c r="A178" s="118"/>
      <c r="B178" s="2" t="str">
        <f>'ISO 27001-2013'!F161</f>
        <v>Established</v>
      </c>
      <c r="C178" s="12">
        <f t="shared" si="3"/>
        <v>0.6</v>
      </c>
      <c r="D178" s="120"/>
    </row>
    <row r="179" spans="1:4" x14ac:dyDescent="0.25">
      <c r="A179" s="118"/>
      <c r="B179" s="2" t="str">
        <f>'ISO 27001-2013'!F163</f>
        <v>Undeveloped</v>
      </c>
      <c r="C179" s="12">
        <f t="shared" si="3"/>
        <v>0.2</v>
      </c>
      <c r="D179" s="120"/>
    </row>
    <row r="180" spans="1:4" x14ac:dyDescent="0.25">
      <c r="A180" s="118"/>
      <c r="B180" s="2" t="str">
        <f>'ISO 27001-2013'!F164</f>
        <v>Informal</v>
      </c>
      <c r="C180" s="12">
        <f t="shared" si="3"/>
        <v>0.4</v>
      </c>
      <c r="D180" s="120"/>
    </row>
    <row r="181" spans="1:4" x14ac:dyDescent="0.25">
      <c r="A181" s="118"/>
      <c r="B181" s="2" t="str">
        <f>'ISO 27001-2013'!F165</f>
        <v>Undeveloped</v>
      </c>
      <c r="C181" s="12">
        <f t="shared" si="3"/>
        <v>0.2</v>
      </c>
      <c r="D181" s="120"/>
    </row>
    <row r="182" spans="1:4" x14ac:dyDescent="0.25">
      <c r="B182" s="2"/>
    </row>
  </sheetData>
  <mergeCells count="28">
    <mergeCell ref="A170:A173"/>
    <mergeCell ref="D170:D173"/>
    <mergeCell ref="D174:D181"/>
    <mergeCell ref="A174:A181"/>
    <mergeCell ref="A145:A157"/>
    <mergeCell ref="D145:D157"/>
    <mergeCell ref="D158:D162"/>
    <mergeCell ref="A158:A162"/>
    <mergeCell ref="A163:A169"/>
    <mergeCell ref="D163:D169"/>
    <mergeCell ref="A109:A123"/>
    <mergeCell ref="D109:D123"/>
    <mergeCell ref="A124:A137"/>
    <mergeCell ref="D124:D137"/>
    <mergeCell ref="A138:A144"/>
    <mergeCell ref="D138:D144"/>
    <mergeCell ref="A83:A92"/>
    <mergeCell ref="D83:D92"/>
    <mergeCell ref="A93:A106"/>
    <mergeCell ref="D93:D106"/>
    <mergeCell ref="A107:A108"/>
    <mergeCell ref="D107:D108"/>
    <mergeCell ref="A68:A69"/>
    <mergeCell ref="D68:D69"/>
    <mergeCell ref="A70:A76"/>
    <mergeCell ref="D70:D76"/>
    <mergeCell ref="A77:A82"/>
    <mergeCell ref="D77:D82"/>
  </mergeCell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I46" sqref="I46"/>
    </sheetView>
  </sheetViews>
  <sheetFormatPr defaultRowHeight="15" x14ac:dyDescent="0.25"/>
  <cols>
    <col min="1" max="1" width="18" customWidth="1"/>
    <col min="2" max="2" width="24" style="2" customWidth="1"/>
    <col min="3" max="3" width="12.85546875" customWidth="1"/>
    <col min="4" max="4" width="22.7109375" customWidth="1"/>
    <col min="6" max="6" width="30.140625" customWidth="1"/>
  </cols>
  <sheetData>
    <row r="1" spans="1:6" x14ac:dyDescent="0.25">
      <c r="A1" s="3" t="s">
        <v>286</v>
      </c>
      <c r="B1" s="3" t="s">
        <v>294</v>
      </c>
      <c r="C1" s="3" t="s">
        <v>288</v>
      </c>
      <c r="D1" s="3" t="s">
        <v>298</v>
      </c>
      <c r="F1" t="s">
        <v>299</v>
      </c>
    </row>
    <row r="2" spans="1:6" ht="14.45" customHeight="1" x14ac:dyDescent="0.25">
      <c r="A2" s="4" t="s">
        <v>0</v>
      </c>
      <c r="B2" s="2" t="s">
        <v>295</v>
      </c>
      <c r="C2" t="s">
        <v>289</v>
      </c>
    </row>
    <row r="3" spans="1:6" ht="14.45" customHeight="1" x14ac:dyDescent="0.25">
      <c r="A3" s="5" t="s">
        <v>1</v>
      </c>
      <c r="B3" s="2" t="s">
        <v>296</v>
      </c>
      <c r="C3" t="s">
        <v>290</v>
      </c>
    </row>
    <row r="4" spans="1:6" ht="14.45" customHeight="1" x14ac:dyDescent="0.25">
      <c r="A4" t="s">
        <v>287</v>
      </c>
      <c r="B4" s="2" t="s">
        <v>297</v>
      </c>
      <c r="C4" t="s">
        <v>291</v>
      </c>
    </row>
    <row r="5" spans="1:6" ht="14.45" customHeight="1" x14ac:dyDescent="0.25">
      <c r="C5" t="s">
        <v>292</v>
      </c>
    </row>
    <row r="6" spans="1:6" ht="15" customHeight="1" x14ac:dyDescent="0.25">
      <c r="C6" t="s">
        <v>293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031BD9DFCD504CB1A725BA68020D68" ma:contentTypeVersion="6" ma:contentTypeDescription="Create a new document." ma:contentTypeScope="" ma:versionID="3ae09e7d5cfb1a69a34f0bae01fd6126">
  <xsd:schema xmlns:xsd="http://www.w3.org/2001/XMLSchema" xmlns:xs="http://www.w3.org/2001/XMLSchema" xmlns:p="http://schemas.microsoft.com/office/2006/metadata/properties" xmlns:ns2="c932ebe5-1da1-4623-a25d-2c2cf8125120" xmlns:ns3="2b08d073-b538-4130-af6b-2c077b2b571c" targetNamespace="http://schemas.microsoft.com/office/2006/metadata/properties" ma:root="true" ma:fieldsID="2a437f2921f5e2f0e104ffa9ab349098" ns2:_="" ns3:_="">
    <xsd:import namespace="c932ebe5-1da1-4623-a25d-2c2cf8125120"/>
    <xsd:import namespace="2b08d073-b538-4130-af6b-2c077b2b571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2ebe5-1da1-4623-a25d-2c2cf81251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8d073-b538-4130-af6b-2c077b2b5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0AE154-E54E-4929-8EB8-4768FD1106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4723EE-69C8-48B7-AD81-08002FEC0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2ebe5-1da1-4623-a25d-2c2cf8125120"/>
    <ds:schemaRef ds:uri="2b08d073-b538-4130-af6b-2c077b2b57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5D3D4-0510-40C5-A8B8-712F7037E037}">
  <ds:schemaRefs>
    <ds:schemaRef ds:uri="c932ebe5-1da1-4623-a25d-2c2cf8125120"/>
    <ds:schemaRef ds:uri="2b08d073-b538-4130-af6b-2c077b2b571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Dashboard</vt:lpstr>
      <vt:lpstr>ISO 27001-2013</vt:lpstr>
      <vt:lpstr>Mandatory ISMS requirements</vt:lpstr>
      <vt:lpstr>Calculations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AntunesPedro</cp:lastModifiedBy>
  <cp:lastPrinted>2017-09-11T05:17:05Z</cp:lastPrinted>
  <dcterms:created xsi:type="dcterms:W3CDTF">2016-12-21T00:43:03Z</dcterms:created>
  <dcterms:modified xsi:type="dcterms:W3CDTF">2021-12-14T19:06:13Z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0x010100E7031BD9DFCD504CB1A725BA68020D68</vt:lpwstr>
  </property>
</Properties>
</file>