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<sst xmlns="http://schemas.openxmlformats.org/spreadsheetml/2006/main" count="35" uniqueCount="28">
  <si>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По состоянию на январь 2018 </t>
  </si>
  <si>
    <t xml:space="preserve">Количество абонентов</t>
  </si>
  <si>
    <t xml:space="preserve">Есть антивирус</t>
  </si>
  <si>
    <t xml:space="preserve">Есть мультирум</t>
  </si>
  <si>
    <t xml:space="preserve">Есть ТВ-пакет</t>
  </si>
  <si>
    <t xml:space="preserve">Всего абонентов 
было активно 
В январе 2018</t>
  </si>
  <si>
    <t xml:space="preserve">Активно абонентов
Через 12 месяцев</t>
  </si>
  <si>
    <t xml:space="preserve">В оттоке 
абонентов через
12 месяцев</t>
  </si>
  <si>
    <t xml:space="preserve">Доля абонентов оттока 
через 12 месяцев каждого 
Сегмента
</t>
  </si>
  <si>
    <t xml:space="preserve">Общий итог</t>
  </si>
  <si>
    <t xml:space="preserve"> </t>
  </si>
  <si>
    <t xml:space="preserve">x1</t>
  </si>
  <si>
    <t xml:space="preserve">x2</t>
  </si>
  <si>
    <t xml:space="preserve">x3</t>
  </si>
  <si>
    <t xml:space="preserve">Y</t>
  </si>
  <si>
    <t xml:space="preserve">Матрица корреляции:</t>
  </si>
  <si>
    <t xml:space="preserve">Correlations</t>
  </si>
  <si>
    <t xml:space="preserve">x4</t>
  </si>
  <si>
    <t xml:space="preserve">Объясняемые переменные x1,x2,x3 независимы между собой → Мультиколлинеарность отсутствует.</t>
  </si>
  <si>
    <t xml:space="preserve">X2 наиболее влияемый параметр на при удержании клиента</t>
  </si>
  <si>
    <t xml:space="preserve">Построим модель множественной регрессии: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</si>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</sst>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color rgb="FF000000"/>
      <name val="Fedra Sans Alt Pro Light TF"/>
      <family val="1"/>
    </font>
    <font>
      <b val="true"/>
      <sz val="10"/>
      <name val="Fedra Sans Alt Pro Light TF"/>
      <family val="1"/>
    </font>
    <font>
      <sz val="10"/>
      <color rgb="FF000000"/>
      <name val="Fedra Sans Alt Pro Light TF"/>
      <family val="1"/>
    </font>
    <font>
      <sz val="11"/>
      <name val="Calibri"/>
      <family val="1"/>
    </font>
    <font>
      <i val="true"/>
      <u val="single"/>
      <sz val="10"/>
      <name val="Arial"/>
      <family val="2"/>
    </font>
    <font>
      <b val="true"/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51043734584612"/>
          <c:y val="0.0512189905902481"/>
          <c:w val="0.855200625639175"/>
          <c:h val="0.7640076988879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'Task 2'!$A$16:$A$23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'Task 2'!$B$16:$B$23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'Task 2'!$C$16:$C$23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100"/>
        <c:overlap val="0"/>
        <c:axId val="35566294"/>
        <c:axId val="92690859"/>
      </c:barChart>
      <c:lineChart>
        <c:grouping val="standard"/>
        <c:varyColors val="0"/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'Task 2'!$D$16:$D$23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0.25</c:v>
                </c:pt>
                <c:pt idx="3">
                  <c:v>0.26</c:v>
                </c:pt>
                <c:pt idx="4">
                  <c:v>0.15</c:v>
                </c:pt>
                <c:pt idx="5">
                  <c:v>0.167</c:v>
                </c:pt>
                <c:pt idx="6">
                  <c:v>0.3</c:v>
                </c:pt>
                <c:pt idx="7">
                  <c:v>0.375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503221"/>
        <c:axId val="34877241"/>
      </c:lineChart>
      <c:catAx>
        <c:axId val="355662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Сегмент клиентов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690859"/>
        <c:crosses val="autoZero"/>
        <c:auto val="1"/>
        <c:lblAlgn val="ctr"/>
        <c:lblOffset val="100"/>
      </c:catAx>
      <c:valAx>
        <c:axId val="926908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Доля оттока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566294"/>
        <c:crosses val="autoZero"/>
      </c:valAx>
      <c:catAx>
        <c:axId val="16503221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Сегмент клиентов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877241"/>
        <c:crosses val="autoZero"/>
        <c:auto val="1"/>
        <c:lblAlgn val="ctr"/>
        <c:lblOffset val="100"/>
      </c:catAx>
      <c:valAx>
        <c:axId val="34877241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Доля оттока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503221"/>
        <c:crosses val="autoZero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808578475606088"/>
          <c:y val="0.210115483319076"/>
          <c:w val="0.191312718084466"/>
          <c:h val="0.381884290450219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821520</xdr:colOff>
      <xdr:row>32</xdr:row>
      <xdr:rowOff>95040</xdr:rowOff>
    </xdr:from>
    <xdr:to>
      <xdr:col>7</xdr:col>
      <xdr:colOff>424440</xdr:colOff>
      <xdr:row>53</xdr:row>
      <xdr:rowOff>47520</xdr:rowOff>
    </xdr:to>
    <xdr:graphicFrame>
      <xdr:nvGraphicFramePr>
        <xdr:cNvPr id="0" name=""/>
        <xdr:cNvGraphicFramePr/>
      </xdr:nvGraphicFramePr>
      <xdr:xfrm>
        <a:off x="5968080" y="5708880"/>
        <a:ext cx="5983920" cy="336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2.51"/>
    <col collapsed="false" customWidth="true" hidden="false" outlineLevel="0" max="3" min="3" style="0" width="25.42"/>
    <col collapsed="false" customWidth="true" hidden="false" outlineLevel="0" max="4" min="4" style="0" width="19.17"/>
    <col collapsed="false" customWidth="true" hidden="false" outlineLevel="0" max="5" min="5" style="0" width="21.11"/>
    <col collapsed="false" customWidth="true" hidden="false" outlineLevel="0" max="6" min="6" style="0" width="20.98"/>
    <col collapsed="false" customWidth="true" hidden="false" outlineLevel="0" max="7" min="7" style="0" width="29.18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1" t="s">
        <v>0</v>
      </c>
      <c r="B2" s="1"/>
      <c r="C2" s="1"/>
      <c r="D2" s="2" t="s">
        <v>1</v>
      </c>
      <c r="E2" s="2"/>
      <c r="F2" s="2"/>
    </row>
    <row r="3" customFormat="false" ht="44.25" hidden="false" customHeight="true" outlineLevel="0" collapsed="false">
      <c r="A3" s="3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6" t="s">
        <v>8</v>
      </c>
    </row>
    <row r="4" customFormat="false" ht="12.8" hidden="false" customHeight="false" outlineLevel="0" collapsed="false">
      <c r="A4" s="7" t="n">
        <v>1</v>
      </c>
      <c r="B4" s="8" t="n">
        <v>1</v>
      </c>
      <c r="C4" s="8" t="n">
        <v>1</v>
      </c>
      <c r="D4" s="9" t="n">
        <v>4000</v>
      </c>
      <c r="E4" s="9" t="n">
        <v>3600</v>
      </c>
      <c r="F4" s="9" t="n">
        <v>400</v>
      </c>
      <c r="G4" s="0" t="n">
        <f aca="false">ROUND($F4/$D4,3)</f>
        <v>0.1</v>
      </c>
    </row>
    <row r="5" customFormat="false" ht="12.8" hidden="false" customHeight="false" outlineLevel="0" collapsed="false">
      <c r="A5" s="7" t="n">
        <v>1</v>
      </c>
      <c r="B5" s="8" t="n">
        <v>1</v>
      </c>
      <c r="C5" s="8" t="n">
        <v>0</v>
      </c>
      <c r="D5" s="9" t="n">
        <v>2000</v>
      </c>
      <c r="E5" s="9" t="n">
        <v>1700</v>
      </c>
      <c r="F5" s="9" t="n">
        <v>300</v>
      </c>
      <c r="G5" s="0" t="n">
        <f aca="false">ROUND($F5/$D5,3)</f>
        <v>0.15</v>
      </c>
    </row>
    <row r="6" customFormat="false" ht="12.8" hidden="false" customHeight="false" outlineLevel="0" collapsed="false">
      <c r="A6" s="7" t="n">
        <v>1</v>
      </c>
      <c r="B6" s="8" t="n">
        <v>0</v>
      </c>
      <c r="C6" s="8" t="n">
        <v>1</v>
      </c>
      <c r="D6" s="9" t="n">
        <v>12000</v>
      </c>
      <c r="E6" s="9" t="n">
        <v>9000</v>
      </c>
      <c r="F6" s="9" t="n">
        <v>3000</v>
      </c>
      <c r="G6" s="0" t="n">
        <f aca="false">ROUND($F6/$D6,3)</f>
        <v>0.25</v>
      </c>
    </row>
    <row r="7" customFormat="false" ht="12.8" hidden="false" customHeight="false" outlineLevel="0" collapsed="false">
      <c r="A7" s="7" t="n">
        <v>1</v>
      </c>
      <c r="B7" s="8" t="n">
        <v>0</v>
      </c>
      <c r="C7" s="8" t="n">
        <v>0</v>
      </c>
      <c r="D7" s="9" t="n">
        <v>10000</v>
      </c>
      <c r="E7" s="9" t="n">
        <v>7400</v>
      </c>
      <c r="F7" s="9" t="n">
        <v>2600</v>
      </c>
      <c r="G7" s="0" t="n">
        <f aca="false">ROUND($F7/$D7,3)</f>
        <v>0.26</v>
      </c>
    </row>
    <row r="8" customFormat="false" ht="12.8" hidden="false" customHeight="false" outlineLevel="0" collapsed="false">
      <c r="A8" s="7" t="n">
        <v>0</v>
      </c>
      <c r="B8" s="8" t="n">
        <v>1</v>
      </c>
      <c r="C8" s="8" t="n">
        <v>1</v>
      </c>
      <c r="D8" s="9" t="n">
        <v>40000</v>
      </c>
      <c r="E8" s="9" t="n">
        <v>34000</v>
      </c>
      <c r="F8" s="9" t="n">
        <v>6000</v>
      </c>
      <c r="G8" s="0" t="n">
        <f aca="false">ROUND($F8/$D8,3)</f>
        <v>0.15</v>
      </c>
    </row>
    <row r="9" customFormat="false" ht="12.8" hidden="false" customHeight="false" outlineLevel="0" collapsed="false">
      <c r="A9" s="7" t="n">
        <v>0</v>
      </c>
      <c r="B9" s="8" t="n">
        <v>1</v>
      </c>
      <c r="C9" s="8" t="n">
        <v>0</v>
      </c>
      <c r="D9" s="9" t="n">
        <v>30000</v>
      </c>
      <c r="E9" s="9" t="n">
        <v>25000</v>
      </c>
      <c r="F9" s="9" t="n">
        <v>5000</v>
      </c>
      <c r="G9" s="0" t="n">
        <f aca="false">ROUND($F9/$D9,3)</f>
        <v>0.167</v>
      </c>
    </row>
    <row r="10" customFormat="false" ht="12.8" hidden="false" customHeight="false" outlineLevel="0" collapsed="false">
      <c r="A10" s="7" t="n">
        <v>0</v>
      </c>
      <c r="B10" s="8" t="n">
        <v>0</v>
      </c>
      <c r="C10" s="8" t="n">
        <v>1</v>
      </c>
      <c r="D10" s="9" t="n">
        <v>200000</v>
      </c>
      <c r="E10" s="9" t="n">
        <v>140000</v>
      </c>
      <c r="F10" s="9" t="n">
        <v>60000</v>
      </c>
      <c r="G10" s="0" t="n">
        <f aca="false">ROUND($F10/$D10,3)</f>
        <v>0.3</v>
      </c>
    </row>
    <row r="11" customFormat="false" ht="12.8" hidden="false" customHeight="false" outlineLevel="0" collapsed="false">
      <c r="A11" s="7" t="n">
        <v>0</v>
      </c>
      <c r="B11" s="8" t="n">
        <v>0</v>
      </c>
      <c r="C11" s="8" t="n">
        <v>0</v>
      </c>
      <c r="D11" s="9" t="n">
        <v>320000</v>
      </c>
      <c r="E11" s="9" t="n">
        <v>200000</v>
      </c>
      <c r="F11" s="9" t="n">
        <v>120000</v>
      </c>
      <c r="G11" s="0" t="n">
        <f aca="false">ROUND($F11/$D11,3)</f>
        <v>0.375</v>
      </c>
    </row>
    <row r="12" customFormat="false" ht="13.8" hidden="false" customHeight="false" outlineLevel="0" collapsed="false">
      <c r="A12" s="10" t="s">
        <v>9</v>
      </c>
      <c r="B12" s="11"/>
      <c r="C12" s="12" t="s">
        <v>10</v>
      </c>
      <c r="D12" s="8" t="n">
        <v>618000</v>
      </c>
      <c r="E12" s="8" t="n">
        <v>420700</v>
      </c>
      <c r="F12" s="8" t="n">
        <v>197300</v>
      </c>
      <c r="G12" s="0" t="n">
        <f aca="false">ROUND($F12/$D12,3)</f>
        <v>0.319</v>
      </c>
    </row>
    <row r="15" customFormat="false" ht="12.8" hidden="false" customHeight="false" outlineLevel="0" collapsed="false">
      <c r="A15" s="3" t="s">
        <v>11</v>
      </c>
      <c r="B15" s="4" t="s">
        <v>12</v>
      </c>
      <c r="C15" s="4" t="s">
        <v>13</v>
      </c>
      <c r="D15" s="13" t="s">
        <v>14</v>
      </c>
    </row>
    <row r="16" customFormat="false" ht="12.8" hidden="false" customHeight="false" outlineLevel="0" collapsed="false">
      <c r="A16" s="7" t="n">
        <v>1</v>
      </c>
      <c r="B16" s="8" t="n">
        <v>1</v>
      </c>
      <c r="C16" s="8" t="n">
        <v>1</v>
      </c>
      <c r="D16" s="0" t="n">
        <f aca="false">G4</f>
        <v>0.1</v>
      </c>
    </row>
    <row r="17" customFormat="false" ht="12.8" hidden="false" customHeight="false" outlineLevel="0" collapsed="false">
      <c r="A17" s="7" t="n">
        <v>1</v>
      </c>
      <c r="B17" s="8" t="n">
        <v>1</v>
      </c>
      <c r="C17" s="8" t="n">
        <v>0</v>
      </c>
      <c r="D17" s="0" t="n">
        <f aca="false">G5</f>
        <v>0.15</v>
      </c>
    </row>
    <row r="18" customFormat="false" ht="12.8" hidden="false" customHeight="false" outlineLevel="0" collapsed="false">
      <c r="A18" s="7" t="n">
        <v>1</v>
      </c>
      <c r="B18" s="8" t="n">
        <v>0</v>
      </c>
      <c r="C18" s="8" t="n">
        <v>1</v>
      </c>
      <c r="D18" s="0" t="n">
        <f aca="false">G6</f>
        <v>0.25</v>
      </c>
    </row>
    <row r="19" customFormat="false" ht="12.8" hidden="false" customHeight="false" outlineLevel="0" collapsed="false">
      <c r="A19" s="7" t="n">
        <v>1</v>
      </c>
      <c r="B19" s="8" t="n">
        <v>0</v>
      </c>
      <c r="C19" s="8" t="n">
        <v>0</v>
      </c>
      <c r="D19" s="0" t="n">
        <f aca="false">G7</f>
        <v>0.26</v>
      </c>
    </row>
    <row r="20" customFormat="false" ht="12.8" hidden="false" customHeight="false" outlineLevel="0" collapsed="false">
      <c r="A20" s="7" t="n">
        <v>0</v>
      </c>
      <c r="B20" s="8" t="n">
        <v>1</v>
      </c>
      <c r="C20" s="8" t="n">
        <v>1</v>
      </c>
      <c r="D20" s="0" t="n">
        <f aca="false">G8</f>
        <v>0.15</v>
      </c>
    </row>
    <row r="21" customFormat="false" ht="12.8" hidden="false" customHeight="false" outlineLevel="0" collapsed="false">
      <c r="A21" s="7" t="n">
        <v>0</v>
      </c>
      <c r="B21" s="8" t="n">
        <v>1</v>
      </c>
      <c r="C21" s="8" t="n">
        <v>0</v>
      </c>
      <c r="D21" s="0" t="n">
        <f aca="false">G9</f>
        <v>0.167</v>
      </c>
    </row>
    <row r="22" customFormat="false" ht="12.8" hidden="false" customHeight="false" outlineLevel="0" collapsed="false">
      <c r="A22" s="7" t="n">
        <v>0</v>
      </c>
      <c r="B22" s="8" t="n">
        <v>0</v>
      </c>
      <c r="C22" s="8" t="n">
        <v>1</v>
      </c>
      <c r="D22" s="0" t="n">
        <f aca="false">G10</f>
        <v>0.3</v>
      </c>
    </row>
    <row r="23" customFormat="false" ht="12.8" hidden="false" customHeight="false" outlineLevel="0" collapsed="false">
      <c r="A23" s="7" t="n">
        <v>0</v>
      </c>
      <c r="B23" s="8" t="n">
        <v>0</v>
      </c>
      <c r="C23" s="8" t="n">
        <v>0</v>
      </c>
      <c r="D23" s="0" t="n">
        <f aca="false">G11</f>
        <v>0.375</v>
      </c>
    </row>
    <row r="25" customFormat="false" ht="12.8" hidden="false" customHeight="false" outlineLevel="0" collapsed="false">
      <c r="A25" s="0" t="s">
        <v>15</v>
      </c>
    </row>
    <row r="26" customFormat="false" ht="12.8" hidden="false" customHeight="false" outlineLevel="0" collapsed="false">
      <c r="A26" s="0" t="s">
        <v>16</v>
      </c>
      <c r="B26" s="0" t="s">
        <v>11</v>
      </c>
      <c r="C26" s="0" t="s">
        <v>12</v>
      </c>
      <c r="D26" s="0" t="s">
        <v>13</v>
      </c>
      <c r="E26" s="0" t="s">
        <v>17</v>
      </c>
      <c r="G26" s="0" t="s">
        <v>18</v>
      </c>
    </row>
    <row r="27" customFormat="false" ht="12.8" hidden="false" customHeight="false" outlineLevel="0" collapsed="false">
      <c r="A27" s="0" t="s">
        <v>11</v>
      </c>
      <c r="B27" s="0" t="n">
        <f aca="false">CORREL('Task 2'!$A$16:$A$23, 'Task 2'!$A$16:$A$23)</f>
        <v>1</v>
      </c>
    </row>
    <row r="28" customFormat="false" ht="12.8" hidden="false" customHeight="false" outlineLevel="0" collapsed="false">
      <c r="A28" s="0" t="s">
        <v>12</v>
      </c>
      <c r="B28" s="0" t="n">
        <f aca="false">CORREL('Task 2'!$A$16:$A$23, 'Task 2'!$B$16:$B$23)</f>
        <v>0</v>
      </c>
      <c r="C28" s="0" t="n">
        <f aca="false">CORREL('Task 2'!$B$16:$B$23, 'Task 2'!$B$16:$B$23)</f>
        <v>1</v>
      </c>
      <c r="G28" s="0" t="s">
        <v>19</v>
      </c>
    </row>
    <row r="29" customFormat="false" ht="12.8" hidden="false" customHeight="false" outlineLevel="0" collapsed="false">
      <c r="A29" s="0" t="s">
        <v>13</v>
      </c>
      <c r="B29" s="0" t="n">
        <f aca="false">CORREL('Task 2'!$A$16:$A$23, 'Task 2'!$C$16:$C$23)</f>
        <v>0</v>
      </c>
      <c r="C29" s="0" t="n">
        <f aca="false">CORREL('Task 2'!$B$16:$B$23, 'Task 2'!$C$16:$C$23)</f>
        <v>0</v>
      </c>
      <c r="D29" s="0" t="n">
        <f aca="false">CORREL('Task 2'!$C$16:$C$23, 'Task 2'!$C$16:$C$23)</f>
        <v>1</v>
      </c>
    </row>
    <row r="30" customFormat="false" ht="12.8" hidden="false" customHeight="false" outlineLevel="0" collapsed="false">
      <c r="A30" s="0" t="s">
        <v>14</v>
      </c>
      <c r="B30" s="0" t="n">
        <f aca="false">CORREL('Task 2'!$A$16:$A$23, 'Task 2'!$D$16:$D$23)</f>
        <v>-0.335069846284318</v>
      </c>
      <c r="C30" s="14" t="n">
        <f aca="false">CORREL('Task 2'!$B$16:$B$23, 'Task 2'!$D$16:$D$23)</f>
        <v>-0.89255674570564</v>
      </c>
      <c r="D30" s="0" t="n">
        <f aca="false">CORREL('Task 2'!$C$16:$C$23, 'Task 2'!$D$16:$D$23)</f>
        <v>-0.219528519979381</v>
      </c>
      <c r="E30" s="0" t="n">
        <f aca="false">CORREL('Task 2'!$D$16:$D$23, 'Task 2'!$D$16:$D$23)</f>
        <v>1</v>
      </c>
    </row>
    <row r="33" customFormat="false" ht="12.8" hidden="false" customHeight="false" outlineLevel="0" collapsed="false">
      <c r="A33" s="0" t="s">
        <v>20</v>
      </c>
    </row>
    <row r="34" customFormat="false" ht="12.8" hidden="false" customHeight="false" outlineLevel="0" collapsed="false">
      <c r="A34" s="15" t="s">
        <v>21</v>
      </c>
    </row>
    <row r="36" customFormat="false" ht="12.8" hidden="false" customHeight="false" outlineLevel="0" collapsed="false">
      <c r="A36" s="0" t="s">
        <v>22</v>
      </c>
      <c r="B36" s="0" t="s">
        <v>23</v>
      </c>
    </row>
    <row r="37" customFormat="false" ht="12.8" hidden="false" customHeight="false" outlineLevel="0" collapsed="false">
      <c r="A37" s="0" t="s">
        <v>24</v>
      </c>
      <c r="B37" s="0" t="n">
        <f aca="false" t="array" ref="B37:B37">RSQ($D$16:$D$23 , $A$16:$A$23)</f>
        <v>0.112271801888996</v>
      </c>
    </row>
    <row r="38" customFormat="false" ht="12.8" hidden="false" customHeight="false" outlineLevel="0" collapsed="false">
      <c r="A38" s="0" t="s">
        <v>25</v>
      </c>
      <c r="B38" s="0" t="n">
        <f aca="false" t="array" ref="B38:B38">STEYX($D$16:$D$23 , $A$16:$A$23)</f>
        <v>0.0941612092813879</v>
      </c>
    </row>
    <row r="40" customFormat="false" ht="12.8" hidden="false" customHeight="false" outlineLevel="0" collapsed="false">
      <c r="A40" s="0" t="s">
        <v>26</v>
      </c>
      <c r="B40" s="0" t="n">
        <f aca="false" t="array" ref="B40:B40">SLOPE($D$16:$D$23 , $A$16:$A$23)</f>
        <v>-0.058</v>
      </c>
    </row>
    <row r="41" customFormat="false" ht="12.8" hidden="false" customHeight="false" outlineLevel="0" collapsed="false">
      <c r="A41" s="0" t="s">
        <v>27</v>
      </c>
      <c r="B41" s="0" t="n">
        <f aca="false" t="array" ref="B41:B41">INTERCEPT($D$16:$D$23 , $A$16:$A$23)</f>
        <v>0.248</v>
      </c>
    </row>
    <row r="43" customFormat="false" ht="12.8" hidden="false" customHeight="false" outlineLevel="0" collapsed="false">
      <c r="A43" s="0" t="n">
        <f aca="false">INDEX($A$16:$A$23, 1, 1)</f>
        <v>1</v>
      </c>
      <c r="B43" s="0" t="n">
        <f aca="false">$B$40 * $A$43 + $B$41</f>
        <v>0.19</v>
      </c>
    </row>
    <row r="44" customFormat="false" ht="12.8" hidden="false" customHeight="false" outlineLevel="0" collapsed="false">
      <c r="A44" s="0" t="n">
        <f aca="false">INDEX($A$16:$A$23, 2, 1)</f>
        <v>1</v>
      </c>
      <c r="B44" s="0" t="n">
        <f aca="false">$B$40 * $A$44 + $B$41</f>
        <v>0.19</v>
      </c>
    </row>
    <row r="45" customFormat="false" ht="12.8" hidden="false" customHeight="false" outlineLevel="0" collapsed="false">
      <c r="A45" s="0" t="n">
        <f aca="false">INDEX($A$16:$A$23, 3, 1)</f>
        <v>1</v>
      </c>
      <c r="B45" s="0" t="n">
        <f aca="false">$B$40 * $A$45 + $B$41</f>
        <v>0.19</v>
      </c>
    </row>
    <row r="46" customFormat="false" ht="12.8" hidden="false" customHeight="false" outlineLevel="0" collapsed="false">
      <c r="A46" s="0" t="n">
        <f aca="false">INDEX($A$16:$A$23, 4, 1)</f>
        <v>1</v>
      </c>
      <c r="B46" s="0" t="n">
        <f aca="false">$B$40 * $A$46 + $B$41</f>
        <v>0.19</v>
      </c>
    </row>
    <row r="47" customFormat="false" ht="12.8" hidden="false" customHeight="false" outlineLevel="0" collapsed="false">
      <c r="A47" s="0" t="n">
        <f aca="false">INDEX($A$16:$A$23, 5, 1)</f>
        <v>0</v>
      </c>
      <c r="B47" s="0" t="n">
        <f aca="false">$B$40 * $A$47 + $B$41</f>
        <v>0.248</v>
      </c>
    </row>
    <row r="48" customFormat="false" ht="12.8" hidden="false" customHeight="false" outlineLevel="0" collapsed="false">
      <c r="A48" s="0" t="n">
        <f aca="false">INDEX($A$16:$A$23, 6, 1)</f>
        <v>0</v>
      </c>
      <c r="B48" s="0" t="n">
        <f aca="false">$B$40 * $A$48 + $B$41</f>
        <v>0.248</v>
      </c>
    </row>
    <row r="49" customFormat="false" ht="12.8" hidden="false" customHeight="false" outlineLevel="0" collapsed="false">
      <c r="A49" s="0" t="n">
        <f aca="false">INDEX($A$16:$A$23, 7, 1)</f>
        <v>0</v>
      </c>
      <c r="B49" s="0" t="n">
        <f aca="false">$B$40 * $A$49 + $B$41</f>
        <v>0.248</v>
      </c>
    </row>
    <row r="50" customFormat="false" ht="12.8" hidden="false" customHeight="false" outlineLevel="0" collapsed="false">
      <c r="A50" s="0" t="n">
        <f aca="false">INDEX($A$16:$A$23, 8, 1)</f>
        <v>0</v>
      </c>
      <c r="B50" s="0" t="n">
        <f aca="false">$B$40 * $A$50 + $B$41</f>
        <v>0.248</v>
      </c>
    </row>
  </sheetData>
  <mergeCells count="2">
    <mergeCell ref="A2:C2"/>
    <mergeCell ref="D2:F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2020-03-06T20:02:31Z</dcterms:created>
  <dc:creator/>
  <dc:description/>
  <dc:language>en-US</dc:language>
  <cp:lastModifiedBy/>
  <dcterms:modified xsi:type="dcterms:W3CDTF">2020-03-09T22:15:55Z</dcterms:modified>
  <cp:revision>5</cp:revision>
  <dc:subject/>
  <dc:title/>
</cp:coreProperties>
</file>