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palladiumgroup-my.sharepoint.com/personal/anubhuti_mishra_thepalladiumgroup_com/Documents/Documents/Honduras_VAT/data/"/>
    </mc:Choice>
  </mc:AlternateContent>
  <xr:revisionPtr revIDLastSave="53" documentId="8_{AF3990EB-5F01-4FF0-8FC0-32A9DA12E882}" xr6:coauthVersionLast="47" xr6:coauthVersionMax="47" xr10:uidLastSave="{61ABC89C-DB31-4B4D-B050-84D7181F7B70}"/>
  <bookViews>
    <workbookView xWindow="28680" yWindow="-120" windowWidth="29040" windowHeight="15840" activeTab="1" xr2:uid="{C7DB38F6-9517-47B2-B971-E9FED1A2F8D7}"/>
  </bookViews>
  <sheets>
    <sheet name="Main features" sheetId="1" r:id="rId1"/>
    <sheet name="Distribution chain" sheetId="2" r:id="rId2"/>
  </sheets>
  <definedNames>
    <definedName name="_xlnm._FilterDatabase" localSheetId="0" hidden="1">'Main features'!$A$1:$I$22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40" i="2"/>
  <c r="L30" i="2"/>
  <c r="L8" i="2"/>
  <c r="L3" i="2"/>
  <c r="L38" i="2"/>
  <c r="L25" i="2"/>
  <c r="L4" i="2"/>
  <c r="L32" i="2"/>
  <c r="L26" i="2"/>
  <c r="L5" i="2"/>
  <c r="L29" i="2"/>
  <c r="L35" i="2"/>
  <c r="L7" i="2"/>
  <c r="L10" i="2"/>
  <c r="L11" i="2"/>
  <c r="L12" i="2"/>
  <c r="L13" i="2"/>
  <c r="L14" i="2"/>
  <c r="L15" i="2"/>
  <c r="L16" i="2"/>
  <c r="L18" i="2"/>
  <c r="L19" i="2"/>
  <c r="L20" i="2"/>
  <c r="L21" i="2"/>
  <c r="L6" i="2"/>
  <c r="L17" i="2"/>
  <c r="L9" i="2"/>
  <c r="L46" i="2"/>
  <c r="L45" i="2"/>
  <c r="L28" i="2"/>
  <c r="L44" i="2"/>
  <c r="L41" i="2"/>
  <c r="L34" i="2"/>
  <c r="L33" i="2"/>
  <c r="L22" i="2"/>
  <c r="L23" i="2"/>
  <c r="L37" i="2"/>
  <c r="L24" i="2"/>
  <c r="L27" i="2"/>
  <c r="L43" i="2"/>
  <c r="L47" i="2"/>
  <c r="L36" i="2"/>
  <c r="L39" i="2"/>
  <c r="L31" i="2"/>
  <c r="L42" i="2"/>
  <c r="H26" i="2"/>
  <c r="I26" i="2"/>
  <c r="F26" i="2"/>
  <c r="E26" i="2"/>
  <c r="F2" i="2"/>
  <c r="F40" i="2"/>
  <c r="F30" i="2"/>
  <c r="F8" i="2"/>
  <c r="F3" i="2"/>
  <c r="F38" i="2"/>
  <c r="F25" i="2"/>
  <c r="F4" i="2"/>
  <c r="F32" i="2"/>
  <c r="F5" i="2"/>
  <c r="F29" i="2"/>
  <c r="F35" i="2"/>
  <c r="F7" i="2"/>
  <c r="F10" i="2"/>
  <c r="F11" i="2"/>
  <c r="F12" i="2"/>
  <c r="F13" i="2"/>
  <c r="F14" i="2"/>
  <c r="F15" i="2"/>
  <c r="F16" i="2"/>
  <c r="F18" i="2"/>
  <c r="F19" i="2"/>
  <c r="F20" i="2"/>
  <c r="F21" i="2"/>
  <c r="F6" i="2"/>
  <c r="E2" i="2"/>
  <c r="E40" i="2"/>
  <c r="E30" i="2"/>
  <c r="E8" i="2"/>
  <c r="E3" i="2"/>
  <c r="E38" i="2"/>
  <c r="E25" i="2"/>
  <c r="E4" i="2"/>
  <c r="E32" i="2"/>
  <c r="E5" i="2"/>
  <c r="E29" i="2"/>
  <c r="E35" i="2"/>
  <c r="E7" i="2"/>
  <c r="E10" i="2"/>
  <c r="E11" i="2"/>
  <c r="E12" i="2"/>
  <c r="E13" i="2"/>
  <c r="E14" i="2"/>
  <c r="E15" i="2"/>
  <c r="E16" i="2"/>
  <c r="E18" i="2"/>
  <c r="E19" i="2"/>
  <c r="E20" i="2"/>
  <c r="E21" i="2"/>
  <c r="E6" i="2"/>
  <c r="F9" i="2"/>
  <c r="F46" i="2"/>
  <c r="F45" i="2"/>
  <c r="F28" i="2"/>
  <c r="F44" i="2"/>
  <c r="F41" i="2"/>
  <c r="F34" i="2"/>
  <c r="F33" i="2"/>
  <c r="F22" i="2"/>
  <c r="F23" i="2"/>
  <c r="F37" i="2"/>
  <c r="F24" i="2"/>
  <c r="F27" i="2"/>
  <c r="F43" i="2"/>
  <c r="F47" i="2"/>
  <c r="F36" i="2"/>
  <c r="F39" i="2"/>
  <c r="F31" i="2"/>
  <c r="F42" i="2"/>
  <c r="F17" i="2"/>
  <c r="E17" i="2"/>
  <c r="E9" i="2"/>
  <c r="E46" i="2"/>
  <c r="E45" i="2"/>
  <c r="E28" i="2"/>
  <c r="E44" i="2"/>
  <c r="E41" i="2"/>
  <c r="E34" i="2"/>
  <c r="E33" i="2"/>
  <c r="E22" i="2"/>
  <c r="E23" i="2"/>
  <c r="E37" i="2"/>
  <c r="E24" i="2"/>
  <c r="E27" i="2"/>
  <c r="E43" i="2"/>
  <c r="E47" i="2"/>
  <c r="E36" i="2"/>
  <c r="E39" i="2"/>
  <c r="E31" i="2"/>
  <c r="E42" i="2"/>
  <c r="I2" i="2"/>
  <c r="I40" i="2"/>
  <c r="I30" i="2"/>
  <c r="I8" i="2"/>
  <c r="I3" i="2"/>
  <c r="I38" i="2"/>
  <c r="I25" i="2"/>
  <c r="I4" i="2"/>
  <c r="I32" i="2"/>
  <c r="I5" i="2"/>
  <c r="I29" i="2"/>
  <c r="I35" i="2"/>
  <c r="I7" i="2"/>
  <c r="I10" i="2"/>
  <c r="I11" i="2"/>
  <c r="I12" i="2"/>
  <c r="I13" i="2"/>
  <c r="I14" i="2"/>
  <c r="I15" i="2"/>
  <c r="I16" i="2"/>
  <c r="I18" i="2"/>
  <c r="I19" i="2"/>
  <c r="I20" i="2"/>
  <c r="I21" i="2"/>
  <c r="I6" i="2"/>
  <c r="I17" i="2"/>
  <c r="I9" i="2"/>
  <c r="I45" i="2"/>
  <c r="I28" i="2"/>
  <c r="I44" i="2"/>
  <c r="I41" i="2"/>
  <c r="I34" i="2"/>
  <c r="I33" i="2"/>
  <c r="I22" i="2"/>
  <c r="I23" i="2"/>
  <c r="I37" i="2"/>
  <c r="I24" i="2"/>
  <c r="I27" i="2"/>
  <c r="I43" i="2"/>
  <c r="I47" i="2"/>
  <c r="I36" i="2"/>
  <c r="I39" i="2"/>
  <c r="I31" i="2"/>
  <c r="I42" i="2"/>
  <c r="I46" i="2"/>
  <c r="H2" i="2"/>
  <c r="H40" i="2"/>
  <c r="H30" i="2"/>
  <c r="H8" i="2"/>
  <c r="H3" i="2"/>
  <c r="H38" i="2"/>
  <c r="H25" i="2"/>
  <c r="H4" i="2"/>
  <c r="H32" i="2"/>
  <c r="H5" i="2"/>
  <c r="H29" i="2"/>
  <c r="H35" i="2"/>
  <c r="H7" i="2"/>
  <c r="H10" i="2"/>
  <c r="H11" i="2"/>
  <c r="H12" i="2"/>
  <c r="H13" i="2"/>
  <c r="H14" i="2"/>
  <c r="H15" i="2"/>
  <c r="H16" i="2"/>
  <c r="H18" i="2"/>
  <c r="H19" i="2"/>
  <c r="H20" i="2"/>
  <c r="H21" i="2"/>
  <c r="H6" i="2"/>
  <c r="H17" i="2"/>
  <c r="H9" i="2"/>
  <c r="H45" i="2"/>
  <c r="H28" i="2"/>
  <c r="H44" i="2"/>
  <c r="H41" i="2"/>
  <c r="H34" i="2"/>
  <c r="H33" i="2"/>
  <c r="H22" i="2"/>
  <c r="H23" i="2"/>
  <c r="H37" i="2"/>
  <c r="H24" i="2"/>
  <c r="H27" i="2"/>
  <c r="H43" i="2"/>
  <c r="H47" i="2"/>
  <c r="H36" i="2"/>
  <c r="H39" i="2"/>
  <c r="H31" i="2"/>
  <c r="H42" i="2"/>
  <c r="H46"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2"/>
        </ext>
      </extLst>
    </bk>
    <bk>
      <extLst>
        <ext uri="{3e2802c4-a4d2-4d8b-9148-e3be6c30e623}">
          <xlrd:rvb i="21"/>
        </ext>
      </extLst>
    </bk>
    <bk>
      <extLst>
        <ext uri="{3e2802c4-a4d2-4d8b-9148-e3be6c30e623}">
          <xlrd:rvb i="30"/>
        </ext>
      </extLst>
    </bk>
    <bk>
      <extLst>
        <ext uri="{3e2802c4-a4d2-4d8b-9148-e3be6c30e623}">
          <xlrd:rvb i="39"/>
        </ext>
      </extLst>
    </bk>
    <bk>
      <extLst>
        <ext uri="{3e2802c4-a4d2-4d8b-9148-e3be6c30e623}">
          <xlrd:rvb i="48"/>
        </ext>
      </extLst>
    </bk>
    <bk>
      <extLst>
        <ext uri="{3e2802c4-a4d2-4d8b-9148-e3be6c30e623}">
          <xlrd:rvb i="57"/>
        </ext>
      </extLst>
    </bk>
    <bk>
      <extLst>
        <ext uri="{3e2802c4-a4d2-4d8b-9148-e3be6c30e623}">
          <xlrd:rvb i="67"/>
        </ext>
      </extLst>
    </bk>
    <bk>
      <extLst>
        <ext uri="{3e2802c4-a4d2-4d8b-9148-e3be6c30e623}">
          <xlrd:rvb i="77"/>
        </ext>
      </extLst>
    </bk>
    <bk>
      <extLst>
        <ext uri="{3e2802c4-a4d2-4d8b-9148-e3be6c30e623}">
          <xlrd:rvb i="85"/>
        </ext>
      </extLst>
    </bk>
    <bk>
      <extLst>
        <ext uri="{3e2802c4-a4d2-4d8b-9148-e3be6c30e623}">
          <xlrd:rvb i="93"/>
        </ext>
      </extLst>
    </bk>
    <bk>
      <extLst>
        <ext uri="{3e2802c4-a4d2-4d8b-9148-e3be6c30e623}">
          <xlrd:rvb i="100"/>
        </ext>
      </extLst>
    </bk>
    <bk>
      <extLst>
        <ext uri="{3e2802c4-a4d2-4d8b-9148-e3be6c30e623}">
          <xlrd:rvb i="112"/>
        </ext>
      </extLst>
    </bk>
    <bk>
      <extLst>
        <ext uri="{3e2802c4-a4d2-4d8b-9148-e3be6c30e623}">
          <xlrd:rvb i="121"/>
        </ext>
      </extLst>
    </bk>
    <bk>
      <extLst>
        <ext uri="{3e2802c4-a4d2-4d8b-9148-e3be6c30e623}">
          <xlrd:rvb i="129"/>
        </ext>
      </extLst>
    </bk>
    <bk>
      <extLst>
        <ext uri="{3e2802c4-a4d2-4d8b-9148-e3be6c30e623}">
          <xlrd:rvb i="138"/>
        </ext>
      </extLst>
    </bk>
    <bk>
      <extLst>
        <ext uri="{3e2802c4-a4d2-4d8b-9148-e3be6c30e623}">
          <xlrd:rvb i="151"/>
        </ext>
      </extLst>
    </bk>
    <bk>
      <extLst>
        <ext uri="{3e2802c4-a4d2-4d8b-9148-e3be6c30e623}">
          <xlrd:rvb i="159"/>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<sst xmlns="http://schemas.openxmlformats.org/spreadsheetml/2006/main" count="277" uniqueCount="69">
  <si>
    <t>Number</t>
  </si>
  <si>
    <t>Department</t>
  </si>
  <si>
    <t>Municipality</t>
  </si>
  <si>
    <t>Warehouse name</t>
  </si>
  <si>
    <t>Longitude</t>
  </si>
  <si>
    <t>Latitude</t>
  </si>
  <si>
    <t>Level</t>
  </si>
  <si>
    <t>Supplying Regions</t>
  </si>
  <si>
    <t>Address</t>
  </si>
  <si>
    <t>Atlántida</t>
  </si>
  <si>
    <t>Almacen Regional Atlantida
RS Atlántida</t>
  </si>
  <si>
    <t>1,2,11</t>
  </si>
  <si>
    <t>Colón</t>
  </si>
  <si>
    <t>RS Colón</t>
  </si>
  <si>
    <t>Comayagua</t>
  </si>
  <si>
    <t>Almacen Regional Comayagua
RS Comayagua</t>
  </si>
  <si>
    <t>3, 10, 12</t>
  </si>
  <si>
    <t>Copán</t>
  </si>
  <si>
    <t>Almacen Regional Copán
RS Copán</t>
  </si>
  <si>
    <t>4, 14</t>
  </si>
  <si>
    <t>Cortés</t>
  </si>
  <si>
    <t>RS cortes</t>
  </si>
  <si>
    <t>20, 16, 18</t>
  </si>
  <si>
    <t>Catarino</t>
  </si>
  <si>
    <t>Choluteca</t>
  </si>
  <si>
    <t>RS Choluteca</t>
  </si>
  <si>
    <t>El Paraíso</t>
  </si>
  <si>
    <t>RS El Paraíso</t>
  </si>
  <si>
    <t>Francisco Morazán</t>
  </si>
  <si>
    <t>RS Francisco Morazán</t>
  </si>
  <si>
    <t>Gracias a Dios</t>
  </si>
  <si>
    <t xml:space="preserve">RS Gracias a Dios </t>
  </si>
  <si>
    <t>Intibucá</t>
  </si>
  <si>
    <t>RS Intibucá</t>
  </si>
  <si>
    <t>Islas de la Bahía</t>
  </si>
  <si>
    <t>RS Islas de la Bahía</t>
  </si>
  <si>
    <t>La Paz</t>
  </si>
  <si>
    <t>RS La Paz</t>
  </si>
  <si>
    <t>Lempira</t>
  </si>
  <si>
    <t>RS Lempira</t>
  </si>
  <si>
    <t>Ocotepeque</t>
  </si>
  <si>
    <t xml:space="preserve">RS Ocotepeque </t>
  </si>
  <si>
    <t>Olancho</t>
  </si>
  <si>
    <t>RS Olancho</t>
  </si>
  <si>
    <t>Santa Bárbara</t>
  </si>
  <si>
    <t>RS Santa Bárbara</t>
  </si>
  <si>
    <t>Valle</t>
  </si>
  <si>
    <t>RS Valle</t>
  </si>
  <si>
    <t>Yoro</t>
  </si>
  <si>
    <t xml:space="preserve">RS  Yoro  </t>
  </si>
  <si>
    <t xml:space="preserve">RS Metropolitana Distrito Central </t>
  </si>
  <si>
    <t>Centro Nor Occidental de Biológicos
RS Cortés</t>
  </si>
  <si>
    <t>Almacén Naciónal de Biológicos</t>
  </si>
  <si>
    <t>1 - 20</t>
  </si>
  <si>
    <t>https://goo.gl/maps/cvVpkZEvEiH4HB7q8</t>
  </si>
  <si>
    <t>origin warehouse</t>
  </si>
  <si>
    <t>Longitude1</t>
  </si>
  <si>
    <t>Latitude1</t>
  </si>
  <si>
    <t>destination warehouse</t>
  </si>
  <si>
    <t>Longitude2</t>
  </si>
  <si>
    <t>Latitude2</t>
  </si>
  <si>
    <t>Hours:minutes</t>
  </si>
  <si>
    <t>Vía</t>
  </si>
  <si>
    <t>Hours</t>
  </si>
  <si>
    <t>Terrestre</t>
  </si>
  <si>
    <t>Maritima</t>
  </si>
  <si>
    <t>Aerea</t>
  </si>
  <si>
    <t>San Pedro Sula</t>
  </si>
  <si>
    <t>Distrito Central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</si>
</sst>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7" fontId="0" fillId="0" borderId="0" xfId="0" quotePrefix="1" applyNumberFormat="1" applyAlignment="1">
      <alignment horizontal="left"/>
    </xf>
    <xf numFmtId="0" fontId="0" fillId="0" borderId="0" xfId="0" applyAlignment="1">
      <alignment horizontal="center" vertical="center"/>
    </xf>
    <xf numFmtId="0" fontId="0" fillId="0" borderId="0" xfId="0" applyAlignment="1">
      <alignment wrapText="1"/>
    </xf>
    <xf numFmtId="20" fontId="0" fillId="0" borderId="0" xfId="0" applyNumberFormat="1"/>
  </cellXfs>
  <cellStyles count="1">
    <cellStyle name="Normal" xfId="0" builtinId="0"/>
  </cellStyles>
  <dxfs count="3">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18" Type="http://schemas.openxmlformats.org/officeDocument/2006/relationships/customXml" Target="../customXml/item3.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Danl%c3%ad" TargetMode="External"/><Relationship Id="rId13" Type="http://schemas.openxmlformats.org/officeDocument/2006/relationships/hyperlink" Target="https://www.bing.com/th?id=AMMS_67c834eedfcfccbd1050db50054ff787&amp;qlt=95" TargetMode="External"/><Relationship Id="rId18" Type="http://schemas.openxmlformats.org/officeDocument/2006/relationships/hyperlink" Target="https://www.bing.com/images/search?form=xlimg&amp;q=Departamento+de+Ocotepeque" TargetMode="External"/><Relationship Id="rId3" Type="http://schemas.openxmlformats.org/officeDocument/2006/relationships/hyperlink" Target="https://www.bing.com/th?id=AMMS_a92d74b5480be509165bc32c57f878ec&amp;qlt=95" TargetMode="External"/><Relationship Id="rId21" Type="http://schemas.openxmlformats.org/officeDocument/2006/relationships/hyperlink" Target="https://www.bing.com/th?id=AMMS_42e50c5754bfe9eeadf882d0ed846c05&amp;qlt=95" TargetMode="External"/><Relationship Id="rId7" Type="http://schemas.openxmlformats.org/officeDocument/2006/relationships/hyperlink" Target="https://www.bing.com/th?id=AMMS_b0cbee0589922d278a1de1991ba75d30&amp;qlt=95" TargetMode="External"/><Relationship Id="rId12" Type="http://schemas.openxmlformats.org/officeDocument/2006/relationships/hyperlink" Target="https://www.bing.com/images/search?form=xlimg&amp;q=Departamento+de+Intibuc%c3%a1" TargetMode="External"/><Relationship Id="rId17" Type="http://schemas.openxmlformats.org/officeDocument/2006/relationships/hyperlink" Target="https://www.bing.com/th?id=AMMS_31880d95ff345b45fe8afb71f87e8426&amp;qlt=95" TargetMode="External"/><Relationship Id="rId2" Type="http://schemas.openxmlformats.org/officeDocument/2006/relationships/hyperlink" Target="https://www.bing.com/images/search?form=xlimg&amp;q=La+Ceiba" TargetMode="External"/><Relationship Id="rId16" Type="http://schemas.openxmlformats.org/officeDocument/2006/relationships/hyperlink" Target="https://www.bing.com/images/search?form=xlimg&amp;q=Gracias+Lempira" TargetMode="External"/><Relationship Id="rId20" Type="http://schemas.openxmlformats.org/officeDocument/2006/relationships/hyperlink" Target="https://www.bing.com/images/search?form=xlimg&amp;q=Juticalpa" TargetMode="External"/><Relationship Id="rId1" Type="http://schemas.openxmlformats.org/officeDocument/2006/relationships/hyperlink" Target="https://www.bing.com/th?id=AMMS_6596c28269916e35bae93bd860c6bb91&amp;qlt=95" TargetMode="External"/><Relationship Id="rId6" Type="http://schemas.openxmlformats.org/officeDocument/2006/relationships/hyperlink" Target="https://www.bing.com/images/search?form=xlimg&amp;q=Santa+Rosa+de+Cop%c3%a1n" TargetMode="External"/><Relationship Id="rId11" Type="http://schemas.openxmlformats.org/officeDocument/2006/relationships/hyperlink" Target="https://www.bing.com/th?id=AMMS_8548263a5a209f5879f21adec2de35c5&amp;qlt=95" TargetMode="External"/><Relationship Id="rId5" Type="http://schemas.openxmlformats.org/officeDocument/2006/relationships/hyperlink" Target="https://www.bing.com/th?id=AMMS_eaec8447d36bdad7f6ef2497fe8c9e1a&amp;qlt=95" TargetMode="External"/><Relationship Id="rId15" Type="http://schemas.openxmlformats.org/officeDocument/2006/relationships/hyperlink" Target="https://www.bing.com/th?id=AMMS_061b95d0d01f41d92136e37cc0cfcde9&amp;qlt=95" TargetMode="External"/><Relationship Id="rId10" Type="http://schemas.openxmlformats.org/officeDocument/2006/relationships/hyperlink" Target="https://www.bing.com/images/search?form=xlimg&amp;q=Tegucigalpa" TargetMode="External"/><Relationship Id="rId19" Type="http://schemas.openxmlformats.org/officeDocument/2006/relationships/hyperlink" Target="https://www.bing.com/th?id=AMMS_c31b7ad7249487e2771000f84fa084c9&amp;qlt=95" TargetMode="External"/><Relationship Id="rId4" Type="http://schemas.openxmlformats.org/officeDocument/2006/relationships/hyperlink" Target="https://www.bing.com/images/search?form=xlimg&amp;q=Comayagua+Comayagua" TargetMode="External"/><Relationship Id="rId9" Type="http://schemas.openxmlformats.org/officeDocument/2006/relationships/hyperlink" Target="https://www.bing.com/th?id=AMMS_83040f0a4b0061a8e37c3fe84c9945bd&amp;qlt=95" TargetMode="External"/><Relationship Id="rId14" Type="http://schemas.openxmlformats.org/officeDocument/2006/relationships/hyperlink" Target="https://www.bing.com/images/search?form=xlimg&amp;q=La+Paz" TargetMode="External"/><Relationship Id="rId22" Type="http://schemas.openxmlformats.org/officeDocument/2006/relationships/hyperlink" Target="https://www.bing.com/images/search?form=xlimg&amp;q=Santa+B%c3%a1rbara+Californ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Srd>
</file>

<file path=xl/richData/rdarray.xml><?xml version="1.0" encoding="utf-8"?>
<arrayData xmlns="http://schemas.microsoft.com/office/spreadsheetml/2017/richdata2" count="10">
  <a r="1">
    <v t="s">Jerry Sabio (Alcalde)</v>
  </a>
  <a r="1">
    <v t="s">Hora estándar del centro</v>
  </a>
  <a r="1">
    <v t="s">Héctor Mendoza (Alcalde)</v>
  </a>
  <a r="1">
    <v t="s">Armando Calidonio Alvarado (Alcalde)</v>
  </a>
  <a r="1">
    <v t="s">Quintín Soriano (Alcalde)</v>
  </a>
  <a r="1">
    <v t="s">Gustavo Mendoza (Alcalde)</v>
  </a>
  <a r="1">
    <v t="s">Ivan Arias (Alcalde)</v>
  </a>
  <a r="1">
    <v t="s">Bolivia Time Zone</v>
  </a>
  <a r="1">
    <v t="s">Randy Rowse (Alcalde)</v>
  </a>
  <a r="1">
    <v t="s">Tiempo del Pacífico</v>
  </a>
</arrayData>
</file>

<file path=xl/richData/rdrichvalue.xml><?xml version="1.0" encoding="utf-8"?>
<rvData xmlns="http://schemas.microsoft.com/office/spreadsheetml/2017/richdata" count="167">
  <rv s="0">
    <v>536870912</v>
    <v>La Ceiba</v>
    <v>7811b056-fe87-8df4-2fdf-f5f6e1d03eb5</v>
    <v>es-ES</v>
    <v>Map</v>
  </rv>
  <rv s="1">
    <fb>654</fb>
    <v>13</v>
  </rv>
  <rv s="0">
    <v>536870912</v>
    <v>Departamento de Atlántida</v>
    <v>702947cc-d6b1-39ba-53d0-8fb30bcdd562</v>
    <v>es-US</v>
    <v>Map</v>
  </rv>
  <rv s="2">
    <v>0</v>
    <v>11</v>
    <v>14</v>
    <v>6</v>
    <v>0</v>
    <v>Image of La Ceiba</v>
  </rv>
  <rv s="1">
    <fb>15.766667</fb>
    <v>15</v>
  </rv>
  <rv s="3">
    <v>https://www.bing.com/search?q=La+Ceiba&amp;form=skydnc</v>
    <v>Aprenda más con Bing</v>
  </rv>
  <rv s="4">
    <v>0</v>
  </rv>
  <rv s="1">
    <fb>-86.833332999999996</fb>
    <v>15</v>
  </rv>
  <rv s="0">
    <v>536870912</v>
    <v>Honduras</v>
    <v>f3535c6b-be45-301f-41bd-b224e60e78e7</v>
    <v>es-US</v>
    <v>Map</v>
  </rv>
  <rv s="1">
    <fb>222055</fb>
    <v>13</v>
  </rv>
  <rv s="4">
    <v>1</v>
  </rv>
  <rv s="5">
    <v>#VALUE!</v>
    <v>es-ES</v>
    <v>7811b056-fe87-8df4-2fdf-f5f6e1d03eb5</v>
    <v>536870912</v>
    <v>1</v>
    <v>5</v>
    <v>6</v>
    <v>7</v>
    <v>La Ceiba</v>
    <v>9</v>
    <v>10</v>
    <v>Map</v>
    <v>11</v>
    <v>12</v>
    <v>1</v>
    <v>La Ceiba es un municipio y una ciudad de la República de Honduras, cabecera del departamento de Atlántida, además es la Quinta ciudad más grande y poblada del país después de Danlí. Se dice que es ciudad hermana de Tela, en Atlántida.</v>
    <v>2</v>
    <v>3</v>
    <v>4</v>
    <v>5</v>
    <v>6</v>
    <v>7</v>
    <v>La Ceiba</v>
    <v>8</v>
    <v>9</v>
    <v>La Ceiba</v>
    <v>mdp/vdpid/5553604766279401473</v>
    <v>10</v>
  </rv>
  <rv s="0">
    <v>536870912</v>
    <v>Trujillo</v>
    <v>927ce816-42d7-be86-6b24-2b4945c807e2</v>
    <v>es-ES</v>
    <v>Map</v>
  </rv>
  <rv s="1">
    <fb>955</fb>
    <v>13</v>
  </rv>
  <rv s="0">
    <v>536870912</v>
    <v>Departamento de Colón</v>
    <v>11442aed-534d-e11a-22b2-8603ec21c516</v>
    <v>es-US</v>
    <v>Map</v>
  </rv>
  <rv s="1">
    <fb>15.916667</fb>
    <v>15</v>
  </rv>
  <rv s="3">
    <v>https://www.bing.com/search?q=Trujillo+Honduras&amp;form=skydnc</v>
    <v>Aprenda más con Bing</v>
  </rv>
  <rv s="4">
    <v>2</v>
  </rv>
  <rv s="1">
    <fb>-86</fb>
    <v>15</v>
  </rv>
  <rv s="1">
    <fb>67878</fb>
    <v>13</v>
  </rv>
  <rv s="6">
    <v>#VALUE!</v>
    <v>es-ES</v>
    <v>927ce816-42d7-be86-6b24-2b4945c807e2</v>
    <v>536870912</v>
    <v>1</v>
    <v>21</v>
    <v>22</v>
    <v>23</v>
    <v>Trujillo</v>
    <v>9</v>
    <v>24</v>
    <v>Map</v>
    <v>11</v>
    <v>12</v>
    <v>13</v>
    <v>Trujillo es un municipio y una ciudad de la República de Honduras, cabecera del departamento de Colón.</v>
    <v>14</v>
    <v>15</v>
    <v>16</v>
    <v>17</v>
    <v>18</v>
    <v>Trujillo</v>
    <v>8</v>
    <v>19</v>
    <v>Trujillo</v>
    <v>mdp/vdpid/5553621877898870785</v>
    <v>10</v>
  </rv>
  <rv s="0">
    <v>536870912</v>
    <v>Comayagua</v>
    <v>1da322ea-0990-6a70-ab05-1e0b6a5b6c54</v>
    <v>es-ES</v>
    <v>Map</v>
  </rv>
  <rv s="1">
    <fb>834</fb>
    <v>13</v>
  </rv>
  <rv s="0">
    <v>536870912</v>
    <v>Departamento de Comayagua</v>
    <v>34e8270a-3e9c-399e-dbc3-2630d4ee1cc1</v>
    <v>es-US</v>
    <v>Map</v>
  </rv>
  <rv s="2">
    <v>1</v>
    <v>11</v>
    <v>35</v>
    <v>6</v>
    <v>0</v>
    <v>Image of Comayagua</v>
  </rv>
  <rv s="1">
    <fb>14.46</fb>
    <v>15</v>
  </rv>
  <rv s="3">
    <v>https://www.bing.com/search?q=Comayagua+Comayagua&amp;form=skydnc</v>
    <v>Aprenda más con Bing</v>
  </rv>
  <rv s="1">
    <fb>-87.65</fb>
    <v>15</v>
  </rv>
  <rv s="1">
    <fb>172069</fb>
    <v>13</v>
  </rv>
  <rv s="7">
    <v>#VALUE!</v>
    <v>es-ES</v>
    <v>1da322ea-0990-6a70-ab05-1e0b6a5b6c54</v>
    <v>536870912</v>
    <v>1</v>
    <v>30</v>
    <v>6</v>
    <v>31</v>
    <v>Comayagua</v>
    <v>33</v>
    <v>34</v>
    <v>Map</v>
    <v>11</v>
    <v>12</v>
    <v>22</v>
    <v>Comayagua es un municipio y una ciudad de la República de Honduras, cabecera del departamento de Comayagua. Antigua capital del país y actual capital del departamento homónimo emplazada en el valle también de su mismo nombre, situada en la región central de Honduras.</v>
    <v>23</v>
    <v>24</v>
    <v>25</v>
    <v>26</v>
    <v>27</v>
    <v>Comayagua</v>
    <v>8</v>
    <v>28</v>
    <v>Comayagua</v>
    <v>mdp/vdpid/5553493276578807809</v>
    <v>10</v>
  </rv>
  <rv s="0">
    <v>536870912</v>
    <v>Santa Rosa de Copán</v>
    <v>cb0f6461-a43a-544d-4c66-0dbb0874d960</v>
    <v>es-ES</v>
    <v>Map</v>
  </rv>
  <rv s="1">
    <fb>306</fb>
    <v>13</v>
  </rv>
  <rv s="0">
    <v>536870912</v>
    <v>Departamento de Copán</v>
    <v>1af5f116-a30f-a7cb-60d0-538ffaa52ce7</v>
    <v>es-US</v>
    <v>Map</v>
  </rv>
  <rv s="2">
    <v>2</v>
    <v>11</v>
    <v>43</v>
    <v>6</v>
    <v>0</v>
    <v>Image of Santa Rosa de Copán</v>
  </rv>
  <rv s="1">
    <fb>14.766667</fb>
    <v>15</v>
  </rv>
  <rv s="3">
    <v>https://www.bing.com/search?q=Santa+Rosa+de+Cop%c3%a1n&amp;form=skydnc</v>
    <v>Aprenda más con Bing</v>
  </rv>
  <rv s="1">
    <fb>-88.783332999999999</fb>
    <v>15</v>
  </rv>
  <rv s="1">
    <fb>70757</fb>
    <v>13</v>
  </rv>
  <rv s="7">
    <v>#VALUE!</v>
    <v>es-ES</v>
    <v>cb0f6461-a43a-544d-4c66-0dbb0874d960</v>
    <v>536870912</v>
    <v>1</v>
    <v>42</v>
    <v>6</v>
    <v>31</v>
    <v>Santa Rosa de Copán</v>
    <v>33</v>
    <v>34</v>
    <v>Map</v>
    <v>11</v>
    <v>12</v>
    <v>31</v>
    <v>Santa Rosa de Copán, conocida también como la Sultana de Occidente, una ciudad tranquila y señorial, es la ciudad comercial y política más importante del occidente de la República de Honduras, cabecera del municipio homónimo y capital del departamento de Copán. En 2020 su proyección poblacional era de 70,757 habitantes. El municipio, debido a su patrimonio e historia cultural, fue declarado como Monumento Histórico Nacional, mediante Acuerdo Ejecutivo N.º 344. en 1991.</v>
    <v>32</v>
    <v>33</v>
    <v>34</v>
    <v>35</v>
    <v>36</v>
    <v>Santa Rosa de Copán</v>
    <v>8</v>
    <v>37</v>
    <v>Santa Rosa de Copán</v>
    <v>mdp/vdpid/5553288931396550657</v>
    <v>10</v>
  </rv>
  <rv s="0">
    <v>536870912</v>
    <v>San Pedro Sula</v>
    <v>61520991-d8c7-4432-89fb-e2903a393c97</v>
    <v>es-ES</v>
    <v>Map</v>
  </rv>
  <rv s="1">
    <fb>856</fb>
    <v>13</v>
  </rv>
  <rv s="0">
    <v>536870912</v>
    <v>Departamento de Cortés</v>
    <v>bd450a11-8f2d-a557-ddd8-d690f789ec15</v>
    <v>es-US</v>
    <v>Map</v>
  </rv>
  <rv s="1">
    <fb>15.5</fb>
    <v>15</v>
  </rv>
  <rv s="3">
    <v>https://www.bing.com/search?q=San+Pedro+Sula&amp;form=skydnc</v>
    <v>Aprenda más con Bing</v>
  </rv>
  <rv s="4">
    <v>3</v>
  </rv>
  <rv s="1">
    <fb>-88.033332999999999</fb>
    <v>15</v>
  </rv>
  <rv s="1">
    <fb>801259</fb>
    <v>13</v>
  </rv>
  <rv s="6">
    <v>#VALUE!</v>
    <v>es-ES</v>
    <v>61520991-d8c7-4432-89fb-e2903a393c97</v>
    <v>536870912</v>
    <v>1</v>
    <v>50</v>
    <v>22</v>
    <v>23</v>
    <v>San Pedro Sula</v>
    <v>33</v>
    <v>51</v>
    <v>Map</v>
    <v>11</v>
    <v>12</v>
    <v>40</v>
    <v>San Pedro Sula es una ciudad de la República de Honduras, capital administrativa del departamento de Cortés y una de las ciudades más grandes de Centroamérica y la segunda ciudad en población detrás del las ciudades gemelas de Tegucigalpa y Comayagüela. Entre otras muestras de su importancia, la ciudad es sede de las empresas industriales más importantes del país, por lo que también es conocida como la capital industrial del país.</v>
    <v>41</v>
    <v>42</v>
    <v>43</v>
    <v>44</v>
    <v>45</v>
    <v>San Pedro Sula</v>
    <v>8</v>
    <v>46</v>
    <v>San Pedro Sula</v>
    <v>mdp/vdpid/5553182692159258625</v>
    <v>10</v>
  </rv>
  <rv s="0">
    <v>536870912</v>
    <v>Choluteca</v>
    <v>e8116bb3-1758-c064-77ec-cd6692fcd2e2</v>
    <v>es-ES</v>
    <v>Map</v>
  </rv>
  <rv s="1">
    <fb>1072</fb>
    <v>13</v>
  </rv>
  <rv s="0">
    <v>536870912</v>
    <v>Departamento de Choluteca</v>
    <v>3a599964-e799-949b-eec1-79c52dfe6662</v>
    <v>es-US</v>
    <v>Map</v>
  </rv>
  <rv s="1">
    <fb>13.29627</fb>
    <v>15</v>
  </rv>
  <rv s="3">
    <v>https://www.bing.com/search?q=Choluteca&amp;form=skydnc</v>
    <v>Aprenda más con Bing</v>
  </rv>
  <rv s="4">
    <v>4</v>
  </rv>
  <rv s="1">
    <fb>-87.195740000000001</fb>
    <v>15</v>
  </rv>
  <rv s="1">
    <fb>168898</fb>
    <v>13</v>
  </rv>
  <rv s="6">
    <v>#VALUE!</v>
    <v>es-ES</v>
    <v>e8116bb3-1758-c064-77ec-cd6692fcd2e2</v>
    <v>536870912</v>
    <v>1</v>
    <v>57</v>
    <v>22</v>
    <v>23</v>
    <v>Choluteca</v>
    <v>33</v>
    <v>51</v>
    <v>Map</v>
    <v>11</v>
    <v>12</v>
    <v>49</v>
    <v>Choluteca, oficialmente denominada Ciudad de Choluteca y también conocida como la Sultana del Sur, es un municipio y una ciudad de la República de Honduras, cabecera del departamento de Choluteca. Es una de las ciudades coloniales más antiguas de la República de Honduras. Ubicada a 133 kilómetros de Tegucigalpa en la zona sur de Honduras, en la ribera del río Choluteca, en el departamento que lleva su mismo nombre.</v>
    <v>50</v>
    <v>51</v>
    <v>52</v>
    <v>53</v>
    <v>54</v>
    <v>Choluteca</v>
    <v>8</v>
    <v>55</v>
    <v>Choluteca</v>
    <v>mdp/vdpid/5554697593142902785</v>
    <v>10</v>
  </rv>
  <rv s="0">
    <v>536870912</v>
    <v>Danlí</v>
    <v>76bb7a4b-1013-c3b1-7498-5951be073e62</v>
    <v>es-ES</v>
    <v>Map</v>
  </rv>
  <rv s="1">
    <fb>2518</fb>
    <v>13</v>
  </rv>
  <rv s="0">
    <v>536870912</v>
    <v>Departamento de El Paraíso</v>
    <v>835ccc7d-9cd0-4825-3241-e863c5ee620c</v>
    <v>es-US</v>
    <v>Map</v>
  </rv>
  <rv s="2">
    <v>3</v>
    <v>11</v>
    <v>65</v>
    <v>6</v>
    <v>0</v>
    <v>Image of Danlí</v>
  </rv>
  <rv s="1">
    <fb>14.05</fb>
    <v>15</v>
  </rv>
  <rv s="3">
    <v>https://www.bing.com/search?q=Danl%c3%ad&amp;form=skydnc</v>
    <v>Aprenda más con Bing</v>
  </rv>
  <rv s="4">
    <v>5</v>
  </rv>
  <rv s="1">
    <fb>-86.583332999999996</fb>
    <v>15</v>
  </rv>
  <rv s="1">
    <fb>222211</fb>
    <v>13</v>
  </rv>
  <rv s="5">
    <v>#VALUE!</v>
    <v>es-ES</v>
    <v>76bb7a4b-1013-c3b1-7498-5951be073e62</v>
    <v>536870912</v>
    <v>1</v>
    <v>64</v>
    <v>6</v>
    <v>7</v>
    <v>Danlí</v>
    <v>9</v>
    <v>10</v>
    <v>Map</v>
    <v>11</v>
    <v>12</v>
    <v>58</v>
    <v>Danlí es una ciudad y municipio del departamento de El Paraíso, Honduras, además de ser la ciudad más grande e importante del dicho departamento. Actualmente es el cuarto municipio con más población en Honduras.</v>
    <v>59</v>
    <v>60</v>
    <v>61</v>
    <v>62</v>
    <v>63</v>
    <v>64</v>
    <v>Danlí</v>
    <v>8</v>
    <v>65</v>
    <v>Danlí</v>
    <v>mdp/vdpid/5553916306647941121</v>
    <v>10</v>
  </rv>
  <rv s="0">
    <v>536870912</v>
    <v>Tegucigalpa</v>
    <v>78ddeef7-86f1-2ff0-29ca-386d442656c1</v>
    <v>es-ES</v>
    <v>Map</v>
  </rv>
  <rv s="1">
    <fb>1502</fb>
    <v>13</v>
  </rv>
  <rv s="0">
    <v>536870912</v>
    <v>Departamento de Francisco Morazán</v>
    <v>e7bd130b-3daf-ad30-732a-07bfe91c1866</v>
    <v>es-ES</v>
    <v>Map</v>
  </rv>
  <rv s="2">
    <v>4</v>
    <v>11</v>
    <v>71</v>
    <v>6</v>
    <v>0</v>
    <v>Image of Tegucigalpa</v>
  </rv>
  <rv s="1">
    <fb>14.10576</fb>
    <v>15</v>
  </rv>
  <rv s="3">
    <v>https://www.bing.com/search?q=Tegucigalpa&amp;form=skydnc</v>
    <v>Aprenda más con Bing</v>
  </rv>
  <rv s="1">
    <fb>-87.2042</fb>
    <v>15</v>
  </rv>
  <rv s="0">
    <v>536870912</v>
    <v>Honduras</v>
    <v>f3535c6b-be45-301f-41bd-b224e60e78e7</v>
    <v>es-ES</v>
    <v>Map</v>
  </rv>
  <rv s="1">
    <fb>1276738</fb>
    <v>13</v>
  </rv>
  <rv s="7">
    <v>#VALUE!</v>
    <v>es-ES</v>
    <v>78ddeef7-86f1-2ff0-29ca-386d442656c1</v>
    <v>536870912</v>
    <v>1</v>
    <v>70</v>
    <v>6</v>
    <v>31</v>
    <v>Tegucigalpa</v>
    <v>33</v>
    <v>34</v>
    <v>Map</v>
    <v>11</v>
    <v>12</v>
    <v>68</v>
    <v>Tegucigalpa, oficialmente Tegucigalpa, Municipio del Distrito Central y abreviado como Tegucigalpa, M. D. C., es la capital y sede de gobierno de la República de Honduras, junto a su ciudad gemela Comayagüela, según los artículos 8 y 295 de la actual Constitución de Honduras. Es la tercera ciudad más poblada de Centroamérica con área metropolitana de más de 2.9 millones de habitantes.</v>
    <v>69</v>
    <v>70</v>
    <v>71</v>
    <v>72</v>
    <v>73</v>
    <v>Tegucigalpa</v>
    <v>74</v>
    <v>75</v>
    <v>Tegucigalpa</v>
    <v>mdp/vdpid/5553500909121568769</v>
    <v>10</v>
  </rv>
  <rv s="0">
    <v>536870912</v>
    <v>Puerto Lempira</v>
    <v>c0e7b072-b3e4-a982-93f1-280400fb39eb</v>
    <v>es-ES</v>
    <v>Map</v>
  </rv>
  <rv s="1">
    <fb>7126</fb>
    <v>13</v>
  </rv>
  <rv s="0">
    <v>536870912</v>
    <v>Departamento de Gracias a Dios</v>
    <v>5e961e8d-37a6-4d49-b36b-67fa593570b4</v>
    <v>es-ES</v>
    <v>Map</v>
  </rv>
  <rv s="1">
    <fb>15.26506</fb>
    <v>15</v>
  </rv>
  <rv s="3">
    <v>https://www.bing.com/search?q=Puerto+Lempira&amp;form=skydnc</v>
    <v>Aprenda más con Bing</v>
  </rv>
  <rv s="1">
    <fb>-83.774609999999996</fb>
    <v>15</v>
  </rv>
  <rv s="1">
    <fb>57385</fb>
    <v>13</v>
  </rv>
  <rv s="8">
    <v>#VALUE!</v>
    <v>es-ES</v>
    <v>c0e7b072-b3e4-a982-93f1-280400fb39eb</v>
    <v>536870912</v>
    <v>1</v>
    <v>75</v>
    <v>22</v>
    <v>76</v>
    <v>Puerto Lempira</v>
    <v>9</v>
    <v>24</v>
    <v>Map</v>
    <v>11</v>
    <v>12</v>
    <v>78</v>
    <v>Puerto Lempira es un municipio y una ciudad de la República de Honduras, cabecera del departamento de Gracias a Dios. Puerto Lempira está situado a las orillas de la laguna de Caratasca.</v>
    <v>79</v>
    <v>80</v>
    <v>81</v>
    <v>82</v>
    <v>Puerto Lempira</v>
    <v>74</v>
    <v>83</v>
    <v>Puerto Lempira</v>
    <v>mdp/vdpid/5555535096531910657</v>
    <v>10</v>
  </rv>
  <rv s="0">
    <v>536870912</v>
    <v>Departamento de Intibucá</v>
    <v>83637919-1982-883b-fa06-8f8cc8eba408</v>
    <v>es-ES</v>
    <v>Map</v>
  </rv>
  <rv s="1">
    <fb>3126</fb>
    <v>13</v>
  </rv>
  <rv s="0">
    <v>536870912</v>
    <v>La Esperanza</v>
    <v>1e56fdca-6c9f-8efc-f367-592629f24015</v>
    <v>es-ES</v>
    <v>Map</v>
  </rv>
  <rv s="0">
    <v>536870912</v>
    <v>Jesús de Otoro</v>
    <v>ca087624-13ce-50d2-54ff-b6df67c9069d</v>
    <v>es-ES</v>
    <v>Map</v>
  </rv>
  <rv s="2">
    <v>5</v>
    <v>11</v>
    <v>84</v>
    <v>6</v>
    <v>0</v>
    <v>Image of Departamento de Intibucá</v>
  </rv>
  <rv s="3">
    <v>https://www.bing.com/search?q=Departamento+de+Intibuc%c3%a1&amp;form=skydnc</v>
    <v>Aprenda más con Bing</v>
  </rv>
  <rv s="1">
    <fb>241568</fb>
    <v>13</v>
  </rv>
  <rv s="9">
    <v>#VALUE!</v>
    <v>es-ES</v>
    <v>83637919-1982-883b-fa06-8f8cc8eba408</v>
    <v>536870912</v>
    <v>1</v>
    <v>80</v>
    <v>81</v>
    <v>82</v>
    <v>Departamento de Intibucá</v>
    <v>9</v>
    <v>10</v>
    <v>Map</v>
    <v>11</v>
    <v>83</v>
    <v>HN-IN</v>
    <v>86</v>
    <v>87</v>
    <v>88</v>
    <v>Intibucá es un departamento de Honduras. Su cabecera departamental es La Esperanza. El municipio más poblado es Intibucá, situado en la parte occidental del país.</v>
    <v>89</v>
    <v>90</v>
    <v>Departamento de Intibucá</v>
    <v>74</v>
    <v>91</v>
    <v>Departamento de Intibucá</v>
    <v>mdp/vdpid/10107154</v>
  </rv>
  <rv s="0">
    <v>536870912</v>
    <v>Roatán</v>
    <v>fd6ee329-f66d-6bdc-1625-fed98ea075b5</v>
    <v>es-ES</v>
    <v>Map</v>
  </rv>
  <rv s="0">
    <v>536870912</v>
    <v>Departamento de Islas de la Bahía</v>
    <v>a7916980-24be-26fa-f6f7-b5c870314dd2</v>
    <v>es-ES</v>
    <v>Map</v>
  </rv>
  <rv s="1">
    <fb>16.322569999999999</fb>
    <v>15</v>
  </rv>
  <rv s="3">
    <v>https://www.bing.com/search?q=Roat%c3%a1n+municipio&amp;form=skydnc</v>
    <v>Aprenda más con Bing</v>
  </rv>
  <rv s="1">
    <fb>-86.535449999999997</fb>
    <v>15</v>
  </rv>
  <rv s="1">
    <fb>5070</fb>
    <v>13</v>
  </rv>
  <rv s="10">
    <v>#VALUE!</v>
    <v>es-ES</v>
    <v>fd6ee329-f66d-6bdc-1625-fed98ea075b5</v>
    <v>536870912</v>
    <v>1</v>
    <v>88</v>
    <v>89</v>
    <v>90</v>
    <v>Roatán</v>
    <v>9</v>
    <v>24</v>
    <v>Map</v>
    <v>11</v>
    <v>91</v>
    <v>Roatán es un municipio y una ciudad de la República de Honduras, cabecera del departamento de Islas de la Bahía. Está localizado en la isla homónima.</v>
    <v>94</v>
    <v>95</v>
    <v>96</v>
    <v>97</v>
    <v>Roatán</v>
    <v>74</v>
    <v>98</v>
    <v>Roatán</v>
    <v>mdp/vdpid/5553611332378427393</v>
    <v>10</v>
  </rv>
  <rv s="0">
    <v>536870912</v>
    <v>La Paz</v>
    <v>039fcfab-16e2-b240-12de-f4c0ff492a72</v>
    <v>es-ES</v>
    <v>Map</v>
  </rv>
  <rv s="1">
    <fb>472</fb>
    <v>13</v>
  </rv>
  <rv s="0">
    <v>536870912</v>
    <v>Departamento de La Paz</v>
    <v>29c87a7e-90c5-955f-b0fc-971e7610a8fc</v>
    <v>es-ES</v>
    <v>Map</v>
  </rv>
  <rv s="2">
    <v>6</v>
    <v>11</v>
    <v>97</v>
    <v>6</v>
    <v>0</v>
    <v>Image of La Paz</v>
  </rv>
  <rv s="1">
    <fb>-16.5</fb>
    <v>15</v>
  </rv>
  <rv s="3">
    <v>https://www.bing.com/search?q=La+Paz&amp;form=skydnc</v>
    <v>Aprenda más con Bing</v>
  </rv>
  <rv s="4">
    <v>6</v>
  </rv>
  <rv s="1">
    <fb>-68.150000000000006</fb>
    <v>15</v>
  </rv>
  <rv s="0">
    <v>536870912</v>
    <v>Bolivia</v>
    <v>2da62ca9-5c7a-8f0a-b312-b40ce201f0d0</v>
    <v>es-ES</v>
    <v>Map</v>
  </rv>
  <rv s="1">
    <fb>766468</fb>
    <v>13</v>
  </rv>
  <rv s="4">
    <v>7</v>
  </rv>
  <rv s="5">
    <v>#VALUE!</v>
    <v>es-ES</v>
    <v>039fcfab-16e2-b240-12de-f4c0ff492a72</v>
    <v>536870912</v>
    <v>1</v>
    <v>95</v>
    <v>6</v>
    <v>7</v>
    <v>La Paz</v>
    <v>33</v>
    <v>34</v>
    <v>Map</v>
    <v>11</v>
    <v>96</v>
    <v>101</v>
    <v>La ciudad de La Paz, oficialmente Nuestra Señora de La Paz es la sede del Gobierno de Bolivia. Es el centro político, financiero, social, académico y cultural más importante del país, además de ser la ciudad con mayor nivel de desarrollo sostenible en Bolivia. Con una población estimada de 940 000 habitantes, La Paz es la tercera ciudad más poblada del país, detrás de Santa Cruz de la Sierra y la vecina El Alto. El área metropolitana de La Paz, que incluye a los municipios vecinos de El Alto, Viacha, Achocalla, Mecapaca, Palca, Laja y Pucarani, es la segunda más poblada del país, llegando a tener una población estimada de 2,1 millones de habitantes en 2020.</v>
    <v>102</v>
    <v>103</v>
    <v>104</v>
    <v>105</v>
    <v>106</v>
    <v>107</v>
    <v>La Paz</v>
    <v>108</v>
    <v>109</v>
    <v>La Paz</v>
    <v>mdp/vdpid/6372564255811567619</v>
    <v>110</v>
  </rv>
  <rv s="0">
    <v>536870912</v>
    <v>Gracias</v>
    <v>1257525e-897c-d08a-0dca-708d54f71e31</v>
    <v>es-ES</v>
    <v>Map</v>
  </rv>
  <rv s="1">
    <fb>449</fb>
    <v>13</v>
  </rv>
  <rv s="0">
    <v>536870912</v>
    <v>Departamento de Lempira</v>
    <v>c3662aac-be52-19ab-0e84-e079f9c30864</v>
    <v>es-ES</v>
    <v>Map</v>
  </rv>
  <rv s="2">
    <v>7</v>
    <v>11</v>
    <v>102</v>
    <v>6</v>
    <v>0</v>
    <v>Image of Gracias</v>
  </rv>
  <rv s="1">
    <fb>14.58886</fb>
    <v>15</v>
  </rv>
  <rv s="3">
    <v>https://www.bing.com/search?q=Gracias+Lempira&amp;form=skydnc</v>
    <v>Aprenda más con Bing</v>
  </rv>
  <rv s="1">
    <fb>-88.581190000000007</fb>
    <v>15</v>
  </rv>
  <rv s="1">
    <fb>57182</fb>
    <v>13</v>
  </rv>
  <rv s="7">
    <v>#VALUE!</v>
    <v>es-ES</v>
    <v>1257525e-897c-d08a-0dca-708d54f71e31</v>
    <v>536870912</v>
    <v>1</v>
    <v>101</v>
    <v>6</v>
    <v>31</v>
    <v>Gracias</v>
    <v>33</v>
    <v>34</v>
    <v>Map</v>
    <v>11</v>
    <v>12</v>
    <v>113</v>
    <v>Gracias es un municipio y una ciudad de la República de Honduras, cabecera del departamento de Lempira, al oeste de la República de Honduras. Se encuentra ubicada a 5 horas por carretera de la capital, Tegucigalpa, y a una hora de la ciudad de Santa Rosa de Copán. Cuenta con una población proyectada de 57 182 habitantes, más de la mitad de ellas del área rural. La mayoría se dedica a la agricultura, ganadería, silvicultura y pesca.</v>
    <v>114</v>
    <v>115</v>
    <v>116</v>
    <v>117</v>
    <v>118</v>
    <v>Gracias</v>
    <v>74</v>
    <v>119</v>
    <v>Gracias</v>
    <v>mdp/vdpid/5553437777883824129</v>
    <v>10</v>
  </rv>
  <rv s="0">
    <v>536870912</v>
    <v>Departamento de Ocotepeque</v>
    <v>74343f94-e279-d415-175d-5ecd79a96e5b</v>
    <v>es-ES</v>
    <v>Map</v>
  </rv>
  <rv s="1">
    <fb>1636</fb>
    <v>13</v>
  </rv>
  <rv s="0">
    <v>536870912</v>
    <v>Nueva Ocotepeque</v>
    <v>8320f982-12c5-e3b0-9f7f-9f9a7074dc00</v>
    <v>es-ES</v>
    <v>Map</v>
  </rv>
  <rv s="0">
    <v>536870912</v>
    <v>Ocotepeque</v>
    <v>4b408f07-1ba6-2044-4b16-2d1b25f06047</v>
    <v>es-ES</v>
    <v>Map</v>
  </rv>
  <rv s="2">
    <v>8</v>
    <v>11</v>
    <v>107</v>
    <v>6</v>
    <v>0</v>
    <v>Image of Departamento de Ocotepeque</v>
  </rv>
  <rv s="3">
    <v>https://www.bing.com/search?q=Departamento+de+Ocotepeque&amp;form=skydnc</v>
    <v>Aprenda más con Bing</v>
  </rv>
  <rv s="1">
    <fb>151516</fb>
    <v>13</v>
  </rv>
  <rv s="9">
    <v>#VALUE!</v>
    <v>es-ES</v>
    <v>74343f94-e279-d415-175d-5ecd79a96e5b</v>
    <v>536870912</v>
    <v>1</v>
    <v>106</v>
    <v>81</v>
    <v>82</v>
    <v>Departamento de Ocotepeque</v>
    <v>9</v>
    <v>10</v>
    <v>Map</v>
    <v>11</v>
    <v>83</v>
    <v>HN-OC</v>
    <v>122</v>
    <v>123</v>
    <v>124</v>
    <v>Ocotepeque es un departamento de Honduras. Su cabecera departamental es Ocotepeque.</v>
    <v>125</v>
    <v>126</v>
    <v>Departamento de Ocotepeque</v>
    <v>74</v>
    <v>127</v>
    <v>Departamento de Ocotepeque</v>
    <v>mdp/vdpid/10595778</v>
  </rv>
  <rv s="0">
    <v>536870912</v>
    <v>Juticalpa</v>
    <v>0ab8cd6f-78f0-79d9-5c27-fbac61c7fa5c</v>
    <v>es-ES</v>
    <v>Map</v>
  </rv>
  <rv s="1">
    <fb>2605</fb>
    <v>13</v>
  </rv>
  <rv s="0">
    <v>536870912</v>
    <v>Departamento de Olancho</v>
    <v>54749fcd-cd46-1f0d-4ee5-eefcee6aaf96</v>
    <v>es-ES</v>
    <v>Map</v>
  </rv>
  <rv s="2">
    <v>9</v>
    <v>11</v>
    <v>114</v>
    <v>6</v>
    <v>0</v>
    <v>Image of Juticalpa</v>
  </rv>
  <rv s="1">
    <fb>14.666389000000001</fb>
    <v>15</v>
  </rv>
  <rv s="3">
    <v>https://www.bing.com/search?q=Juticalpa&amp;form=skydnc</v>
    <v>Aprenda más con Bing</v>
  </rv>
  <rv s="1">
    <fb>-86.218610999999996</fb>
    <v>15</v>
  </rv>
  <rv s="1">
    <fb>142711</fb>
    <v>13</v>
  </rv>
  <rv s="7">
    <v>#VALUE!</v>
    <v>es-ES</v>
    <v>0ab8cd6f-78f0-79d9-5c27-fbac61c7fa5c</v>
    <v>536870912</v>
    <v>1</v>
    <v>113</v>
    <v>6</v>
    <v>31</v>
    <v>Juticalpa</v>
    <v>9</v>
    <v>10</v>
    <v>Map</v>
    <v>11</v>
    <v>12</v>
    <v>130</v>
    <v>Juticalpa es un municipio y una ciudad de la República de Honduras, cabecera del departamento de Olancho.</v>
    <v>131</v>
    <v>132</v>
    <v>133</v>
    <v>134</v>
    <v>135</v>
    <v>Juticalpa</v>
    <v>74</v>
    <v>136</v>
    <v>Juticalpa</v>
    <v>mdp/vdpid/5553898129759141889</v>
    <v>10</v>
  </rv>
  <rv s="0">
    <v>536870912</v>
    <v>Santa Bárbara</v>
    <v>bac0bf4b-4a8d-4d9b-90bf-b5fa0131dbc5</v>
    <v>es-ES</v>
    <v>Map</v>
  </rv>
  <rv s="1">
    <fb>108.78</fb>
    <v>13</v>
  </rv>
  <rv s="0">
    <v>536870912</v>
    <v>California</v>
    <v>3009d91d-d582-4c34-85ba-772ba09e5be1</v>
    <v>es-ES</v>
    <v>Map</v>
  </rv>
  <rv s="0">
    <v>536870912</v>
    <v>Condado de Santa Bárbara</v>
    <v>85ee1f1c-db3a-b070-273b-60933808fdf6</v>
    <v>es-ES</v>
    <v>Map</v>
  </rv>
  <rv s="2">
    <v>10</v>
    <v>11</v>
    <v>122</v>
    <v>6</v>
    <v>0</v>
    <v>Image of Santa Bárbara</v>
  </rv>
  <rv s="1">
    <fb>34.420867000000001</fb>
    <v>15</v>
  </rv>
  <rv s="3">
    <v>https://www.bing.com/search?q=Santa+B%c3%a1rbara+California&amp;form=skydnc</v>
    <v>Aprenda más con Bing</v>
  </rv>
  <rv s="4">
    <v>8</v>
  </rv>
  <rv s="1">
    <fb>-119.698342</fb>
    <v>15</v>
  </rv>
  <rv s="0">
    <v>536870912</v>
    <v>Estados Unidos</v>
    <v>5232ed96-85b1-2edb-12c6-63e6c597a1de</v>
    <v>es-ES</v>
    <v>Map</v>
  </rv>
  <rv s="1">
    <fb>88665</fb>
    <v>13</v>
  </rv>
  <rv s="4">
    <v>9</v>
  </rv>
  <rv s="11">
    <v>#VALUE!</v>
    <v>es-ES</v>
    <v>bac0bf4b-4a8d-4d9b-90bf-b5fa0131dbc5</v>
    <v>536870912</v>
    <v>1</v>
    <v>119</v>
    <v>120</v>
    <v>121</v>
    <v>Santa Bárbara</v>
    <v>33</v>
    <v>34</v>
    <v>Map</v>
    <v>11</v>
    <v>12</v>
    <v>139</v>
    <v>Santa Bárbara es una ciudad del condado de Santa Bárbara, en el estado de California. Según el censo de 2010 tenía una población de 88 410 habitantes. Fue fundada como una misión franciscana por fray Junípero Serra. La ciudad forma parte del Área metropolitana de Santa Bárbara-Santa María-Goleta.</v>
    <v>140</v>
    <v>141</v>
    <v>142</v>
    <v>143</v>
    <v>144</v>
    <v>145</v>
    <v>146</v>
    <v>Santa Bárbara</v>
    <v>147</v>
    <v>148</v>
    <v>Santa Bárbara</v>
    <v>mdp/vdpid/5059629481233219586</v>
    <v>149</v>
  </rv>
  <rv s="0">
    <v>536870912</v>
    <v>Nacaome</v>
    <v>87a05531-d282-83a3-9bef-aa84c66bdd3c</v>
    <v>es-ES</v>
    <v>Map</v>
  </rv>
  <rv s="1">
    <fb>589</fb>
    <v>13</v>
  </rv>
  <rv s="0">
    <v>536870912</v>
    <v>Departamento de Valle</v>
    <v>ae3793e1-89eb-3067-b403-878e49f4a98b</v>
    <v>es-ES</v>
    <v>Map</v>
  </rv>
  <rv s="1">
    <fb>13.53106</fb>
    <v>15</v>
  </rv>
  <rv s="3">
    <v>https://www.bing.com/search?q=Nacaome&amp;form=skydnc</v>
    <v>Aprenda más con Bing</v>
  </rv>
  <rv s="1">
    <fb>-87.488150000000005</fb>
    <v>15</v>
  </rv>
  <rv s="1">
    <fb>61990</fb>
    <v>13</v>
  </rv>
  <rv s="8">
    <v>#VALUE!</v>
    <v>es-ES</v>
    <v>87a05531-d282-83a3-9bef-aa84c66bdd3c</v>
    <v>536870912</v>
    <v>1</v>
    <v>127</v>
    <v>22</v>
    <v>76</v>
    <v>Nacaome</v>
    <v>9</v>
    <v>24</v>
    <v>Map</v>
    <v>11</v>
    <v>12</v>
    <v>152</v>
    <v>Nacaome es un municipio y una ciudad de la República de Honduras, cabecera del departamento de Valle. La ciudad está situada en la parte sur oriental del departamento de Valle, al lado derecho del río Nacaome.</v>
    <v>153</v>
    <v>154</v>
    <v>155</v>
    <v>156</v>
    <v>Nacaome</v>
    <v>74</v>
    <v>157</v>
    <v>Nacaome</v>
    <v>mdp/vdpid/5554271002545881089</v>
    <v>10</v>
  </rv>
  <rv s="0">
    <v>536870912</v>
    <v>Yoro</v>
    <v>38b81056-56b3-e5cc-5ba5-3b2a830ff783</v>
    <v>es-ES</v>
    <v>Map</v>
  </rv>
  <rv s="1">
    <fb>2264</fb>
    <v>13</v>
  </rv>
  <rv s="0">
    <v>536870912</v>
    <v>Departamento de Yoro</v>
    <v>04bfd889-117b-4702-bd02-438635d2decb</v>
    <v>es-ES</v>
    <v>Map</v>
  </rv>
  <rv s="1">
    <fb>15.13862</fb>
    <v>15</v>
  </rv>
  <rv s="3">
    <v>https://www.bing.com/search?q=Yoro+Yoro&amp;form=skydnc</v>
    <v>Aprenda más con Bing</v>
  </rv>
  <rv s="1">
    <fb>-87.126369999999994</fb>
    <v>15</v>
  </rv>
  <rv s="1">
    <fb>98561</fb>
    <v>13</v>
  </rv>
  <rv s="8">
    <v>#VALUE!</v>
    <v>es-ES</v>
    <v>38b81056-56b3-e5cc-5ba5-3b2a830ff783</v>
    <v>536870912</v>
    <v>1</v>
    <v>132</v>
    <v>22</v>
    <v>76</v>
    <v>Yoro</v>
    <v>9</v>
    <v>24</v>
    <v>Map</v>
    <v>11</v>
    <v>12</v>
    <v>160</v>
    <v>Yoro es un municipio y una ciudad de la República de Honduras, cabecera del departamento de Yoro.</v>
    <v>161</v>
    <v>162</v>
    <v>163</v>
    <v>164</v>
    <v>Yoro</v>
    <v>74</v>
    <v>165</v>
    <v>Yoro</v>
    <v>mdp/vdpid/5553788775076724737</v>
    <v>10</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Latitud" t="r"/>
    <k n="LearnMoreOnLink" t="r"/>
    <k n="Líder(es)"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Imagen" t="r"/>
    <k n="Latitud" t="r"/>
    <k n="LearnMoreOnLink"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Latitud" t="r"/>
    <k n="LearnMoreOnLink"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Abreviatura" t="s"/>
    <k n="`Área" t="r"/>
    <k n="Capital/ciudad principal" t="r"/>
    <k n="Ciudad más grande" t="r"/>
    <k n="Descripción" t="s"/>
    <k n="Imagen" t="r"/>
    <k n="LearnMoreOnLink" t="r"/>
    <k n="Nombre" t="s"/>
    <k n="País o región" t="r"/>
    <k n="Población" t="r"/>
    <k n="UniqueName" t="s"/>
    <k n="VDPID/VSID" t="s"/>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Descripción" t="s"/>
    <k n="División de administración 1 (estado/provincia/otro)" t="r"/>
    <k n="Latitud" t="r"/>
    <k n="LearnMoreOnLink" t="r"/>
    <k n="Longitud" t="r"/>
    <k n="Nombre" t="s"/>
    <k n="País o región" t="r"/>
    <k n="Población" t="r"/>
    <k n="UniqueName" t="s"/>
    <k n="VDPID/VSID" t="s"/>
    <k n="Zona(s) horaria(s)" t="r"/>
  </s>
  <s t="_linkedentity2core">
    <k n="_CRID" t="e"/>
    <k n="%EntityCulture" t="s"/>
    <k n="%EntityId" t="s"/>
    <k n="%EntityServiceId" t="i"/>
    <k n="%IsRefreshable" t="b"/>
    <k n="_Attribution" t="spb"/>
    <k n="_CanonicalPropertyNames" t="spb"/>
    <k n="_Display" t="spb"/>
    <k n="_DisplayString" t="s"/>
    <k n="_Flags" t="spb"/>
    <k n="_Format" t="spb"/>
    <k n="_Icon" t="s"/>
    <k n="_Provider" t="spb"/>
    <k n="_SubLabel" t="spb"/>
    <k n="`Área" t="r"/>
    <k n="Descripción" t="s"/>
    <k n="División de administración 1 (estado/provincia/otro)" t="r"/>
    <k n="División de administración 2 (condado/distrito/otro)" t="r"/>
    <k n="Imagen" t="r"/>
    <k n="Latitud" t="r"/>
    <k n="LearnMoreOnLink" t="r"/>
    <k n="Líder(es)" t="r"/>
    <k n="Longitud" t="r"/>
    <k n="Nombre" t="s"/>
    <k n="País o región" t="r"/>
    <k n="Población" t="r"/>
    <k n="UniqueName" t="s"/>
    <k n="VDPID/VSID" t="s"/>
    <k n="Zona(s) horaria(s)" t="r"/>
  </s>
</rvStructures>
</file>

<file path=xl/richData/rdsupportingpropertybag.xml><?xml version="1.0" encoding="utf-8"?>
<supportingPropertyBags xmlns="http://schemas.microsoft.com/office/spreadsheetml/2017/richdata2">
  <spbArrays count="7">
    <a count="27">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`Área</v>
      <v t="s">Latitud</v>
      <v t="s">Longitud</v>
      <v t="s">Zona(s) horaria(s)</v>
      <v t="s">_Flags</v>
      <v t="s">VDPID/VSID</v>
      <v t="s">UniqueName</v>
      <v t="s">_DisplayString</v>
      <v t="s">LearnMoreOnLink</v>
      <v t="s">Imagen</v>
      <v t="s">Descripción</v>
    </a>
    <a count="26">
      <v t="s">%EntityServiceId</v>
      <v t="s">%IsRefreshable</v>
      <v t="s">_CanonicalPropertyNames</v>
      <v t="s">%EntityCulture</v>
      <v t="s">%EntityId</v>
      <v t="s">_Icon</v>
      <v t="s">_Provider</v>
      <v t="s">_Attribution</v>
      <v t="s">_Display</v>
      <v t="s">Nombre</v>
      <v t="s">_Format</v>
      <v t="s">División de administración 1 (estado/provincia/otro)</v>
      <v t="s">País o región</v>
      <v t="s">Líder(es)</v>
      <v t="s">_SubLabel</v>
      <v t="s">Población</v>
      <v t="s">`Área</v>
      <v t="s">Latitud</v>
      <v t="s">Longitud</v>
      <v t="s">Zona(s) horaria(s)</v>
      <v t="s">_Flags</v>
      <v t="s">VDPID/VSID</v>
      <v t="s">UniqueName</v>
      <v t="s">_DisplayString</v>
      <v t="s">LearnMoreOnLink</v>
      <v t="s">Descripción</v>
    </a>
    <a count="26">
      <v t="s">%EntityServiceId</v>
      <v t="s">%IsRefreshable</v>
      <v t="s">_CanonicalPropertyNames</v>
      <v t="s">%EntityCulture</v>
      <v t="s">%EntityId</v>
      <v t="s">_Icon</v>
      <v t="s">_Provider</v>
      <v t="s">_Attribution</v>
      <v t="s">_Display</v>
      <v t="s">Nombre</v>
      <v t="s">_Format</v>
      <v t="s">División de administración 1 (estado/provincia/otro)</v>
      <v t="s">País o región</v>
      <v t="s">_SubLabel</v>
      <v t="s">Población</v>
      <v t="s">`Área</v>
      <v t="s">Latitud</v>
      <v t="s">Longitud</v>
      <v t="s">Zona(s) horaria(s)</v>
      <v t="s">_Flags</v>
      <v t="s">VDPID/VSID</v>
      <v t="s">UniqueName</v>
      <v t="s">_DisplayString</v>
      <v t="s">LearnMoreOnLink</v>
      <v t="s">Imagen</v>
      <v t="s">Descripción</v>
    </a>
    <a count="25">
      <v t="s">%EntityServiceId</v>
      <v t="s">%IsRefreshable</v>
      <v t="s">_CanonicalPropertyNames</v>
      <v t="s">%EntityCulture</v>
      <v t="s">%EntityId</v>
      <v t="s">_Icon</v>
      <v t="s">_Provider</v>
      <v t="s">_Attribution</v>
      <v t="s">_Display</v>
      <v t="s">Nombre</v>
      <v t="s">_Format</v>
      <v t="s">División de administración 1 (estado/provincia/otro)</v>
      <v t="s">País o región</v>
      <v t="s">_SubLabel</v>
      <v t="s">Población</v>
      <v t="s">`Área</v>
      <v t="s">Latitud</v>
      <v t="s">Longitud</v>
      <v t="s">Zona(s) horaria(s)</v>
      <v t="s">_Flags</v>
      <v t="s">VDPID/VSID</v>
      <v t="s">UniqueName</v>
      <v t="s">_DisplayString</v>
      <v t="s">LearnMoreOnLink</v>
      <v t="s">Descripción</v>
    </a>
    <a count="25">
      <v t="s">%EntityServiceId</v>
      <v t="s">%IsRefreshable</v>
      <v t="s">_CanonicalPropertyNames</v>
      <v t="s">%EntityCulture</v>
      <v t="s">%EntityId</v>
      <v t="s">_Icon</v>
      <v t="s">_Provider</v>
      <v t="s">_Attribution</v>
      <v t="s">_Display</v>
      <v t="s">Nombre</v>
      <v t="s">_Format</v>
      <v t="s">Capital/ciudad principal</v>
      <v t="s">País o región</v>
      <v t="s">_SubLabel</v>
      <v t="s">Población</v>
      <v t="s">`Área</v>
      <v t="s">Abreviatura</v>
      <v t="s">Ciudad más grande</v>
      <v t="s">_Flags</v>
      <v t="s">VDPID/VSID</v>
      <v t="s">UniqueName</v>
      <v t="s">_DisplayString</v>
      <v t="s">LearnMoreOnLink</v>
      <v t="s">Imagen</v>
      <v t="s">Descripción</v>
    </a>
    <a count="24">
      <v t="s">%EntityServiceId</v>
      <v t="s">%IsRefreshable</v>
      <v t="s">_CanonicalPropertyNames</v>
      <v t="s">%EntityCulture</v>
      <v t="s">%EntityId</v>
      <v t="s">_Icon</v>
      <v t="s">_Provider</v>
      <v t="s">_Attribution</v>
      <v t="s">_Display</v>
      <v t="s">Nombre</v>
      <v t="s">_Format</v>
      <v t="s">División de administración 1 (estado/provincia/otro)</v>
      <v t="s">País o región</v>
      <v t="s">_SubLabel</v>
      <v t="s">Población</v>
      <v t="s">Latitud</v>
      <v t="s">Longitud</v>
      <v t="s">Zona(s) horaria(s)</v>
      <v t="s">_Flags</v>
      <v t="s">VDPID/VSID</v>
      <v t="s">UniqueName</v>
      <v t="s">_DisplayString</v>
      <v t="s">LearnMoreOnLink</v>
      <v t="s">Descripción</v>
    </a>
    <a count="28">
      <v t="s">%EntityServiceId</v>
      <v t="s">%IsRefreshable</v>
      <v t="s">_CanonicalPropertyNames</v>
      <v t="s">%EntityCulture</v>
      <v t="s">%EntityId</v>
      <v t="s">_Icon</v>
      <v t="s">_Provider</v>
      <v t="s">_Attribution</v>
      <v t="s">_Display</v>
      <v t="s">Nombre</v>
      <v t="s">_Format</v>
      <v t="s">División de administración 2 (condado/distrito/otro)</v>
      <v t="s">División de administración 1 (estado/provincia/otro)</v>
      <v t="s">País o región</v>
      <v t="s">Líder(es)</v>
      <v t="s">_SubLabel</v>
      <v t="s">Población</v>
      <v t="s">`Área</v>
      <v t="s">Latitud</v>
      <v t="s">Longitud</v>
      <v t="s">Zona(s) horaria(s)</v>
      <v t="s">_Flags</v>
      <v t="s">VDPID/VSID</v>
      <v t="s">UniqueName</v>
      <v t="s">_DisplayString</v>
      <v t="s">LearnMoreOnLink</v>
      <v t="s">Imagen</v>
      <v t="s">Descripción</v>
    </a>
  </spbArrays>
  <spbData count="133">
    <spb s="0">
      <v xml:space="preserve">Wikipedia	</v>
      <v xml:space="preserve">CC-BY-SA	</v>
      <v xml:space="preserve">http://en.wikipedia.org/wiki/La_Ceiba	</v>
      <v xml:space="preserve">http://creativecommons.org/licenses/by-sa/3.0/	</v>
    </spb>
    <spb s="0">
      <v xml:space="preserve">Wikipedia	Wikipedia	</v>
      <v xml:space="preserve">CC-BY-SA	CC-BY-SA	</v>
      <v xml:space="preserve">http://en.wikipedia.org/wiki/La_Ceiba	http://es.wikipedia.org/wiki/La_Ceiba	</v>
      <v xml:space="preserve">http://creativecommons.org/licenses/by-sa/3.0/	http://creativecommons.org/licenses/by-sa/3.0/	</v>
    </spb>
    <spb s="0">
      <v xml:space="preserve">Wikipedia	</v>
      <v xml:space="preserve">CC-BY-SA	</v>
      <v xml:space="preserve">http://es.wikipedia.org/wiki/La_Ceiba	</v>
      <v xml:space="preserve">http://creativecommons.org/licenses/by-sa/3.0/	</v>
    </spb>
    <spb s="0">
      <v xml:space="preserve">Wikipedia	Wikipedia	Tripadvisor	</v>
      <v xml:space="preserve">CC-BY-SA	CC-BY-SA		</v>
      <v xml:space="preserve">http://en.wikipedia.org/wiki/La_Ceiba	http://es.wikipedia.org/wiki/La_Ceiba	http://www.tripadvisor.jp/Tourism-g292023-m17457-La_Ceiba_Atlantida_Department-Vacations.html	</v>
      <v xml:space="preserve">http://creativecommons.org/licenses/by-sa/3.0/	http://creativecommons.org/licenses/by-sa/3.0/		</v>
    </spb>
    <spb s="0">
      <v xml:space="preserve">Wikipedia	Wikipedia	Wikipedia	</v>
      <v xml:space="preserve">CC-BY-SA	CC-BY-SA	CC-BY-SA	</v>
      <v xml:space="preserve">http://en.wikipedia.org/wiki/La_Ceiba	http://es.wikipedia.org/wiki/La_Ceiba	http://fr.wikipedia.org/wiki/La_Ceiba_(Honduras)	</v>
      <v xml:space="preserve">http://creativecommons.org/licenses/by-sa/3.0/	http://creativecommons.org/licenses/by-sa/3.0/	http://creativecommons.org/licenses/by-sa/3.0/	</v>
    </spb>
    <spb s="1">
      <v>0</v>
      <v>1</v>
      <v>0</v>
      <v>0</v>
      <v>0</v>
      <v>1</v>
      <v>2</v>
      <v>3</v>
      <v>4</v>
    </spb>
    <spb s="2">
      <v>Area</v>
      <v>Image</v>
      <v>Name</v>
      <v>Latitude</v>
      <v>Longitude</v>
      <v>Population</v>
      <v>UniqueName</v>
      <v>VDPID/VSID</v>
      <v>Description</v>
      <v>Country/region</v>
      <v>LearnMoreOnLink</v>
      <v>Admin Division 1 (State/province/other)</v>
    </spb>
    <spb s="3">
      <v>0</v>
      <v>Name</v>
      <v>LearnMoreOnLink</v>
    </spb>
    <spb s="4">
      <v>0</v>
      <v>0</v>
      <v>0</v>
    </spb>
    <spb s="5">
      <v>8</v>
      <v>8</v>
      <v>8</v>
    </spb>
    <spb s="6">
      <v>1</v>
      <v>2</v>
    </spb>
    <spb s="7">
      <v>https://www.bing.com</v>
      <v>https://www.bing.com/th?id=Ga%5Cbing_yt.png&amp;w=100&amp;h=40&amp;c=0&amp;pid=0.1</v>
      <v>Con tecnología de Bing</v>
    </spb>
    <spb s="8">
      <v>kilómetro cuadrado</v>
      <v>2020</v>
    </spb>
    <spb s="9">
      <v>3</v>
    </spb>
    <spb s="0">
      <v xml:space="preserve">Wikipedia	</v>
      <v xml:space="preserve">CC BY-SA 3.0	</v>
      <v xml:space="preserve">http://en.wikipedia.org/wiki/La_Ceiba	</v>
      <v xml:space="preserve">http://creativecommons.org/licenses/by-sa/3.0	</v>
    </spb>
    <spb s="9">
      <v>4</v>
    </spb>
    <spb s="0">
      <v xml:space="preserve">Wikipedia	</v>
      <v xml:space="preserve">CC-BY-SA	</v>
      <v xml:space="preserve">http://en.wikipedia.org/wiki/Trujillo,_Honduras	</v>
      <v xml:space="preserve">http://creativecommons.org/licenses/by-sa/3.0/	</v>
    </spb>
    <spb s="0">
      <v xml:space="preserve">Wikipedia	</v>
      <v xml:space="preserve">CC-BY-SA	</v>
      <v xml:space="preserve">http://es.wikipedia.org/wiki/Trujillo_(Honduras)	</v>
      <v xml:space="preserve">http://creativecommons.org/licenses/by-sa/3.0/	</v>
    </spb>
    <spb s="0">
      <v xml:space="preserve">Wikipedia	</v>
      <v xml:space="preserve">CC-BY-SA	</v>
      <v xml:space="preserve">http://it.wikipedia.org/wiki/Trujillo_(Honduras)	</v>
      <v xml:space="preserve">http://creativecommons.org/licenses/by-sa/3.0/	</v>
    </spb>
    <spb s="0">
      <v xml:space="preserve">Wikipedia	Wikipedia	</v>
      <v xml:space="preserve">CC-BY-SA	CC-BY-SA	</v>
      <v xml:space="preserve">http://en.wikipedia.org/wiki/Trujillo,_Honduras	http://es.wikipedia.org/wiki/Trujillo_(Honduras)	</v>
      <v xml:space="preserve">http://creativecommons.org/licenses/by-sa/3.0/	http://creativecommons.org/licenses/by-sa/3.0/	</v>
    </spb>
    <spb s="0">
      <v xml:space="preserve">Wikipedia	Wikipedia	Wikipedia	</v>
      <v xml:space="preserve">CC-BY-SA	CC-BY-SA	CC-BY-SA	</v>
      <v xml:space="preserve">http://en.wikipedia.org/wiki/Trujillo,_Honduras	http://es.wikipedia.org/wiki/Trujillo_(Honduras)	http://fr.wikipedia.org/wiki/Trujillo_(Honduras)	</v>
      <v xml:space="preserve">http://creativecommons.org/licenses/by-sa/3.0/	http://creativecommons.org/licenses/by-sa/3.0/	http://creativecommons.org/licenses/by-sa/3.0/	</v>
    </spb>
    <spb s="1">
      <v>16</v>
      <v>17</v>
      <v>18</v>
      <v>18</v>
      <v>16</v>
      <v>17</v>
      <v>17</v>
      <v>19</v>
      <v>20</v>
    </spb>
    <spb s="10">
      <v>Area</v>
      <v>Name</v>
      <v>Latitude</v>
      <v>Longitude</v>
      <v>Population</v>
      <v>UniqueName</v>
      <v>VDPID/VSID</v>
      <v>Description</v>
      <v>Country/region</v>
      <v>LearnMoreOnLink</v>
      <v>Admin Division 1 (State/province/other)</v>
    </spb>
    <spb s="3">
      <v>1</v>
      <v>Name</v>
      <v>LearnMoreOnLink</v>
    </spb>
    <spb s="11">
      <v>2</v>
    </spb>
    <spb s="0">
      <v xml:space="preserve">Wikipedia	</v>
      <v xml:space="preserve">CC-BY-SA	</v>
      <v xml:space="preserve">http://en.wikipedia.org/wiki/Comayagua	</v>
      <v xml:space="preserve">http://creativecommons.org/licenses/by-sa/3.0/	</v>
    </spb>
    <spb s="0">
      <v xml:space="preserve">Wikipedia	Wikipedia	</v>
      <v xml:space="preserve">CC-BY-SA	CC-BY-SA	</v>
      <v xml:space="preserve">http://en.wikipedia.org/wiki/Comayagua	http://es.wikipedia.org/wiki/Comayagua	</v>
      <v xml:space="preserve">http://creativecommons.org/licenses/by-sa/3.0/	http://creativecommons.org/licenses/by-sa/3.0/	</v>
    </spb>
    <spb s="0">
      <v xml:space="preserve">Wikipedia	</v>
      <v xml:space="preserve">CC-BY-SA	</v>
      <v xml:space="preserve">http://es.wikipedia.org/wiki/Comayagua	</v>
      <v xml:space="preserve">http://creativecommons.org/licenses/by-sa/3.0/	</v>
    </spb>
    <spb s="0">
      <v xml:space="preserve">Wikipedia	Wikipedia	Tripadvisor	</v>
      <v xml:space="preserve">CC-BY-SA	CC-BY-SA		</v>
      <v xml:space="preserve">http://en.wikipedia.org/wiki/Comayagua	http://es.wikipedia.org/wiki/Comayagua	http://www.tripadvisor.com/Tourism-g292021-m17457-Comayagua_Comayagua_Department-Vacations.html	</v>
      <v xml:space="preserve">http://creativecommons.org/licenses/by-sa/3.0/	http://creativecommons.org/licenses/by-sa/3.0/		</v>
    </spb>
    <spb s="0">
      <v xml:space="preserve">Wikipedia	Wikipedia	Wikipedia	</v>
      <v xml:space="preserve">CC-BY-SA	CC-BY-SA	CC-BY-SA	</v>
      <v xml:space="preserve">http://en.wikipedia.org/wiki/Comayagua	http://es.wikipedia.org/wiki/Comayagua	http://fr.wikipedia.org/wiki/Comayagua	</v>
      <v xml:space="preserve">http://creativecommons.org/licenses/by-sa/3.0/	http://creativecommons.org/licenses/by-sa/3.0/	http://creativecommons.org/licenses/by-sa/3.0/	</v>
    </spb>
    <spb s="1">
      <v>25</v>
      <v>26</v>
      <v>25</v>
      <v>25</v>
      <v>25</v>
      <v>26</v>
      <v>27</v>
      <v>28</v>
      <v>29</v>
    </spb>
    <spb s="3">
      <v>2</v>
      <v>Name</v>
      <v>LearnMoreOnLink</v>
    </spb>
    <spb s="12">
      <v>0</v>
      <v>0</v>
    </spb>
    <spb s="13">
      <v>8</v>
      <v>8</v>
      <v>32</v>
      <v>8</v>
    </spb>
    <spb s="14">
      <v>1</v>
      <v>2</v>
      <v>5</v>
    </spb>
    <spb s="0">
      <v xml:space="preserve">Wikipedia	</v>
      <v xml:space="preserve">CC-BY-SA-3.0	</v>
      <v xml:space="preserve">http://en.wikipedia.org/wiki/Comayagua	</v>
      <v xml:space="preserve">http://creativecommons.org/licenses/by-sa/3.0/	</v>
    </spb>
    <spb s="0">
      <v xml:space="preserve">Wikipedia	</v>
      <v xml:space="preserve">CC-BY-SA	</v>
      <v xml:space="preserve">http://en.wikipedia.org/wiki/Santa_Rosa_de_Copán	</v>
      <v xml:space="preserve">http://creativecommons.org/licenses/by-sa/3.0/	</v>
    </spb>
    <spb s="0">
      <v xml:space="preserve">Wikipedia	plus.google.com	</v>
      <v xml:space="preserve">CC-BY-SA		</v>
      <v xml:space="preserve">http://es.wikipedia.org/wiki/Santa_Rosa_de_Copán	http://plus.google.com/115104971637812197395	</v>
      <v xml:space="preserve">http://creativecommons.org/licenses/by-sa/3.0/		</v>
    </spb>
    <spb s="0">
      <v xml:space="preserve">Wikipedia	Wikipedia	</v>
      <v xml:space="preserve">CC-BY-SA	CC-BY-SA	</v>
      <v xml:space="preserve">http://en.wikipedia.org/wiki/Santa_Rosa_de_Copán	http://lt.wikipedia.org/wiki/Santa_Rosa_de_Kopanas	</v>
      <v xml:space="preserve">http://creativecommons.org/licenses/by-sa/3.0/	http://creativecommons.org/licenses/by-sa/3.0/	</v>
    </spb>
    <spb s="0">
      <v xml:space="preserve">Wikipedia	</v>
      <v xml:space="preserve">CC-BY-SA	</v>
      <v xml:space="preserve">http://es.wikipedia.org/wiki/Santa_Rosa_de_Copán	</v>
      <v xml:space="preserve">http://creativecommons.org/licenses/by-sa/3.0/	</v>
    </spb>
    <spb s="0">
      <v xml:space="preserve">Wikipedia	Wikipedia	Tripadvisor	plus.google.com	</v>
      <v xml:space="preserve">CC-BY-SA	CC-BY-SA			</v>
      <v xml:space="preserve">http://en.wikipedia.org/wiki/Santa_Rosa_de_Copán	http://es.wikipedia.org/wiki/Santa_Rosa_de_Copán	http://www.tripadvisor.com/Tourism-g789367-m17457-Santa_Rosa_de_Copan_Copan_Department-Vacations.html	http://plus.google.com/115104971637812197395	</v>
      <v xml:space="preserve">http://creativecommons.org/licenses/by-sa/3.0/	http://creativecommons.org/licenses/by-sa/3.0/			</v>
    </spb>
    <spb s="0">
      <v xml:space="preserve">Wikipedia	Wikipedia	plus.google.com	</v>
      <v xml:space="preserve">CC-BY-SA	CC-BY-SA		</v>
      <v xml:space="preserve">http://en.wikipedia.org/wiki/Santa_Rosa_de_Copán	http://es.wikipedia.org/wiki/Santa_Rosa_de_Copán	http://plus.google.com/115104971637812197395	</v>
      <v xml:space="preserve">http://creativecommons.org/licenses/by-sa/3.0/	http://creativecommons.org/licenses/by-sa/3.0/		</v>
    </spb>
    <spb s="1">
      <v>36</v>
      <v>37</v>
      <v>38</v>
      <v>38</v>
      <v>36</v>
      <v>37</v>
      <v>39</v>
      <v>40</v>
      <v>41</v>
    </spb>
    <spb s="0">
      <v xml:space="preserve">Wikipedia	</v>
      <v xml:space="preserve">Public domain	</v>
      <v xml:space="preserve">http://en.wikipedia.org/wiki/Santa_Rosa_de_Copán	</v>
      <v xml:space="preserve">http://en.wikipedia.org/wiki/Public_domain	</v>
    </spb>
    <spb s="0">
      <v xml:space="preserve">Wikipedia	</v>
      <v xml:space="preserve">CC-BY-SA	</v>
      <v xml:space="preserve">http://en.wikipedia.org/wiki/San_Pedro_Sula	</v>
      <v xml:space="preserve">http://creativecommons.org/licenses/by-sa/3.0/	</v>
    </spb>
    <spb s="0">
      <v xml:space="preserve">Wikipedia	Wikipedia	</v>
      <v xml:space="preserve">CC-BY-SA	CC-BY-SA	</v>
      <v xml:space="preserve">http://en.wikipedia.org/wiki/San_Pedro_Sula	http://es.wikipedia.org/wiki/San_Pedro_Sula	</v>
      <v xml:space="preserve">http://creativecommons.org/licenses/by-sa/3.0/	http://creativecommons.org/licenses/by-sa/3.0/	</v>
    </spb>
    <spb s="0">
      <v xml:space="preserve">Wikipedia	Wikipedia	</v>
      <v xml:space="preserve">CC-BY-SA	CC-BY-SA	</v>
      <v xml:space="preserve">http://en.wikipedia.org/wiki/San_Pedro_Sula	http://it.wikipedia.org/wiki/San_Pedro_Sula	</v>
      <v xml:space="preserve">http://creativecommons.org/licenses/by-sa/3.0/	http://creativecommons.org/licenses/by-sa/3.0/	</v>
    </spb>
    <spb s="0">
      <v xml:space="preserve">Wikipedia	</v>
      <v xml:space="preserve">CC-BY-SA	</v>
      <v xml:space="preserve">http://es.wikipedia.org/wiki/San_Pedro_Sula	</v>
      <v xml:space="preserve">http://creativecommons.org/licenses/by-sa/3.0/	</v>
    </spb>
    <spb s="0">
      <v xml:space="preserve">Wikipedia	Wikipedia	Tripadvisor	</v>
      <v xml:space="preserve">CC-BY-SA	CC-BY-SA		</v>
      <v xml:space="preserve">http://en.wikipedia.org/wiki/San_Pedro_Sula	http://es.wikipedia.org/wiki/San_Pedro_Sula	http://www.tripadvisor.jp/Tourism-g292025-m17457-San_Pedro_Sula_Cortes_Department-Vacations.html	</v>
      <v xml:space="preserve">http://creativecommons.org/licenses/by-sa/3.0/	http://creativecommons.org/licenses/by-sa/3.0/		</v>
    </spb>
    <spb s="0">
      <v xml:space="preserve">Wikipedia	Wikipedia	Wikipedia	</v>
      <v xml:space="preserve">CC-BY-SA	CC-BY-SA	CC-BY-SA	</v>
      <v xml:space="preserve">http://en.wikipedia.org/wiki/San_Pedro_Sula	http://es.wikipedia.org/wiki/San_Pedro_Sula	http://fr.wikipedia.org/wiki/San_Pedro_Sula	</v>
      <v xml:space="preserve">http://creativecommons.org/licenses/by-sa/3.0/	http://creativecommons.org/licenses/by-sa/3.0/	http://creativecommons.org/licenses/by-sa/3.0/	</v>
    </spb>
    <spb s="1">
      <v>44</v>
      <v>45</v>
      <v>46</v>
      <v>46</v>
      <v>44</v>
      <v>45</v>
      <v>47</v>
      <v>48</v>
      <v>49</v>
    </spb>
    <spb s="15">
      <v>2</v>
      <v>5</v>
    </spb>
    <spb s="0">
      <v xml:space="preserve">Wikipedia	Wikipedia	</v>
      <v xml:space="preserve">CC-BY-SA	CC-BY-SA	</v>
      <v xml:space="preserve">http://en.wikipedia.org/wiki/Choluteca,_Choluteca	http://es.wikipedia.org/wiki/Choluteca	</v>
      <v xml:space="preserve">http://creativecommons.org/licenses/by-sa/3.0/	http://creativecommons.org/licenses/by-sa/3.0/	</v>
    </spb>
    <spb s="0">
      <v xml:space="preserve">Wikipedia	</v>
      <v xml:space="preserve">CC-BY-SA	</v>
      <v xml:space="preserve">http://en.wikipedia.org/wiki/Choluteca,_Choluteca	</v>
      <v xml:space="preserve">http://creativecommons.org/licenses/by-sa/3.0/	</v>
    </spb>
    <spb s="0">
      <v xml:space="preserve">Wikipedia	</v>
      <v xml:space="preserve">CC-BY-SA	</v>
      <v xml:space="preserve">http://es.wikipedia.org/wiki/Choluteca	</v>
      <v xml:space="preserve">http://creativecommons.org/licenses/by-sa/3.0/	</v>
    </spb>
    <spb s="0">
      <v xml:space="preserve">Wikipedia	Wikipedia	Tripadvisor	</v>
      <v xml:space="preserve">CC-BY-SA	CC-BY-SA		</v>
      <v xml:space="preserve">http://en.wikipedia.org/wiki/Choluteca,_Choluteca	http://es.wikipedia.org/wiki/Choluteca	http://www.tripadvisor.com/Tourism-g797869-m17457-Choluteca_Choluteca_Department-Vacations.html	</v>
      <v xml:space="preserve">http://creativecommons.org/licenses/by-sa/3.0/	http://creativecommons.org/licenses/by-sa/3.0/		</v>
    </spb>
    <spb s="0">
      <v xml:space="preserve">Wikipedia	Wikipedia	Wikipedia	</v>
      <v xml:space="preserve">CC-BY-SA	CC-BY-SA	CC-BY-SA	</v>
      <v xml:space="preserve">http://en.wikipedia.org/wiki/Choluteca,_Choluteca	http://es.wikipedia.org/wiki/Choluteca	http://fr.wikipedia.org/wiki/Choluteca_(ville)	</v>
      <v xml:space="preserve">http://creativecommons.org/licenses/by-sa/3.0/	http://creativecommons.org/licenses/by-sa/3.0/	http://creativecommons.org/licenses/by-sa/3.0/	</v>
    </spb>
    <spb s="16">
      <v>52</v>
      <v>52</v>
      <v>53</v>
      <v>52</v>
      <v>54</v>
      <v>55</v>
      <v>56</v>
    </spb>
    <spb s="0">
      <v xml:space="preserve">Wikipedia	Wikipedia	</v>
      <v xml:space="preserve">CC-BY-SA	CC-BY-SA	</v>
      <v xml:space="preserve">http://en.wikipedia.org/wiki/Danlí,_El_Paraíso	http://es.wikipedia.org/wiki/Danlí	</v>
      <v xml:space="preserve">http://creativecommons.org/licenses/by-sa/3.0/	http://creativecommons.org/licenses/by-sa/3.0/	</v>
    </spb>
    <spb s="0">
      <v xml:space="preserve">Wikipedia	Wikipedia	</v>
      <v xml:space="preserve">CC-BY-SA	CC-BY-SA	</v>
      <v xml:space="preserve">http://es.wikipedia.org/wiki/Danlí	http://lt.wikipedia.org/wiki/Danli	</v>
      <v xml:space="preserve">http://creativecommons.org/licenses/by-sa/3.0/	http://creativecommons.org/licenses/by-sa/3.0/	</v>
    </spb>
    <spb s="0">
      <v xml:space="preserve">Wikipedia	</v>
      <v xml:space="preserve">CC-BY-SA	</v>
      <v xml:space="preserve">http://lt.wikipedia.org/wiki/Danli	</v>
      <v xml:space="preserve">http://creativecommons.org/licenses/by-sa/3.0/	</v>
    </spb>
    <spb s="0">
      <v xml:space="preserve">Wikipedia	</v>
      <v xml:space="preserve">CC-BY-SA	</v>
      <v xml:space="preserve">http://en.wikipedia.org/wiki/Danlí,_El_Paraíso	</v>
      <v xml:space="preserve">http://creativecommons.org/licenses/by-sa/3.0/	</v>
    </spb>
    <spb s="0">
      <v xml:space="preserve">Wikipedia	</v>
      <v xml:space="preserve">CC-BY-SA	</v>
      <v xml:space="preserve">http://es.wikipedia.org/wiki/Danlí	</v>
      <v xml:space="preserve">http://creativecommons.org/licenses/by-sa/3.0/	</v>
    </spb>
    <spb s="0">
      <v xml:space="preserve">Wikipedia	Wikipedia	Wikipedia	</v>
      <v xml:space="preserve">CC-BY-SA	CC-BY-SA	CC-BY-SA	</v>
      <v xml:space="preserve">http://en.wikipedia.org/wiki/Danlí,_El_Paraíso	http://es.wikipedia.org/wiki/Danlí	http://lt.wikipedia.org/wiki/Danli	</v>
      <v xml:space="preserve">http://creativecommons.org/licenses/by-sa/3.0/	http://creativecommons.org/licenses/by-sa/3.0/	http://creativecommons.org/licenses/by-sa/3.0/	</v>
    </spb>
    <spb s="1">
      <v>58</v>
      <v>59</v>
      <v>60</v>
      <v>60</v>
      <v>61</v>
      <v>59</v>
      <v>62</v>
      <v>63</v>
      <v>63</v>
    </spb>
    <spb s="0">
      <v xml:space="preserve">Wikipedia	</v>
      <v xml:space="preserve">CC BY-SA 3.0	</v>
      <v xml:space="preserve">http://it.wikipedia.org/wiki/Danlí	</v>
      <v xml:space="preserve">https://creativecommons.org/licenses/by-sa/3.0	</v>
    </spb>
    <spb s="0">
      <v xml:space="preserve">Wikipedia	Wikipedia	</v>
      <v xml:space="preserve">CC-BY-SA	CC-BY-SA	</v>
      <v xml:space="preserve">http://en.wikipedia.org/wiki/Tegucigalpa	http://es.wikipedia.org/wiki/Tegucigalpa	</v>
      <v xml:space="preserve">http://creativecommons.org/licenses/by-sa/3.0/	http://creativecommons.org/licenses/by-sa/3.0/	</v>
    </spb>
    <spb s="0">
      <v xml:space="preserve">Wikipedia	</v>
      <v xml:space="preserve">CC-BY-SA	</v>
      <v xml:space="preserve">http://en.wikipedia.org/wiki/Tegucigalpa	</v>
      <v xml:space="preserve">http://creativecommons.org/licenses/by-sa/3.0/	</v>
    </spb>
    <spb s="0">
      <v xml:space="preserve">Wikipedia	</v>
      <v xml:space="preserve">CC-BY-SA	</v>
      <v xml:space="preserve">http://es.wikipedia.org/wiki/Tegucigalpa	</v>
      <v xml:space="preserve">http://creativecommons.org/licenses/by-sa/3.0/	</v>
    </spb>
    <spb s="0">
      <v xml:space="preserve">Wikipedia	Wikipedia	Wikipedia	</v>
      <v xml:space="preserve">CC-BY-SA	CC-BY-SA	CC-BY-SA	</v>
      <v xml:space="preserve">http://en.wikipedia.org/wiki/Tegucigalpa	http://es.wikipedia.org/wiki/Tegucigalpa	http://fr.wikipedia.org/wiki/Tegucigalpa	</v>
      <v xml:space="preserve">http://creativecommons.org/licenses/by-sa/3.0/	http://creativecommons.org/licenses/by-sa/3.0/	http://creativecommons.org/licenses/by-sa/3.0/	</v>
    </spb>
    <spb s="16">
      <v>66</v>
      <v>66</v>
      <v>67</v>
      <v>66</v>
      <v>68</v>
      <v>66</v>
      <v>69</v>
    </spb>
    <spb s="0">
      <v xml:space="preserve">Wikipedia	</v>
      <v xml:space="preserve">Public domain	</v>
      <v xml:space="preserve">http://nl.wikipedia.org/wiki/Tegucigalpa	</v>
      <v xml:space="preserve">http://en.wikipedia.org/wiki/Public_domain	</v>
    </spb>
    <spb s="0">
      <v xml:space="preserve">Wikipedia	Wikipedia	</v>
      <v xml:space="preserve">CC-BY-SA	CC-BY-SA	</v>
      <v xml:space="preserve">http://en.wikipedia.org/wiki/Puerto_Lempira	http://es.wikipedia.org/wiki/Puerto_Lempira	</v>
      <v xml:space="preserve">http://creativecommons.org/licenses/by-sa/3.0/	http://creativecommons.org/licenses/by-sa/3.0/	</v>
    </spb>
    <spb s="0">
      <v xml:space="preserve">Wikipedia	</v>
      <v xml:space="preserve">CC-BY-SA	</v>
      <v xml:space="preserve">http://en.wikipedia.org/wiki/Puerto_Lempira	</v>
      <v xml:space="preserve">http://creativecommons.org/licenses/by-sa/3.0/	</v>
    </spb>
    <spb s="0">
      <v xml:space="preserve">Wikipedia	</v>
      <v xml:space="preserve">CC-BY-SA	</v>
      <v xml:space="preserve">http://es.wikipedia.org/wiki/Puerto_Lempira	</v>
      <v xml:space="preserve">http://creativecommons.org/licenses/by-sa/3.0/	</v>
    </spb>
    <spb s="16">
      <v>72</v>
      <v>72</v>
      <v>73</v>
      <v>72</v>
      <v>74</v>
      <v>72</v>
      <v>72</v>
    </spb>
    <spb s="3">
      <v>3</v>
      <v>Name</v>
      <v>LearnMoreOnLink</v>
    </spb>
    <spb s="0">
      <v xml:space="preserve">Wikipedia	</v>
      <v xml:space="preserve">CC-BY-SA	</v>
      <v xml:space="preserve">http://en.wikipedia.org/wiki/Intibucá_Department	</v>
      <v xml:space="preserve">http://creativecommons.org/licenses/by-sa/3.0/	</v>
    </spb>
    <spb s="0">
      <v xml:space="preserve">Wikipedia	</v>
      <v xml:space="preserve">CC-BY-SA	</v>
      <v xml:space="preserve">http://es.wikipedia.org/wiki/Departamento_de_Intibucá	</v>
      <v xml:space="preserve">http://creativecommons.org/licenses/by-sa/3.0/	</v>
    </spb>
    <spb s="0">
      <v xml:space="preserve">Wikipedia	Wikipedia	Wikipedia	</v>
      <v xml:space="preserve">CC-BY-SA	CC-BY-SA	CC-BY-SA	</v>
      <v xml:space="preserve">http://en.wikipedia.org/wiki/Intibucá_Department	http://es.wikipedia.org/wiki/Departamento_de_Intibucá	http://lt.wikipedia.org/wiki/Intibukos_departamentas	</v>
      <v xml:space="preserve">http://creativecommons.org/licenses/by-sa/3.0/	http://creativecommons.org/licenses/by-sa/3.0/	http://creativecommons.org/licenses/by-sa/3.0/	</v>
    </spb>
    <spb s="17">
      <v>77</v>
      <v>78</v>
      <v>77</v>
      <v>78</v>
      <v>77</v>
      <v>78</v>
      <v>79</v>
      <v>79</v>
    </spb>
    <spb s="18">
      <v>Area</v>
      <v>Image</v>
      <v>Name</v>
      <v>Population</v>
      <v>UniqueName</v>
      <v>VDPID/VSID</v>
      <v>Abbreviation</v>
      <v>Description</v>
      <v>Country/region</v>
      <v>LearnMoreOnLink</v>
      <v>Largest city</v>
      <v>Capital/Major City</v>
    </spb>
    <spb s="3">
      <v>4</v>
      <v>Name</v>
      <v>LearnMoreOnLink</v>
    </spb>
    <spb s="8">
      <v>kilómetro cuadrado</v>
      <v>2015</v>
    </spb>
    <spb s="0">
      <v xml:space="preserve">Wikipedia	</v>
      <v xml:space="preserve">CC BY 2.0	</v>
      <v xml:space="preserve">http://en.wikipedia.org/wiki/Intibucá_Department	</v>
      <v xml:space="preserve">https://creativecommons.org/licenses/by/2.0	</v>
    </spb>
    <spb s="0">
      <v xml:space="preserve">Wikipedia	Wikipedia	</v>
      <v xml:space="preserve">CC-BY-SA	CC-BY-SA	</v>
      <v xml:space="preserve">http://en.wikipedia.org/wiki/Coxen_Hole	http://es.wikipedia.org/wiki/Roatán_(municipio)	</v>
      <v xml:space="preserve">http://creativecommons.org/licenses/by-sa/3.0/	http://creativecommons.org/licenses/by-sa/3.0/	</v>
    </spb>
    <spb s="0">
      <v xml:space="preserve">Wikipedia	</v>
      <v xml:space="preserve">CC-BY-SA	</v>
      <v xml:space="preserve">http://en.wikipedia.org/wiki/Coxen_Hole	</v>
      <v xml:space="preserve">http://creativecommons.org/licenses/by-sa/3.0/	</v>
    </spb>
    <spb s="0">
      <v xml:space="preserve">Wikipedia	</v>
      <v xml:space="preserve">CC-BY-SA	</v>
      <v xml:space="preserve">http://es.wikipedia.org/wiki/Roatán_(municipio)	</v>
      <v xml:space="preserve">http://creativecommons.org/licenses/by-sa/3.0/	</v>
    </spb>
    <spb s="19">
      <v>85</v>
      <v>86</v>
      <v>85</v>
      <v>87</v>
      <v>85</v>
      <v>85</v>
    </spb>
    <spb s="20">
      <v>Name</v>
      <v>Latitude</v>
      <v>Longitude</v>
      <v>Population</v>
      <v>UniqueName</v>
      <v>VDPID/VSID</v>
      <v>Description</v>
      <v>Country/region</v>
      <v>LearnMoreOnLink</v>
      <v>Admin Division 1 (State/province/other)</v>
    </spb>
    <spb s="3">
      <v>5</v>
      <v>Name</v>
      <v>LearnMoreOnLink</v>
    </spb>
    <spb s="21">
      <v>2001</v>
    </spb>
    <spb s="0">
      <v xml:space="preserve">Wikipedia	</v>
      <v xml:space="preserve">CC-BY-SA	</v>
      <v xml:space="preserve">http://en.wikipedia.org/wiki/La_Paz	</v>
      <v xml:space="preserve">http://creativecommons.org/licenses/by-sa/3.0/	</v>
    </spb>
    <spb s="0">
      <v xml:space="preserve">Wikipedia	Wikipedia	</v>
      <v xml:space="preserve">CC-BY-SA	CC-BY-SA	</v>
      <v xml:space="preserve">http://en.wikipedia.org/wiki/La_Paz	http://es.wikipedia.org/wiki/La_Paz	</v>
      <v xml:space="preserve">http://creativecommons.org/licenses/by-sa/3.0/	http://creativecommons.org/licenses/by-sa/3.0/	</v>
    </spb>
    <spb s="0">
      <v xml:space="preserve">Wikipedia	</v>
      <v xml:space="preserve">CC-BY-SA	</v>
      <v xml:space="preserve">http://es.wikipedia.org/wiki/La_Paz	</v>
      <v xml:space="preserve">http://creativecommons.org/licenses/by-sa/3.0/	</v>
    </spb>
    <spb s="1">
      <v>92</v>
      <v>93</v>
      <v>92</v>
      <v>92</v>
      <v>92</v>
      <v>93</v>
      <v>94</v>
      <v>93</v>
      <v>93</v>
    </spb>
    <spb s="8">
      <v>kilómetro cuadrado</v>
      <v>2012</v>
    </spb>
    <spb s="0">
      <v xml:space="preserve">Wikipedia	</v>
      <v xml:space="preserve">Public domain	</v>
      <v xml:space="preserve">http://nl.wikipedia.org/wiki/La_Paz_(stad_in_Bolivia)	</v>
      <v xml:space="preserve">http://en.wikipedia.org/wiki/Public_domain	</v>
    </spb>
    <spb s="0">
      <v xml:space="preserve">Wikipedia	</v>
      <v xml:space="preserve">CC-BY-SA	</v>
      <v xml:space="preserve">http://en.wikipedia.org/wiki/Gracias	</v>
      <v xml:space="preserve">http://creativecommons.org/licenses/by-sa/3.0/	</v>
    </spb>
    <spb s="0">
      <v xml:space="preserve">Wikipedia	Wikipedia	</v>
      <v xml:space="preserve">CC-BY-SA	CC-BY-SA	</v>
      <v xml:space="preserve">http://en.wikipedia.org/wiki/Gracias	http://es.wikipedia.org/wiki/Gracias_(Lempira)	</v>
      <v xml:space="preserve">http://creativecommons.org/licenses/by-sa/3.0/	http://creativecommons.org/licenses/by-sa/3.0/	</v>
    </spb>
    <spb s="0">
      <v xml:space="preserve">Wikipedia	</v>
      <v xml:space="preserve">CC-BY-SA	</v>
      <v xml:space="preserve">http://es.wikipedia.org/wiki/Gracias_(Lempira)	</v>
      <v xml:space="preserve">http://creativecommons.org/licenses/by-sa/3.0/	</v>
    </spb>
    <spb s="16">
      <v>98</v>
      <v>99</v>
      <v>98</v>
      <v>99</v>
      <v>100</v>
      <v>99</v>
      <v>99</v>
    </spb>
    <spb s="0">
      <v xml:space="preserve">Wikipedia	</v>
      <v xml:space="preserve">CC BY-SA 3.0	</v>
      <v xml:space="preserve">http://fr.wikipedia.org/wiki/Gracias_(Honduras)	</v>
      <v xml:space="preserve">https://creativecommons.org/licenses/by-sa/3.0	</v>
    </spb>
    <spb s="0">
      <v xml:space="preserve">Wikipedia	</v>
      <v xml:space="preserve">CC-BY-SA	</v>
      <v xml:space="preserve">http://en.wikipedia.org/wiki/Ocotepeque_Department	</v>
      <v xml:space="preserve">http://creativecommons.org/licenses/by-sa/3.0/	</v>
    </spb>
    <spb s="0">
      <v xml:space="preserve">Wikipedia	</v>
      <v xml:space="preserve">CC-BY-SA	</v>
      <v xml:space="preserve">http://es.wikipedia.org/wiki/Departamento_de_Ocotepeque	</v>
      <v xml:space="preserve">http://creativecommons.org/licenses/by-sa/3.0/	</v>
    </spb>
    <spb s="0">
      <v xml:space="preserve">Wikipedia	Wikipedia	</v>
      <v xml:space="preserve">CC-BY-SA	CC-BY-SA	</v>
      <v xml:space="preserve">http://en.wikipedia.org/wiki/Ocotepeque_Department	http://es.wikipedia.org/wiki/Departamento_de_Ocotepeque	</v>
      <v xml:space="preserve">http://creativecommons.org/licenses/by-sa/3.0/	http://creativecommons.org/licenses/by-sa/3.0/	</v>
    </spb>
    <spb s="17">
      <v>103</v>
      <v>104</v>
      <v>103</v>
      <v>104</v>
      <v>103</v>
      <v>104</v>
      <v>105</v>
      <v>103</v>
    </spb>
    <spb s="0">
      <v xml:space="preserve">Wikipedia	</v>
      <v xml:space="preserve">CC BY 2.0	</v>
      <v xml:space="preserve">http://it.wikipedia.org/wiki/Dipartimento_di_Ocotepeque	</v>
      <v xml:space="preserve">https://creativecommons.org/licenses/by/2.0	</v>
    </spb>
    <spb s="0">
      <v xml:space="preserve">Wikipedia	Wikipedia	</v>
      <v xml:space="preserve">CC-BY-SA	CC-BY-SA	</v>
      <v xml:space="preserve">http://en.wikipedia.org/wiki/Juticalpa,_Olancho	http://es.wikipedia.org/wiki/Juticalpa	</v>
      <v xml:space="preserve">http://creativecommons.org/licenses/by-sa/3.0/	http://creativecommons.org/licenses/by-sa/3.0/	</v>
    </spb>
    <spb s="0">
      <v xml:space="preserve">Wikipedia	</v>
      <v xml:space="preserve">CC-BY-SA	</v>
      <v xml:space="preserve">http://en.wikipedia.org/wiki/Juticalpa,_Olancho	</v>
      <v xml:space="preserve">http://creativecommons.org/licenses/by-sa/3.0/	</v>
    </spb>
    <spb s="0">
      <v xml:space="preserve">Wikipedia	</v>
      <v xml:space="preserve">CC-BY-SA	</v>
      <v xml:space="preserve">http://es.wikipedia.org/wiki/Juticalpa	</v>
      <v xml:space="preserve">http://creativecommons.org/licenses/by-sa/3.0/	</v>
    </spb>
    <spb s="0">
      <v xml:space="preserve">Wikipedia	Wikipedia	Tripadvisor	</v>
      <v xml:space="preserve">CC-BY-SA	CC-BY-SA		</v>
      <v xml:space="preserve">http://en.wikipedia.org/wiki/Juticalpa,_Olancho	http://es.wikipedia.org/wiki/Juticalpa	http://www.tripadvisor.com/Tourism-g797868-m17457-Juticalpa_Olancho_Department-Vacations.html	</v>
      <v xml:space="preserve">http://creativecommons.org/licenses/by-sa/3.0/	http://creativecommons.org/licenses/by-sa/3.0/		</v>
    </spb>
    <spb s="0">
      <v xml:space="preserve">Wikipedia	Wikipedia	Wikipedia	</v>
      <v xml:space="preserve">CC-BY-SA	CC-BY-SA	CC-BY-SA	</v>
      <v xml:space="preserve">http://en.wikipedia.org/wiki/Juticalpa,_Olancho	http://es.wikipedia.org/wiki/Juticalpa	http://fr.wikipedia.org/wiki/Juticalpa	</v>
      <v xml:space="preserve">http://creativecommons.org/licenses/by-sa/3.0/	http://creativecommons.org/licenses/by-sa/3.0/	http://creativecommons.org/licenses/by-sa/3.0/	</v>
    </spb>
    <spb s="1">
      <v>108</v>
      <v>108</v>
      <v>109</v>
      <v>109</v>
      <v>109</v>
      <v>108</v>
      <v>110</v>
      <v>111</v>
      <v>112</v>
    </spb>
    <spb s="0">
      <v xml:space="preserve">Wikipedia	</v>
      <v xml:space="preserve">Public domain	</v>
      <v xml:space="preserve">http://en.wikipedia.org/wiki/Juticalpa,_Olancho	</v>
      <v xml:space="preserve">http://en.wikipedia.org/wiki/Public_domain	</v>
    </spb>
    <spb s="0">
      <v xml:space="preserve">Wikipedia	</v>
      <v xml:space="preserve">CC-BY-SA	</v>
      <v xml:space="preserve">http://en.wikipedia.org/wiki/Santa_Barbara,_California	</v>
      <v xml:space="preserve">http://creativecommons.org/licenses/by-sa/3.0/	</v>
    </spb>
    <spb s="0">
      <v xml:space="preserve">Wikipedia	Wikipedia	</v>
      <v xml:space="preserve">CC-BY-SA	CC-BY-SA	</v>
      <v xml:space="preserve">http://en.wikipedia.org/wiki/Santa_Barbara,_California	http://es.wikipedia.org/wiki/Santa_Bárbara_(California)	</v>
      <v xml:space="preserve">http://creativecommons.org/licenses/by-sa/3.0/	http://creativecommons.org/licenses/by-sa/3.0/	</v>
    </spb>
    <spb s="0">
      <v xml:space="preserve">Wikipedia	</v>
      <v xml:space="preserve">CC-BY-SA	</v>
      <v xml:space="preserve">http://es.wikipedia.org/wiki/Santa_Bárbara_(California)	</v>
      <v xml:space="preserve">http://creativecommons.org/licenses/by-sa/3.0/	</v>
    </spb>
    <spb s="0">
      <v xml:space="preserve">Wikipedia	Wikipedia	Facebook	Mcasantabarbara	</v>
      <v xml:space="preserve">CC-BY-SA	CC-BY-SA			</v>
      <v xml:space="preserve">http://en.wikipedia.org/wiki/Santa_Barbara,_California	http://es.wikipedia.org/wiki/Santa_Bárbara_(California)	https://www.facebook.com/ucsantabarbara/	https://www.mcasantabarbara.org/visit/	</v>
      <v xml:space="preserve">http://creativecommons.org/licenses/by-sa/3.0/	http://creativecommons.org/licenses/by-sa/3.0/			</v>
    </spb>
    <spb s="22">
      <v>115</v>
      <v>116</v>
      <v>115</v>
      <v>116</v>
      <v>117</v>
      <v>116</v>
      <v>118</v>
      <v>116</v>
    </spb>
    <spb s="23">
      <v>Area</v>
      <v>Image</v>
      <v>Name</v>
      <v>Latitude</v>
      <v>Longitude</v>
      <v>Population</v>
      <v>UniqueName</v>
      <v>VDPID/VSID</v>
      <v>Description</v>
      <v>Country/region</v>
      <v>LearnMoreOnLink</v>
      <v>Admin Division 1 (State/province/other)</v>
      <v>Admin Division 2 (County/district/other)</v>
    </spb>
    <spb s="3">
      <v>6</v>
      <v>Name</v>
      <v>LearnMoreOnLink</v>
    </spb>
    <spb s="0">
      <v xml:space="preserve">Wikipedia	</v>
      <v xml:space="preserve">Public domain	</v>
      <v xml:space="preserve">http://it.wikipedia.org/wiki/Santa_Barbara_(California)	</v>
      <v xml:space="preserve">http://en.wikipedia.org/wiki/Public_domain	</v>
    </spb>
    <spb s="0">
      <v xml:space="preserve">Wikipedia	</v>
      <v xml:space="preserve">CC-BY-SA	</v>
      <v xml:space="preserve">http://en.wikipedia.org/wiki/Nacaome	</v>
      <v xml:space="preserve">http://creativecommons.org/licenses/by-sa/3.0/	</v>
    </spb>
    <spb s="0">
      <v xml:space="preserve">Wikipedia	Wikipedia	</v>
      <v xml:space="preserve">CC-BY-SA	CC-BY-SA	</v>
      <v xml:space="preserve">http://en.wikipedia.org/wiki/Nacaome	http://es.wikipedia.org/wiki/Nacaome	</v>
      <v xml:space="preserve">http://creativecommons.org/licenses/by-sa/3.0/	http://creativecommons.org/licenses/by-sa/3.0/	</v>
    </spb>
    <spb s="0">
      <v xml:space="preserve">Wikipedia	</v>
      <v xml:space="preserve">CC-BY-SA	</v>
      <v xml:space="preserve">http://es.wikipedia.org/wiki/Nacaome	</v>
      <v xml:space="preserve">http://creativecommons.org/licenses/by-sa/3.0/	</v>
    </spb>
    <spb s="0">
      <v xml:space="preserve">Wikipedia	Wikipedia	Wikipedia	</v>
      <v xml:space="preserve">CC-BY-SA	CC-BY-SA	CC-BY-SA	</v>
      <v xml:space="preserve">http://en.wikipedia.org/wiki/Nacaome	http://es.wikipedia.org/wiki/Nacaome	http://fr.wikipedia.org/wiki/Nacaome	</v>
      <v xml:space="preserve">http://creativecommons.org/licenses/by-sa/3.0/	http://creativecommons.org/licenses/by-sa/3.0/	http://creativecommons.org/licenses/by-sa/3.0/	</v>
    </spb>
    <spb s="16">
      <v>123</v>
      <v>124</v>
      <v>123</v>
      <v>124</v>
      <v>125</v>
      <v>124</v>
      <v>126</v>
    </spb>
    <spb s="0">
      <v xml:space="preserve">Wikipedia	Wikipedia	</v>
      <v xml:space="preserve">CC-BY-SA	CC-BY-SA	</v>
      <v xml:space="preserve">http://en.wikipedia.org/wiki/Yoro	http://es.wikipedia.org/wiki/Yoro_(Yoro)	</v>
      <v xml:space="preserve">http://creativecommons.org/licenses/by-sa/3.0/	http://creativecommons.org/licenses/by-sa/3.0/	</v>
    </spb>
    <spb s="0">
      <v xml:space="preserve">Wikipedia	</v>
      <v xml:space="preserve">CC-BY-SA	</v>
      <v xml:space="preserve">http://en.wikipedia.org/wiki/Yoro	</v>
      <v xml:space="preserve">http://creativecommons.org/licenses/by-sa/3.0/	</v>
    </spb>
    <spb s="0">
      <v xml:space="preserve">Wikipedia	</v>
      <v xml:space="preserve">CC-BY-SA	</v>
      <v xml:space="preserve">http://es.wikipedia.org/wiki/Yoro_(Yoro)	</v>
      <v xml:space="preserve">http://creativecommons.org/licenses/by-sa/3.0/	</v>
    </spb>
    <spb s="0">
      <v xml:space="preserve">Wikipedia	Wikipedia	Wikipedia	</v>
      <v xml:space="preserve">CC-BY-SA	CC-BY-SA	CC-BY-SA	</v>
      <v xml:space="preserve">http://en.wikipedia.org/wiki/Yoro	http://es.wikipedia.org/wiki/Yoro_(Yoro)	http://fr.wikipedia.org/wiki/Yoro_(Honduras)	</v>
      <v xml:space="preserve">http://creativecommons.org/licenses/by-sa/3.0/	http://creativecommons.org/licenses/by-sa/3.0/	http://creativecommons.org/licenses/by-sa/3.0/	</v>
    </spb>
    <spb s="16">
      <v>128</v>
      <v>128</v>
      <v>129</v>
      <v>128</v>
      <v>130</v>
      <v>128</v>
      <v>131</v>
    </spb>
  </spbData>
</supportingPropertyBags>
</file>

<file path=xl/richData/rdsupportingpropertybagstructure.xml><?xml version="1.0" encoding="utf-8"?>
<spbStructures xmlns="http://schemas.microsoft.com/office/spreadsheetml/2017/richdata2" count="24">
  <s>
    <k n="SourceText" t="s"/>
    <k n="LicenseText" t="s"/>
    <k n="SourceAddress" t="s"/>
    <k n="LicenseAddress" t="s"/>
  </s>
  <s>
    <k n="`Área" t="spb"/>
    <k n="Nombre" t="spb"/>
    <k n="Latitud" t="spb"/>
    <k n="Longitud" t="spb"/>
    <k n="Población" t="spb"/>
    <k n="UniqueName" t="spb"/>
    <k n="Descripción" t="spb"/>
    <k n="País o región" t="spb"/>
    <k n="División de administración 1 (estado/provincia/otro)" t="spb"/>
  </s>
  <s>
    <k n="Área" t="s"/>
    <k n="Imagen" t="s"/>
    <k n="Nombre" t="s"/>
    <k n="Latitud" t="s"/>
    <k n="Longitud" t="s"/>
    <k n="Población" t="s"/>
    <k n="UniqueName" t="s"/>
    <k n="VDPID/VSID" t="s"/>
    <k n="Descripción" t="s"/>
    <k n="País o región" t="s"/>
    <k n="LearnMoreOnLink" t="s"/>
    <k n="División de administración 1 (estado/provincia/otro)" t="s"/>
  </s>
  <s>
    <k n="^Order" t="spba"/>
    <k n="TitleProperty" t="s"/>
    <k n="SubTitleProperty" t="s"/>
  </s>
  <s>
    <k n="ShowInCardView" t="b"/>
    <k n="ShowInDotNotation" t="b"/>
    <k n="ShowInAutoComplete" t="b"/>
  </s>
  <s>
    <k n="UniqueName" t="spb"/>
    <k n="VDPID/VSID" t="spb"/>
    <k n="LearnMoreOnLink" t="spb"/>
  </s>
  <s>
    <k n="Imagen" t="i"/>
    <k n="Nombre" t="i"/>
  </s>
  <s>
    <k n="link" t="s"/>
    <k n="logo" t="s"/>
    <k n="name" t="s"/>
  </s>
  <s>
    <k n="`Área" t="s"/>
    <k n="Población" t="s"/>
  </s>
  <s>
    <k n="_Self" t="i"/>
  </s>
  <s>
    <k n="Área" t="s"/>
    <k n="Nombre" t="s"/>
    <k n="Latitud" t="s"/>
    <k n="Longitud" t="s"/>
    <k n="Población" t="s"/>
    <k n="UniqueName" t="s"/>
    <k n="VDPID/VSID" t="s"/>
    <k n="Descripción" t="s"/>
    <k n="País o región" t="s"/>
    <k n="LearnMoreOnLink" t="s"/>
    <k n="División de administración 1 (estado/provincia/otro)" t="s"/>
  </s>
  <s>
    <k n="Nombre" t="i"/>
  </s>
  <s>
    <k n="ShowInDotNotation" t="b"/>
    <k n="ShowInAutoComplete" t="b"/>
  </s>
  <s>
    <k n="UniqueName" t="spb"/>
    <k n="VDPID/VSID" t="spb"/>
    <k n="Descripción" t="spb"/>
    <k n="LearnMoreOnLink" t="spb"/>
  </s>
  <s>
    <k n="Imagen" t="i"/>
    <k n="Nombre" t="i"/>
    <k n="Descripción" t="i"/>
  </s>
  <s>
    <k n="Nombre" t="i"/>
    <k n="Descripción" t="i"/>
  </s>
  <s>
    <k n="`Área" t="spb"/>
    <k n="Nombre" t="spb"/>
    <k n="Población" t="spb"/>
    <k n="UniqueName" t="spb"/>
    <k n="Descripción" t="spb"/>
    <k n="País o región" t="spb"/>
    <k n="División de administración 1 (estado/provincia/otro)" t="spb"/>
  </s>
  <s>
    <k n="`Área" t="spb"/>
    <k n="Nombre" t="spb"/>
    <k n="Población" t="spb"/>
    <k n="UniqueName" t="spb"/>
    <k n="Abreviatura" t="spb"/>
    <k n="Descripción" t="spb"/>
    <k n="País o región" t="spb"/>
    <k n="Capital/ciudad principal" t="spb"/>
  </s>
  <s>
    <k n="Área" t="s"/>
    <k n="Imagen" t="s"/>
    <k n="Nombre" t="s"/>
    <k n="Población" t="s"/>
    <k n="UniqueName" t="s"/>
    <k n="VDPID/VSID" t="s"/>
    <k n="Abreviatura" t="s"/>
    <k n="Descripción" t="s"/>
    <k n="País o región" t="s"/>
    <k n="LearnMoreOnLink" t="s"/>
    <k n="Ciudad más grande" t="s"/>
    <k n="Capital/ciudad principal" t="s"/>
  </s>
  <s>
    <k n="Nombre" t="spb"/>
    <k n="Población" t="spb"/>
    <k n="UniqueName" t="spb"/>
    <k n="Descripción" t="spb"/>
    <k n="País o región" t="spb"/>
    <k n="División de administración 1 (estado/provincia/otro)" t="spb"/>
  </s>
  <s>
    <k n="Nombre" t="s"/>
    <k n="Latitud" t="s"/>
    <k n="Longitud" t="s"/>
    <k n="Población" t="s"/>
    <k n="UniqueName" t="s"/>
    <k n="VDPID/VSID" t="s"/>
    <k n="Descripción" t="s"/>
    <k n="País o región" t="s"/>
    <k n="LearnMoreOnLink" t="s"/>
    <k n="División de administración 1 (estado/provincia/otro)" t="s"/>
  </s>
  <s>
    <k n="Población" t="s"/>
  </s>
  <s>
    <k n="`Área" t="spb"/>
    <k n="Nombre" t="spb"/>
    <k n="Población" t="spb"/>
    <k n="UniqueName" t="spb"/>
    <k n="Descripción" t="spb"/>
    <k n="País o región" t="spb"/>
    <k n="División de administración 1 (estado/provincia/otro)" t="spb"/>
    <k n="División de administración 2 (condado/distrito/otro)" t="spb"/>
  </s>
  <s>
    <k n="Área" t="s"/>
    <k n="Imagen" t="s"/>
    <k n="Nombre" t="s"/>
    <k n="Latitud" t="s"/>
    <k n="Longitud" t="s"/>
    <k n="Población" t="s"/>
    <k n="UniqueName" t="s"/>
    <k n="VDPID/VSID" t="s"/>
    <k n="Descripción" t="s"/>
    <k n="País o región" t="s"/>
    <k n="LearnMoreOnLink" t="s"/>
    <k n="División de administración 1 (estado/provincia/otro)" t="s"/>
    <k n="División de administración 2 (condado/distrito/otro)"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HeroField" t="b"/>
    <rPr n="IsTitleField" t="b"/>
    <rPr n="NumberFormat" t="s"/>
    <rPr n="RequiresInlineAttribution" t="b"/>
  </richProperties>
  <richStyles>
    <rSty>
      <rpv i="0">1</rpv>
    </rSty>
    <rSty>
      <rpv i="1">1</rpv>
    </rSty>
    <rSty dxfid="0">
      <rpv i="2">#,##0</rpv>
    </rSty>
    <rSty dxfid="1">
      <rpv i="2">0.0000</rpv>
    </rSty>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2A386E-8282-4CD9-AF69-77D9BF277A44}" name="Tabla2" displayName="Tabla2" ref="A1:I22" totalsRowShown="0">
  <autoFilter ref="A1:I22" xr:uid="{02A48D77-C65A-49DE-8E2C-F36C7A3B16B1}"/>
  <tableColumns count="9">
    <tableColumn id="1" xr3:uid="{BE4147DA-AA28-4772-9955-AED55D4A2C52}" name="Number"/>
    <tableColumn id="2" xr3:uid="{099C72BD-1D0E-4505-AA51-4DCC5FFDFBFA}" name="Department"/>
    <tableColumn id="3" xr3:uid="{0560384B-33F3-4FB5-ACC2-26F4D07124F2}" name="Municipality"/>
    <tableColumn id="4" xr3:uid="{E7FC6092-F752-4D00-80DA-4A805E06ACD5}" name="Warehouse name"/>
    <tableColumn id="5" xr3:uid="{A9B437F7-9144-456D-A7EE-1431AB152F42}" name="Longitude"/>
    <tableColumn id="6" xr3:uid="{3BA98336-3138-4C33-907D-B8FB4B2D084A}" name="Latitude"/>
    <tableColumn id="7" xr3:uid="{40C4C090-76BB-41DB-9B19-7C3323A366E4}" name="Level" dataDxfId="2"/>
    <tableColumn id="8" xr3:uid="{6F8274EB-90DC-42D1-B71F-784CCA1EFE30}" name="Supplying Regions" dataDxfId="1"/>
    <tableColumn id="9" xr3:uid="{6812D4A9-5D65-416E-8343-BABDC6F20CD6}" name="Addre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75587D-DD06-4527-B04F-00780C0CBC4E}" name="Tabla1" displayName="Tabla1" ref="A1:L47" totalsRowShown="0">
  <autoFilter ref="A1:L47" xr:uid="{CA75587D-DD06-4527-B04F-00780C0CBC4E}"/>
  <sortState xmlns:xlrd2="http://schemas.microsoft.com/office/spreadsheetml/2017/richdata2" ref="A2:L47">
    <sortCondition ref="L1:L47"/>
  </sortState>
  <tableColumns count="12">
    <tableColumn id="1" xr3:uid="{84F25445-D588-4270-BB5F-98F6669DC9B8}" name="Number"/>
    <tableColumn id="2" xr3:uid="{5BFFA6C2-F99C-410E-9DF0-9FEFA86556EB}" name="Department"/>
    <tableColumn id="3" xr3:uid="{9ED0ED1B-FF95-41EB-8825-23A1F87F27F3}" name="Municipality"/>
    <tableColumn id="4" xr3:uid="{CA03C79A-E873-45DB-8266-FF3217F9CC52}" name="origin warehouse"/>
    <tableColumn id="5" xr3:uid="{45CE3CCF-48F2-4D0E-A126-88D98B2ED3FE}" name="Longitude1">
      <calculatedColumnFormula>+VLOOKUP(Tabla1[[#This Row],[origin warehouse]],'Main features'!$D$1:$F$21,2,FALSE)</calculatedColumnFormula>
    </tableColumn>
    <tableColumn id="6" xr3:uid="{015D3300-8E1A-4764-813C-89AE6A3B9E45}" name="Latitude1"/>
    <tableColumn id="7" xr3:uid="{851471A6-45AB-4D24-B7C0-91A2A8C99919}" name="destination warehouse"/>
    <tableColumn id="8" xr3:uid="{564AA7DF-42A6-4E93-A11E-1D590F06ED37}" name="Longitude2"/>
    <tableColumn id="9" xr3:uid="{BB1DE763-198B-4840-80EE-CFC3A26C075F}" name="Latitude2"/>
    <tableColumn id="10" xr3:uid="{A777F0DB-D9C5-4027-A865-F317B8B4DC9E}" name="Hours:minutes"/>
    <tableColumn id="11" xr3:uid="{CEC212DD-F09B-4C2D-9E6D-547812419AAF}" name="Vía"/>
    <tableColumn id="12" xr3:uid="{E5DB5EE8-24F1-4496-974D-2F2C55BFF0D6}" name="Hours" dataDxfId="0">
      <calculatedColumnFormula>+ROUND(HOUR(Tabla1[[#This Row],[Hours:minutes]])+MINUTE(Tabla1[[#This Row],[Hours:minutes]])/60,2)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48D77-C65A-49DE-8E2C-F36C7A3B16B1}">
  <dimension ref="A1:I22"/>
  <sheetViews>
    <sheetView showGridLines="0" zoomScale="120" zoomScaleNormal="120" workbookViewId="0">
      <selection activeCell="D22" sqref="D22"/>
    </sheetView>
  </sheetViews>
  <sheetFormatPr defaultColWidth="11.42578125" defaultRowHeight="15" x14ac:dyDescent="0.25"/>
  <cols>
    <col min="1" max="1" width="10.42578125" customWidth="1"/>
    <col min="2" max="2" width="17.28515625" bestFit="1" customWidth="1"/>
    <col min="3" max="3" width="29" customWidth="1"/>
    <col min="4" max="4" width="42.140625" bestFit="1" customWidth="1"/>
    <col min="5" max="5" width="12" customWidth="1"/>
    <col min="8" max="8" width="19.28515625" customWidth="1"/>
  </cols>
  <sheetData>
    <row r="1" spans="1:9" x14ac:dyDescent="0.25">
      <c r="A1" t="s">
        <v>0</v>
      </c>
      <c r="B1" t="s">
        <v>1</v>
      </c>
      <c r="C1" t="s">
        <v>2</v>
      </c>
      <c r="D1" t="s">
        <v>3</v>
      </c>
      <c r="E1" t="s">
        <v>4</v>
      </c>
      <c r="F1" t="s">
        <v>5</v>
      </c>
      <c r="G1" t="s">
        <v>6</v>
      </c>
      <c r="H1" t="s">
        <v>7</v>
      </c>
      <c r="I1" t="s">
        <v>8</v>
      </c>
    </row>
    <row r="2" spans="1:9" x14ac:dyDescent="0.25">
      <c r="A2">
        <v>1</v>
      </c>
      <c r="B2" t="s">
        <v>9</v>
      </c>
      <c r="C2" t="e" vm="1">
        <v>#VALUE!</v>
      </c>
      <c r="D2" t="s">
        <v>10</v>
      </c>
      <c r="E2">
        <v>15.746634</v>
      </c>
      <c r="F2">
        <v>-86.862871999999996</v>
      </c>
      <c r="G2" s="1">
        <v>2</v>
      </c>
      <c r="H2" s="1" t="s">
        <v>11</v>
      </c>
    </row>
    <row r="3" spans="1:9" x14ac:dyDescent="0.25">
      <c r="A3">
        <v>2</v>
      </c>
      <c r="B3" t="s">
        <v>12</v>
      </c>
      <c r="C3" t="e" vm="2">
        <v>#VALUE!</v>
      </c>
      <c r="D3" t="s">
        <v>13</v>
      </c>
      <c r="E3">
        <v>15.939614000000001</v>
      </c>
      <c r="F3">
        <v>-85.907810999999995</v>
      </c>
      <c r="G3" s="1">
        <v>3</v>
      </c>
      <c r="H3" s="1">
        <v>2</v>
      </c>
    </row>
    <row r="4" spans="1:9" x14ac:dyDescent="0.25">
      <c r="A4">
        <v>3</v>
      </c>
      <c r="B4" t="s">
        <v>14</v>
      </c>
      <c r="C4" t="e" vm="3">
        <v>#VALUE!</v>
      </c>
      <c r="D4" t="s">
        <v>15</v>
      </c>
      <c r="E4">
        <v>14.45903</v>
      </c>
      <c r="F4">
        <v>-87.640739999999994</v>
      </c>
      <c r="G4" s="1">
        <v>2</v>
      </c>
      <c r="H4" s="1" t="s">
        <v>16</v>
      </c>
    </row>
    <row r="5" spans="1:9" x14ac:dyDescent="0.25">
      <c r="A5">
        <v>4</v>
      </c>
      <c r="B5" t="s">
        <v>17</v>
      </c>
      <c r="C5" t="e" vm="4">
        <v>#VALUE!</v>
      </c>
      <c r="D5" t="s">
        <v>18</v>
      </c>
      <c r="E5">
        <v>14.767730999999999</v>
      </c>
      <c r="F5">
        <v>-88.784334999999999</v>
      </c>
      <c r="G5" s="1">
        <v>2</v>
      </c>
      <c r="H5" s="1" t="s">
        <v>19</v>
      </c>
    </row>
    <row r="6" spans="1:9" x14ac:dyDescent="0.25">
      <c r="A6">
        <v>5</v>
      </c>
      <c r="B6" t="s">
        <v>20</v>
      </c>
      <c r="C6" t="e" vm="5">
        <v>#VALUE!</v>
      </c>
      <c r="D6" t="s">
        <v>21</v>
      </c>
      <c r="E6">
        <v>15.52309</v>
      </c>
      <c r="F6">
        <v>-88.041454000000002</v>
      </c>
      <c r="G6" s="1">
        <v>2</v>
      </c>
      <c r="H6" s="1" t="s">
        <v>22</v>
      </c>
      <c r="I6" t="s">
        <v>23</v>
      </c>
    </row>
    <row r="7" spans="1:9" x14ac:dyDescent="0.25">
      <c r="A7">
        <v>6</v>
      </c>
      <c r="B7" t="s">
        <v>24</v>
      </c>
      <c r="C7" t="e" vm="6">
        <v>#VALUE!</v>
      </c>
      <c r="D7" t="s">
        <v>25</v>
      </c>
      <c r="E7" s="4">
        <v>13.301326</v>
      </c>
      <c r="F7">
        <v>-87.200751999999994</v>
      </c>
      <c r="G7" s="1">
        <v>3</v>
      </c>
      <c r="H7" s="1">
        <v>6</v>
      </c>
    </row>
    <row r="8" spans="1:9" x14ac:dyDescent="0.25">
      <c r="A8">
        <v>7</v>
      </c>
      <c r="B8" t="s">
        <v>26</v>
      </c>
      <c r="C8" t="e" vm="7">
        <v>#VALUE!</v>
      </c>
      <c r="D8" t="s">
        <v>27</v>
      </c>
      <c r="E8">
        <v>14.034497</v>
      </c>
      <c r="F8">
        <v>-86.572564999999997</v>
      </c>
      <c r="G8" s="1">
        <v>3</v>
      </c>
      <c r="H8" s="1">
        <v>7</v>
      </c>
    </row>
    <row r="9" spans="1:9" x14ac:dyDescent="0.25">
      <c r="A9">
        <v>8</v>
      </c>
      <c r="B9" t="s">
        <v>28</v>
      </c>
      <c r="C9" t="e" vm="8">
        <v>#VALUE!</v>
      </c>
      <c r="D9" t="s">
        <v>29</v>
      </c>
      <c r="E9">
        <v>14.106394</v>
      </c>
      <c r="F9">
        <v>-87.186048999999997</v>
      </c>
      <c r="G9" s="1">
        <v>3</v>
      </c>
      <c r="H9" s="1">
        <v>8</v>
      </c>
    </row>
    <row r="10" spans="1:9" x14ac:dyDescent="0.25">
      <c r="A10">
        <v>9</v>
      </c>
      <c r="B10" t="s">
        <v>30</v>
      </c>
      <c r="C10" t="e" vm="9">
        <v>#VALUE!</v>
      </c>
      <c r="D10" t="s">
        <v>31</v>
      </c>
      <c r="E10">
        <v>15.266527</v>
      </c>
      <c r="F10">
        <v>-83.772274999999993</v>
      </c>
      <c r="G10" s="1">
        <v>3</v>
      </c>
      <c r="H10" s="1">
        <v>9</v>
      </c>
    </row>
    <row r="11" spans="1:9" x14ac:dyDescent="0.25">
      <c r="A11">
        <v>10</v>
      </c>
      <c r="B11" t="s">
        <v>32</v>
      </c>
      <c r="C11" t="e" vm="10">
        <v>#VALUE!</v>
      </c>
      <c r="D11" t="s">
        <v>33</v>
      </c>
      <c r="E11">
        <v>14.307302</v>
      </c>
      <c r="F11">
        <v>-88.176741000000007</v>
      </c>
      <c r="G11" s="1">
        <v>3</v>
      </c>
      <c r="H11" s="1">
        <v>10</v>
      </c>
    </row>
    <row r="12" spans="1:9" x14ac:dyDescent="0.25">
      <c r="A12">
        <v>11</v>
      </c>
      <c r="B12" t="s">
        <v>34</v>
      </c>
      <c r="C12" t="e" vm="11">
        <v>#VALUE!</v>
      </c>
      <c r="D12" t="s">
        <v>35</v>
      </c>
      <c r="E12">
        <v>16.320765000000002</v>
      </c>
      <c r="F12">
        <v>-86.536747000000005</v>
      </c>
      <c r="G12" s="1">
        <v>3</v>
      </c>
      <c r="H12" s="1">
        <v>11</v>
      </c>
    </row>
    <row r="13" spans="1:9" x14ac:dyDescent="0.25">
      <c r="A13">
        <v>12</v>
      </c>
      <c r="B13" t="s">
        <v>36</v>
      </c>
      <c r="C13" t="e" vm="12">
        <v>#VALUE!</v>
      </c>
      <c r="D13" t="s">
        <v>37</v>
      </c>
      <c r="E13">
        <v>14.323535</v>
      </c>
      <c r="F13">
        <v>-87.670912999999999</v>
      </c>
      <c r="G13" s="1">
        <v>3</v>
      </c>
      <c r="H13" s="1">
        <v>12</v>
      </c>
    </row>
    <row r="14" spans="1:9" x14ac:dyDescent="0.25">
      <c r="A14">
        <v>13</v>
      </c>
      <c r="B14" t="s">
        <v>38</v>
      </c>
      <c r="C14" t="e" vm="13">
        <v>#VALUE!</v>
      </c>
      <c r="D14" t="s">
        <v>39</v>
      </c>
      <c r="E14">
        <v>14.58766</v>
      </c>
      <c r="F14">
        <v>-88.580658</v>
      </c>
      <c r="G14" s="1">
        <v>3</v>
      </c>
      <c r="H14" s="1">
        <v>13</v>
      </c>
    </row>
    <row r="15" spans="1:9" x14ac:dyDescent="0.25">
      <c r="A15">
        <v>14</v>
      </c>
      <c r="B15" t="s">
        <v>40</v>
      </c>
      <c r="C15" t="e" vm="14">
        <v>#VALUE!</v>
      </c>
      <c r="D15" t="s">
        <v>41</v>
      </c>
      <c r="E15">
        <v>14.42737</v>
      </c>
      <c r="F15">
        <v>-89.182169000000002</v>
      </c>
      <c r="G15" s="1">
        <v>3</v>
      </c>
      <c r="H15" s="1">
        <v>14</v>
      </c>
    </row>
    <row r="16" spans="1:9" x14ac:dyDescent="0.25">
      <c r="A16">
        <v>15</v>
      </c>
      <c r="B16" t="s">
        <v>42</v>
      </c>
      <c r="C16" t="e" vm="15">
        <v>#VALUE!</v>
      </c>
      <c r="D16" t="s">
        <v>43</v>
      </c>
      <c r="E16">
        <v>14.668793000000001</v>
      </c>
      <c r="F16">
        <v>-86.225683000000004</v>
      </c>
      <c r="G16" s="1">
        <v>3</v>
      </c>
      <c r="H16" s="1">
        <v>15</v>
      </c>
    </row>
    <row r="17" spans="1:9" x14ac:dyDescent="0.25">
      <c r="A17">
        <v>16</v>
      </c>
      <c r="B17" t="s">
        <v>44</v>
      </c>
      <c r="C17" t="e" vm="16">
        <v>#VALUE!</v>
      </c>
      <c r="D17" t="s">
        <v>45</v>
      </c>
      <c r="E17">
        <v>14.980563999999999</v>
      </c>
      <c r="F17">
        <v>-88.228756000000004</v>
      </c>
      <c r="G17" s="1">
        <v>3</v>
      </c>
      <c r="H17" s="1">
        <v>16</v>
      </c>
    </row>
    <row r="18" spans="1:9" x14ac:dyDescent="0.25">
      <c r="A18">
        <v>17</v>
      </c>
      <c r="B18" t="s">
        <v>46</v>
      </c>
      <c r="C18" t="e" vm="17">
        <v>#VALUE!</v>
      </c>
      <c r="D18" t="s">
        <v>47</v>
      </c>
      <c r="E18">
        <v>13.529335</v>
      </c>
      <c r="F18">
        <v>-87.499222000000003</v>
      </c>
      <c r="G18" s="1">
        <v>3</v>
      </c>
      <c r="H18" s="1">
        <v>17</v>
      </c>
    </row>
    <row r="19" spans="1:9" x14ac:dyDescent="0.25">
      <c r="A19">
        <v>18</v>
      </c>
      <c r="B19" t="s">
        <v>48</v>
      </c>
      <c r="C19" t="e" vm="18">
        <v>#VALUE!</v>
      </c>
      <c r="D19" t="s">
        <v>49</v>
      </c>
      <c r="E19">
        <v>15.137136</v>
      </c>
      <c r="F19">
        <v>-87.133775</v>
      </c>
      <c r="G19" s="1">
        <v>3</v>
      </c>
      <c r="H19" s="1">
        <v>18</v>
      </c>
    </row>
    <row r="20" spans="1:9" x14ac:dyDescent="0.25">
      <c r="A20">
        <v>19</v>
      </c>
      <c r="B20" t="s">
        <v>28</v>
      </c>
      <c r="C20" t="e" vm="8">
        <v>#VALUE!</v>
      </c>
      <c r="D20" t="s">
        <v>50</v>
      </c>
      <c r="E20">
        <v>14.097345000000001</v>
      </c>
      <c r="F20">
        <v>-87.202680999999998</v>
      </c>
      <c r="G20" s="1">
        <v>3</v>
      </c>
      <c r="H20" s="1">
        <v>19</v>
      </c>
    </row>
    <row r="21" spans="1:9" x14ac:dyDescent="0.25">
      <c r="A21">
        <v>20</v>
      </c>
      <c r="B21" t="s">
        <v>20</v>
      </c>
      <c r="C21" t="e" vm="5">
        <v>#VALUE!</v>
      </c>
      <c r="D21" t="s">
        <v>51</v>
      </c>
      <c r="E21">
        <v>15.497866</v>
      </c>
      <c r="F21">
        <v>-88.019148000000001</v>
      </c>
      <c r="G21" s="1">
        <v>3</v>
      </c>
      <c r="H21" s="1">
        <v>20</v>
      </c>
    </row>
    <row r="22" spans="1:9" x14ac:dyDescent="0.25">
      <c r="A22">
        <v>21</v>
      </c>
      <c r="B22" t="s">
        <v>28</v>
      </c>
      <c r="C22" t="e" vm="8">
        <v>#VALUE!</v>
      </c>
      <c r="D22" t="s">
        <v>52</v>
      </c>
      <c r="E22" s="3">
        <v>14.105195</v>
      </c>
      <c r="F22" s="3">
        <v>-87.185559999999995</v>
      </c>
      <c r="G22" s="1">
        <v>1</v>
      </c>
      <c r="H22" s="2" t="s">
        <v>53</v>
      </c>
      <c r="I22" t="s">
        <v>54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D5BE-2663-4B87-80AF-C766AD856A77}">
  <dimension ref="A1:L47"/>
  <sheetViews>
    <sheetView showGridLines="0" tabSelected="1" zoomScaleNormal="100" workbookViewId="0">
      <selection activeCell="D17" sqref="D17"/>
    </sheetView>
  </sheetViews>
  <sheetFormatPr defaultColWidth="11.42578125" defaultRowHeight="15" x14ac:dyDescent="0.25"/>
  <cols>
    <col min="2" max="2" width="13.85546875" customWidth="1"/>
    <col min="3" max="3" width="14.28515625" customWidth="1"/>
    <col min="4" max="4" width="42.140625" bestFit="1" customWidth="1"/>
    <col min="5" max="5" width="12.7109375" bestFit="1" customWidth="1"/>
    <col min="6" max="6" width="11.28515625" bestFit="1" customWidth="1"/>
    <col min="7" max="7" width="42.140625" bestFit="1" customWidth="1"/>
    <col min="8" max="8" width="12.7109375" bestFit="1" customWidth="1"/>
    <col min="9" max="9" width="11.28515625" bestFit="1" customWidth="1"/>
    <col min="10" max="10" width="16.28515625" bestFit="1" customWidth="1"/>
    <col min="11" max="11" width="9.140625" bestFit="1" customWidth="1"/>
    <col min="12" max="12" width="8.28515625" bestFit="1" customWidth="1"/>
  </cols>
  <sheetData>
    <row r="1" spans="1:12" x14ac:dyDescent="0.25">
      <c r="A1" t="s">
        <v>0</v>
      </c>
      <c r="B1" t="s">
        <v>1</v>
      </c>
      <c r="C1" t="s">
        <v>2</v>
      </c>
      <c r="D1" t="s">
        <v>55</v>
      </c>
      <c r="E1" t="s">
        <v>56</v>
      </c>
      <c r="F1" t="s">
        <v>57</v>
      </c>
      <c r="G1" t="s">
        <v>58</v>
      </c>
      <c r="H1" t="s">
        <v>59</v>
      </c>
      <c r="I1" t="s">
        <v>60</v>
      </c>
      <c r="J1" t="s">
        <v>61</v>
      </c>
      <c r="K1" t="s">
        <v>62</v>
      </c>
      <c r="L1" t="s">
        <v>63</v>
      </c>
    </row>
    <row r="2" spans="1:12" x14ac:dyDescent="0.25">
      <c r="A2">
        <v>1</v>
      </c>
      <c r="B2" t="s">
        <v>9</v>
      </c>
      <c r="D2" t="s">
        <v>10</v>
      </c>
      <c r="E2">
        <f>+VLOOKUP(Tabla1[[#This Row],[origin warehouse]],Tabla2[[Warehouse name]:[Latitude]],2,FALSE)</f>
        <v>15.746634</v>
      </c>
      <c r="F2">
        <f>+VLOOKUP(Tabla1[[#This Row],[origin warehouse]],Tabla2[[Warehouse name]:[Latitude]],3,FALSE)</f>
        <v>-86.862871999999996</v>
      </c>
      <c r="G2" t="s">
        <v>10</v>
      </c>
      <c r="H2">
        <f>+VLOOKUP(Tabla1[[#This Row],[destination warehouse]],'Main features'!$D$1:$F$21,2,FALSE)</f>
        <v>15.746634</v>
      </c>
      <c r="I2">
        <f>+VLOOKUP(Tabla1[[#This Row],[destination warehouse]],'Main features'!$D$1:$F$21,3,FALSE)</f>
        <v>-86.862871999999996</v>
      </c>
      <c r="J2">
        <v>0</v>
      </c>
      <c r="K2" t="s">
        <v>64</v>
      </c>
      <c r="L2">
        <f>+ROUND(HOUR(Tabla1[[#This Row],[Hours:minutes]])+MINUTE(Tabla1[[#This Row],[Hours:minutes]])/60,2)</f>
        <v>0</v>
      </c>
    </row>
    <row r="3" spans="1:12" x14ac:dyDescent="0.25">
      <c r="A3">
        <v>5</v>
      </c>
      <c r="B3" t="s">
        <v>14</v>
      </c>
      <c r="D3" t="s">
        <v>15</v>
      </c>
      <c r="E3">
        <f>+VLOOKUP(Tabla1[[#This Row],[origin warehouse]],Tabla2[[Warehouse name]:[Latitude]],2,FALSE)</f>
        <v>14.45903</v>
      </c>
      <c r="F3">
        <f>+VLOOKUP(Tabla1[[#This Row],[origin warehouse]],Tabla2[[Warehouse name]:[Latitude]],3,FALSE)</f>
        <v>-87.640739999999994</v>
      </c>
      <c r="G3" t="s">
        <v>15</v>
      </c>
      <c r="H3">
        <f>+VLOOKUP(Tabla1[[#This Row],[destination warehouse]],'Main features'!$D$1:$F$21,2,FALSE)</f>
        <v>14.45903</v>
      </c>
      <c r="I3">
        <f>+VLOOKUP(Tabla1[[#This Row],[destination warehouse]],'Main features'!$D$1:$F$21,3,FALSE)</f>
        <v>-87.640739999999994</v>
      </c>
      <c r="J3">
        <v>0</v>
      </c>
      <c r="K3" t="s">
        <v>64</v>
      </c>
      <c r="L3">
        <f>+ROUND(HOUR(Tabla1[[#This Row],[Hours:minutes]])+MINUTE(Tabla1[[#This Row],[Hours:minutes]])/60,2)</f>
        <v>0</v>
      </c>
    </row>
    <row r="4" spans="1:12" x14ac:dyDescent="0.25">
      <c r="A4">
        <v>8</v>
      </c>
      <c r="B4" t="s">
        <v>17</v>
      </c>
      <c r="D4" t="s">
        <v>18</v>
      </c>
      <c r="E4">
        <f>+VLOOKUP(Tabla1[[#This Row],[origin warehouse]],Tabla2[[Warehouse name]:[Latitude]],2,FALSE)</f>
        <v>14.767730999999999</v>
      </c>
      <c r="F4">
        <f>+VLOOKUP(Tabla1[[#This Row],[origin warehouse]],Tabla2[[Warehouse name]:[Latitude]],3,FALSE)</f>
        <v>-88.784334999999999</v>
      </c>
      <c r="G4" t="s">
        <v>18</v>
      </c>
      <c r="H4">
        <f>+VLOOKUP(Tabla1[[#This Row],[destination warehouse]],'Main features'!$D$1:$F$21,2,FALSE)</f>
        <v>14.767730999999999</v>
      </c>
      <c r="I4">
        <f>+VLOOKUP(Tabla1[[#This Row],[destination warehouse]],'Main features'!$D$1:$F$21,3,FALSE)</f>
        <v>-88.784334999999999</v>
      </c>
      <c r="J4">
        <v>0</v>
      </c>
      <c r="K4" t="s">
        <v>64</v>
      </c>
      <c r="L4">
        <f>+ROUND(HOUR(Tabla1[[#This Row],[Hours:minutes]])+MINUTE(Tabla1[[#This Row],[Hours:minutes]])/60,2)</f>
        <v>0</v>
      </c>
    </row>
    <row r="5" spans="1:12" x14ac:dyDescent="0.25">
      <c r="A5">
        <v>10</v>
      </c>
      <c r="B5" t="s">
        <v>20</v>
      </c>
      <c r="C5" t="s">
        <v>67</v>
      </c>
      <c r="D5" t="s">
        <v>51</v>
      </c>
      <c r="E5">
        <f>+VLOOKUP(Tabla1[[#This Row],[origin warehouse]],Tabla2[[Warehouse name]:[Latitude]],2,FALSE)</f>
        <v>15.497866</v>
      </c>
      <c r="F5">
        <f>+VLOOKUP(Tabla1[[#This Row],[origin warehouse]],Tabla2[[Warehouse name]:[Latitude]],3,FALSE)</f>
        <v>-88.019148000000001</v>
      </c>
      <c r="G5" t="s">
        <v>51</v>
      </c>
      <c r="H5">
        <f>+VLOOKUP(Tabla1[[#This Row],[destination warehouse]],'Main features'!$D$1:$F$21,2,FALSE)</f>
        <v>15.497866</v>
      </c>
      <c r="I5">
        <f>+VLOOKUP(Tabla1[[#This Row],[destination warehouse]],'Main features'!$D$1:$F$21,3,FALSE)</f>
        <v>-88.019148000000001</v>
      </c>
      <c r="J5">
        <v>0</v>
      </c>
      <c r="K5" t="s">
        <v>64</v>
      </c>
      <c r="L5">
        <f>+ROUND(HOUR(Tabla1[[#This Row],[Hours:minutes]])+MINUTE(Tabla1[[#This Row],[Hours:minutes]])/60,2)</f>
        <v>0</v>
      </c>
    </row>
    <row r="6" spans="1:12" x14ac:dyDescent="0.25">
      <c r="A6">
        <v>25</v>
      </c>
      <c r="B6" t="s">
        <v>48</v>
      </c>
      <c r="D6" t="s">
        <v>49</v>
      </c>
      <c r="E6">
        <f>+VLOOKUP(Tabla1[[#This Row],[origin warehouse]],Tabla2[[Warehouse name]:[Latitude]],2,FALSE)</f>
        <v>15.137136</v>
      </c>
      <c r="F6">
        <f>+VLOOKUP(Tabla1[[#This Row],[origin warehouse]],Tabla2[[Warehouse name]:[Latitude]],3,FALSE)</f>
        <v>-87.133775</v>
      </c>
      <c r="G6" t="s">
        <v>49</v>
      </c>
      <c r="H6">
        <f>+VLOOKUP(Tabla1[[#This Row],[destination warehouse]],'Main features'!$D$1:$F$21,2,FALSE)</f>
        <v>15.137136</v>
      </c>
      <c r="I6">
        <f>+VLOOKUP(Tabla1[[#This Row],[destination warehouse]],'Main features'!$D$1:$F$21,3,FALSE)</f>
        <v>-87.133775</v>
      </c>
      <c r="J6">
        <v>0</v>
      </c>
      <c r="K6" t="s">
        <v>64</v>
      </c>
      <c r="L6">
        <f>+ROUND(HOUR(Tabla1[[#This Row],[Hours:minutes]])+MINUTE(Tabla1[[#This Row],[Hours:minutes]])/60,2)</f>
        <v>0</v>
      </c>
    </row>
    <row r="7" spans="1:12" x14ac:dyDescent="0.25">
      <c r="A7">
        <v>13</v>
      </c>
      <c r="B7" t="s">
        <v>24</v>
      </c>
      <c r="D7" t="s">
        <v>25</v>
      </c>
      <c r="E7">
        <f>+VLOOKUP(Tabla1[[#This Row],[origin warehouse]],Tabla2[[Warehouse name]:[Latitude]],2,FALSE)</f>
        <v>13.301326</v>
      </c>
      <c r="F7">
        <f>+VLOOKUP(Tabla1[[#This Row],[origin warehouse]],Tabla2[[Warehouse name]:[Latitude]],3,FALSE)</f>
        <v>-87.200751999999994</v>
      </c>
      <c r="G7" t="s">
        <v>25</v>
      </c>
      <c r="H7">
        <f>+VLOOKUP(Tabla1[[#This Row],[destination warehouse]],'Main features'!$D$1:$F$21,2,FALSE)</f>
        <v>13.301326</v>
      </c>
      <c r="I7">
        <f>+VLOOKUP(Tabla1[[#This Row],[destination warehouse]],'Main features'!$D$1:$F$21,3,FALSE)</f>
        <v>-87.200751999999994</v>
      </c>
      <c r="J7">
        <v>0</v>
      </c>
      <c r="K7" t="s">
        <v>64</v>
      </c>
      <c r="L7">
        <f>+ROUND(HOUR(Tabla1[[#This Row],[Hours:minutes]])+MINUTE(Tabla1[[#This Row],[Hours:minutes]])/60,2)</f>
        <v>0</v>
      </c>
    </row>
    <row r="8" spans="1:12" x14ac:dyDescent="0.25">
      <c r="A8">
        <v>4</v>
      </c>
      <c r="B8" t="s">
        <v>12</v>
      </c>
      <c r="D8" t="s">
        <v>13</v>
      </c>
      <c r="E8">
        <f>+VLOOKUP(Tabla1[[#This Row],[origin warehouse]],Tabla2[[Warehouse name]:[Latitude]],2,FALSE)</f>
        <v>15.939614000000001</v>
      </c>
      <c r="F8">
        <f>+VLOOKUP(Tabla1[[#This Row],[origin warehouse]],Tabla2[[Warehouse name]:[Latitude]],3,FALSE)</f>
        <v>-85.907810999999995</v>
      </c>
      <c r="G8" t="s">
        <v>13</v>
      </c>
      <c r="H8">
        <f>+VLOOKUP(Tabla1[[#This Row],[destination warehouse]],'Main features'!$D$1:$F$21,2,FALSE)</f>
        <v>15.939614000000001</v>
      </c>
      <c r="I8">
        <f>+VLOOKUP(Tabla1[[#This Row],[destination warehouse]],'Main features'!$D$1:$F$21,3,FALSE)</f>
        <v>-85.907810999999995</v>
      </c>
      <c r="J8">
        <v>0</v>
      </c>
      <c r="K8" t="s">
        <v>64</v>
      </c>
      <c r="L8">
        <f>+ROUND(HOUR(Tabla1[[#This Row],[Hours:minutes]])+MINUTE(Tabla1[[#This Row],[Hours:minutes]])/60,2)</f>
        <v>0</v>
      </c>
    </row>
    <row r="9" spans="1:12" x14ac:dyDescent="0.25">
      <c r="A9">
        <v>27</v>
      </c>
      <c r="B9" t="s">
        <v>20</v>
      </c>
      <c r="C9" t="s">
        <v>67</v>
      </c>
      <c r="D9" t="s">
        <v>21</v>
      </c>
      <c r="E9">
        <f>+VLOOKUP(Tabla1[[#This Row],[origin warehouse]],Tabla2[[Warehouse name]:[Latitude]],2,FALSE)</f>
        <v>15.52309</v>
      </c>
      <c r="F9">
        <f>+VLOOKUP(Tabla1[[#This Row],[origin warehouse]],Tabla2[[Warehouse name]:[Latitude]],3,FALSE)</f>
        <v>-88.041454000000002</v>
      </c>
      <c r="G9" t="s">
        <v>21</v>
      </c>
      <c r="H9">
        <f>+VLOOKUP(Tabla1[[#This Row],[destination warehouse]],'Main features'!$D$1:$F$21,2,FALSE)</f>
        <v>15.52309</v>
      </c>
      <c r="I9">
        <f>+VLOOKUP(Tabla1[[#This Row],[destination warehouse]],'Main features'!$D$1:$F$21,3,FALSE)</f>
        <v>-88.041454000000002</v>
      </c>
      <c r="J9">
        <v>0</v>
      </c>
      <c r="K9" t="s">
        <v>64</v>
      </c>
      <c r="L9">
        <f>+ROUND(HOUR(Tabla1[[#This Row],[Hours:minutes]])+MINUTE(Tabla1[[#This Row],[Hours:minutes]])/60,2)</f>
        <v>0</v>
      </c>
    </row>
    <row r="10" spans="1:12" x14ac:dyDescent="0.25">
      <c r="A10">
        <v>14</v>
      </c>
      <c r="B10" t="s">
        <v>26</v>
      </c>
      <c r="D10" t="s">
        <v>27</v>
      </c>
      <c r="E10">
        <f>+VLOOKUP(Tabla1[[#This Row],[origin warehouse]],Tabla2[[Warehouse name]:[Latitude]],2,FALSE)</f>
        <v>14.034497</v>
      </c>
      <c r="F10">
        <f>+VLOOKUP(Tabla1[[#This Row],[origin warehouse]],Tabla2[[Warehouse name]:[Latitude]],3,FALSE)</f>
        <v>-86.572564999999997</v>
      </c>
      <c r="G10" t="s">
        <v>27</v>
      </c>
      <c r="H10">
        <f>+VLOOKUP(Tabla1[[#This Row],[destination warehouse]],'Main features'!$D$1:$F$21,2,FALSE)</f>
        <v>14.034497</v>
      </c>
      <c r="I10">
        <f>+VLOOKUP(Tabla1[[#This Row],[destination warehouse]],'Main features'!$D$1:$F$21,3,FALSE)</f>
        <v>-86.572564999999997</v>
      </c>
      <c r="J10">
        <v>0</v>
      </c>
      <c r="K10" t="s">
        <v>64</v>
      </c>
      <c r="L10">
        <f>+ROUND(HOUR(Tabla1[[#This Row],[Hours:minutes]])+MINUTE(Tabla1[[#This Row],[Hours:minutes]])/60,2)</f>
        <v>0</v>
      </c>
    </row>
    <row r="11" spans="1:12" x14ac:dyDescent="0.25">
      <c r="A11">
        <v>15</v>
      </c>
      <c r="B11" t="s">
        <v>28</v>
      </c>
      <c r="D11" t="s">
        <v>29</v>
      </c>
      <c r="E11">
        <f>+VLOOKUP(Tabla1[[#This Row],[origin warehouse]],Tabla2[[Warehouse name]:[Latitude]],2,FALSE)</f>
        <v>14.106394</v>
      </c>
      <c r="F11">
        <f>+VLOOKUP(Tabla1[[#This Row],[origin warehouse]],Tabla2[[Warehouse name]:[Latitude]],3,FALSE)</f>
        <v>-87.186048999999997</v>
      </c>
      <c r="G11" t="s">
        <v>29</v>
      </c>
      <c r="H11">
        <f>+VLOOKUP(Tabla1[[#This Row],[destination warehouse]],'Main features'!$D$1:$F$21,2,FALSE)</f>
        <v>14.106394</v>
      </c>
      <c r="I11">
        <f>+VLOOKUP(Tabla1[[#This Row],[destination warehouse]],'Main features'!$D$1:$F$21,3,FALSE)</f>
        <v>-87.186048999999997</v>
      </c>
      <c r="J11">
        <v>0</v>
      </c>
      <c r="K11" t="s">
        <v>64</v>
      </c>
      <c r="L11">
        <f>+ROUND(HOUR(Tabla1[[#This Row],[Hours:minutes]])+MINUTE(Tabla1[[#This Row],[Hours:minutes]])/60,2)</f>
        <v>0</v>
      </c>
    </row>
    <row r="12" spans="1:12" x14ac:dyDescent="0.25">
      <c r="A12">
        <v>16</v>
      </c>
      <c r="B12" t="s">
        <v>30</v>
      </c>
      <c r="D12" t="s">
        <v>31</v>
      </c>
      <c r="E12">
        <f>+VLOOKUP(Tabla1[[#This Row],[origin warehouse]],Tabla2[[Warehouse name]:[Latitude]],2,FALSE)</f>
        <v>15.266527</v>
      </c>
      <c r="F12">
        <f>+VLOOKUP(Tabla1[[#This Row],[origin warehouse]],Tabla2[[Warehouse name]:[Latitude]],3,FALSE)</f>
        <v>-83.772274999999993</v>
      </c>
      <c r="G12" t="s">
        <v>31</v>
      </c>
      <c r="H12">
        <f>+VLOOKUP(Tabla1[[#This Row],[destination warehouse]],'Main features'!$D$1:$F$21,2,FALSE)</f>
        <v>15.266527</v>
      </c>
      <c r="I12">
        <f>+VLOOKUP(Tabla1[[#This Row],[destination warehouse]],'Main features'!$D$1:$F$21,3,FALSE)</f>
        <v>-83.772274999999993</v>
      </c>
      <c r="J12">
        <v>0</v>
      </c>
      <c r="K12" t="s">
        <v>64</v>
      </c>
      <c r="L12">
        <f>+ROUND(HOUR(Tabla1[[#This Row],[Hours:minutes]])+MINUTE(Tabla1[[#This Row],[Hours:minutes]])/60,2)</f>
        <v>0</v>
      </c>
    </row>
    <row r="13" spans="1:12" x14ac:dyDescent="0.25">
      <c r="A13">
        <v>17</v>
      </c>
      <c r="B13" t="s">
        <v>32</v>
      </c>
      <c r="D13" t="s">
        <v>33</v>
      </c>
      <c r="E13">
        <f>+VLOOKUP(Tabla1[[#This Row],[origin warehouse]],Tabla2[[Warehouse name]:[Latitude]],2,FALSE)</f>
        <v>14.307302</v>
      </c>
      <c r="F13">
        <f>+VLOOKUP(Tabla1[[#This Row],[origin warehouse]],Tabla2[[Warehouse name]:[Latitude]],3,FALSE)</f>
        <v>-88.176741000000007</v>
      </c>
      <c r="G13" t="s">
        <v>33</v>
      </c>
      <c r="H13">
        <f>+VLOOKUP(Tabla1[[#This Row],[destination warehouse]],'Main features'!$D$1:$F$21,2,FALSE)</f>
        <v>14.307302</v>
      </c>
      <c r="I13">
        <f>+VLOOKUP(Tabla1[[#This Row],[destination warehouse]],'Main features'!$D$1:$F$21,3,FALSE)</f>
        <v>-88.176741000000007</v>
      </c>
      <c r="J13">
        <v>0</v>
      </c>
      <c r="K13" t="s">
        <v>64</v>
      </c>
      <c r="L13">
        <f>+ROUND(HOUR(Tabla1[[#This Row],[Hours:minutes]])+MINUTE(Tabla1[[#This Row],[Hours:minutes]])/60,2)</f>
        <v>0</v>
      </c>
    </row>
    <row r="14" spans="1:12" x14ac:dyDescent="0.25">
      <c r="A14">
        <v>18</v>
      </c>
      <c r="B14" t="s">
        <v>34</v>
      </c>
      <c r="D14" t="s">
        <v>35</v>
      </c>
      <c r="E14">
        <f>+VLOOKUP(Tabla1[[#This Row],[origin warehouse]],Tabla2[[Warehouse name]:[Latitude]],2,FALSE)</f>
        <v>16.320765000000002</v>
      </c>
      <c r="F14">
        <f>+VLOOKUP(Tabla1[[#This Row],[origin warehouse]],Tabla2[[Warehouse name]:[Latitude]],3,FALSE)</f>
        <v>-86.536747000000005</v>
      </c>
      <c r="G14" t="s">
        <v>35</v>
      </c>
      <c r="H14">
        <f>+VLOOKUP(Tabla1[[#This Row],[destination warehouse]],'Main features'!$D$1:$F$21,2,FALSE)</f>
        <v>16.320765000000002</v>
      </c>
      <c r="I14">
        <f>+VLOOKUP(Tabla1[[#This Row],[destination warehouse]],'Main features'!$D$1:$F$21,3,FALSE)</f>
        <v>-86.536747000000005</v>
      </c>
      <c r="J14">
        <v>0</v>
      </c>
      <c r="K14" t="s">
        <v>64</v>
      </c>
      <c r="L14">
        <f>+ROUND(HOUR(Tabla1[[#This Row],[Hours:minutes]])+MINUTE(Tabla1[[#This Row],[Hours:minutes]])/60,2)</f>
        <v>0</v>
      </c>
    </row>
    <row r="15" spans="1:12" x14ac:dyDescent="0.25">
      <c r="A15">
        <v>19</v>
      </c>
      <c r="B15" t="s">
        <v>36</v>
      </c>
      <c r="D15" t="s">
        <v>37</v>
      </c>
      <c r="E15">
        <f>+VLOOKUP(Tabla1[[#This Row],[origin warehouse]],Tabla2[[Warehouse name]:[Latitude]],2,FALSE)</f>
        <v>14.323535</v>
      </c>
      <c r="F15">
        <f>+VLOOKUP(Tabla1[[#This Row],[origin warehouse]],Tabla2[[Warehouse name]:[Latitude]],3,FALSE)</f>
        <v>-87.670912999999999</v>
      </c>
      <c r="G15" t="s">
        <v>37</v>
      </c>
      <c r="H15">
        <f>+VLOOKUP(Tabla1[[#This Row],[destination warehouse]],'Main features'!$D$1:$F$21,2,FALSE)</f>
        <v>14.323535</v>
      </c>
      <c r="I15">
        <f>+VLOOKUP(Tabla1[[#This Row],[destination warehouse]],'Main features'!$D$1:$F$21,3,FALSE)</f>
        <v>-87.670912999999999</v>
      </c>
      <c r="J15">
        <v>0</v>
      </c>
      <c r="K15" t="s">
        <v>64</v>
      </c>
      <c r="L15">
        <f>+ROUND(HOUR(Tabla1[[#This Row],[Hours:minutes]])+MINUTE(Tabla1[[#This Row],[Hours:minutes]])/60,2)</f>
        <v>0</v>
      </c>
    </row>
    <row r="16" spans="1:12" x14ac:dyDescent="0.25">
      <c r="A16">
        <v>20</v>
      </c>
      <c r="B16" t="s">
        <v>38</v>
      </c>
      <c r="D16" t="s">
        <v>39</v>
      </c>
      <c r="E16">
        <f>+VLOOKUP(Tabla1[[#This Row],[origin warehouse]],Tabla2[[Warehouse name]:[Latitude]],2,FALSE)</f>
        <v>14.58766</v>
      </c>
      <c r="F16">
        <f>+VLOOKUP(Tabla1[[#This Row],[origin warehouse]],Tabla2[[Warehouse name]:[Latitude]],3,FALSE)</f>
        <v>-88.580658</v>
      </c>
      <c r="G16" t="s">
        <v>39</v>
      </c>
      <c r="H16">
        <f>+VLOOKUP(Tabla1[[#This Row],[destination warehouse]],'Main features'!$D$1:$F$21,2,FALSE)</f>
        <v>14.58766</v>
      </c>
      <c r="I16">
        <f>+VLOOKUP(Tabla1[[#This Row],[destination warehouse]],'Main features'!$D$1:$F$21,3,FALSE)</f>
        <v>-88.580658</v>
      </c>
      <c r="J16">
        <v>0</v>
      </c>
      <c r="K16" t="s">
        <v>64</v>
      </c>
      <c r="L16">
        <f>+ROUND(HOUR(Tabla1[[#This Row],[Hours:minutes]])+MINUTE(Tabla1[[#This Row],[Hours:minutes]])/60,2)</f>
        <v>0</v>
      </c>
    </row>
    <row r="17" spans="1:12" x14ac:dyDescent="0.25">
      <c r="A17">
        <v>26</v>
      </c>
      <c r="B17" t="s">
        <v>28</v>
      </c>
      <c r="C17" t="s">
        <v>68</v>
      </c>
      <c r="D17" t="s">
        <v>50</v>
      </c>
      <c r="E17">
        <f>+VLOOKUP(Tabla1[[#This Row],[origin warehouse]],Tabla2[[Warehouse name]:[Latitude]],2,FALSE)</f>
        <v>14.097345000000001</v>
      </c>
      <c r="F17">
        <f>+VLOOKUP(Tabla1[[#This Row],[origin warehouse]],Tabla2[[Warehouse name]:[Latitude]],3,FALSE)</f>
        <v>-87.202680999999998</v>
      </c>
      <c r="G17" t="s">
        <v>50</v>
      </c>
      <c r="H17">
        <f>+VLOOKUP(Tabla1[[#This Row],[destination warehouse]],'Main features'!$D$1:$F$21,2,FALSE)</f>
        <v>14.097345000000001</v>
      </c>
      <c r="I17">
        <f>+VLOOKUP(Tabla1[[#This Row],[destination warehouse]],'Main features'!$D$1:$F$21,3,FALSE)</f>
        <v>-87.202680999999998</v>
      </c>
      <c r="J17">
        <v>0</v>
      </c>
      <c r="K17" t="s">
        <v>64</v>
      </c>
      <c r="L17">
        <f>+ROUND(HOUR(Tabla1[[#This Row],[Hours:minutes]])+MINUTE(Tabla1[[#This Row],[Hours:minutes]])/60,2)</f>
        <v>0</v>
      </c>
    </row>
    <row r="18" spans="1:12" x14ac:dyDescent="0.25">
      <c r="A18">
        <v>21</v>
      </c>
      <c r="B18" t="s">
        <v>40</v>
      </c>
      <c r="D18" t="s">
        <v>41</v>
      </c>
      <c r="E18">
        <f>+VLOOKUP(Tabla1[[#This Row],[origin warehouse]],Tabla2[[Warehouse name]:[Latitude]],2,FALSE)</f>
        <v>14.42737</v>
      </c>
      <c r="F18">
        <f>+VLOOKUP(Tabla1[[#This Row],[origin warehouse]],Tabla2[[Warehouse name]:[Latitude]],3,FALSE)</f>
        <v>-89.182169000000002</v>
      </c>
      <c r="G18" t="s">
        <v>41</v>
      </c>
      <c r="H18">
        <f>+VLOOKUP(Tabla1[[#This Row],[destination warehouse]],'Main features'!$D$1:$F$21,2,FALSE)</f>
        <v>14.42737</v>
      </c>
      <c r="I18">
        <f>+VLOOKUP(Tabla1[[#This Row],[destination warehouse]],'Main features'!$D$1:$F$21,3,FALSE)</f>
        <v>-89.182169000000002</v>
      </c>
      <c r="J18">
        <v>0</v>
      </c>
      <c r="K18" t="s">
        <v>64</v>
      </c>
      <c r="L18">
        <f>+ROUND(HOUR(Tabla1[[#This Row],[Hours:minutes]])+MINUTE(Tabla1[[#This Row],[Hours:minutes]])/60,2)</f>
        <v>0</v>
      </c>
    </row>
    <row r="19" spans="1:12" x14ac:dyDescent="0.25">
      <c r="A19">
        <v>22</v>
      </c>
      <c r="B19" t="s">
        <v>42</v>
      </c>
      <c r="D19" t="s">
        <v>43</v>
      </c>
      <c r="E19">
        <f>+VLOOKUP(Tabla1[[#This Row],[origin warehouse]],Tabla2[[Warehouse name]:[Latitude]],2,FALSE)</f>
        <v>14.668793000000001</v>
      </c>
      <c r="F19">
        <f>+VLOOKUP(Tabla1[[#This Row],[origin warehouse]],Tabla2[[Warehouse name]:[Latitude]],3,FALSE)</f>
        <v>-86.225683000000004</v>
      </c>
      <c r="G19" t="s">
        <v>43</v>
      </c>
      <c r="H19">
        <f>+VLOOKUP(Tabla1[[#This Row],[destination warehouse]],'Main features'!$D$1:$F$21,2,FALSE)</f>
        <v>14.668793000000001</v>
      </c>
      <c r="I19">
        <f>+VLOOKUP(Tabla1[[#This Row],[destination warehouse]],'Main features'!$D$1:$F$21,3,FALSE)</f>
        <v>-86.225683000000004</v>
      </c>
      <c r="J19">
        <v>0</v>
      </c>
      <c r="K19" t="s">
        <v>64</v>
      </c>
      <c r="L19">
        <f>+ROUND(HOUR(Tabla1[[#This Row],[Hours:minutes]])+MINUTE(Tabla1[[#This Row],[Hours:minutes]])/60,2)</f>
        <v>0</v>
      </c>
    </row>
    <row r="20" spans="1:12" x14ac:dyDescent="0.25">
      <c r="A20">
        <v>23</v>
      </c>
      <c r="B20" t="s">
        <v>44</v>
      </c>
      <c r="D20" t="s">
        <v>45</v>
      </c>
      <c r="E20">
        <f>+VLOOKUP(Tabla1[[#This Row],[origin warehouse]],Tabla2[[Warehouse name]:[Latitude]],2,FALSE)</f>
        <v>14.980563999999999</v>
      </c>
      <c r="F20">
        <f>+VLOOKUP(Tabla1[[#This Row],[origin warehouse]],Tabla2[[Warehouse name]:[Latitude]],3,FALSE)</f>
        <v>-88.228756000000004</v>
      </c>
      <c r="G20" t="s">
        <v>45</v>
      </c>
      <c r="H20">
        <f>+VLOOKUP(Tabla1[[#This Row],[destination warehouse]],'Main features'!$D$1:$F$21,2,FALSE)</f>
        <v>14.980563999999999</v>
      </c>
      <c r="I20">
        <f>+VLOOKUP(Tabla1[[#This Row],[destination warehouse]],'Main features'!$D$1:$F$21,3,FALSE)</f>
        <v>-88.228756000000004</v>
      </c>
      <c r="J20">
        <v>0</v>
      </c>
      <c r="K20" t="s">
        <v>64</v>
      </c>
      <c r="L20">
        <f>+ROUND(HOUR(Tabla1[[#This Row],[Hours:minutes]])+MINUTE(Tabla1[[#This Row],[Hours:minutes]])/60,2)</f>
        <v>0</v>
      </c>
    </row>
    <row r="21" spans="1:12" x14ac:dyDescent="0.25">
      <c r="A21">
        <v>24</v>
      </c>
      <c r="B21" t="s">
        <v>46</v>
      </c>
      <c r="D21" t="s">
        <v>47</v>
      </c>
      <c r="E21">
        <f>+VLOOKUP(Tabla1[[#This Row],[origin warehouse]],Tabla2[[Warehouse name]:[Latitude]],2,FALSE)</f>
        <v>13.529335</v>
      </c>
      <c r="F21">
        <f>+VLOOKUP(Tabla1[[#This Row],[origin warehouse]],Tabla2[[Warehouse name]:[Latitude]],3,FALSE)</f>
        <v>-87.499222000000003</v>
      </c>
      <c r="G21" t="s">
        <v>47</v>
      </c>
      <c r="H21">
        <f>+VLOOKUP(Tabla1[[#This Row],[destination warehouse]],'Main features'!$D$1:$F$21,2,FALSE)</f>
        <v>13.529335</v>
      </c>
      <c r="I21">
        <f>+VLOOKUP(Tabla1[[#This Row],[destination warehouse]],'Main features'!$D$1:$F$21,3,FALSE)</f>
        <v>-87.499222000000003</v>
      </c>
      <c r="J21">
        <v>0</v>
      </c>
      <c r="K21" t="s">
        <v>64</v>
      </c>
      <c r="L21">
        <f>+ROUND(HOUR(Tabla1[[#This Row],[Hours:minutes]])+MINUTE(Tabla1[[#This Row],[Hours:minutes]])/60,2)</f>
        <v>0</v>
      </c>
    </row>
    <row r="22" spans="1:12" x14ac:dyDescent="0.25">
      <c r="A22">
        <v>35</v>
      </c>
      <c r="B22" t="s">
        <v>28</v>
      </c>
      <c r="C22" t="s">
        <v>68</v>
      </c>
      <c r="D22" t="s">
        <v>52</v>
      </c>
      <c r="E22">
        <f>+VLOOKUP(Tabla1[[#This Row],[origin warehouse]],Tabla2[[Warehouse name]:[Latitude]],2,FALSE)</f>
        <v>14.105195</v>
      </c>
      <c r="F22">
        <f>+VLOOKUP(Tabla1[[#This Row],[origin warehouse]],Tabla2[[Warehouse name]:[Latitude]],3,FALSE)</f>
        <v>-87.185559999999995</v>
      </c>
      <c r="G22" t="s">
        <v>29</v>
      </c>
      <c r="H22">
        <f>+VLOOKUP(Tabla1[[#This Row],[destination warehouse]],'Main features'!$D$1:$F$21,2,FALSE)</f>
        <v>14.106394</v>
      </c>
      <c r="I22">
        <f>+VLOOKUP(Tabla1[[#This Row],[destination warehouse]],'Main features'!$D$1:$F$21,3,FALSE)</f>
        <v>-87.186048999999997</v>
      </c>
      <c r="J22" s="5">
        <v>2.7777777777777779E-3</v>
      </c>
      <c r="K22" t="s">
        <v>64</v>
      </c>
      <c r="L22">
        <f>+ROUND(HOUR(Tabla1[[#This Row],[Hours:minutes]])+MINUTE(Tabla1[[#This Row],[Hours:minutes]])/60,2)</f>
        <v>7.0000000000000007E-2</v>
      </c>
    </row>
    <row r="23" spans="1:12" x14ac:dyDescent="0.25">
      <c r="A23">
        <v>36</v>
      </c>
      <c r="B23" t="s">
        <v>28</v>
      </c>
      <c r="C23" t="s">
        <v>68</v>
      </c>
      <c r="D23" t="s">
        <v>52</v>
      </c>
      <c r="E23">
        <f>+VLOOKUP(Tabla1[[#This Row],[origin warehouse]],Tabla2[[Warehouse name]:[Latitude]],2,FALSE)</f>
        <v>14.105195</v>
      </c>
      <c r="F23">
        <f>+VLOOKUP(Tabla1[[#This Row],[origin warehouse]],Tabla2[[Warehouse name]:[Latitude]],3,FALSE)</f>
        <v>-87.185559999999995</v>
      </c>
      <c r="G23" t="s">
        <v>31</v>
      </c>
      <c r="H23">
        <f>+VLOOKUP(Tabla1[[#This Row],[destination warehouse]],'Main features'!$D$1:$F$21,2,FALSE)</f>
        <v>15.266527</v>
      </c>
      <c r="I23">
        <f>+VLOOKUP(Tabla1[[#This Row],[destination warehouse]],'Main features'!$D$1:$F$21,3,FALSE)</f>
        <v>-83.772274999999993</v>
      </c>
      <c r="J23" s="5">
        <v>3.125E-2</v>
      </c>
      <c r="K23" t="s">
        <v>66</v>
      </c>
      <c r="L23">
        <f>+ROUND(HOUR(Tabla1[[#This Row],[Hours:minutes]])+MINUTE(Tabla1[[#This Row],[Hours:minutes]])/60,2)</f>
        <v>0.75</v>
      </c>
    </row>
    <row r="24" spans="1:12" x14ac:dyDescent="0.25">
      <c r="A24">
        <v>38</v>
      </c>
      <c r="B24" t="s">
        <v>28</v>
      </c>
      <c r="C24" t="s">
        <v>68</v>
      </c>
      <c r="D24" t="s">
        <v>52</v>
      </c>
      <c r="E24">
        <f>+VLOOKUP(Tabla1[[#This Row],[origin warehouse]],Tabla2[[Warehouse name]:[Latitude]],2,FALSE)</f>
        <v>14.105195</v>
      </c>
      <c r="F24">
        <f>+VLOOKUP(Tabla1[[#This Row],[origin warehouse]],Tabla2[[Warehouse name]:[Latitude]],3,FALSE)</f>
        <v>-87.185559999999995</v>
      </c>
      <c r="G24" t="s">
        <v>35</v>
      </c>
      <c r="H24">
        <f>+VLOOKUP(Tabla1[[#This Row],[destination warehouse]],'Main features'!$D$1:$F$21,2,FALSE)</f>
        <v>16.320765000000002</v>
      </c>
      <c r="I24">
        <f>+VLOOKUP(Tabla1[[#This Row],[destination warehouse]],'Main features'!$D$1:$F$21,3,FALSE)</f>
        <v>-86.536747000000005</v>
      </c>
      <c r="J24" s="5">
        <v>3.125E-2</v>
      </c>
      <c r="K24" t="s">
        <v>66</v>
      </c>
      <c r="L24">
        <f>+ROUND(HOUR(Tabla1[[#This Row],[Hours:minutes]])+MINUTE(Tabla1[[#This Row],[Hours:minutes]])/60,2)</f>
        <v>0.75</v>
      </c>
    </row>
    <row r="25" spans="1:12" x14ac:dyDescent="0.25">
      <c r="A25">
        <v>7</v>
      </c>
      <c r="B25" t="s">
        <v>14</v>
      </c>
      <c r="D25" t="s">
        <v>15</v>
      </c>
      <c r="E25">
        <f>+VLOOKUP(Tabla1[[#This Row],[origin warehouse]],Tabla2[[Warehouse name]:[Latitude]],2,FALSE)</f>
        <v>14.45903</v>
      </c>
      <c r="F25">
        <f>+VLOOKUP(Tabla1[[#This Row],[origin warehouse]],Tabla2[[Warehouse name]:[Latitude]],3,FALSE)</f>
        <v>-87.640739999999994</v>
      </c>
      <c r="G25" t="s">
        <v>31</v>
      </c>
      <c r="H25">
        <f>+VLOOKUP(Tabla1[[#This Row],[destination warehouse]],'Main features'!$D$1:$F$21,2,FALSE)</f>
        <v>15.266527</v>
      </c>
      <c r="I25">
        <f>+VLOOKUP(Tabla1[[#This Row],[destination warehouse]],'Main features'!$D$1:$F$21,3,FALSE)</f>
        <v>-83.772274999999993</v>
      </c>
      <c r="J25" s="5">
        <v>3.125E-2</v>
      </c>
      <c r="K25" t="s">
        <v>66</v>
      </c>
      <c r="L25">
        <f>+ROUND(HOUR(Tabla1[[#This Row],[Hours:minutes]])+MINUTE(Tabla1[[#This Row],[Hours:minutes]])/60,2)</f>
        <v>0.75</v>
      </c>
    </row>
    <row r="26" spans="1:12" x14ac:dyDescent="0.25">
      <c r="A26">
        <v>10</v>
      </c>
      <c r="B26" t="s">
        <v>17</v>
      </c>
      <c r="D26" t="s">
        <v>18</v>
      </c>
      <c r="E26">
        <f>+VLOOKUP(Tabla1[[#This Row],[origin warehouse]],'Main features'!$D$1:$F$21,2,FALSE)</f>
        <v>14.767730999999999</v>
      </c>
      <c r="F26">
        <f>+VLOOKUP(Tabla1[[#This Row],[origin warehouse]],Tabla2[[Warehouse name]:[Latitude]],3,FALSE)</f>
        <v>-88.784334999999999</v>
      </c>
      <c r="G26" t="s">
        <v>39</v>
      </c>
      <c r="H26">
        <f>+VLOOKUP(Tabla1[[#This Row],[destination warehouse]],'Main features'!$D$1:$F$21,2,FALSE)</f>
        <v>14.58766</v>
      </c>
      <c r="I26">
        <f>+VLOOKUP(Tabla1[[#This Row],[destination warehouse]],'Main features'!$D$1:$F$21,3,FALSE)</f>
        <v>-88.580658</v>
      </c>
      <c r="J26" s="5">
        <v>4.6527777777777779E-2</v>
      </c>
      <c r="K26" t="s">
        <v>64</v>
      </c>
      <c r="L26">
        <f>+ROUND(HOUR(Tabla1[[#This Row],[Hours:minutes]])+MINUTE(Tabla1[[#This Row],[Hours:minutes]])/60,2)</f>
        <v>1.1200000000000001</v>
      </c>
    </row>
    <row r="27" spans="1:12" x14ac:dyDescent="0.25">
      <c r="A27">
        <v>39</v>
      </c>
      <c r="B27" t="s">
        <v>28</v>
      </c>
      <c r="C27" t="s">
        <v>68</v>
      </c>
      <c r="D27" t="s">
        <v>52</v>
      </c>
      <c r="E27">
        <f>+VLOOKUP(Tabla1[[#This Row],[origin warehouse]],Tabla2[[Warehouse name]:[Latitude]],2,FALSE)</f>
        <v>14.105195</v>
      </c>
      <c r="F27">
        <f>+VLOOKUP(Tabla1[[#This Row],[origin warehouse]],Tabla2[[Warehouse name]:[Latitude]],3,FALSE)</f>
        <v>-87.185559999999995</v>
      </c>
      <c r="G27" t="s">
        <v>37</v>
      </c>
      <c r="H27">
        <f>+VLOOKUP(Tabla1[[#This Row],[destination warehouse]],'Main features'!$D$1:$F$21,2,FALSE)</f>
        <v>14.323535</v>
      </c>
      <c r="I27">
        <f>+VLOOKUP(Tabla1[[#This Row],[destination warehouse]],'Main features'!$D$1:$F$21,3,FALSE)</f>
        <v>-87.670912999999999</v>
      </c>
      <c r="J27" s="5">
        <v>6.1805555555555558E-2</v>
      </c>
      <c r="K27" t="s">
        <v>64</v>
      </c>
      <c r="L27">
        <f>+ROUND(HOUR(Tabla1[[#This Row],[Hours:minutes]])+MINUTE(Tabla1[[#This Row],[Hours:minutes]])/60,2)</f>
        <v>1.48</v>
      </c>
    </row>
    <row r="28" spans="1:12" x14ac:dyDescent="0.25">
      <c r="A28">
        <v>30</v>
      </c>
      <c r="B28" t="s">
        <v>28</v>
      </c>
      <c r="C28" t="s">
        <v>68</v>
      </c>
      <c r="D28" t="s">
        <v>52</v>
      </c>
      <c r="E28">
        <f>+VLOOKUP(Tabla1[[#This Row],[origin warehouse]],Tabla2[[Warehouse name]:[Latitude]],2,FALSE)</f>
        <v>14.105195</v>
      </c>
      <c r="F28">
        <f>+VLOOKUP(Tabla1[[#This Row],[origin warehouse]],Tabla2[[Warehouse name]:[Latitude]],3,FALSE)</f>
        <v>-87.185559999999995</v>
      </c>
      <c r="G28" t="s">
        <v>15</v>
      </c>
      <c r="H28">
        <f>+VLOOKUP(Tabla1[[#This Row],[destination warehouse]],'Main features'!$D$1:$F$21,2,FALSE)</f>
        <v>14.45903</v>
      </c>
      <c r="I28">
        <f>+VLOOKUP(Tabla1[[#This Row],[destination warehouse]],'Main features'!$D$1:$F$21,3,FALSE)</f>
        <v>-87.640739999999994</v>
      </c>
      <c r="J28" s="5">
        <v>6.5277777777777782E-2</v>
      </c>
      <c r="K28" t="s">
        <v>64</v>
      </c>
      <c r="L28">
        <f>+ROUND(HOUR(Tabla1[[#This Row],[Hours:minutes]])+MINUTE(Tabla1[[#This Row],[Hours:minutes]])/60,2)</f>
        <v>1.57</v>
      </c>
    </row>
    <row r="29" spans="1:12" x14ac:dyDescent="0.25">
      <c r="A29">
        <v>11</v>
      </c>
      <c r="B29" t="s">
        <v>20</v>
      </c>
      <c r="C29" t="s">
        <v>67</v>
      </c>
      <c r="D29" t="s">
        <v>51</v>
      </c>
      <c r="E29">
        <f>+VLOOKUP(Tabla1[[#This Row],[origin warehouse]],Tabla2[[Warehouse name]:[Latitude]],2,FALSE)</f>
        <v>15.497866</v>
      </c>
      <c r="F29">
        <f>+VLOOKUP(Tabla1[[#This Row],[origin warehouse]],Tabla2[[Warehouse name]:[Latitude]],3,FALSE)</f>
        <v>-88.019148000000001</v>
      </c>
      <c r="G29" t="s">
        <v>45</v>
      </c>
      <c r="H29">
        <f>+VLOOKUP(Tabla1[[#This Row],[destination warehouse]],'Main features'!$D$1:$F$21,2,FALSE)</f>
        <v>14.980563999999999</v>
      </c>
      <c r="I29">
        <f>+VLOOKUP(Tabla1[[#This Row],[destination warehouse]],'Main features'!$D$1:$F$21,3,FALSE)</f>
        <v>-88.228756000000004</v>
      </c>
      <c r="J29" s="5">
        <v>8.0555555555555561E-2</v>
      </c>
      <c r="K29" t="s">
        <v>64</v>
      </c>
      <c r="L29">
        <f>+ROUND(HOUR(Tabla1[[#This Row],[Hours:minutes]])+MINUTE(Tabla1[[#This Row],[Hours:minutes]])/60,2)</f>
        <v>1.93</v>
      </c>
    </row>
    <row r="30" spans="1:12" x14ac:dyDescent="0.25">
      <c r="A30">
        <v>3</v>
      </c>
      <c r="B30" t="s">
        <v>9</v>
      </c>
      <c r="D30" t="s">
        <v>10</v>
      </c>
      <c r="E30">
        <f>+VLOOKUP(Tabla1[[#This Row],[origin warehouse]],Tabla2[[Warehouse name]:[Latitude]],2,FALSE)</f>
        <v>15.746634</v>
      </c>
      <c r="F30">
        <f>+VLOOKUP(Tabla1[[#This Row],[origin warehouse]],Tabla2[[Warehouse name]:[Latitude]],3,FALSE)</f>
        <v>-86.862871999999996</v>
      </c>
      <c r="G30" t="s">
        <v>35</v>
      </c>
      <c r="H30">
        <f>+VLOOKUP(Tabla1[[#This Row],[destination warehouse]],'Main features'!$D$1:$F$21,2,FALSE)</f>
        <v>16.320765000000002</v>
      </c>
      <c r="I30">
        <f>+VLOOKUP(Tabla1[[#This Row],[destination warehouse]],'Main features'!$D$1:$F$21,3,FALSE)</f>
        <v>-86.536747000000005</v>
      </c>
      <c r="J30" s="5">
        <v>8.3333333333333329E-2</v>
      </c>
      <c r="K30" t="s">
        <v>65</v>
      </c>
      <c r="L30">
        <f>+ROUND(HOUR(Tabla1[[#This Row],[Hours:minutes]])+MINUTE(Tabla1[[#This Row],[Hours:minutes]])/60,2)</f>
        <v>2</v>
      </c>
    </row>
    <row r="31" spans="1:12" x14ac:dyDescent="0.25">
      <c r="A31">
        <v>44</v>
      </c>
      <c r="B31" t="s">
        <v>28</v>
      </c>
      <c r="C31" t="s">
        <v>68</v>
      </c>
      <c r="D31" t="s">
        <v>52</v>
      </c>
      <c r="E31">
        <f>+VLOOKUP(Tabla1[[#This Row],[origin warehouse]],Tabla2[[Warehouse name]:[Latitude]],2,FALSE)</f>
        <v>14.105195</v>
      </c>
      <c r="F31">
        <f>+VLOOKUP(Tabla1[[#This Row],[origin warehouse]],Tabla2[[Warehouse name]:[Latitude]],3,FALSE)</f>
        <v>-87.185559999999995</v>
      </c>
      <c r="G31" t="s">
        <v>47</v>
      </c>
      <c r="H31">
        <f>+VLOOKUP(Tabla1[[#This Row],[destination warehouse]],'Main features'!$D$1:$F$21,2,FALSE)</f>
        <v>13.529335</v>
      </c>
      <c r="I31">
        <f>+VLOOKUP(Tabla1[[#This Row],[destination warehouse]],'Main features'!$D$1:$F$21,3,FALSE)</f>
        <v>-87.499222000000003</v>
      </c>
      <c r="J31" s="5">
        <v>8.4722222222222213E-2</v>
      </c>
      <c r="K31" t="s">
        <v>64</v>
      </c>
      <c r="L31">
        <f>+ROUND(HOUR(Tabla1[[#This Row],[Hours:minutes]])+MINUTE(Tabla1[[#This Row],[Hours:minutes]])/60,2)</f>
        <v>2.0299999999999998</v>
      </c>
    </row>
    <row r="32" spans="1:12" x14ac:dyDescent="0.25">
      <c r="A32">
        <v>9</v>
      </c>
      <c r="B32" t="s">
        <v>17</v>
      </c>
      <c r="D32" t="s">
        <v>18</v>
      </c>
      <c r="E32">
        <f>+VLOOKUP(Tabla1[[#This Row],[origin warehouse]],Tabla2[[Warehouse name]:[Latitude]],2,FALSE)</f>
        <v>14.767730999999999</v>
      </c>
      <c r="F32">
        <f>+VLOOKUP(Tabla1[[#This Row],[origin warehouse]],Tabla2[[Warehouse name]:[Latitude]],3,FALSE)</f>
        <v>-88.784334999999999</v>
      </c>
      <c r="G32" t="s">
        <v>41</v>
      </c>
      <c r="H32">
        <f>+VLOOKUP(Tabla1[[#This Row],[destination warehouse]],'Main features'!$D$1:$F$21,2,FALSE)</f>
        <v>14.42737</v>
      </c>
      <c r="I32">
        <f>+VLOOKUP(Tabla1[[#This Row],[destination warehouse]],'Main features'!$D$1:$F$21,3,FALSE)</f>
        <v>-89.182169000000002</v>
      </c>
      <c r="J32" s="5">
        <v>9.0972222222222218E-2</v>
      </c>
      <c r="K32" t="s">
        <v>64</v>
      </c>
      <c r="L32">
        <f>+ROUND(HOUR(Tabla1[[#This Row],[Hours:minutes]])+MINUTE(Tabla1[[#This Row],[Hours:minutes]])/60,2)</f>
        <v>2.1800000000000002</v>
      </c>
    </row>
    <row r="33" spans="1:12" x14ac:dyDescent="0.25">
      <c r="A33">
        <v>34</v>
      </c>
      <c r="B33" t="s">
        <v>28</v>
      </c>
      <c r="C33" t="s">
        <v>68</v>
      </c>
      <c r="D33" t="s">
        <v>52</v>
      </c>
      <c r="E33">
        <f>+VLOOKUP(Tabla1[[#This Row],[origin warehouse]],Tabla2[[Warehouse name]:[Latitude]],2,FALSE)</f>
        <v>14.105195</v>
      </c>
      <c r="F33">
        <f>+VLOOKUP(Tabla1[[#This Row],[origin warehouse]],Tabla2[[Warehouse name]:[Latitude]],3,FALSE)</f>
        <v>-87.185559999999995</v>
      </c>
      <c r="G33" t="s">
        <v>27</v>
      </c>
      <c r="H33">
        <f>+VLOOKUP(Tabla1[[#This Row],[destination warehouse]],'Main features'!$D$1:$F$21,2,FALSE)</f>
        <v>14.034497</v>
      </c>
      <c r="I33">
        <f>+VLOOKUP(Tabla1[[#This Row],[destination warehouse]],'Main features'!$D$1:$F$21,3,FALSE)</f>
        <v>-86.572564999999997</v>
      </c>
      <c r="J33" s="5">
        <v>9.930555555555555E-2</v>
      </c>
      <c r="K33" t="s">
        <v>64</v>
      </c>
      <c r="L33">
        <f>+ROUND(HOUR(Tabla1[[#This Row],[Hours:minutes]])+MINUTE(Tabla1[[#This Row],[Hours:minutes]])/60,2)</f>
        <v>2.38</v>
      </c>
    </row>
    <row r="34" spans="1:12" x14ac:dyDescent="0.25">
      <c r="A34">
        <v>33</v>
      </c>
      <c r="B34" t="s">
        <v>28</v>
      </c>
      <c r="C34" t="s">
        <v>68</v>
      </c>
      <c r="D34" t="s">
        <v>52</v>
      </c>
      <c r="E34">
        <f>+VLOOKUP(Tabla1[[#This Row],[origin warehouse]],Tabla2[[Warehouse name]:[Latitude]],2,FALSE)</f>
        <v>14.105195</v>
      </c>
      <c r="F34">
        <f>+VLOOKUP(Tabla1[[#This Row],[origin warehouse]],Tabla2[[Warehouse name]:[Latitude]],3,FALSE)</f>
        <v>-87.185559999999995</v>
      </c>
      <c r="G34" t="s">
        <v>25</v>
      </c>
      <c r="H34">
        <f>+VLOOKUP(Tabla1[[#This Row],[destination warehouse]],'Main features'!$D$1:$F$21,2,FALSE)</f>
        <v>13.301326</v>
      </c>
      <c r="I34">
        <f>+VLOOKUP(Tabla1[[#This Row],[destination warehouse]],'Main features'!$D$1:$F$21,3,FALSE)</f>
        <v>-87.200751999999994</v>
      </c>
      <c r="J34" s="5">
        <v>0.11527777777777777</v>
      </c>
      <c r="K34" t="s">
        <v>64</v>
      </c>
      <c r="L34">
        <f>+ROUND(HOUR(Tabla1[[#This Row],[Hours:minutes]])+MINUTE(Tabla1[[#This Row],[Hours:minutes]])/60,2)</f>
        <v>2.77</v>
      </c>
    </row>
    <row r="35" spans="1:12" x14ac:dyDescent="0.25">
      <c r="A35">
        <v>12</v>
      </c>
      <c r="B35" t="s">
        <v>20</v>
      </c>
      <c r="C35" t="s">
        <v>67</v>
      </c>
      <c r="D35" t="s">
        <v>51</v>
      </c>
      <c r="E35">
        <f>+VLOOKUP(Tabla1[[#This Row],[origin warehouse]],Tabla2[[Warehouse name]:[Latitude]],2,FALSE)</f>
        <v>15.497866</v>
      </c>
      <c r="F35">
        <f>+VLOOKUP(Tabla1[[#This Row],[origin warehouse]],Tabla2[[Warehouse name]:[Latitude]],3,FALSE)</f>
        <v>-88.019148000000001</v>
      </c>
      <c r="G35" t="s">
        <v>49</v>
      </c>
      <c r="H35">
        <f>+VLOOKUP(Tabla1[[#This Row],[destination warehouse]],'Main features'!$D$1:$F$21,2,FALSE)</f>
        <v>15.137136</v>
      </c>
      <c r="I35">
        <f>+VLOOKUP(Tabla1[[#This Row],[destination warehouse]],'Main features'!$D$1:$F$21,3,FALSE)</f>
        <v>-87.133775</v>
      </c>
      <c r="J35" s="5">
        <v>0.12430555555555556</v>
      </c>
      <c r="K35" t="s">
        <v>64</v>
      </c>
      <c r="L35">
        <f>+ROUND(HOUR(Tabla1[[#This Row],[Hours:minutes]])+MINUTE(Tabla1[[#This Row],[Hours:minutes]])/60,2)</f>
        <v>2.98</v>
      </c>
    </row>
    <row r="36" spans="1:12" x14ac:dyDescent="0.25">
      <c r="A36">
        <v>42</v>
      </c>
      <c r="B36" t="s">
        <v>28</v>
      </c>
      <c r="C36" t="s">
        <v>68</v>
      </c>
      <c r="D36" t="s">
        <v>52</v>
      </c>
      <c r="E36">
        <f>+VLOOKUP(Tabla1[[#This Row],[origin warehouse]],Tabla2[[Warehouse name]:[Latitude]],2,FALSE)</f>
        <v>14.105195</v>
      </c>
      <c r="F36">
        <f>+VLOOKUP(Tabla1[[#This Row],[origin warehouse]],Tabla2[[Warehouse name]:[Latitude]],3,FALSE)</f>
        <v>-87.185559999999995</v>
      </c>
      <c r="G36" t="s">
        <v>43</v>
      </c>
      <c r="H36">
        <f>+VLOOKUP(Tabla1[[#This Row],[destination warehouse]],'Main features'!$D$1:$F$21,2,FALSE)</f>
        <v>14.668793000000001</v>
      </c>
      <c r="I36">
        <f>+VLOOKUP(Tabla1[[#This Row],[destination warehouse]],'Main features'!$D$1:$F$21,3,FALSE)</f>
        <v>-86.225683000000004</v>
      </c>
      <c r="J36" s="5">
        <v>0.1277777777777778</v>
      </c>
      <c r="K36" t="s">
        <v>64</v>
      </c>
      <c r="L36">
        <f>+ROUND(HOUR(Tabla1[[#This Row],[Hours:minutes]])+MINUTE(Tabla1[[#This Row],[Hours:minutes]])/60,2)</f>
        <v>3.07</v>
      </c>
    </row>
    <row r="37" spans="1:12" x14ac:dyDescent="0.25">
      <c r="A37">
        <v>37</v>
      </c>
      <c r="B37" t="s">
        <v>28</v>
      </c>
      <c r="C37" t="s">
        <v>68</v>
      </c>
      <c r="D37" t="s">
        <v>52</v>
      </c>
      <c r="E37">
        <f>+VLOOKUP(Tabla1[[#This Row],[origin warehouse]],Tabla2[[Warehouse name]:[Latitude]],2,FALSE)</f>
        <v>14.105195</v>
      </c>
      <c r="F37">
        <f>+VLOOKUP(Tabla1[[#This Row],[origin warehouse]],Tabla2[[Warehouse name]:[Latitude]],3,FALSE)</f>
        <v>-87.185559999999995</v>
      </c>
      <c r="G37" t="s">
        <v>33</v>
      </c>
      <c r="H37">
        <f>+VLOOKUP(Tabla1[[#This Row],[destination warehouse]],'Main features'!$D$1:$F$21,2,FALSE)</f>
        <v>14.307302</v>
      </c>
      <c r="I37">
        <f>+VLOOKUP(Tabla1[[#This Row],[destination warehouse]],'Main features'!$D$1:$F$21,3,FALSE)</f>
        <v>-88.176741000000007</v>
      </c>
      <c r="J37" s="5">
        <v>0.13680555555555554</v>
      </c>
      <c r="K37" t="s">
        <v>64</v>
      </c>
      <c r="L37">
        <f>+ROUND(HOUR(Tabla1[[#This Row],[Hours:minutes]])+MINUTE(Tabla1[[#This Row],[Hours:minutes]])/60,2)</f>
        <v>3.28</v>
      </c>
    </row>
    <row r="38" spans="1:12" x14ac:dyDescent="0.25">
      <c r="A38">
        <v>6</v>
      </c>
      <c r="B38" t="s">
        <v>14</v>
      </c>
      <c r="D38" t="s">
        <v>15</v>
      </c>
      <c r="E38">
        <f>+VLOOKUP(Tabla1[[#This Row],[origin warehouse]],Tabla2[[Warehouse name]:[Latitude]],2,FALSE)</f>
        <v>14.45903</v>
      </c>
      <c r="F38">
        <f>+VLOOKUP(Tabla1[[#This Row],[origin warehouse]],Tabla2[[Warehouse name]:[Latitude]],3,FALSE)</f>
        <v>-87.640739999999994</v>
      </c>
      <c r="G38" t="s">
        <v>27</v>
      </c>
      <c r="H38">
        <f>+VLOOKUP(Tabla1[[#This Row],[destination warehouse]],'Main features'!$D$1:$F$21,2,FALSE)</f>
        <v>14.034497</v>
      </c>
      <c r="I38">
        <f>+VLOOKUP(Tabla1[[#This Row],[destination warehouse]],'Main features'!$D$1:$F$21,3,FALSE)</f>
        <v>-86.572564999999997</v>
      </c>
      <c r="J38" s="5">
        <v>0.13819444444444443</v>
      </c>
      <c r="K38" t="s">
        <v>64</v>
      </c>
      <c r="L38">
        <f>+ROUND(HOUR(Tabla1[[#This Row],[Hours:minutes]])+MINUTE(Tabla1[[#This Row],[Hours:minutes]])/60,2)</f>
        <v>3.32</v>
      </c>
    </row>
    <row r="39" spans="1:12" x14ac:dyDescent="0.25">
      <c r="A39">
        <v>43</v>
      </c>
      <c r="B39" t="s">
        <v>28</v>
      </c>
      <c r="C39" t="s">
        <v>68</v>
      </c>
      <c r="D39" t="s">
        <v>52</v>
      </c>
      <c r="E39">
        <f>+VLOOKUP(Tabla1[[#This Row],[origin warehouse]],Tabla2[[Warehouse name]:[Latitude]],2,FALSE)</f>
        <v>14.105195</v>
      </c>
      <c r="F39">
        <f>+VLOOKUP(Tabla1[[#This Row],[origin warehouse]],Tabla2[[Warehouse name]:[Latitude]],3,FALSE)</f>
        <v>-87.185559999999995</v>
      </c>
      <c r="G39" t="s">
        <v>45</v>
      </c>
      <c r="H39">
        <f>+VLOOKUP(Tabla1[[#This Row],[destination warehouse]],'Main features'!$D$1:$F$21,2,FALSE)</f>
        <v>14.980563999999999</v>
      </c>
      <c r="I39">
        <f>+VLOOKUP(Tabla1[[#This Row],[destination warehouse]],'Main features'!$D$1:$F$21,3,FALSE)</f>
        <v>-88.228756000000004</v>
      </c>
      <c r="J39" s="5">
        <v>0.14444444444444446</v>
      </c>
      <c r="K39" t="s">
        <v>64</v>
      </c>
      <c r="L39">
        <f>+ROUND(HOUR(Tabla1[[#This Row],[Hours:minutes]])+MINUTE(Tabla1[[#This Row],[Hours:minutes]])/60,2)</f>
        <v>3.47</v>
      </c>
    </row>
    <row r="40" spans="1:12" x14ac:dyDescent="0.25">
      <c r="A40">
        <v>2</v>
      </c>
      <c r="B40" t="s">
        <v>9</v>
      </c>
      <c r="D40" t="s">
        <v>10</v>
      </c>
      <c r="E40">
        <f>+VLOOKUP(Tabla1[[#This Row],[origin warehouse]],Tabla2[[Warehouse name]:[Latitude]],2,FALSE)</f>
        <v>15.746634</v>
      </c>
      <c r="F40">
        <f>+VLOOKUP(Tabla1[[#This Row],[origin warehouse]],Tabla2[[Warehouse name]:[Latitude]],3,FALSE)</f>
        <v>-86.862871999999996</v>
      </c>
      <c r="G40" t="s">
        <v>13</v>
      </c>
      <c r="H40">
        <f>+VLOOKUP(Tabla1[[#This Row],[destination warehouse]],'Main features'!$D$1:$F$21,2,FALSE)</f>
        <v>15.939614000000001</v>
      </c>
      <c r="I40">
        <f>+VLOOKUP(Tabla1[[#This Row],[destination warehouse]],'Main features'!$D$1:$F$21,3,FALSE)</f>
        <v>-85.907810999999995</v>
      </c>
      <c r="J40" s="5">
        <v>0.14652777777777778</v>
      </c>
      <c r="K40" t="s">
        <v>64</v>
      </c>
      <c r="L40">
        <f>+ROUND(HOUR(Tabla1[[#This Row],[Hours:minutes]])+MINUTE(Tabla1[[#This Row],[Hours:minutes]])/60,2)</f>
        <v>3.52</v>
      </c>
    </row>
    <row r="41" spans="1:12" x14ac:dyDescent="0.25">
      <c r="A41">
        <v>32</v>
      </c>
      <c r="B41" t="s">
        <v>28</v>
      </c>
      <c r="C41" t="s">
        <v>68</v>
      </c>
      <c r="D41" t="s">
        <v>52</v>
      </c>
      <c r="E41">
        <f>+VLOOKUP(Tabla1[[#This Row],[origin warehouse]],Tabla2[[Warehouse name]:[Latitude]],2,FALSE)</f>
        <v>14.105195</v>
      </c>
      <c r="F41">
        <f>+VLOOKUP(Tabla1[[#This Row],[origin warehouse]],Tabla2[[Warehouse name]:[Latitude]],3,FALSE)</f>
        <v>-87.185559999999995</v>
      </c>
      <c r="G41" t="s">
        <v>51</v>
      </c>
      <c r="H41">
        <f>+VLOOKUP(Tabla1[[#This Row],[destination warehouse]],'Main features'!$D$1:$F$21,2,FALSE)</f>
        <v>15.497866</v>
      </c>
      <c r="I41">
        <f>+VLOOKUP(Tabla1[[#This Row],[destination warehouse]],'Main features'!$D$1:$F$21,3,FALSE)</f>
        <v>-88.019148000000001</v>
      </c>
      <c r="J41" s="5">
        <v>0.16180555555555556</v>
      </c>
      <c r="K41" t="s">
        <v>64</v>
      </c>
      <c r="L41">
        <f>+ROUND(HOUR(Tabla1[[#This Row],[Hours:minutes]])+MINUTE(Tabla1[[#This Row],[Hours:minutes]])/60,2)</f>
        <v>3.88</v>
      </c>
    </row>
    <row r="42" spans="1:12" x14ac:dyDescent="0.25">
      <c r="A42">
        <v>45</v>
      </c>
      <c r="B42" t="s">
        <v>28</v>
      </c>
      <c r="C42" t="s">
        <v>68</v>
      </c>
      <c r="D42" t="s">
        <v>52</v>
      </c>
      <c r="E42">
        <f>+VLOOKUP(Tabla1[[#This Row],[origin warehouse]],Tabla2[[Warehouse name]:[Latitude]],2,FALSE)</f>
        <v>14.105195</v>
      </c>
      <c r="F42">
        <f>+VLOOKUP(Tabla1[[#This Row],[origin warehouse]],Tabla2[[Warehouse name]:[Latitude]],3,FALSE)</f>
        <v>-87.185559999999995</v>
      </c>
      <c r="G42" t="s">
        <v>49</v>
      </c>
      <c r="H42">
        <f>+VLOOKUP(Tabla1[[#This Row],[destination warehouse]],'Main features'!$D$1:$F$21,2,FALSE)</f>
        <v>15.137136</v>
      </c>
      <c r="I42">
        <f>+VLOOKUP(Tabla1[[#This Row],[destination warehouse]],'Main features'!$D$1:$F$21,3,FALSE)</f>
        <v>-87.133775</v>
      </c>
      <c r="J42" s="5">
        <v>0.17847222222222223</v>
      </c>
      <c r="K42" t="s">
        <v>64</v>
      </c>
      <c r="L42">
        <f>+ROUND(HOUR(Tabla1[[#This Row],[Hours:minutes]])+MINUTE(Tabla1[[#This Row],[Hours:minutes]])/60,2)</f>
        <v>4.28</v>
      </c>
    </row>
    <row r="43" spans="1:12" x14ac:dyDescent="0.25">
      <c r="A43">
        <v>40</v>
      </c>
      <c r="B43" t="s">
        <v>28</v>
      </c>
      <c r="C43" t="s">
        <v>68</v>
      </c>
      <c r="D43" t="s">
        <v>52</v>
      </c>
      <c r="E43">
        <f>+VLOOKUP(Tabla1[[#This Row],[origin warehouse]],Tabla2[[Warehouse name]:[Latitude]],2,FALSE)</f>
        <v>14.105195</v>
      </c>
      <c r="F43">
        <f>+VLOOKUP(Tabla1[[#This Row],[origin warehouse]],Tabla2[[Warehouse name]:[Latitude]],3,FALSE)</f>
        <v>-87.185559999999995</v>
      </c>
      <c r="G43" t="s">
        <v>39</v>
      </c>
      <c r="H43">
        <f>+VLOOKUP(Tabla1[[#This Row],[destination warehouse]],'Main features'!$D$1:$F$21,2,FALSE)</f>
        <v>14.58766</v>
      </c>
      <c r="I43">
        <f>+VLOOKUP(Tabla1[[#This Row],[destination warehouse]],'Main features'!$D$1:$F$21,3,FALSE)</f>
        <v>-88.580658</v>
      </c>
      <c r="J43" s="5">
        <v>0.20486111111111113</v>
      </c>
      <c r="K43" t="s">
        <v>64</v>
      </c>
      <c r="L43">
        <f>+ROUND(HOUR(Tabla1[[#This Row],[Hours:minutes]])+MINUTE(Tabla1[[#This Row],[Hours:minutes]])/60,2)</f>
        <v>4.92</v>
      </c>
    </row>
    <row r="44" spans="1:12" x14ac:dyDescent="0.25">
      <c r="A44">
        <v>31</v>
      </c>
      <c r="B44" t="s">
        <v>28</v>
      </c>
      <c r="C44" t="s">
        <v>68</v>
      </c>
      <c r="D44" t="s">
        <v>52</v>
      </c>
      <c r="E44">
        <f>+VLOOKUP(Tabla1[[#This Row],[origin warehouse]],Tabla2[[Warehouse name]:[Latitude]],2,FALSE)</f>
        <v>14.105195</v>
      </c>
      <c r="F44">
        <f>+VLOOKUP(Tabla1[[#This Row],[origin warehouse]],Tabla2[[Warehouse name]:[Latitude]],3,FALSE)</f>
        <v>-87.185559999999995</v>
      </c>
      <c r="G44" t="s">
        <v>18</v>
      </c>
      <c r="H44">
        <f>+VLOOKUP(Tabla1[[#This Row],[destination warehouse]],'Main features'!$D$1:$F$21,2,FALSE)</f>
        <v>14.767730999999999</v>
      </c>
      <c r="I44">
        <f>+VLOOKUP(Tabla1[[#This Row],[destination warehouse]],'Main features'!$D$1:$F$21,3,FALSE)</f>
        <v>-88.784334999999999</v>
      </c>
      <c r="J44" s="5">
        <v>0.24861111111111112</v>
      </c>
      <c r="K44" t="s">
        <v>64</v>
      </c>
      <c r="L44">
        <f>+ROUND(HOUR(Tabla1[[#This Row],[Hours:minutes]])+MINUTE(Tabla1[[#This Row],[Hours:minutes]])/60,2)</f>
        <v>5.97</v>
      </c>
    </row>
    <row r="45" spans="1:12" x14ac:dyDescent="0.25">
      <c r="A45">
        <v>29</v>
      </c>
      <c r="B45" t="s">
        <v>28</v>
      </c>
      <c r="C45" t="s">
        <v>68</v>
      </c>
      <c r="D45" t="s">
        <v>52</v>
      </c>
      <c r="E45">
        <f>+VLOOKUP(Tabla1[[#This Row],[origin warehouse]],Tabla2[[Warehouse name]:[Latitude]],2,FALSE)</f>
        <v>14.105195</v>
      </c>
      <c r="F45">
        <f>+VLOOKUP(Tabla1[[#This Row],[origin warehouse]],Tabla2[[Warehouse name]:[Latitude]],3,FALSE)</f>
        <v>-87.185559999999995</v>
      </c>
      <c r="G45" t="s">
        <v>13</v>
      </c>
      <c r="H45">
        <f>+VLOOKUP(Tabla1[[#This Row],[destination warehouse]],'Main features'!$D$1:$F$21,2,FALSE)</f>
        <v>15.939614000000001</v>
      </c>
      <c r="I45">
        <f>+VLOOKUP(Tabla1[[#This Row],[destination warehouse]],'Main features'!$D$1:$F$21,3,FALSE)</f>
        <v>-85.907810999999995</v>
      </c>
      <c r="J45" s="5">
        <v>0.2722222222222222</v>
      </c>
      <c r="K45" t="s">
        <v>64</v>
      </c>
      <c r="L45">
        <f>+ROUND(HOUR(Tabla1[[#This Row],[Hours:minutes]])+MINUTE(Tabla1[[#This Row],[Hours:minutes]])/60,2)</f>
        <v>6.53</v>
      </c>
    </row>
    <row r="46" spans="1:12" x14ac:dyDescent="0.25">
      <c r="A46">
        <v>28</v>
      </c>
      <c r="B46" t="s">
        <v>28</v>
      </c>
      <c r="C46" t="s">
        <v>68</v>
      </c>
      <c r="D46" t="s">
        <v>52</v>
      </c>
      <c r="E46">
        <f>+VLOOKUP(Tabla1[[#This Row],[origin warehouse]],Tabla2[[Warehouse name]:[Latitude]],2,FALSE)</f>
        <v>14.105195</v>
      </c>
      <c r="F46">
        <f>+VLOOKUP(Tabla1[[#This Row],[origin warehouse]],Tabla2[[Warehouse name]:[Latitude]],3,FALSE)</f>
        <v>-87.185559999999995</v>
      </c>
      <c r="G46" t="s">
        <v>10</v>
      </c>
      <c r="H46">
        <f>+VLOOKUP(Tabla1[[#This Row],[destination warehouse]],'Main features'!$D$1:$F$21,2,FALSE)</f>
        <v>15.746634</v>
      </c>
      <c r="I46">
        <f>+VLOOKUP(Tabla1[[#This Row],[destination warehouse]],'Main features'!$D$1:$F$21,3,FALSE)</f>
        <v>-86.862871999999996</v>
      </c>
      <c r="J46" s="5">
        <v>0.27361111111111108</v>
      </c>
      <c r="K46" t="s">
        <v>64</v>
      </c>
      <c r="L46">
        <f>+ROUND(HOUR(Tabla1[[#This Row],[Hours:minutes]])+MINUTE(Tabla1[[#This Row],[Hours:minutes]])/60,2)</f>
        <v>6.57</v>
      </c>
    </row>
    <row r="47" spans="1:12" x14ac:dyDescent="0.25">
      <c r="A47">
        <v>41</v>
      </c>
      <c r="B47" t="s">
        <v>28</v>
      </c>
      <c r="C47" t="s">
        <v>68</v>
      </c>
      <c r="D47" t="s">
        <v>52</v>
      </c>
      <c r="E47">
        <f>+VLOOKUP(Tabla1[[#This Row],[origin warehouse]],Tabla2[[Warehouse name]:[Latitude]],2,FALSE)</f>
        <v>14.105195</v>
      </c>
      <c r="F47">
        <f>+VLOOKUP(Tabla1[[#This Row],[origin warehouse]],Tabla2[[Warehouse name]:[Latitude]],3,FALSE)</f>
        <v>-87.185559999999995</v>
      </c>
      <c r="G47" t="s">
        <v>41</v>
      </c>
      <c r="H47">
        <f>+VLOOKUP(Tabla1[[#This Row],[destination warehouse]],'Main features'!$D$1:$F$21,2,FALSE)</f>
        <v>14.42737</v>
      </c>
      <c r="I47">
        <f>+VLOOKUP(Tabla1[[#This Row],[destination warehouse]],'Main features'!$D$1:$F$21,3,FALSE)</f>
        <v>-89.182169000000002</v>
      </c>
      <c r="J47" s="5">
        <v>0.36874999999999997</v>
      </c>
      <c r="K47" t="s">
        <v>64</v>
      </c>
      <c r="L47">
        <f>+ROUND(HOUR(Tabla1[[#This Row],[Hours:minutes]])+MINUTE(Tabla1[[#This Row],[Hours:minutes]])/60,2)</f>
        <v>8.85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F45734C4262E408A51B333B7D99EDD" ma:contentTypeVersion="0" ma:contentTypeDescription="Create a new document." ma:contentTypeScope="" ma:versionID="24fa582c44ef707bb00c62d47bf655bb">
  <xsd:schema xmlns:xsd="http://www.w3.org/2001/XMLSchema" xmlns:xs="http://www.w3.org/2001/XMLSchema" xmlns:p="http://schemas.microsoft.com/office/2006/metadata/properties" targetNamespace="http://schemas.microsoft.com/office/2006/metadata/properties" ma:root="true" ma:fieldsID="b34f15b030d40ffca33e4aeb8eb001f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7DB621-042F-44C6-87D2-53D807BCF89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B8A4621-E998-4657-90FB-F2A9F435B75E}">
  <ds:schemaRefs>
    <ds:schemaRef ds:uri="http://schemas.microsoft.com/sharepoint/v3/contenttype/forms"/>
  </ds:schemaRefs>
</ds:datastoreItem>
</file>

<file path=customXml/itemProps3.xml><?xml version="1.0" encoding="utf-8"?>
<ds:datastoreItem xmlns:ds="http://schemas.openxmlformats.org/officeDocument/2006/customXml" ds:itemID="{16C2F625-20E9-480C-9F94-05D3A6C991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features</vt:lpstr>
      <vt:lpstr>Distribution chain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Enamorado, Juan</dc:creator>
  <cp:keywords/>
  <dc:description/>
  <cp:lastModifiedBy>Mishra, Anubhuti</cp:lastModifiedBy>
  <cp:revision/>
  <dcterms:created xsi:type="dcterms:W3CDTF">2023-03-13T15:35:47Z</dcterms:created>
  <dcterms:modified xsi:type="dcterms:W3CDTF">2023-05-18T19:41:53Z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0x01010029F45734C4262E408A51B333B7D99EDD</vt:lpwstr>
  </property>
  <property fmtid="{D5CDD505-2E9C-101B-9397-08002B2CF9AE}" pid="3" name="MediaServiceImageTags">
    <vt:lpwstr/>
  </property>
</Properties>
</file>