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hav/Google Drive/GitHub/C1_method_v2/data/"/>
    </mc:Choice>
  </mc:AlternateContent>
  <xr:revisionPtr revIDLastSave="0" documentId="13_ncr:1_{1CA78332-9BBB-5040-814A-AEABA1CBC52E}" xr6:coauthVersionLast="47" xr6:coauthVersionMax="47" xr10:uidLastSave="{00000000-0000-0000-0000-000000000000}"/>
  <bookViews>
    <workbookView xWindow="36740" yWindow="-4680" windowWidth="34040" windowHeight="18600" xr2:uid="{844909C0-83DB-B84F-A9F5-C1C22C61CD5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H2" i="1"/>
  <c r="D3" i="1"/>
  <c r="E3" i="1"/>
  <c r="H3" i="1"/>
  <c r="D4" i="1"/>
  <c r="E4" i="1"/>
  <c r="H4" i="1"/>
  <c r="D5" i="1"/>
  <c r="E5" i="1"/>
  <c r="H5" i="1"/>
  <c r="D6" i="1"/>
  <c r="E6" i="1"/>
  <c r="H6" i="1"/>
  <c r="D7" i="1"/>
  <c r="E7" i="1"/>
  <c r="H7" i="1"/>
  <c r="D8" i="1"/>
  <c r="E8" i="1"/>
  <c r="H8" i="1"/>
  <c r="D9" i="1"/>
  <c r="E9" i="1"/>
  <c r="H9" i="1"/>
  <c r="D10" i="1"/>
  <c r="E10" i="1"/>
  <c r="H10" i="1"/>
  <c r="D11" i="1"/>
  <c r="E11" i="1"/>
  <c r="H11" i="1"/>
  <c r="D12" i="1"/>
  <c r="E12" i="1"/>
  <c r="H12" i="1"/>
  <c r="D13" i="1"/>
  <c r="E13" i="1"/>
  <c r="H13" i="1"/>
  <c r="D14" i="1"/>
  <c r="E14" i="1"/>
  <c r="H14" i="1"/>
  <c r="D15" i="1"/>
  <c r="E15" i="1"/>
  <c r="H15" i="1"/>
  <c r="D16" i="1"/>
  <c r="E16" i="1"/>
  <c r="H16" i="1"/>
</calcChain>
</file>

<file path=xl/sharedStrings.xml><?xml version="1.0" encoding="utf-8"?>
<sst xmlns="http://schemas.openxmlformats.org/spreadsheetml/2006/main" count="31" uniqueCount="26">
  <si>
    <t>foodweb</t>
  </si>
  <si>
    <t>Benguela Pelagic</t>
  </si>
  <si>
    <t>Broadstone Stream</t>
  </si>
  <si>
    <t>Broom</t>
  </si>
  <si>
    <t>Capinteria</t>
  </si>
  <si>
    <t>Caricaie Lakes</t>
  </si>
  <si>
    <t>Coachella</t>
  </si>
  <si>
    <t>EcoWEB41</t>
  </si>
  <si>
    <t>EcoWEB60</t>
  </si>
  <si>
    <t>Grasslands</t>
  </si>
  <si>
    <t>Mill Stream</t>
  </si>
  <si>
    <t>Sierra Lakes</t>
  </si>
  <si>
    <t>Skipwith Pond</t>
  </si>
  <si>
    <t>Small Reef</t>
  </si>
  <si>
    <t>Tuesday Lake</t>
  </si>
  <si>
    <t>Ythan</t>
  </si>
  <si>
    <t>N</t>
  </si>
  <si>
    <t>time</t>
  </si>
  <si>
    <t>time_old</t>
  </si>
  <si>
    <t>Running</t>
  </si>
  <si>
    <t>dist</t>
  </si>
  <si>
    <t>nlag</t>
  </si>
  <si>
    <t>N_new</t>
  </si>
  <si>
    <t>2nd round</t>
  </si>
  <si>
    <t>x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</si>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</sst>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E527-365B-C247-BD86-447389C63A6C}">
  <dimension ref="A1:I16"/>
  <sheetViews>
    <sheetView tabSelected="1" workbookViewId="0">
      <selection activeCell="F24" sqref="F24"/>
    </sheetView>
  </sheetViews>
  <sheetFormatPr baseColWidth="10" defaultRowHeight="16" x14ac:dyDescent="0.2"/>
  <cols>
    <col min="1" max="1" width="19" customWidth="1"/>
  </cols>
  <sheetData>
    <row r="1" spans="1:9" x14ac:dyDescent="0.2">
      <c r="A1" t="s">
        <v>0</v>
      </c>
      <c r="B1" t="s">
        <v>16</v>
      </c>
      <c r="C1" t="s">
        <v>20</v>
      </c>
      <c r="D1" t="s">
        <v>18</v>
      </c>
      <c r="E1" t="s">
        <v>17</v>
      </c>
      <c r="F1" t="s">
        <v>19</v>
      </c>
      <c r="G1" t="s">
        <v>21</v>
      </c>
      <c r="H1" t="s">
        <v>22</v>
      </c>
      <c r="I1" t="s">
        <v>23</v>
      </c>
    </row>
    <row r="2" spans="1:9" x14ac:dyDescent="0.2">
      <c r="A2" t="s">
        <v>1</v>
      </c>
      <c r="B2">
        <v>399000</v>
      </c>
      <c r="C2">
        <v>0.7</v>
      </c>
      <c r="D2" s="1">
        <v>23</v>
      </c>
      <c r="E2" s="1">
        <f>D2*B2/100000</f>
        <v>91.77</v>
      </c>
      <c r="G2" s="1">
        <v>246</v>
      </c>
      <c r="H2" s="1">
        <f>1050*G2</f>
        <v>258300</v>
      </c>
      <c r="I2" t="s">
        <v>25</v>
      </c>
    </row>
    <row r="3" spans="1:9" x14ac:dyDescent="0.2">
      <c r="A3" t="s">
        <v>2</v>
      </c>
      <c r="B3">
        <v>3697000</v>
      </c>
      <c r="C3">
        <v>0.8</v>
      </c>
      <c r="D3" s="1">
        <f>24</f>
        <v>24</v>
      </c>
      <c r="E3" s="1">
        <f>D3*B3/100000</f>
        <v>887.28</v>
      </c>
      <c r="G3">
        <v>374</v>
      </c>
      <c r="H3" s="1">
        <f t="shared" ref="H3:H8" si="0">1050*G3</f>
        <v>392700</v>
      </c>
      <c r="I3" t="s">
        <v>24</v>
      </c>
    </row>
    <row r="4" spans="1:9" x14ac:dyDescent="0.2">
      <c r="A4" t="s">
        <v>3</v>
      </c>
      <c r="B4">
        <v>2292000</v>
      </c>
      <c r="C4">
        <v>1</v>
      </c>
      <c r="D4" s="1">
        <f>38</f>
        <v>38</v>
      </c>
      <c r="E4" s="1">
        <f>D4*B4/100000</f>
        <v>870.96</v>
      </c>
      <c r="H4" s="1">
        <f t="shared" si="0"/>
        <v>0</v>
      </c>
    </row>
    <row r="5" spans="1:9" x14ac:dyDescent="0.2">
      <c r="A5" t="s">
        <v>4</v>
      </c>
      <c r="B5">
        <v>218000</v>
      </c>
      <c r="C5">
        <v>1</v>
      </c>
      <c r="D5" s="1">
        <f>40</f>
        <v>40</v>
      </c>
      <c r="E5" s="1">
        <f>D5*B5/100000</f>
        <v>87.2</v>
      </c>
      <c r="H5" s="1">
        <f t="shared" si="0"/>
        <v>0</v>
      </c>
    </row>
    <row r="6" spans="1:9" x14ac:dyDescent="0.2">
      <c r="A6" t="s">
        <v>5</v>
      </c>
      <c r="B6">
        <v>419000</v>
      </c>
      <c r="C6">
        <v>1</v>
      </c>
      <c r="D6" s="1">
        <f>42</f>
        <v>42</v>
      </c>
      <c r="E6" s="1">
        <f>D6*B6/100000</f>
        <v>175.98</v>
      </c>
      <c r="H6" s="1">
        <f t="shared" si="0"/>
        <v>0</v>
      </c>
    </row>
    <row r="7" spans="1:9" x14ac:dyDescent="0.2">
      <c r="A7" t="s">
        <v>6</v>
      </c>
      <c r="B7">
        <v>459000</v>
      </c>
      <c r="C7">
        <v>0.7</v>
      </c>
      <c r="D7" s="1">
        <f>19.2</f>
        <v>19.2</v>
      </c>
      <c r="E7" s="1">
        <f>D7*B7/100000</f>
        <v>88.128</v>
      </c>
      <c r="G7">
        <v>307</v>
      </c>
      <c r="H7" s="1">
        <f t="shared" si="0"/>
        <v>322350</v>
      </c>
      <c r="I7" t="s">
        <v>25</v>
      </c>
    </row>
    <row r="8" spans="1:9" x14ac:dyDescent="0.2">
      <c r="A8" t="s">
        <v>7</v>
      </c>
      <c r="B8">
        <v>257000</v>
      </c>
      <c r="C8">
        <v>0.8</v>
      </c>
      <c r="D8" s="1">
        <f>17.3</f>
        <v>17.3</v>
      </c>
      <c r="E8" s="1">
        <f>D8*B8/100000</f>
        <v>44.460999999999999</v>
      </c>
      <c r="G8">
        <v>277</v>
      </c>
      <c r="H8" s="1">
        <f t="shared" si="0"/>
        <v>290850</v>
      </c>
      <c r="I8" t="s">
        <v>25</v>
      </c>
    </row>
    <row r="9" spans="1:9" x14ac:dyDescent="0.2">
      <c r="A9" t="s">
        <v>8</v>
      </c>
      <c r="B9">
        <v>533000</v>
      </c>
      <c r="C9">
        <v>0.9</v>
      </c>
      <c r="D9" s="1">
        <f>24.1</f>
        <v>24.1</v>
      </c>
      <c r="E9" s="1">
        <f>D9*B9/100000</f>
        <v>128.453</v>
      </c>
      <c r="G9">
        <v>288</v>
      </c>
      <c r="H9" s="1">
        <f>1100*G9</f>
        <v>316800</v>
      </c>
      <c r="I9" t="s">
        <v>25</v>
      </c>
    </row>
    <row r="10" spans="1:9" x14ac:dyDescent="0.2">
      <c r="A10" t="s">
        <v>9</v>
      </c>
      <c r="B10">
        <v>12857000</v>
      </c>
      <c r="C10">
        <v>1</v>
      </c>
      <c r="D10" s="1">
        <f>28.1</f>
        <v>28.1</v>
      </c>
      <c r="E10" s="1">
        <f>D10*B10/100000</f>
        <v>3612.817</v>
      </c>
      <c r="H10" s="1">
        <f t="shared" ref="H10:H16" si="1">1100*G10</f>
        <v>0</v>
      </c>
    </row>
    <row r="11" spans="1:9" x14ac:dyDescent="0.2">
      <c r="A11" t="s">
        <v>10</v>
      </c>
      <c r="B11">
        <v>1621000</v>
      </c>
      <c r="C11">
        <v>0.9</v>
      </c>
      <c r="D11" s="1">
        <f>31.02</f>
        <v>31.02</v>
      </c>
      <c r="E11" s="1">
        <f>D11*B11/100000</f>
        <v>502.83420000000001</v>
      </c>
      <c r="G11">
        <v>568</v>
      </c>
      <c r="H11" s="1">
        <f t="shared" si="1"/>
        <v>624800</v>
      </c>
      <c r="I11" t="s">
        <v>25</v>
      </c>
    </row>
    <row r="12" spans="1:9" x14ac:dyDescent="0.2">
      <c r="A12" t="s">
        <v>11</v>
      </c>
      <c r="B12">
        <v>12323000</v>
      </c>
      <c r="C12">
        <v>0.7</v>
      </c>
      <c r="D12" s="1">
        <f>16.8</f>
        <v>16.8</v>
      </c>
      <c r="E12" s="1">
        <f>D12*B12/100000</f>
        <v>2070.2640000000001</v>
      </c>
      <c r="G12">
        <v>304</v>
      </c>
      <c r="H12" s="1">
        <f t="shared" si="1"/>
        <v>334400</v>
      </c>
      <c r="I12" t="s">
        <v>24</v>
      </c>
    </row>
    <row r="13" spans="1:9" x14ac:dyDescent="0.2">
      <c r="A13" t="s">
        <v>12</v>
      </c>
      <c r="B13">
        <v>3354000</v>
      </c>
      <c r="C13">
        <v>1</v>
      </c>
      <c r="D13" s="1">
        <f>34.8</f>
        <v>34.799999999999997</v>
      </c>
      <c r="E13" s="1">
        <f>D13*B13/100000</f>
        <v>1167.1919999999998</v>
      </c>
      <c r="H13" s="1">
        <f t="shared" si="1"/>
        <v>0</v>
      </c>
    </row>
    <row r="14" spans="1:9" x14ac:dyDescent="0.2">
      <c r="A14" t="s">
        <v>13</v>
      </c>
      <c r="B14">
        <v>255000</v>
      </c>
      <c r="C14">
        <v>0.8</v>
      </c>
      <c r="D14" s="1">
        <f>30.5</f>
        <v>30.5</v>
      </c>
      <c r="E14" s="1">
        <f>D14*B14/100000</f>
        <v>77.775000000000006</v>
      </c>
      <c r="G14">
        <v>407</v>
      </c>
      <c r="H14" s="1">
        <f t="shared" si="1"/>
        <v>447700</v>
      </c>
    </row>
    <row r="15" spans="1:9" x14ac:dyDescent="0.2">
      <c r="A15" t="s">
        <v>14</v>
      </c>
      <c r="B15">
        <v>778000</v>
      </c>
      <c r="C15">
        <v>0.7</v>
      </c>
      <c r="D15" s="1">
        <f>28.6</f>
        <v>28.6</v>
      </c>
      <c r="E15" s="1">
        <f>D15*B15/100000</f>
        <v>222.50800000000001</v>
      </c>
      <c r="G15">
        <v>571</v>
      </c>
      <c r="H15" s="1">
        <f t="shared" si="1"/>
        <v>628100</v>
      </c>
    </row>
    <row r="16" spans="1:9" x14ac:dyDescent="0.2">
      <c r="A16" t="s">
        <v>15</v>
      </c>
      <c r="B16">
        <v>421000</v>
      </c>
      <c r="C16">
        <v>1</v>
      </c>
      <c r="D16" s="1">
        <f>99.3</f>
        <v>99.3</v>
      </c>
      <c r="E16" s="1">
        <f>D16*B16/100000</f>
        <v>418.053</v>
      </c>
      <c r="H16" s="1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2020-03-08T16:46:51Z</dcterms:created>
  <dcterms:modified xsi:type="dcterms:W3CDTF">2021-10-20T07:16:21Z</dcterms:modified>
</cp:coreProperties>
</file>