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Master\S3\Minor Project S3\BlackBoxModel\"/>
    </mc:Choice>
  </mc:AlternateContent>
  <xr:revisionPtr revIDLastSave="0" documentId="13_ncr:1_{26FBA521-0AB7-494D-8CAD-9D3889B4CCAA}" xr6:coauthVersionLast="47" xr6:coauthVersionMax="47" xr10:uidLastSave="{00000000-0000-0000-0000-000000000000}"/>
  <bookViews>
    <workbookView xWindow="-120" yWindow="-120" windowWidth="29040" windowHeight="15840" xr2:uid="{9944832F-6432-4968-AE0C-F3AF81A056D7}"/>
  </bookViews>
  <sheets>
    <sheet name="Blad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3" i="1" l="1"/>
  <c r="W33" i="1"/>
  <c r="V33" i="1"/>
  <c r="AA32" i="1"/>
  <c r="Z32" i="1"/>
  <c r="Y32" i="1"/>
  <c r="X31" i="1"/>
  <c r="W31" i="1"/>
  <c r="V31" i="1"/>
  <c r="AA30" i="1"/>
  <c r="Z30" i="1"/>
  <c r="Y30" i="1"/>
  <c r="X29" i="1"/>
  <c r="W29" i="1"/>
  <c r="V29" i="1"/>
  <c r="AA28" i="1"/>
  <c r="Z28" i="1"/>
  <c r="Y28" i="1"/>
  <c r="X27" i="1"/>
  <c r="W27" i="1"/>
  <c r="V27" i="1"/>
  <c r="AA26" i="1"/>
  <c r="Z26" i="1"/>
  <c r="Y26" i="1"/>
  <c r="X25" i="1"/>
  <c r="W25" i="1"/>
  <c r="V25" i="1"/>
  <c r="AA24" i="1"/>
  <c r="Z24" i="1"/>
  <c r="Y24" i="1"/>
  <c r="X23" i="1"/>
  <c r="W23" i="1"/>
  <c r="V23" i="1"/>
  <c r="AA22" i="1"/>
  <c r="Z22" i="1"/>
  <c r="Y22" i="1"/>
  <c r="X21" i="1"/>
  <c r="W21" i="1"/>
  <c r="V21" i="1"/>
  <c r="AA20" i="1"/>
  <c r="Z20" i="1"/>
  <c r="Y20" i="1"/>
  <c r="X19" i="1"/>
  <c r="W19" i="1"/>
  <c r="V19" i="1"/>
  <c r="AA18" i="1"/>
  <c r="Z18" i="1"/>
  <c r="Y18" i="1"/>
  <c r="X17" i="1"/>
  <c r="W17" i="1"/>
  <c r="V17" i="1"/>
  <c r="AA16" i="1"/>
  <c r="Z16" i="1"/>
  <c r="Y16" i="1"/>
  <c r="X15" i="1"/>
  <c r="W15" i="1"/>
  <c r="V15" i="1"/>
  <c r="AA14" i="1"/>
  <c r="Z14" i="1"/>
  <c r="Y14" i="1"/>
  <c r="X13" i="1"/>
  <c r="W13" i="1"/>
  <c r="V13" i="1"/>
  <c r="AA12" i="1"/>
  <c r="Z12" i="1"/>
  <c r="Y12" i="1"/>
  <c r="X11" i="1"/>
  <c r="W11" i="1"/>
  <c r="V11" i="1"/>
  <c r="AA10" i="1"/>
  <c r="Z10" i="1"/>
  <c r="Y10" i="1"/>
  <c r="X9" i="1"/>
  <c r="W9" i="1"/>
  <c r="V9" i="1"/>
  <c r="AA8" i="1"/>
  <c r="Z8" i="1"/>
  <c r="Y8" i="1"/>
  <c r="X7" i="1"/>
  <c r="W7" i="1"/>
  <c r="V7" i="1"/>
  <c r="AA6" i="1"/>
  <c r="Z6" i="1"/>
  <c r="Y6" i="1"/>
  <c r="X5" i="1"/>
  <c r="W5" i="1"/>
  <c r="V5" i="1"/>
  <c r="D40" i="1"/>
  <c r="C40" i="1"/>
  <c r="E40" i="1" s="1"/>
  <c r="H40" i="1" s="1"/>
  <c r="D39" i="1"/>
  <c r="C39" i="1"/>
  <c r="E39" i="1" s="1"/>
  <c r="H39" i="1" s="1"/>
  <c r="D38" i="1"/>
  <c r="C38" i="1"/>
  <c r="E38" i="1" s="1"/>
  <c r="H38" i="1" s="1"/>
  <c r="D37" i="1"/>
  <c r="C37" i="1"/>
  <c r="E37" i="1" s="1"/>
  <c r="H37" i="1" s="1"/>
  <c r="D36" i="1"/>
  <c r="C36" i="1"/>
  <c r="E36" i="1" s="1"/>
  <c r="H36" i="1" s="1"/>
  <c r="D35" i="1"/>
  <c r="C35" i="1"/>
  <c r="E35" i="1" s="1"/>
  <c r="H35" i="1" s="1"/>
  <c r="D34" i="1"/>
  <c r="C34" i="1"/>
  <c r="E34" i="1" s="1"/>
  <c r="H34" i="1" s="1"/>
  <c r="D33" i="1"/>
  <c r="C33" i="1"/>
  <c r="E33" i="1" s="1"/>
  <c r="H33" i="1" s="1"/>
  <c r="D32" i="1"/>
  <c r="C32" i="1"/>
  <c r="E32" i="1" s="1"/>
  <c r="H32" i="1" s="1"/>
  <c r="D31" i="1"/>
  <c r="C31" i="1"/>
  <c r="E31" i="1" s="1"/>
  <c r="H31" i="1" s="1"/>
  <c r="D30" i="1"/>
  <c r="C30" i="1"/>
  <c r="E30" i="1" s="1"/>
  <c r="H30" i="1" s="1"/>
  <c r="D29" i="1"/>
  <c r="C29" i="1"/>
  <c r="E29" i="1" s="1"/>
  <c r="H29" i="1" s="1"/>
  <c r="D28" i="1"/>
  <c r="C28" i="1"/>
  <c r="E28" i="1" s="1"/>
  <c r="H28" i="1" s="1"/>
  <c r="D27" i="1"/>
  <c r="C27" i="1"/>
  <c r="E27" i="1" s="1"/>
  <c r="H27" i="1" s="1"/>
  <c r="D26" i="1"/>
  <c r="C26" i="1"/>
  <c r="E26" i="1" s="1"/>
  <c r="H26" i="1" s="1"/>
  <c r="C25" i="1"/>
  <c r="D19" i="1"/>
  <c r="C19" i="1"/>
  <c r="E19" i="1" s="1"/>
  <c r="H19" i="1" s="1"/>
  <c r="D18" i="1"/>
  <c r="C18" i="1"/>
  <c r="E18" i="1" s="1"/>
  <c r="H18" i="1" s="1"/>
  <c r="D17" i="1"/>
  <c r="C17" i="1"/>
  <c r="E17" i="1" s="1"/>
  <c r="H17" i="1" s="1"/>
  <c r="D16" i="1"/>
  <c r="C16" i="1"/>
  <c r="E16" i="1" s="1"/>
  <c r="H16" i="1" s="1"/>
  <c r="D15" i="1"/>
  <c r="C15" i="1"/>
  <c r="E15" i="1" s="1"/>
  <c r="H15" i="1" s="1"/>
  <c r="D14" i="1"/>
  <c r="C14" i="1"/>
  <c r="E14" i="1" s="1"/>
  <c r="H14" i="1" s="1"/>
  <c r="D13" i="1"/>
  <c r="C13" i="1"/>
  <c r="E13" i="1" s="1"/>
  <c r="H13" i="1" s="1"/>
  <c r="D12" i="1"/>
  <c r="C12" i="1"/>
  <c r="E12" i="1" s="1"/>
  <c r="H12" i="1" s="1"/>
  <c r="D11" i="1"/>
  <c r="C11" i="1"/>
  <c r="E11" i="1" s="1"/>
  <c r="H11" i="1" s="1"/>
  <c r="D10" i="1"/>
  <c r="C10" i="1"/>
  <c r="E10" i="1" s="1"/>
  <c r="H10" i="1" s="1"/>
  <c r="D9" i="1"/>
  <c r="C9" i="1"/>
  <c r="E9" i="1" s="1"/>
  <c r="H9" i="1" s="1"/>
  <c r="D8" i="1"/>
  <c r="C8" i="1"/>
  <c r="E8" i="1" s="1"/>
  <c r="H8" i="1" s="1"/>
  <c r="D7" i="1"/>
  <c r="C7" i="1"/>
  <c r="E7" i="1" s="1"/>
  <c r="H7" i="1" s="1"/>
  <c r="D6" i="1"/>
  <c r="C6" i="1"/>
  <c r="E6" i="1" s="1"/>
  <c r="H6" i="1" s="1"/>
  <c r="D5" i="1"/>
  <c r="C5" i="1"/>
  <c r="E5" i="1" s="1"/>
  <c r="H5" i="1" s="1"/>
  <c r="C4" i="1"/>
  <c r="H43" i="1" l="1"/>
  <c r="H42" i="1"/>
  <c r="H22" i="1"/>
  <c r="H21" i="1"/>
</calcChain>
</file>

<file path=xl/sharedStrings.xml><?xml version="1.0" encoding="utf-8"?>
<sst xmlns="http://schemas.openxmlformats.org/spreadsheetml/2006/main" count="32" uniqueCount="20">
  <si>
    <t>Time [min]</t>
  </si>
  <si>
    <t>Warmup</t>
  </si>
  <si>
    <t>Upper element</t>
  </si>
  <si>
    <t>kWh</t>
  </si>
  <si>
    <t>kWh per time step</t>
  </si>
  <si>
    <t>Time step [s]</t>
  </si>
  <si>
    <t>Energy [J]</t>
  </si>
  <si>
    <t>avg warmup</t>
  </si>
  <si>
    <t>[W]</t>
  </si>
  <si>
    <t>avg total</t>
  </si>
  <si>
    <t>Lower element</t>
  </si>
  <si>
    <t>t [min]</t>
  </si>
  <si>
    <t>T_sensor-lower</t>
  </si>
  <si>
    <t>T_sensor-upper</t>
  </si>
  <si>
    <t>LowerCookingPlate</t>
  </si>
  <si>
    <t>UpperCookingPlate</t>
  </si>
  <si>
    <t>Ring</t>
  </si>
  <si>
    <t>Bump stock bolt plate</t>
  </si>
  <si>
    <t>W_Upper</t>
  </si>
  <si>
    <t>W_Lower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</si>
</sst>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1" fillId="4" borderId="0" xfId="3"/>
    <xf numFmtId="0" fontId="1" fillId="3" borderId="0" xfId="2"/>
    <xf numFmtId="0" fontId="1" fillId="5" borderId="0" xfId="4"/>
    <xf numFmtId="2" fontId="0" fillId="0" borderId="0" xfId="0" applyNumberFormat="1"/>
    <xf numFmtId="164" fontId="0" fillId="0" borderId="0" xfId="0" applyNumberFormat="1"/>
    <xf numFmtId="0" fontId="2" fillId="2" borderId="0" xfId="1"/>
  </cellXfs>
  <cellStyles count="5">
    <cellStyle name="20% - Accent2" xfId="2" builtinId="34"/>
    <cellStyle name="20% - Accent3" xfId="3" builtinId="38"/>
    <cellStyle name="60% - Accent3" xfId="4" builtinId="40"/>
    <cellStyle name="Ongeldig" xfId="1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warmup upper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[1]Sheet1!$I$15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[1]Sheet1!$H$16:$H$30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[1]Sheet1!$I$16:$I$30</c:f>
              <c:numCache>
                <c:formatCode>General</c:formatCode>
                <c:ptCount val="15"/>
                <c:pt idx="0">
                  <c:v>600</c:v>
                </c:pt>
                <c:pt idx="1">
                  <c:v>660.00000000000011</c:v>
                </c:pt>
                <c:pt idx="2">
                  <c:v>660</c:v>
                </c:pt>
                <c:pt idx="3">
                  <c:v>600.00000000000011</c:v>
                </c:pt>
                <c:pt idx="4">
                  <c:v>659.99999999999977</c:v>
                </c:pt>
                <c:pt idx="5">
                  <c:v>600.00000000000011</c:v>
                </c:pt>
                <c:pt idx="6">
                  <c:v>659.99999999999977</c:v>
                </c:pt>
                <c:pt idx="7">
                  <c:v>660.00000000000057</c:v>
                </c:pt>
                <c:pt idx="8">
                  <c:v>299.99999999999943</c:v>
                </c:pt>
                <c:pt idx="9">
                  <c:v>300.00000000000023</c:v>
                </c:pt>
                <c:pt idx="10">
                  <c:v>300.00000000000023</c:v>
                </c:pt>
                <c:pt idx="11">
                  <c:v>239.9999999999994</c:v>
                </c:pt>
                <c:pt idx="12">
                  <c:v>180.00000000000014</c:v>
                </c:pt>
                <c:pt idx="13">
                  <c:v>60.00000000000005</c:v>
                </c:pt>
                <c:pt idx="14">
                  <c:v>180.00000000000014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7-4426-BA7B-CCBBF74A6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26368"/>
        <c:axId val="635212400"/>
      </c:barChart>
      <c:catAx>
        <c:axId val="79992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12400"/>
        <c:crosses val="autoZero"/>
        <c:auto val="1"/>
        <c:lblAlgn val="ctr"/>
        <c:lblOffset val="100"/>
        <c:noMultiLvlLbl val="0"/>
      </c:catAx>
      <c:valAx>
        <c:axId val="635212400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2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Warmup lower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[1]Sheet1!$I$36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[1]Sheet1!$I$37:$I$51</c:f>
              <c:numCache>
                <c:formatCode>General</c:formatCode>
                <c:ptCount val="15"/>
                <c:pt idx="0">
                  <c:v>720</c:v>
                </c:pt>
                <c:pt idx="1">
                  <c:v>660</c:v>
                </c:pt>
                <c:pt idx="2">
                  <c:v>539.99999999999989</c:v>
                </c:pt>
                <c:pt idx="3">
                  <c:v>660.00000000000011</c:v>
                </c:pt>
                <c:pt idx="4">
                  <c:v>660.00000000000011</c:v>
                </c:pt>
                <c:pt idx="5">
                  <c:v>660.00000000000011</c:v>
                </c:pt>
                <c:pt idx="6">
                  <c:v>479.9999999999996</c:v>
                </c:pt>
                <c:pt idx="7">
                  <c:v>240.0000000000002</c:v>
                </c:pt>
                <c:pt idx="8">
                  <c:v>240.0000000000002</c:v>
                </c:pt>
                <c:pt idx="9">
                  <c:v>179.99999999999935</c:v>
                </c:pt>
                <c:pt idx="10">
                  <c:v>240.0000000000002</c:v>
                </c:pt>
                <c:pt idx="11">
                  <c:v>240.0000000000002</c:v>
                </c:pt>
                <c:pt idx="12">
                  <c:v>300.00000000000023</c:v>
                </c:pt>
                <c:pt idx="13">
                  <c:v>59.999999999999218</c:v>
                </c:pt>
                <c:pt idx="14">
                  <c:v>180.00000000000014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D-4A79-9C72-C7F96DDFA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46656"/>
        <c:axId val="70947136"/>
      </c:barChart>
      <c:catAx>
        <c:axId val="7094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7136"/>
        <c:crosses val="autoZero"/>
        <c:auto val="1"/>
        <c:lblAlgn val="ctr"/>
        <c:lblOffset val="100"/>
        <c:noMultiLvlLbl val="0"/>
      </c:catAx>
      <c:valAx>
        <c:axId val="70947136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33337</xdr:rowOff>
    </xdr:from>
    <xdr:to>
      <xdr:col>18</xdr:col>
      <xdr:colOff>0</xdr:colOff>
      <xdr:row>18</xdr:row>
      <xdr:rowOff>28575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31D865BB-AFC5-4071-8A17-9505D922B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4761</xdr:colOff>
      <xdr:row>24</xdr:row>
      <xdr:rowOff>4762</xdr:rowOff>
    </xdr:from>
    <xdr:to>
      <xdr:col>18</xdr:col>
      <xdr:colOff>9524</xdr:colOff>
      <xdr:row>39</xdr:row>
      <xdr:rowOff>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E515121-9999-4714-8076-9A7D2D4FD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annl-my.sharepoint.com/personal/jj_lankhorst_student_han_nl/Documents/_Slagman%20Techniek%20Afstuderen/J.%20Lankhorst/testing%20&amp;%20sim%20data/Testing%20data/kWh/kWh%20calculation%20test%203%2011-04.xlsx" TargetMode="External"/><Relationship Id="rId1" Type="http://schemas.openxmlformats.org/officeDocument/2006/relationships/externalLinkPath" Target="https://hannl-my.sharepoint.com/personal/jj_lankhorst_student_han_nl/Documents/_Slagman%20Techniek%20Afstuderen/J.%20Lankhorst/testing%20&amp;%20sim%20data/Testing%20data/kWh/kWh%20calculation%20test%203%2011-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5">
          <cell r="I15" t="str">
            <v>W</v>
          </cell>
        </row>
        <row r="16">
          <cell r="H16">
            <v>1</v>
          </cell>
          <cell r="I16">
            <v>600</v>
          </cell>
        </row>
        <row r="17">
          <cell r="H17">
            <v>2</v>
          </cell>
          <cell r="I17">
            <v>660.00000000000011</v>
          </cell>
        </row>
        <row r="18">
          <cell r="H18">
            <v>3</v>
          </cell>
          <cell r="I18">
            <v>660</v>
          </cell>
        </row>
        <row r="19">
          <cell r="H19">
            <v>4</v>
          </cell>
          <cell r="I19">
            <v>600.00000000000011</v>
          </cell>
        </row>
        <row r="20">
          <cell r="H20">
            <v>5</v>
          </cell>
          <cell r="I20">
            <v>659.99999999999977</v>
          </cell>
        </row>
        <row r="21">
          <cell r="H21">
            <v>6</v>
          </cell>
          <cell r="I21">
            <v>600.00000000000011</v>
          </cell>
        </row>
        <row r="22">
          <cell r="H22">
            <v>7</v>
          </cell>
          <cell r="I22">
            <v>659.99999999999977</v>
          </cell>
        </row>
        <row r="23">
          <cell r="H23">
            <v>8</v>
          </cell>
          <cell r="I23">
            <v>660.00000000000057</v>
          </cell>
        </row>
        <row r="24">
          <cell r="H24">
            <v>9</v>
          </cell>
          <cell r="I24">
            <v>299.99999999999943</v>
          </cell>
        </row>
        <row r="25">
          <cell r="H25">
            <v>10</v>
          </cell>
          <cell r="I25">
            <v>300.00000000000023</v>
          </cell>
        </row>
        <row r="26">
          <cell r="H26">
            <v>11</v>
          </cell>
          <cell r="I26">
            <v>300.00000000000023</v>
          </cell>
        </row>
        <row r="27">
          <cell r="H27">
            <v>12</v>
          </cell>
          <cell r="I27">
            <v>239.9999999999994</v>
          </cell>
        </row>
        <row r="28">
          <cell r="H28">
            <v>13</v>
          </cell>
          <cell r="I28">
            <v>180.00000000000014</v>
          </cell>
        </row>
        <row r="29">
          <cell r="H29">
            <v>14</v>
          </cell>
          <cell r="I29">
            <v>60.00000000000005</v>
          </cell>
        </row>
        <row r="30">
          <cell r="H30">
            <v>15</v>
          </cell>
          <cell r="I30">
            <v>180.00000000000014</v>
          </cell>
        </row>
        <row r="36">
          <cell r="I36" t="str">
            <v>W</v>
          </cell>
        </row>
        <row r="37">
          <cell r="I37">
            <v>720</v>
          </cell>
        </row>
        <row r="38">
          <cell r="I38">
            <v>660</v>
          </cell>
        </row>
        <row r="39">
          <cell r="I39">
            <v>539.99999999999989</v>
          </cell>
        </row>
        <row r="40">
          <cell r="I40">
            <v>660.00000000000011</v>
          </cell>
        </row>
        <row r="41">
          <cell r="I41">
            <v>660.00000000000011</v>
          </cell>
        </row>
        <row r="42">
          <cell r="I42">
            <v>660.00000000000011</v>
          </cell>
        </row>
        <row r="43">
          <cell r="I43">
            <v>479.9999999999996</v>
          </cell>
        </row>
        <row r="44">
          <cell r="I44">
            <v>240.0000000000002</v>
          </cell>
        </row>
        <row r="45">
          <cell r="I45">
            <v>240.0000000000002</v>
          </cell>
        </row>
        <row r="46">
          <cell r="I46">
            <v>179.99999999999935</v>
          </cell>
        </row>
        <row r="47">
          <cell r="I47">
            <v>240.0000000000002</v>
          </cell>
        </row>
        <row r="48">
          <cell r="I48">
            <v>240.0000000000002</v>
          </cell>
        </row>
        <row r="49">
          <cell r="I49">
            <v>300.00000000000023</v>
          </cell>
        </row>
        <row r="50">
          <cell r="I50">
            <v>59.999999999999218</v>
          </cell>
        </row>
        <row r="51">
          <cell r="I51">
            <v>180.00000000000014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C86C-6E93-48DB-AD70-0C31128DEFED}">
  <dimension ref="A1:AA43"/>
  <sheetViews>
    <sheetView tabSelected="1" workbookViewId="0">
      <selection activeCell="O22" sqref="O22"/>
    </sheetView>
  </sheetViews>
  <sheetFormatPr defaultRowHeight="15" x14ac:dyDescent="0.25"/>
  <cols>
    <col min="1" max="1" width="14.5703125" bestFit="1" customWidth="1"/>
    <col min="2" max="2" width="6" bestFit="1" customWidth="1"/>
    <col min="3" max="3" width="17.5703125" bestFit="1" customWidth="1"/>
    <col min="4" max="4" width="12.42578125" bestFit="1" customWidth="1"/>
    <col min="5" max="5" width="9.5703125" bestFit="1" customWidth="1"/>
    <col min="7" max="7" width="11.7109375" bestFit="1" customWidth="1"/>
    <col min="8" max="8" width="6.5703125" bestFit="1" customWidth="1"/>
    <col min="9" max="9" width="4.28515625" bestFit="1" customWidth="1"/>
    <col min="21" max="21" width="7" bestFit="1" customWidth="1"/>
    <col min="22" max="22" width="14.85546875" bestFit="1" customWidth="1"/>
    <col min="23" max="23" width="15" bestFit="1" customWidth="1"/>
    <col min="24" max="24" width="18.42578125" bestFit="1" customWidth="1"/>
    <col min="25" max="25" width="14.7109375" bestFit="1" customWidth="1"/>
    <col min="26" max="26" width="18.42578125" bestFit="1" customWidth="1"/>
    <col min="27" max="27" width="6" bestFit="1" customWidth="1"/>
    <col min="28" max="28" width="20.42578125" bestFit="1" customWidth="1"/>
  </cols>
  <sheetData>
    <row r="1" spans="1:27" x14ac:dyDescent="0.25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7" x14ac:dyDescent="0.25">
      <c r="A2" t="s">
        <v>2</v>
      </c>
    </row>
    <row r="3" spans="1:27" x14ac:dyDescent="0.25">
      <c r="A3" s="1" t="s">
        <v>0</v>
      </c>
      <c r="B3" s="2" t="s">
        <v>3</v>
      </c>
      <c r="C3" s="1" t="s">
        <v>4</v>
      </c>
      <c r="D3" s="1" t="s">
        <v>5</v>
      </c>
      <c r="E3" s="1" t="s">
        <v>6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</row>
    <row r="4" spans="1:27" x14ac:dyDescent="0.25">
      <c r="A4" s="2">
        <v>0</v>
      </c>
      <c r="B4">
        <v>0</v>
      </c>
      <c r="C4">
        <f>B4</f>
        <v>0</v>
      </c>
      <c r="G4" s="1" t="s">
        <v>0</v>
      </c>
      <c r="H4" s="1" t="s">
        <v>18</v>
      </c>
      <c r="U4">
        <v>0</v>
      </c>
      <c r="V4" s="2">
        <v>18</v>
      </c>
      <c r="W4" s="2">
        <v>18</v>
      </c>
      <c r="X4" s="2">
        <v>10.9</v>
      </c>
      <c r="Y4" s="2">
        <v>10.9</v>
      </c>
    </row>
    <row r="5" spans="1:27" x14ac:dyDescent="0.25">
      <c r="A5" s="2">
        <v>1</v>
      </c>
      <c r="B5">
        <v>0.01</v>
      </c>
      <c r="C5">
        <f>B5-B4</f>
        <v>0.01</v>
      </c>
      <c r="D5">
        <f>60*(A5-A4)</f>
        <v>60</v>
      </c>
      <c r="E5">
        <f>C5*3600000</f>
        <v>36000</v>
      </c>
      <c r="G5" s="2">
        <v>1</v>
      </c>
      <c r="H5">
        <f>E5/D5</f>
        <v>600</v>
      </c>
      <c r="I5" s="4"/>
      <c r="U5">
        <v>0.5</v>
      </c>
      <c r="V5">
        <f>V6-((V6-V4)/2)</f>
        <v>28.5</v>
      </c>
      <c r="W5">
        <f>W6-((W6-W4)/2)</f>
        <v>28.5</v>
      </c>
      <c r="X5">
        <f>X6-((X6-X4)/2)</f>
        <v>36.950000000000003</v>
      </c>
      <c r="Y5" s="2">
        <v>28.5</v>
      </c>
      <c r="Z5" s="2">
        <v>14.6</v>
      </c>
      <c r="AA5" s="2">
        <v>10.8</v>
      </c>
    </row>
    <row r="6" spans="1:27" x14ac:dyDescent="0.25">
      <c r="A6" s="2">
        <v>2</v>
      </c>
      <c r="B6">
        <v>2.1000000000000001E-2</v>
      </c>
      <c r="C6">
        <f>B6-B5</f>
        <v>1.1000000000000001E-2</v>
      </c>
      <c r="D6">
        <f t="shared" ref="D6:D19" si="0">60*(A6-A5)</f>
        <v>60</v>
      </c>
      <c r="E6">
        <f t="shared" ref="E6:E19" si="1">C6*3600000</f>
        <v>39600.000000000007</v>
      </c>
      <c r="G6" s="2">
        <v>2</v>
      </c>
      <c r="H6">
        <f t="shared" ref="H6:H19" si="2">E6/D6</f>
        <v>660.00000000000011</v>
      </c>
      <c r="I6" s="4"/>
      <c r="U6">
        <v>1</v>
      </c>
      <c r="V6" s="2">
        <v>39</v>
      </c>
      <c r="W6" s="2">
        <v>39</v>
      </c>
      <c r="X6" s="2">
        <v>63</v>
      </c>
      <c r="Y6">
        <f>Y7-((Y7-Y5)/2)</f>
        <v>54.25</v>
      </c>
      <c r="Z6">
        <f>Z7-((Z7-Z5)/2)</f>
        <v>21.8</v>
      </c>
      <c r="AA6">
        <f>AA7-((AA7-AA5)/2)</f>
        <v>10.850000000000001</v>
      </c>
    </row>
    <row r="7" spans="1:27" x14ac:dyDescent="0.25">
      <c r="A7" s="2">
        <v>3</v>
      </c>
      <c r="B7">
        <v>3.2000000000000001E-2</v>
      </c>
      <c r="C7">
        <f>B7-B6</f>
        <v>1.0999999999999999E-2</v>
      </c>
      <c r="D7">
        <f t="shared" si="0"/>
        <v>60</v>
      </c>
      <c r="E7">
        <f t="shared" si="1"/>
        <v>39600</v>
      </c>
      <c r="G7" s="2">
        <v>3</v>
      </c>
      <c r="H7">
        <f t="shared" si="2"/>
        <v>660</v>
      </c>
      <c r="I7" s="4"/>
      <c r="U7">
        <v>1.5</v>
      </c>
      <c r="V7">
        <f>V8-((V8-V6)/2)</f>
        <v>59.5</v>
      </c>
      <c r="W7">
        <f>W8-((W8-W6)/2)</f>
        <v>60.5</v>
      </c>
      <c r="X7">
        <f>X8-((X8-X6)/2)</f>
        <v>88.5</v>
      </c>
      <c r="Y7" s="2">
        <v>80</v>
      </c>
      <c r="Z7" s="2">
        <v>29</v>
      </c>
      <c r="AA7" s="2">
        <v>10.9</v>
      </c>
    </row>
    <row r="8" spans="1:27" x14ac:dyDescent="0.25">
      <c r="A8" s="2">
        <v>4</v>
      </c>
      <c r="B8">
        <v>4.2000000000000003E-2</v>
      </c>
      <c r="C8">
        <f>B8-B7</f>
        <v>1.0000000000000002E-2</v>
      </c>
      <c r="D8">
        <f t="shared" si="0"/>
        <v>60</v>
      </c>
      <c r="E8">
        <f t="shared" si="1"/>
        <v>36000.000000000007</v>
      </c>
      <c r="G8" s="2">
        <v>4</v>
      </c>
      <c r="H8">
        <f t="shared" si="2"/>
        <v>600.00000000000011</v>
      </c>
      <c r="I8" s="4"/>
      <c r="U8">
        <v>2</v>
      </c>
      <c r="V8" s="2">
        <v>80</v>
      </c>
      <c r="W8" s="2">
        <v>82</v>
      </c>
      <c r="X8" s="2">
        <v>114</v>
      </c>
      <c r="Y8">
        <f>Y9-((Y9-Y7)/2)</f>
        <v>100</v>
      </c>
      <c r="Z8">
        <f>Z9-((Z9-Z7)/2)</f>
        <v>39.5</v>
      </c>
      <c r="AA8">
        <f>AA9-((AA9-AA7)/2)</f>
        <v>11.25</v>
      </c>
    </row>
    <row r="9" spans="1:27" x14ac:dyDescent="0.25">
      <c r="A9" s="2">
        <v>5</v>
      </c>
      <c r="B9">
        <v>5.2999999999999999E-2</v>
      </c>
      <c r="C9">
        <f t="shared" ref="C9:C19" si="3">B9-B8</f>
        <v>1.0999999999999996E-2</v>
      </c>
      <c r="D9">
        <f t="shared" si="0"/>
        <v>60</v>
      </c>
      <c r="E9">
        <f t="shared" si="1"/>
        <v>39599.999999999985</v>
      </c>
      <c r="G9" s="2">
        <v>5</v>
      </c>
      <c r="H9">
        <f t="shared" si="2"/>
        <v>659.99999999999977</v>
      </c>
      <c r="I9" s="4"/>
      <c r="U9">
        <v>2.5</v>
      </c>
      <c r="V9">
        <f>V10-((V10-V8)/2)</f>
        <v>102</v>
      </c>
      <c r="W9">
        <f>W10-((W10-W8)/2)</f>
        <v>102</v>
      </c>
      <c r="X9">
        <f>X10-((X10-X8)/2)</f>
        <v>134</v>
      </c>
      <c r="Y9" s="2">
        <v>120</v>
      </c>
      <c r="Z9" s="2">
        <v>50</v>
      </c>
      <c r="AA9" s="2">
        <v>11.6</v>
      </c>
    </row>
    <row r="10" spans="1:27" x14ac:dyDescent="0.25">
      <c r="A10" s="2">
        <v>6</v>
      </c>
      <c r="B10">
        <v>6.3E-2</v>
      </c>
      <c r="C10">
        <f t="shared" si="3"/>
        <v>1.0000000000000002E-2</v>
      </c>
      <c r="D10">
        <f t="shared" si="0"/>
        <v>60</v>
      </c>
      <c r="E10">
        <f t="shared" si="1"/>
        <v>36000.000000000007</v>
      </c>
      <c r="G10" s="2">
        <v>6</v>
      </c>
      <c r="H10">
        <f t="shared" si="2"/>
        <v>600.00000000000011</v>
      </c>
      <c r="I10" s="4"/>
      <c r="U10">
        <v>3</v>
      </c>
      <c r="V10" s="2">
        <v>124</v>
      </c>
      <c r="W10" s="2">
        <v>122</v>
      </c>
      <c r="X10" s="2">
        <v>154</v>
      </c>
      <c r="Y10">
        <f>Y11-((Y11-Y9)/2)</f>
        <v>135</v>
      </c>
      <c r="Z10">
        <f>Z11-((Z11-Z9)/2)</f>
        <v>61</v>
      </c>
      <c r="AA10">
        <f>AA11-((AA11-AA9)/2)</f>
        <v>12.3</v>
      </c>
    </row>
    <row r="11" spans="1:27" x14ac:dyDescent="0.25">
      <c r="A11" s="2">
        <v>7</v>
      </c>
      <c r="B11">
        <v>7.3999999999999996E-2</v>
      </c>
      <c r="C11">
        <f t="shared" si="3"/>
        <v>1.0999999999999996E-2</v>
      </c>
      <c r="D11">
        <f t="shared" si="0"/>
        <v>60</v>
      </c>
      <c r="E11">
        <f t="shared" si="1"/>
        <v>39599.999999999985</v>
      </c>
      <c r="G11" s="2">
        <v>7</v>
      </c>
      <c r="H11">
        <f t="shared" si="2"/>
        <v>659.99999999999977</v>
      </c>
      <c r="I11" s="4"/>
      <c r="U11">
        <v>3.5</v>
      </c>
      <c r="V11">
        <f>V12-((V12-V10)/2)</f>
        <v>142</v>
      </c>
      <c r="W11">
        <f>W12-((W12-W10)/2)</f>
        <v>138</v>
      </c>
      <c r="X11">
        <f>X12-((X12-X10)/2)</f>
        <v>171</v>
      </c>
      <c r="Y11" s="6">
        <v>150</v>
      </c>
      <c r="Z11" s="2">
        <v>72</v>
      </c>
      <c r="AA11" s="2">
        <v>13</v>
      </c>
    </row>
    <row r="12" spans="1:27" x14ac:dyDescent="0.25">
      <c r="A12" s="2">
        <v>8</v>
      </c>
      <c r="B12">
        <v>8.5000000000000006E-2</v>
      </c>
      <c r="C12">
        <f t="shared" si="3"/>
        <v>1.100000000000001E-2</v>
      </c>
      <c r="D12">
        <f t="shared" si="0"/>
        <v>60</v>
      </c>
      <c r="E12">
        <f t="shared" si="1"/>
        <v>39600.000000000036</v>
      </c>
      <c r="G12" s="2">
        <v>8</v>
      </c>
      <c r="H12">
        <f t="shared" si="2"/>
        <v>660.00000000000057</v>
      </c>
      <c r="I12" s="4"/>
      <c r="U12">
        <v>4</v>
      </c>
      <c r="V12" s="2">
        <v>160</v>
      </c>
      <c r="W12" s="2">
        <v>154</v>
      </c>
      <c r="X12" s="2">
        <v>188</v>
      </c>
      <c r="Y12">
        <f>Y13-((Y13-Y11)/2)</f>
        <v>162</v>
      </c>
      <c r="Z12">
        <f>Z13-((Z13-Z11)/2)</f>
        <v>88</v>
      </c>
      <c r="AA12">
        <f>AA13-((AA13-AA11)/2)</f>
        <v>13.9</v>
      </c>
    </row>
    <row r="13" spans="1:27" x14ac:dyDescent="0.25">
      <c r="A13" s="2">
        <v>9</v>
      </c>
      <c r="B13">
        <v>0.09</v>
      </c>
      <c r="C13">
        <f t="shared" si="3"/>
        <v>4.9999999999999906E-3</v>
      </c>
      <c r="D13">
        <f t="shared" si="0"/>
        <v>60</v>
      </c>
      <c r="E13">
        <f t="shared" si="1"/>
        <v>17999.999999999967</v>
      </c>
      <c r="G13" s="2">
        <v>9</v>
      </c>
      <c r="H13">
        <f t="shared" si="2"/>
        <v>299.99999999999943</v>
      </c>
      <c r="I13" s="4"/>
      <c r="U13">
        <v>4.5</v>
      </c>
      <c r="V13">
        <f>V14-((V14-V12)/2)</f>
        <v>176</v>
      </c>
      <c r="W13">
        <f>W14-((W14-W12)/2)</f>
        <v>167</v>
      </c>
      <c r="X13">
        <f>X14-((X14-X12)/2)</f>
        <v>203</v>
      </c>
      <c r="Y13" s="2">
        <v>174</v>
      </c>
      <c r="Z13" s="2">
        <v>104</v>
      </c>
      <c r="AA13" s="2">
        <v>14.8</v>
      </c>
    </row>
    <row r="14" spans="1:27" x14ac:dyDescent="0.25">
      <c r="A14" s="2">
        <v>10</v>
      </c>
      <c r="B14">
        <v>9.5000000000000001E-2</v>
      </c>
      <c r="C14">
        <f t="shared" si="3"/>
        <v>5.0000000000000044E-3</v>
      </c>
      <c r="D14">
        <f t="shared" si="0"/>
        <v>60</v>
      </c>
      <c r="E14">
        <f t="shared" si="1"/>
        <v>18000.000000000015</v>
      </c>
      <c r="G14" s="2">
        <v>10</v>
      </c>
      <c r="H14">
        <f t="shared" si="2"/>
        <v>300.00000000000023</v>
      </c>
      <c r="I14" s="4"/>
      <c r="U14">
        <v>5</v>
      </c>
      <c r="V14" s="2">
        <v>192</v>
      </c>
      <c r="W14" s="2">
        <v>180</v>
      </c>
      <c r="X14" s="2">
        <v>218</v>
      </c>
      <c r="Y14">
        <f>Y15-((Y15-Y13)/2)</f>
        <v>185.5</v>
      </c>
      <c r="Z14">
        <f>Z15-((Z15-Z13)/2)</f>
        <v>117.5</v>
      </c>
      <c r="AA14">
        <f>AA15-((AA15-AA13)/2)</f>
        <v>16</v>
      </c>
    </row>
    <row r="15" spans="1:27" x14ac:dyDescent="0.25">
      <c r="A15" s="2">
        <v>11</v>
      </c>
      <c r="B15">
        <v>0.1</v>
      </c>
      <c r="C15">
        <f t="shared" si="3"/>
        <v>5.0000000000000044E-3</v>
      </c>
      <c r="D15">
        <f t="shared" si="0"/>
        <v>60</v>
      </c>
      <c r="E15">
        <f t="shared" si="1"/>
        <v>18000.000000000015</v>
      </c>
      <c r="G15" s="2">
        <v>11</v>
      </c>
      <c r="H15">
        <f t="shared" si="2"/>
        <v>300.00000000000023</v>
      </c>
      <c r="I15" s="4"/>
      <c r="U15">
        <v>5.5</v>
      </c>
      <c r="V15">
        <f>V16-((V16-V14)/2)</f>
        <v>206</v>
      </c>
      <c r="W15">
        <f>W16-((W16-W14)/2)</f>
        <v>192</v>
      </c>
      <c r="X15">
        <f>X16-((X16-X14)/2)</f>
        <v>231.5</v>
      </c>
      <c r="Y15" s="2">
        <v>197</v>
      </c>
      <c r="Z15" s="2">
        <v>131</v>
      </c>
      <c r="AA15" s="2">
        <v>17.2</v>
      </c>
    </row>
    <row r="16" spans="1:27" x14ac:dyDescent="0.25">
      <c r="A16" s="2">
        <v>12</v>
      </c>
      <c r="B16">
        <v>0.104</v>
      </c>
      <c r="C16">
        <f t="shared" si="3"/>
        <v>3.9999999999999897E-3</v>
      </c>
      <c r="D16">
        <f t="shared" si="0"/>
        <v>60</v>
      </c>
      <c r="E16">
        <f t="shared" si="1"/>
        <v>14399.999999999964</v>
      </c>
      <c r="G16" s="2">
        <v>12</v>
      </c>
      <c r="H16">
        <f t="shared" si="2"/>
        <v>239.9999999999994</v>
      </c>
      <c r="I16" s="4"/>
      <c r="U16">
        <v>6</v>
      </c>
      <c r="V16" s="2">
        <v>220</v>
      </c>
      <c r="W16" s="2">
        <v>204</v>
      </c>
      <c r="X16" s="2">
        <v>245</v>
      </c>
      <c r="Y16">
        <f>Y17-((Y17-Y15)/2)</f>
        <v>208.5</v>
      </c>
      <c r="Z16">
        <f>Z17-((Z17-Z15)/2)</f>
        <v>143.5</v>
      </c>
      <c r="AA16">
        <f>AA17-((AA17-AA15)/2)</f>
        <v>18.95</v>
      </c>
    </row>
    <row r="17" spans="1:27" x14ac:dyDescent="0.25">
      <c r="A17" s="2">
        <v>13</v>
      </c>
      <c r="B17">
        <v>0.107</v>
      </c>
      <c r="C17">
        <f t="shared" si="3"/>
        <v>3.0000000000000027E-3</v>
      </c>
      <c r="D17">
        <f t="shared" si="0"/>
        <v>60</v>
      </c>
      <c r="E17">
        <f t="shared" si="1"/>
        <v>10800.000000000009</v>
      </c>
      <c r="G17" s="2">
        <v>13</v>
      </c>
      <c r="H17">
        <f t="shared" si="2"/>
        <v>180.00000000000014</v>
      </c>
      <c r="I17" s="4"/>
      <c r="U17">
        <v>6.5</v>
      </c>
      <c r="V17">
        <f>V18-((V18-V16)/2)</f>
        <v>235</v>
      </c>
      <c r="W17">
        <f>W18-((W18-W16)/2)</f>
        <v>217.5</v>
      </c>
      <c r="X17">
        <f>X18-((X18-X16)/2)</f>
        <v>253.5</v>
      </c>
      <c r="Y17" s="2">
        <v>220</v>
      </c>
      <c r="Z17" s="2">
        <v>156</v>
      </c>
      <c r="AA17" s="2">
        <v>20.7</v>
      </c>
    </row>
    <row r="18" spans="1:27" x14ac:dyDescent="0.25">
      <c r="A18" s="2">
        <v>14</v>
      </c>
      <c r="B18">
        <v>0.108</v>
      </c>
      <c r="C18">
        <f t="shared" si="3"/>
        <v>1.0000000000000009E-3</v>
      </c>
      <c r="D18">
        <f t="shared" si="0"/>
        <v>60</v>
      </c>
      <c r="E18">
        <f t="shared" si="1"/>
        <v>3600.0000000000032</v>
      </c>
      <c r="G18" s="2">
        <v>14</v>
      </c>
      <c r="H18">
        <f>E18/D18</f>
        <v>60.00000000000005</v>
      </c>
      <c r="I18" s="4"/>
      <c r="U18">
        <v>7</v>
      </c>
      <c r="V18" s="2">
        <v>250</v>
      </c>
      <c r="W18" s="2">
        <v>231</v>
      </c>
      <c r="X18" s="2">
        <v>262</v>
      </c>
      <c r="Y18">
        <f>Y19-((Y19-Y17)/2)</f>
        <v>232.5</v>
      </c>
      <c r="Z18">
        <f>Z19-((Z19-Z17)/2)</f>
        <v>167</v>
      </c>
      <c r="AA18">
        <f>AA19-((AA19-AA17)/2)</f>
        <v>22.95</v>
      </c>
    </row>
    <row r="19" spans="1:27" x14ac:dyDescent="0.25">
      <c r="A19" s="2">
        <v>15</v>
      </c>
      <c r="B19">
        <v>0.111</v>
      </c>
      <c r="C19">
        <f t="shared" si="3"/>
        <v>3.0000000000000027E-3</v>
      </c>
      <c r="D19">
        <f t="shared" si="0"/>
        <v>60</v>
      </c>
      <c r="E19">
        <f t="shared" si="1"/>
        <v>10800.000000000009</v>
      </c>
      <c r="G19" s="2">
        <v>15</v>
      </c>
      <c r="H19">
        <f t="shared" si="2"/>
        <v>180.00000000000014</v>
      </c>
      <c r="I19" s="4"/>
      <c r="U19">
        <v>7.5</v>
      </c>
      <c r="V19">
        <f>V20-((V20-V18)/2)</f>
        <v>263</v>
      </c>
      <c r="W19">
        <f>W20-((W20-W18)/2)</f>
        <v>242.5</v>
      </c>
      <c r="X19">
        <f>X20-((X20-X18)/2)</f>
        <v>276</v>
      </c>
      <c r="Y19" s="2">
        <v>245</v>
      </c>
      <c r="Z19" s="2">
        <v>178</v>
      </c>
      <c r="AA19" s="2">
        <v>25.2</v>
      </c>
    </row>
    <row r="20" spans="1:27" x14ac:dyDescent="0.25">
      <c r="U20">
        <v>8</v>
      </c>
      <c r="V20" s="2">
        <v>276</v>
      </c>
      <c r="W20" s="2">
        <v>254</v>
      </c>
      <c r="X20" s="2">
        <v>290</v>
      </c>
      <c r="Y20">
        <f>Y21-((Y21-Y19)/2)</f>
        <v>254</v>
      </c>
      <c r="Z20">
        <f>Z21-((Z21-Z19)/2)</f>
        <v>189</v>
      </c>
      <c r="AA20">
        <f>AA21-((AA21-AA19)/2)</f>
        <v>26.799999999999997</v>
      </c>
    </row>
    <row r="21" spans="1:27" x14ac:dyDescent="0.25">
      <c r="G21" t="s">
        <v>7</v>
      </c>
      <c r="H21" s="4">
        <f>AVERAGE(H5:H12)</f>
        <v>637.50000000000011</v>
      </c>
      <c r="I21" t="s">
        <v>8</v>
      </c>
      <c r="U21">
        <v>8.5</v>
      </c>
      <c r="V21">
        <f>V22-((V22-V20)/2)</f>
        <v>282</v>
      </c>
      <c r="W21">
        <f>W22-((W22-W20)/2)</f>
        <v>264.5</v>
      </c>
      <c r="X21">
        <f>X22-((X22-X20)/2)</f>
        <v>292</v>
      </c>
      <c r="Y21" s="2">
        <v>263</v>
      </c>
      <c r="Z21" s="2">
        <v>200</v>
      </c>
      <c r="AA21" s="2">
        <v>28.4</v>
      </c>
    </row>
    <row r="22" spans="1:27" x14ac:dyDescent="0.25">
      <c r="G22" s="1" t="s">
        <v>9</v>
      </c>
      <c r="H22" s="5">
        <f>AVERAGE(H5:H19)</f>
        <v>443.99999999999994</v>
      </c>
      <c r="I22" t="s">
        <v>8</v>
      </c>
      <c r="U22">
        <v>9</v>
      </c>
      <c r="V22" s="2">
        <v>288</v>
      </c>
      <c r="W22" s="2">
        <v>275</v>
      </c>
      <c r="X22" s="2">
        <v>294</v>
      </c>
      <c r="Y22">
        <f>Y23-((Y23-Y21)/2)</f>
        <v>271</v>
      </c>
      <c r="Z22">
        <f>Z23-((Z23-Z21)/2)</f>
        <v>210</v>
      </c>
      <c r="AA22">
        <f>AA23-((AA23-AA21)/2)</f>
        <v>30.5</v>
      </c>
    </row>
    <row r="23" spans="1:27" x14ac:dyDescent="0.25">
      <c r="A23" t="s">
        <v>10</v>
      </c>
      <c r="U23">
        <v>9.5</v>
      </c>
      <c r="V23">
        <f>V24-((V24-V22)/2)</f>
        <v>289</v>
      </c>
      <c r="W23">
        <f>W24-((W24-W22)/2)</f>
        <v>282.5</v>
      </c>
      <c r="X23">
        <f>X24-((X24-X22)/2)</f>
        <v>290</v>
      </c>
      <c r="Y23" s="2">
        <v>279</v>
      </c>
      <c r="Z23" s="2">
        <v>220</v>
      </c>
      <c r="AA23" s="2">
        <v>32.6</v>
      </c>
    </row>
    <row r="24" spans="1:27" x14ac:dyDescent="0.25">
      <c r="A24" s="1" t="s">
        <v>0</v>
      </c>
      <c r="B24" s="2" t="s">
        <v>3</v>
      </c>
      <c r="C24" s="1" t="s">
        <v>4</v>
      </c>
      <c r="D24" s="1" t="s">
        <v>5</v>
      </c>
      <c r="E24" s="1" t="s">
        <v>6</v>
      </c>
      <c r="U24">
        <v>10</v>
      </c>
      <c r="V24" s="2">
        <v>290</v>
      </c>
      <c r="W24" s="2">
        <v>290</v>
      </c>
      <c r="X24" s="2">
        <v>286</v>
      </c>
      <c r="Y24">
        <f>Y25-((Y25-Y23)/2)</f>
        <v>278.5</v>
      </c>
      <c r="Z24">
        <f>Z25-((Z25-Z23)/2)</f>
        <v>225</v>
      </c>
      <c r="AA24">
        <f>AA25-((AA25-AA23)/2)</f>
        <v>35.1</v>
      </c>
    </row>
    <row r="25" spans="1:27" x14ac:dyDescent="0.25">
      <c r="A25" s="2">
        <v>0.5</v>
      </c>
      <c r="B25">
        <v>4.0000000000000001E-3</v>
      </c>
      <c r="C25">
        <f>B25</f>
        <v>4.0000000000000001E-3</v>
      </c>
      <c r="G25" s="1" t="s">
        <v>0</v>
      </c>
      <c r="H25" s="1" t="s">
        <v>19</v>
      </c>
      <c r="U25">
        <v>10.5</v>
      </c>
      <c r="V25">
        <f>V26-((V26-V24)/2)</f>
        <v>290</v>
      </c>
      <c r="W25">
        <f>W26-((W26-W24)/2)</f>
        <v>290</v>
      </c>
      <c r="X25">
        <f>X26-((X26-X24)/2)</f>
        <v>284.5</v>
      </c>
      <c r="Y25" s="2">
        <v>278</v>
      </c>
      <c r="Z25" s="2">
        <v>230</v>
      </c>
      <c r="AA25" s="2">
        <v>37.6</v>
      </c>
    </row>
    <row r="26" spans="1:27" x14ac:dyDescent="0.25">
      <c r="A26" s="2">
        <v>1.5</v>
      </c>
      <c r="B26">
        <v>1.6E-2</v>
      </c>
      <c r="C26">
        <f>B26-B25</f>
        <v>1.2E-2</v>
      </c>
      <c r="D26">
        <f>60*(A26-A25)</f>
        <v>60</v>
      </c>
      <c r="E26">
        <f>C26*3600000</f>
        <v>43200</v>
      </c>
      <c r="G26" s="2">
        <v>1.5</v>
      </c>
      <c r="H26">
        <f>E26/D26</f>
        <v>720</v>
      </c>
      <c r="I26" s="4"/>
      <c r="U26">
        <v>11</v>
      </c>
      <c r="V26" s="2">
        <v>290</v>
      </c>
      <c r="W26" s="2">
        <v>290</v>
      </c>
      <c r="X26" s="2">
        <v>283</v>
      </c>
      <c r="Y26">
        <f>Y27-((Y27-Y25)/2)</f>
        <v>276</v>
      </c>
      <c r="Z26">
        <f>Z27-((Z27-Z25)/2)</f>
        <v>233</v>
      </c>
      <c r="AA26">
        <f>AA27-((AA27-AA25)/2)</f>
        <v>40</v>
      </c>
    </row>
    <row r="27" spans="1:27" x14ac:dyDescent="0.25">
      <c r="A27" s="2">
        <v>2.5</v>
      </c>
      <c r="B27">
        <v>2.7E-2</v>
      </c>
      <c r="C27">
        <f>B27-B26</f>
        <v>1.0999999999999999E-2</v>
      </c>
      <c r="D27">
        <f t="shared" ref="D27:D40" si="4">60*(A27-A26)</f>
        <v>60</v>
      </c>
      <c r="E27">
        <f t="shared" ref="E27:E40" si="5">C27*3600000</f>
        <v>39600</v>
      </c>
      <c r="G27" s="2">
        <v>2.5</v>
      </c>
      <c r="H27">
        <f t="shared" ref="H27:H38" si="6">E27/D27</f>
        <v>660</v>
      </c>
      <c r="I27" s="4"/>
      <c r="U27">
        <v>11.5</v>
      </c>
      <c r="V27">
        <f>V28-((V28-V26)/2)</f>
        <v>290</v>
      </c>
      <c r="W27">
        <f>W28-((W28-W26)/2)</f>
        <v>290</v>
      </c>
      <c r="X27">
        <f>X28-((X28-X26)/2)</f>
        <v>280.5</v>
      </c>
      <c r="Y27" s="2">
        <v>274</v>
      </c>
      <c r="Z27" s="2">
        <v>236</v>
      </c>
      <c r="AA27" s="2">
        <v>42.4</v>
      </c>
    </row>
    <row r="28" spans="1:27" x14ac:dyDescent="0.25">
      <c r="A28" s="2">
        <v>3.5</v>
      </c>
      <c r="B28">
        <v>3.5999999999999997E-2</v>
      </c>
      <c r="C28">
        <f>B28-B27</f>
        <v>8.9999999999999976E-3</v>
      </c>
      <c r="D28">
        <f t="shared" si="4"/>
        <v>60</v>
      </c>
      <c r="E28">
        <f t="shared" si="5"/>
        <v>32399.999999999993</v>
      </c>
      <c r="G28" s="2">
        <v>3.5</v>
      </c>
      <c r="H28">
        <f t="shared" si="6"/>
        <v>539.99999999999989</v>
      </c>
      <c r="I28" s="4"/>
      <c r="U28">
        <v>12</v>
      </c>
      <c r="V28" s="2">
        <v>290</v>
      </c>
      <c r="W28" s="2">
        <v>290</v>
      </c>
      <c r="X28" s="2">
        <v>278</v>
      </c>
      <c r="Y28">
        <f>Y29-((Y29-Y27)/2)</f>
        <v>273</v>
      </c>
      <c r="Z28">
        <f>Z29-((Z29-Z27)/2)</f>
        <v>236.5</v>
      </c>
      <c r="AA28">
        <f>AA29-((AA29-AA27)/2)</f>
        <v>44.4</v>
      </c>
    </row>
    <row r="29" spans="1:27" x14ac:dyDescent="0.25">
      <c r="A29" s="2">
        <v>4.5</v>
      </c>
      <c r="B29">
        <v>4.7E-2</v>
      </c>
      <c r="C29">
        <f>B29-B28</f>
        <v>1.1000000000000003E-2</v>
      </c>
      <c r="D29">
        <f t="shared" si="4"/>
        <v>60</v>
      </c>
      <c r="E29">
        <f t="shared" si="5"/>
        <v>39600.000000000007</v>
      </c>
      <c r="G29" s="2">
        <v>4.5</v>
      </c>
      <c r="H29">
        <f t="shared" si="6"/>
        <v>660.00000000000011</v>
      </c>
      <c r="I29" s="4"/>
      <c r="U29">
        <v>12.5</v>
      </c>
      <c r="V29">
        <f>V30-((V30-V28)/2)</f>
        <v>290</v>
      </c>
      <c r="W29">
        <f>W30-((W30-W28)/2)</f>
        <v>287.5</v>
      </c>
      <c r="X29">
        <f>X30-((X30-X28)/2)</f>
        <v>280.5</v>
      </c>
      <c r="Y29" s="2">
        <v>272</v>
      </c>
      <c r="Z29" s="2">
        <v>237</v>
      </c>
      <c r="AA29" s="2">
        <v>46.4</v>
      </c>
    </row>
    <row r="30" spans="1:27" x14ac:dyDescent="0.25">
      <c r="A30" s="2">
        <v>5.5</v>
      </c>
      <c r="B30">
        <v>5.8000000000000003E-2</v>
      </c>
      <c r="C30">
        <f t="shared" ref="C30:C40" si="7">B30-B29</f>
        <v>1.1000000000000003E-2</v>
      </c>
      <c r="D30">
        <f t="shared" si="4"/>
        <v>60</v>
      </c>
      <c r="E30">
        <f t="shared" si="5"/>
        <v>39600.000000000007</v>
      </c>
      <c r="G30" s="2">
        <v>5.5</v>
      </c>
      <c r="H30">
        <f t="shared" si="6"/>
        <v>660.00000000000011</v>
      </c>
      <c r="I30" s="4"/>
      <c r="U30">
        <v>13</v>
      </c>
      <c r="V30" s="2">
        <v>290</v>
      </c>
      <c r="W30" s="2">
        <v>285</v>
      </c>
      <c r="X30" s="2">
        <v>283</v>
      </c>
      <c r="Y30">
        <f>Y31-((Y31-Y29)/2)</f>
        <v>273.5</v>
      </c>
      <c r="Z30">
        <f>Z31-((Z31-Z29)/2)</f>
        <v>239.5</v>
      </c>
      <c r="AA30">
        <f>AA31-((AA31-AA29)/2)</f>
        <v>48.599999999999994</v>
      </c>
    </row>
    <row r="31" spans="1:27" x14ac:dyDescent="0.25">
      <c r="A31" s="2">
        <v>6.5</v>
      </c>
      <c r="B31">
        <v>6.9000000000000006E-2</v>
      </c>
      <c r="C31">
        <f t="shared" si="7"/>
        <v>1.1000000000000003E-2</v>
      </c>
      <c r="D31">
        <f t="shared" si="4"/>
        <v>60</v>
      </c>
      <c r="E31">
        <f t="shared" si="5"/>
        <v>39600.000000000007</v>
      </c>
      <c r="G31" s="2">
        <v>6.5</v>
      </c>
      <c r="H31">
        <f t="shared" si="6"/>
        <v>660.00000000000011</v>
      </c>
      <c r="I31" s="4"/>
      <c r="U31">
        <v>13.5</v>
      </c>
      <c r="V31">
        <f>V32-((V32-V30)/2)</f>
        <v>290</v>
      </c>
      <c r="W31">
        <f>W32-((W32-W30)/2)</f>
        <v>288.5</v>
      </c>
      <c r="X31">
        <f>X32-((X32-X30)/2)</f>
        <v>284.5</v>
      </c>
      <c r="Y31" s="2">
        <v>275</v>
      </c>
      <c r="Z31" s="2">
        <v>242</v>
      </c>
      <c r="AA31" s="2">
        <v>50.8</v>
      </c>
    </row>
    <row r="32" spans="1:27" x14ac:dyDescent="0.25">
      <c r="A32" s="2">
        <v>7.5</v>
      </c>
      <c r="B32">
        <v>7.6999999999999999E-2</v>
      </c>
      <c r="C32">
        <f t="shared" si="7"/>
        <v>7.9999999999999932E-3</v>
      </c>
      <c r="D32">
        <f t="shared" si="4"/>
        <v>60</v>
      </c>
      <c r="E32">
        <f t="shared" si="5"/>
        <v>28799.999999999975</v>
      </c>
      <c r="G32" s="2">
        <v>7.5</v>
      </c>
      <c r="H32">
        <f t="shared" si="6"/>
        <v>479.9999999999996</v>
      </c>
      <c r="I32" s="4"/>
      <c r="U32">
        <v>14</v>
      </c>
      <c r="V32" s="2">
        <v>290</v>
      </c>
      <c r="W32" s="2">
        <v>292</v>
      </c>
      <c r="X32" s="2">
        <v>286</v>
      </c>
      <c r="Y32">
        <f>Y33-((Y33-Y31)/2)</f>
        <v>276.5</v>
      </c>
      <c r="Z32">
        <f>Z33-((Z33-Z31)/2)</f>
        <v>243</v>
      </c>
      <c r="AA32">
        <f>AA33-((AA33-AA31)/2)</f>
        <v>52.75</v>
      </c>
    </row>
    <row r="33" spans="1:27" x14ac:dyDescent="0.25">
      <c r="A33" s="2">
        <v>8.5</v>
      </c>
      <c r="B33">
        <v>8.1000000000000003E-2</v>
      </c>
      <c r="C33">
        <f t="shared" si="7"/>
        <v>4.0000000000000036E-3</v>
      </c>
      <c r="D33">
        <f t="shared" si="4"/>
        <v>60</v>
      </c>
      <c r="E33">
        <f t="shared" si="5"/>
        <v>14400.000000000013</v>
      </c>
      <c r="G33" s="2">
        <v>8.5</v>
      </c>
      <c r="H33">
        <f t="shared" si="6"/>
        <v>240.0000000000002</v>
      </c>
      <c r="I33" s="4"/>
      <c r="U33">
        <v>14.5</v>
      </c>
      <c r="V33">
        <f>V34-((V34-V32)/2)</f>
        <v>290</v>
      </c>
      <c r="W33">
        <f>W34-((W34-W32)/2)</f>
        <v>290.5</v>
      </c>
      <c r="X33">
        <f>X34-((X34-X32)/2)</f>
        <v>282</v>
      </c>
      <c r="Y33" s="2">
        <v>278</v>
      </c>
      <c r="Z33" s="2">
        <v>244</v>
      </c>
      <c r="AA33" s="2">
        <v>54.7</v>
      </c>
    </row>
    <row r="34" spans="1:27" x14ac:dyDescent="0.25">
      <c r="A34" s="2">
        <v>9.5</v>
      </c>
      <c r="B34">
        <v>8.5000000000000006E-2</v>
      </c>
      <c r="C34">
        <f t="shared" si="7"/>
        <v>4.0000000000000036E-3</v>
      </c>
      <c r="D34">
        <f t="shared" si="4"/>
        <v>60</v>
      </c>
      <c r="E34">
        <f t="shared" si="5"/>
        <v>14400.000000000013</v>
      </c>
      <c r="G34" s="2">
        <v>9.5</v>
      </c>
      <c r="H34">
        <f t="shared" si="6"/>
        <v>240.0000000000002</v>
      </c>
      <c r="I34" s="4"/>
      <c r="U34">
        <v>15</v>
      </c>
      <c r="V34" s="2">
        <v>290</v>
      </c>
      <c r="W34" s="2">
        <v>289</v>
      </c>
      <c r="X34" s="2">
        <v>278</v>
      </c>
      <c r="Y34" s="2">
        <v>278</v>
      </c>
    </row>
    <row r="35" spans="1:27" x14ac:dyDescent="0.25">
      <c r="A35" s="2">
        <v>10.5</v>
      </c>
      <c r="B35">
        <v>8.7999999999999995E-2</v>
      </c>
      <c r="C35">
        <f t="shared" si="7"/>
        <v>2.9999999999999888E-3</v>
      </c>
      <c r="D35">
        <f t="shared" si="4"/>
        <v>60</v>
      </c>
      <c r="E35">
        <f t="shared" si="5"/>
        <v>10799.99999999996</v>
      </c>
      <c r="G35" s="2">
        <v>10.5</v>
      </c>
      <c r="H35">
        <f t="shared" si="6"/>
        <v>179.99999999999935</v>
      </c>
      <c r="I35" s="4"/>
    </row>
    <row r="36" spans="1:27" x14ac:dyDescent="0.25">
      <c r="A36" s="2">
        <v>11.5</v>
      </c>
      <c r="B36">
        <v>9.1999999999999998E-2</v>
      </c>
      <c r="C36">
        <f t="shared" si="7"/>
        <v>4.0000000000000036E-3</v>
      </c>
      <c r="D36">
        <f t="shared" si="4"/>
        <v>60</v>
      </c>
      <c r="E36">
        <f t="shared" si="5"/>
        <v>14400.000000000013</v>
      </c>
      <c r="G36" s="2">
        <v>11.5</v>
      </c>
      <c r="H36">
        <f t="shared" si="6"/>
        <v>240.0000000000002</v>
      </c>
      <c r="I36" s="4"/>
    </row>
    <row r="37" spans="1:27" x14ac:dyDescent="0.25">
      <c r="A37" s="2">
        <v>12.5</v>
      </c>
      <c r="B37">
        <v>9.6000000000000002E-2</v>
      </c>
      <c r="C37">
        <f t="shared" si="7"/>
        <v>4.0000000000000036E-3</v>
      </c>
      <c r="D37">
        <f t="shared" si="4"/>
        <v>60</v>
      </c>
      <c r="E37">
        <f t="shared" si="5"/>
        <v>14400.000000000013</v>
      </c>
      <c r="G37" s="2">
        <v>12.5</v>
      </c>
      <c r="H37">
        <f t="shared" si="6"/>
        <v>240.0000000000002</v>
      </c>
      <c r="I37" s="4"/>
    </row>
    <row r="38" spans="1:27" x14ac:dyDescent="0.25">
      <c r="A38" s="2">
        <v>13.5</v>
      </c>
      <c r="B38">
        <v>0.10100000000000001</v>
      </c>
      <c r="C38">
        <f t="shared" si="7"/>
        <v>5.0000000000000044E-3</v>
      </c>
      <c r="D38">
        <f t="shared" si="4"/>
        <v>60</v>
      </c>
      <c r="E38">
        <f t="shared" si="5"/>
        <v>18000.000000000015</v>
      </c>
      <c r="G38" s="2">
        <v>13.5</v>
      </c>
      <c r="H38">
        <f t="shared" si="6"/>
        <v>300.00000000000023</v>
      </c>
      <c r="I38" s="4"/>
    </row>
    <row r="39" spans="1:27" x14ac:dyDescent="0.25">
      <c r="A39" s="2">
        <v>14.5</v>
      </c>
      <c r="B39">
        <v>0.10199999999999999</v>
      </c>
      <c r="C39">
        <f t="shared" si="7"/>
        <v>9.9999999999998701E-4</v>
      </c>
      <c r="D39">
        <f t="shared" si="4"/>
        <v>60</v>
      </c>
      <c r="E39">
        <f t="shared" si="5"/>
        <v>3599.9999999999532</v>
      </c>
      <c r="G39" s="2">
        <v>14.5</v>
      </c>
      <c r="H39">
        <f>E39/D39</f>
        <v>59.999999999999218</v>
      </c>
      <c r="I39" s="4"/>
    </row>
    <row r="40" spans="1:27" x14ac:dyDescent="0.25">
      <c r="A40" s="2">
        <v>15.5</v>
      </c>
      <c r="B40">
        <v>0.105</v>
      </c>
      <c r="C40">
        <f t="shared" si="7"/>
        <v>3.0000000000000027E-3</v>
      </c>
      <c r="D40">
        <f t="shared" si="4"/>
        <v>60</v>
      </c>
      <c r="E40">
        <f t="shared" si="5"/>
        <v>10800.000000000009</v>
      </c>
      <c r="G40" s="2">
        <v>15.5</v>
      </c>
      <c r="H40">
        <f t="shared" ref="H40" si="8">E40/D40</f>
        <v>180.00000000000014</v>
      </c>
      <c r="I40" s="4"/>
    </row>
    <row r="42" spans="1:27" x14ac:dyDescent="0.25">
      <c r="G42" t="s">
        <v>7</v>
      </c>
      <c r="H42" s="4">
        <f>AVERAGE(H26:H33)</f>
        <v>577.5</v>
      </c>
      <c r="I42" t="s">
        <v>8</v>
      </c>
    </row>
    <row r="43" spans="1:27" x14ac:dyDescent="0.25">
      <c r="G43" s="1" t="s">
        <v>9</v>
      </c>
      <c r="H43" s="5">
        <f>AVERAGE(H26:H40)</f>
        <v>403.99999999999989</v>
      </c>
      <c r="I43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Windows-gebruiker</dc:creator>
  <cp:lastModifiedBy>Windows-gebruiker</cp:lastModifiedBy>
  <dcterms:created xsi:type="dcterms:W3CDTF">2023-05-19T09:05:25Z</dcterms:created>
  <dcterms:modified xsi:type="dcterms:W3CDTF">2023-05-19T09:21:44Z</dcterms:modified>
</cp:coreProperties>
</file>