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 cPAC\2-Report\5_Spec Report in RFP\SPEC\Tele\"/>
    </mc:Choice>
  </mc:AlternateContent>
  <bookViews>
    <workbookView xWindow="0" yWindow="0" windowWidth="20490" windowHeight="7755" tabRatio="837" firstSheet="10" activeTab="15"/>
  </bookViews>
  <sheets>
    <sheet name="Definitions" sheetId="4" r:id="rId1"/>
    <sheet name="Sheet2" sheetId="8" r:id="rId2"/>
    <sheet name="SUM_Tele_Report" sheetId="1" r:id="rId3"/>
    <sheet name="DMRTH003(UI)" sheetId="13" r:id="rId4"/>
    <sheet name="DMRTH003(Result)" sheetId="14" r:id="rId5"/>
    <sheet name="DMRTH005(UI)" sheetId="15" r:id="rId6"/>
    <sheet name="DMRTH005(Result)" sheetId="16" r:id="rId7"/>
    <sheet name="001_UI(DMRTH006)" sheetId="2" r:id="rId8"/>
    <sheet name="001_Result(DMRTH006)" sheetId="3" r:id="rId9"/>
    <sheet name="DMRTH009(UI)" sheetId="17" r:id="rId10"/>
    <sheet name="DMRTH009(Result)" sheetId="18" r:id="rId11"/>
    <sheet name="No. of Call(UI)" sheetId="19" r:id="rId12"/>
    <sheet name="No .of Call(Result)" sheetId="20" r:id="rId13"/>
    <sheet name="Result สรุปค่าตอบแทนพนักงาน" sheetId="21" r:id="rId14"/>
    <sheet name="Summary by Agent(UI)" sheetId="11" r:id="rId15"/>
    <sheet name="Summary by Agent(Result)" sheetId="12" r:id="rId16"/>
  </sheets>
  <definedNames>
    <definedName name="_Toc444891796" localSheetId="8">'001_Result(DMRTH006)'!#REF!</definedName>
    <definedName name="_Toc457324744" localSheetId="14">'Summary by Agent(UI)'!$B$1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0" l="1"/>
  <c r="V88" i="21" l="1"/>
  <c r="X88" i="21" s="1"/>
  <c r="U88" i="21"/>
  <c r="W88" i="21" s="1"/>
  <c r="I88" i="21"/>
  <c r="H88" i="21"/>
  <c r="G88" i="21"/>
  <c r="F88" i="21"/>
  <c r="AE87" i="21"/>
  <c r="AD87" i="21"/>
  <c r="AC87" i="21"/>
  <c r="AB87" i="21"/>
  <c r="V87" i="21"/>
  <c r="X87" i="21" s="1"/>
  <c r="Z87" i="21" s="1"/>
  <c r="U87" i="21"/>
  <c r="W87" i="21" s="1"/>
  <c r="Y87" i="21" s="1"/>
  <c r="K87" i="21"/>
  <c r="M87" i="21" s="1"/>
  <c r="O87" i="21" s="1"/>
  <c r="J87" i="21"/>
  <c r="L87" i="21" s="1"/>
  <c r="N87" i="21" s="1"/>
  <c r="AE86" i="21"/>
  <c r="AD86" i="21"/>
  <c r="AC86" i="21"/>
  <c r="AB86" i="21"/>
  <c r="V86" i="21"/>
  <c r="X86" i="21" s="1"/>
  <c r="Z86" i="21" s="1"/>
  <c r="U86" i="21"/>
  <c r="W86" i="21" s="1"/>
  <c r="Y86" i="21" s="1"/>
  <c r="K86" i="21"/>
  <c r="M86" i="21" s="1"/>
  <c r="O86" i="21" s="1"/>
  <c r="J86" i="21"/>
  <c r="L86" i="21" s="1"/>
  <c r="N86" i="21" s="1"/>
  <c r="AE85" i="21"/>
  <c r="AD85" i="21"/>
  <c r="AC85" i="21"/>
  <c r="AB85" i="21"/>
  <c r="V85" i="21"/>
  <c r="X85" i="21" s="1"/>
  <c r="Z85" i="21" s="1"/>
  <c r="U85" i="21"/>
  <c r="W85" i="21" s="1"/>
  <c r="Y85" i="21" s="1"/>
  <c r="AA85" i="21" s="1"/>
  <c r="K85" i="21"/>
  <c r="M85" i="21" s="1"/>
  <c r="O85" i="21" s="1"/>
  <c r="J85" i="21"/>
  <c r="L85" i="21" s="1"/>
  <c r="N85" i="21" s="1"/>
  <c r="AE84" i="21"/>
  <c r="AD84" i="21"/>
  <c r="AC84" i="21"/>
  <c r="AB84" i="21"/>
  <c r="V84" i="21"/>
  <c r="X84" i="21" s="1"/>
  <c r="Z84" i="21" s="1"/>
  <c r="U84" i="21"/>
  <c r="W84" i="21" s="1"/>
  <c r="Y84" i="21" s="1"/>
  <c r="K84" i="21"/>
  <c r="M84" i="21" s="1"/>
  <c r="O84" i="21" s="1"/>
  <c r="J84" i="21"/>
  <c r="L84" i="21" s="1"/>
  <c r="N84" i="21" s="1"/>
  <c r="AE83" i="21"/>
  <c r="AD83" i="21"/>
  <c r="AC83" i="21"/>
  <c r="AB83" i="21"/>
  <c r="V83" i="21"/>
  <c r="X83" i="21" s="1"/>
  <c r="Z83" i="21" s="1"/>
  <c r="U83" i="21"/>
  <c r="W83" i="21" s="1"/>
  <c r="Y83" i="21" s="1"/>
  <c r="K83" i="21"/>
  <c r="M83" i="21" s="1"/>
  <c r="O83" i="21" s="1"/>
  <c r="J83" i="21"/>
  <c r="L83" i="21" s="1"/>
  <c r="N83" i="21" s="1"/>
  <c r="AE82" i="21"/>
  <c r="AD82" i="21"/>
  <c r="AC82" i="21"/>
  <c r="AB82" i="21"/>
  <c r="V82" i="21"/>
  <c r="X82" i="21" s="1"/>
  <c r="Z82" i="21" s="1"/>
  <c r="U82" i="21"/>
  <c r="W82" i="21" s="1"/>
  <c r="Y82" i="21" s="1"/>
  <c r="K82" i="21"/>
  <c r="M82" i="21" s="1"/>
  <c r="O82" i="21" s="1"/>
  <c r="J82" i="21"/>
  <c r="L82" i="21" s="1"/>
  <c r="N82" i="21" s="1"/>
  <c r="AE81" i="21"/>
  <c r="AD81" i="21"/>
  <c r="AC81" i="21"/>
  <c r="AB81" i="21"/>
  <c r="V81" i="21"/>
  <c r="X81" i="21" s="1"/>
  <c r="Z81" i="21" s="1"/>
  <c r="U81" i="21"/>
  <c r="W81" i="21" s="1"/>
  <c r="Y81" i="21" s="1"/>
  <c r="K81" i="21"/>
  <c r="M81" i="21" s="1"/>
  <c r="O81" i="21" s="1"/>
  <c r="J81" i="21"/>
  <c r="L81" i="21" s="1"/>
  <c r="N81" i="21" s="1"/>
  <c r="AE80" i="21"/>
  <c r="AD80" i="21"/>
  <c r="AC80" i="21"/>
  <c r="AB80" i="21"/>
  <c r="V80" i="21"/>
  <c r="X80" i="21" s="1"/>
  <c r="Z80" i="21" s="1"/>
  <c r="U80" i="21"/>
  <c r="W80" i="21" s="1"/>
  <c r="Y80" i="21" s="1"/>
  <c r="K80" i="21"/>
  <c r="M80" i="21" s="1"/>
  <c r="O80" i="21" s="1"/>
  <c r="J80" i="21"/>
  <c r="L80" i="21" s="1"/>
  <c r="N80" i="21" s="1"/>
  <c r="AE79" i="21"/>
  <c r="AD79" i="21"/>
  <c r="AC79" i="21"/>
  <c r="AB79" i="21"/>
  <c r="V79" i="21"/>
  <c r="X79" i="21" s="1"/>
  <c r="Z79" i="21" s="1"/>
  <c r="U79" i="21"/>
  <c r="W79" i="21" s="1"/>
  <c r="Y79" i="21" s="1"/>
  <c r="K79" i="21"/>
  <c r="M79" i="21" s="1"/>
  <c r="O79" i="21" s="1"/>
  <c r="J79" i="21"/>
  <c r="L79" i="21" s="1"/>
  <c r="N79" i="21" s="1"/>
  <c r="AE78" i="21"/>
  <c r="AD78" i="21"/>
  <c r="AC78" i="21"/>
  <c r="AB78" i="21"/>
  <c r="V78" i="21"/>
  <c r="X78" i="21" s="1"/>
  <c r="Z78" i="21" s="1"/>
  <c r="U78" i="21"/>
  <c r="W78" i="21" s="1"/>
  <c r="Y78" i="21" s="1"/>
  <c r="AA78" i="21" s="1"/>
  <c r="K78" i="21"/>
  <c r="M78" i="21" s="1"/>
  <c r="O78" i="21" s="1"/>
  <c r="J78" i="21"/>
  <c r="L78" i="21" s="1"/>
  <c r="N78" i="21" s="1"/>
  <c r="AE77" i="21"/>
  <c r="AD77" i="21"/>
  <c r="AC77" i="21"/>
  <c r="AB77" i="21"/>
  <c r="V77" i="21"/>
  <c r="X77" i="21" s="1"/>
  <c r="Z77" i="21" s="1"/>
  <c r="U77" i="21"/>
  <c r="W77" i="21" s="1"/>
  <c r="Y77" i="21" s="1"/>
  <c r="K77" i="21"/>
  <c r="M77" i="21" s="1"/>
  <c r="O77" i="21" s="1"/>
  <c r="J77" i="21"/>
  <c r="L77" i="21" s="1"/>
  <c r="N77" i="21" s="1"/>
  <c r="AE76" i="21"/>
  <c r="AD76" i="21"/>
  <c r="AC76" i="21"/>
  <c r="AB76" i="21"/>
  <c r="V76" i="21"/>
  <c r="X76" i="21" s="1"/>
  <c r="Z76" i="21" s="1"/>
  <c r="U76" i="21"/>
  <c r="W76" i="21" s="1"/>
  <c r="Y76" i="21" s="1"/>
  <c r="K76" i="21"/>
  <c r="M76" i="21" s="1"/>
  <c r="O76" i="21" s="1"/>
  <c r="J76" i="21"/>
  <c r="L76" i="21" s="1"/>
  <c r="N76" i="21" s="1"/>
  <c r="AE75" i="21"/>
  <c r="AD75" i="21"/>
  <c r="AC75" i="21"/>
  <c r="AB75" i="21"/>
  <c r="V75" i="21"/>
  <c r="X75" i="21" s="1"/>
  <c r="Z75" i="21" s="1"/>
  <c r="U75" i="21"/>
  <c r="W75" i="21" s="1"/>
  <c r="Y75" i="21" s="1"/>
  <c r="K75" i="21"/>
  <c r="M75" i="21" s="1"/>
  <c r="O75" i="21" s="1"/>
  <c r="J75" i="21"/>
  <c r="L75" i="21" s="1"/>
  <c r="N75" i="21" s="1"/>
  <c r="AE74" i="21"/>
  <c r="AD74" i="21"/>
  <c r="AC74" i="21"/>
  <c r="AB74" i="21"/>
  <c r="V74" i="21"/>
  <c r="X74" i="21" s="1"/>
  <c r="Z74" i="21" s="1"/>
  <c r="U74" i="21"/>
  <c r="W74" i="21" s="1"/>
  <c r="Y74" i="21" s="1"/>
  <c r="K74" i="21"/>
  <c r="M74" i="21" s="1"/>
  <c r="O74" i="21" s="1"/>
  <c r="J74" i="21"/>
  <c r="L74" i="21" s="1"/>
  <c r="N74" i="21" s="1"/>
  <c r="AE73" i="21"/>
  <c r="AD73" i="21"/>
  <c r="AC73" i="21"/>
  <c r="AB73" i="21"/>
  <c r="V73" i="21"/>
  <c r="X73" i="21" s="1"/>
  <c r="Z73" i="21" s="1"/>
  <c r="U73" i="21"/>
  <c r="W73" i="21" s="1"/>
  <c r="Y73" i="21" s="1"/>
  <c r="K73" i="21"/>
  <c r="M73" i="21" s="1"/>
  <c r="O73" i="21" s="1"/>
  <c r="J73" i="21"/>
  <c r="L73" i="21" s="1"/>
  <c r="N73" i="21" s="1"/>
  <c r="AE72" i="21"/>
  <c r="AD72" i="21"/>
  <c r="AC72" i="21"/>
  <c r="AB72" i="21"/>
  <c r="V72" i="21"/>
  <c r="X72" i="21" s="1"/>
  <c r="Z72" i="21" s="1"/>
  <c r="U72" i="21"/>
  <c r="W72" i="21" s="1"/>
  <c r="Y72" i="21" s="1"/>
  <c r="K72" i="21"/>
  <c r="M72" i="21" s="1"/>
  <c r="O72" i="21" s="1"/>
  <c r="J72" i="21"/>
  <c r="L72" i="21" s="1"/>
  <c r="N72" i="21" s="1"/>
  <c r="AE71" i="21"/>
  <c r="AD71" i="21"/>
  <c r="AC71" i="21"/>
  <c r="AB71" i="21"/>
  <c r="V71" i="21"/>
  <c r="X71" i="21" s="1"/>
  <c r="Z71" i="21" s="1"/>
  <c r="U71" i="21"/>
  <c r="W71" i="21" s="1"/>
  <c r="Y71" i="21" s="1"/>
  <c r="K71" i="21"/>
  <c r="M71" i="21" s="1"/>
  <c r="O71" i="21" s="1"/>
  <c r="J71" i="21"/>
  <c r="L71" i="21" s="1"/>
  <c r="N71" i="21" s="1"/>
  <c r="AE70" i="21"/>
  <c r="AD70" i="21"/>
  <c r="AC70" i="21"/>
  <c r="AB70" i="21"/>
  <c r="V70" i="21"/>
  <c r="X70" i="21" s="1"/>
  <c r="Z70" i="21" s="1"/>
  <c r="U70" i="21"/>
  <c r="W70" i="21" s="1"/>
  <c r="Y70" i="21" s="1"/>
  <c r="K70" i="21"/>
  <c r="M70" i="21" s="1"/>
  <c r="O70" i="21" s="1"/>
  <c r="J70" i="21"/>
  <c r="L70" i="21" s="1"/>
  <c r="N70" i="21" s="1"/>
  <c r="AE69" i="21"/>
  <c r="AD69" i="21"/>
  <c r="AC69" i="21"/>
  <c r="AB69" i="21"/>
  <c r="V69" i="21"/>
  <c r="X69" i="21" s="1"/>
  <c r="Z69" i="21" s="1"/>
  <c r="U69" i="21"/>
  <c r="W69" i="21" s="1"/>
  <c r="Y69" i="21" s="1"/>
  <c r="K69" i="21"/>
  <c r="M69" i="21" s="1"/>
  <c r="O69" i="21" s="1"/>
  <c r="J69" i="21"/>
  <c r="L69" i="21" s="1"/>
  <c r="N69" i="21" s="1"/>
  <c r="AE68" i="21"/>
  <c r="AD68" i="21"/>
  <c r="AC68" i="21"/>
  <c r="AB68" i="21"/>
  <c r="V68" i="21"/>
  <c r="X68" i="21" s="1"/>
  <c r="Z68" i="21" s="1"/>
  <c r="U68" i="21"/>
  <c r="W68" i="21" s="1"/>
  <c r="Y68" i="21" s="1"/>
  <c r="K68" i="21"/>
  <c r="M68" i="21" s="1"/>
  <c r="O68" i="21" s="1"/>
  <c r="J68" i="21"/>
  <c r="L68" i="21" s="1"/>
  <c r="N68" i="21" s="1"/>
  <c r="AE67" i="21"/>
  <c r="AD67" i="21"/>
  <c r="AC67" i="21"/>
  <c r="AB67" i="21"/>
  <c r="V67" i="21"/>
  <c r="X67" i="21" s="1"/>
  <c r="Z67" i="21" s="1"/>
  <c r="U67" i="21"/>
  <c r="W67" i="21" s="1"/>
  <c r="Y67" i="21" s="1"/>
  <c r="K67" i="21"/>
  <c r="M67" i="21" s="1"/>
  <c r="O67" i="21" s="1"/>
  <c r="J67" i="21"/>
  <c r="L67" i="21" s="1"/>
  <c r="N67" i="21" s="1"/>
  <c r="AE66" i="21"/>
  <c r="AD66" i="21"/>
  <c r="AC66" i="21"/>
  <c r="AB66" i="21"/>
  <c r="V66" i="21"/>
  <c r="X66" i="21" s="1"/>
  <c r="Z66" i="21" s="1"/>
  <c r="U66" i="21"/>
  <c r="W66" i="21" s="1"/>
  <c r="Y66" i="21" s="1"/>
  <c r="K66" i="21"/>
  <c r="M66" i="21" s="1"/>
  <c r="O66" i="21" s="1"/>
  <c r="J66" i="21"/>
  <c r="L66" i="21" s="1"/>
  <c r="N66" i="21" s="1"/>
  <c r="AE65" i="21"/>
  <c r="AD65" i="21"/>
  <c r="AC65" i="21"/>
  <c r="AB65" i="21"/>
  <c r="V65" i="21"/>
  <c r="X65" i="21" s="1"/>
  <c r="Z65" i="21" s="1"/>
  <c r="U65" i="21"/>
  <c r="W65" i="21" s="1"/>
  <c r="Y65" i="21" s="1"/>
  <c r="K65" i="21"/>
  <c r="M65" i="21" s="1"/>
  <c r="O65" i="21" s="1"/>
  <c r="J65" i="21"/>
  <c r="L65" i="21" s="1"/>
  <c r="N65" i="21" s="1"/>
  <c r="AE64" i="21"/>
  <c r="AD64" i="21"/>
  <c r="AC64" i="21"/>
  <c r="AB64" i="21"/>
  <c r="V64" i="21"/>
  <c r="X64" i="21" s="1"/>
  <c r="Z64" i="21" s="1"/>
  <c r="U64" i="21"/>
  <c r="W64" i="21" s="1"/>
  <c r="Y64" i="21" s="1"/>
  <c r="K64" i="21"/>
  <c r="M64" i="21" s="1"/>
  <c r="O64" i="21" s="1"/>
  <c r="J64" i="21"/>
  <c r="L64" i="21" s="1"/>
  <c r="N64" i="21" s="1"/>
  <c r="AE63" i="21"/>
  <c r="AD63" i="21"/>
  <c r="AC63" i="21"/>
  <c r="AB63" i="21"/>
  <c r="V63" i="21"/>
  <c r="X63" i="21" s="1"/>
  <c r="Z63" i="21" s="1"/>
  <c r="U63" i="21"/>
  <c r="W63" i="21" s="1"/>
  <c r="Y63" i="21" s="1"/>
  <c r="K63" i="21"/>
  <c r="M63" i="21" s="1"/>
  <c r="O63" i="21" s="1"/>
  <c r="J63" i="21"/>
  <c r="L63" i="21" s="1"/>
  <c r="N63" i="21" s="1"/>
  <c r="AE62" i="21"/>
  <c r="AD62" i="21"/>
  <c r="AC62" i="21"/>
  <c r="AB62" i="21"/>
  <c r="V62" i="21"/>
  <c r="X62" i="21" s="1"/>
  <c r="Z62" i="21" s="1"/>
  <c r="U62" i="21"/>
  <c r="W62" i="21" s="1"/>
  <c r="Y62" i="21" s="1"/>
  <c r="K62" i="21"/>
  <c r="M62" i="21" s="1"/>
  <c r="O62" i="21" s="1"/>
  <c r="J62" i="21"/>
  <c r="L62" i="21" s="1"/>
  <c r="N62" i="21" s="1"/>
  <c r="AE61" i="21"/>
  <c r="AD61" i="21"/>
  <c r="AC61" i="21"/>
  <c r="AB61" i="21"/>
  <c r="V61" i="21"/>
  <c r="X61" i="21" s="1"/>
  <c r="Z61" i="21" s="1"/>
  <c r="U61" i="21"/>
  <c r="W61" i="21" s="1"/>
  <c r="Y61" i="21" s="1"/>
  <c r="K61" i="21"/>
  <c r="M61" i="21" s="1"/>
  <c r="O61" i="21" s="1"/>
  <c r="J61" i="21"/>
  <c r="L61" i="21" s="1"/>
  <c r="N61" i="21" s="1"/>
  <c r="AE60" i="21"/>
  <c r="AD60" i="21"/>
  <c r="AC60" i="21"/>
  <c r="AB60" i="21"/>
  <c r="V60" i="21"/>
  <c r="X60" i="21" s="1"/>
  <c r="Z60" i="21" s="1"/>
  <c r="U60" i="21"/>
  <c r="W60" i="21" s="1"/>
  <c r="Y60" i="21" s="1"/>
  <c r="K60" i="21"/>
  <c r="M60" i="21" s="1"/>
  <c r="O60" i="21" s="1"/>
  <c r="J60" i="21"/>
  <c r="L60" i="21" s="1"/>
  <c r="N60" i="21" s="1"/>
  <c r="AE59" i="21"/>
  <c r="AD59" i="21"/>
  <c r="AC59" i="21"/>
  <c r="AB59" i="21"/>
  <c r="V59" i="21"/>
  <c r="X59" i="21" s="1"/>
  <c r="Z59" i="21" s="1"/>
  <c r="U59" i="21"/>
  <c r="W59" i="21" s="1"/>
  <c r="Y59" i="21" s="1"/>
  <c r="K59" i="21"/>
  <c r="M59" i="21" s="1"/>
  <c r="O59" i="21" s="1"/>
  <c r="J59" i="21"/>
  <c r="L59" i="21" s="1"/>
  <c r="N59" i="21" s="1"/>
  <c r="AE58" i="21"/>
  <c r="AD58" i="21"/>
  <c r="AC58" i="21"/>
  <c r="AB58" i="21"/>
  <c r="V58" i="21"/>
  <c r="X58" i="21" s="1"/>
  <c r="Z58" i="21" s="1"/>
  <c r="U58" i="21"/>
  <c r="W58" i="21" s="1"/>
  <c r="Y58" i="21" s="1"/>
  <c r="K58" i="21"/>
  <c r="M58" i="21" s="1"/>
  <c r="O58" i="21" s="1"/>
  <c r="J58" i="21"/>
  <c r="L58" i="21" s="1"/>
  <c r="N58" i="21" s="1"/>
  <c r="AE57" i="21"/>
  <c r="AD57" i="21"/>
  <c r="AC57" i="21"/>
  <c r="AB57" i="21"/>
  <c r="V57" i="21"/>
  <c r="X57" i="21" s="1"/>
  <c r="Z57" i="21" s="1"/>
  <c r="U57" i="21"/>
  <c r="W57" i="21" s="1"/>
  <c r="Y57" i="21" s="1"/>
  <c r="K57" i="21"/>
  <c r="M57" i="21" s="1"/>
  <c r="O57" i="21" s="1"/>
  <c r="J57" i="21"/>
  <c r="L57" i="21" s="1"/>
  <c r="N57" i="21" s="1"/>
  <c r="AE56" i="21"/>
  <c r="AD56" i="21"/>
  <c r="AC56" i="21"/>
  <c r="AB56" i="21"/>
  <c r="V56" i="21"/>
  <c r="X56" i="21" s="1"/>
  <c r="Z56" i="21" s="1"/>
  <c r="U56" i="21"/>
  <c r="W56" i="21" s="1"/>
  <c r="Y56" i="21" s="1"/>
  <c r="K56" i="21"/>
  <c r="M56" i="21" s="1"/>
  <c r="O56" i="21" s="1"/>
  <c r="J56" i="21"/>
  <c r="L56" i="21" s="1"/>
  <c r="N56" i="21" s="1"/>
  <c r="AE55" i="21"/>
  <c r="AD55" i="21"/>
  <c r="AC55" i="21"/>
  <c r="AB55" i="21"/>
  <c r="V55" i="21"/>
  <c r="X55" i="21" s="1"/>
  <c r="Z55" i="21" s="1"/>
  <c r="U55" i="21"/>
  <c r="W55" i="21" s="1"/>
  <c r="Y55" i="21" s="1"/>
  <c r="K55" i="21"/>
  <c r="M55" i="21" s="1"/>
  <c r="O55" i="21" s="1"/>
  <c r="J55" i="21"/>
  <c r="L55" i="21" s="1"/>
  <c r="N55" i="21" s="1"/>
  <c r="AE54" i="21"/>
  <c r="AD54" i="21"/>
  <c r="AC54" i="21"/>
  <c r="AB54" i="21"/>
  <c r="V54" i="21"/>
  <c r="X54" i="21" s="1"/>
  <c r="Z54" i="21" s="1"/>
  <c r="U54" i="21"/>
  <c r="W54" i="21" s="1"/>
  <c r="Y54" i="21" s="1"/>
  <c r="K54" i="21"/>
  <c r="M54" i="21" s="1"/>
  <c r="O54" i="21" s="1"/>
  <c r="J54" i="21"/>
  <c r="L54" i="21" s="1"/>
  <c r="N54" i="21" s="1"/>
  <c r="AE53" i="21"/>
  <c r="AD53" i="21"/>
  <c r="AC53" i="21"/>
  <c r="AB53" i="21"/>
  <c r="V53" i="21"/>
  <c r="X53" i="21" s="1"/>
  <c r="Z53" i="21" s="1"/>
  <c r="U53" i="21"/>
  <c r="W53" i="21" s="1"/>
  <c r="Y53" i="21" s="1"/>
  <c r="K53" i="21"/>
  <c r="M53" i="21" s="1"/>
  <c r="O53" i="21" s="1"/>
  <c r="J53" i="21"/>
  <c r="L53" i="21" s="1"/>
  <c r="N53" i="21" s="1"/>
  <c r="AE52" i="21"/>
  <c r="AD52" i="21"/>
  <c r="AC52" i="21"/>
  <c r="AB52" i="21"/>
  <c r="V52" i="21"/>
  <c r="X52" i="21" s="1"/>
  <c r="Z52" i="21" s="1"/>
  <c r="U52" i="21"/>
  <c r="W52" i="21" s="1"/>
  <c r="Y52" i="21" s="1"/>
  <c r="K52" i="21"/>
  <c r="M52" i="21" s="1"/>
  <c r="O52" i="21" s="1"/>
  <c r="J52" i="21"/>
  <c r="L52" i="21" s="1"/>
  <c r="N52" i="21" s="1"/>
  <c r="AE51" i="21"/>
  <c r="AD51" i="21"/>
  <c r="AC51" i="21"/>
  <c r="AB51" i="21"/>
  <c r="V51" i="21"/>
  <c r="X51" i="21" s="1"/>
  <c r="Z51" i="21" s="1"/>
  <c r="U51" i="21"/>
  <c r="W51" i="21" s="1"/>
  <c r="Y51" i="21" s="1"/>
  <c r="K51" i="21"/>
  <c r="M51" i="21" s="1"/>
  <c r="O51" i="21" s="1"/>
  <c r="J51" i="21"/>
  <c r="L51" i="21" s="1"/>
  <c r="N51" i="21" s="1"/>
  <c r="AE50" i="21"/>
  <c r="AD50" i="21"/>
  <c r="AC50" i="21"/>
  <c r="AB50" i="21"/>
  <c r="V50" i="21"/>
  <c r="X50" i="21" s="1"/>
  <c r="Z50" i="21" s="1"/>
  <c r="U50" i="21"/>
  <c r="W50" i="21" s="1"/>
  <c r="Y50" i="21" s="1"/>
  <c r="K50" i="21"/>
  <c r="M50" i="21" s="1"/>
  <c r="O50" i="21" s="1"/>
  <c r="J50" i="21"/>
  <c r="L50" i="21" s="1"/>
  <c r="N50" i="21" s="1"/>
  <c r="AE49" i="21"/>
  <c r="AD49" i="21"/>
  <c r="AC49" i="21"/>
  <c r="AB49" i="21"/>
  <c r="V49" i="21"/>
  <c r="X49" i="21" s="1"/>
  <c r="Z49" i="21" s="1"/>
  <c r="U49" i="21"/>
  <c r="W49" i="21" s="1"/>
  <c r="Y49" i="21" s="1"/>
  <c r="K49" i="21"/>
  <c r="M49" i="21" s="1"/>
  <c r="O49" i="21" s="1"/>
  <c r="J49" i="21"/>
  <c r="L49" i="21" s="1"/>
  <c r="N49" i="21" s="1"/>
  <c r="AE48" i="21"/>
  <c r="AD48" i="21"/>
  <c r="AC48" i="21"/>
  <c r="AB48" i="21"/>
  <c r="V48" i="21"/>
  <c r="X48" i="21" s="1"/>
  <c r="Z48" i="21" s="1"/>
  <c r="U48" i="21"/>
  <c r="W48" i="21" s="1"/>
  <c r="Y48" i="21" s="1"/>
  <c r="K48" i="21"/>
  <c r="M48" i="21" s="1"/>
  <c r="O48" i="21" s="1"/>
  <c r="J48" i="21"/>
  <c r="L48" i="21" s="1"/>
  <c r="N48" i="21" s="1"/>
  <c r="AE47" i="21"/>
  <c r="AD47" i="21"/>
  <c r="AC47" i="21"/>
  <c r="AB47" i="21"/>
  <c r="V47" i="21"/>
  <c r="X47" i="21" s="1"/>
  <c r="Z47" i="21" s="1"/>
  <c r="U47" i="21"/>
  <c r="W47" i="21" s="1"/>
  <c r="Y47" i="21" s="1"/>
  <c r="K47" i="21"/>
  <c r="M47" i="21" s="1"/>
  <c r="O47" i="21" s="1"/>
  <c r="J47" i="21"/>
  <c r="L47" i="21" s="1"/>
  <c r="N47" i="21" s="1"/>
  <c r="AE46" i="21"/>
  <c r="AD46" i="21"/>
  <c r="AC46" i="21"/>
  <c r="AB46" i="21"/>
  <c r="V46" i="21"/>
  <c r="X46" i="21" s="1"/>
  <c r="Z46" i="21" s="1"/>
  <c r="U46" i="21"/>
  <c r="W46" i="21" s="1"/>
  <c r="Y46" i="21" s="1"/>
  <c r="K46" i="21"/>
  <c r="M46" i="21" s="1"/>
  <c r="O46" i="21" s="1"/>
  <c r="J46" i="21"/>
  <c r="L46" i="21" s="1"/>
  <c r="N46" i="21" s="1"/>
  <c r="AE45" i="21"/>
  <c r="AD45" i="21"/>
  <c r="AC45" i="21"/>
  <c r="AB45" i="21"/>
  <c r="V45" i="21"/>
  <c r="X45" i="21" s="1"/>
  <c r="Z45" i="21" s="1"/>
  <c r="U45" i="21"/>
  <c r="W45" i="21" s="1"/>
  <c r="Y45" i="21" s="1"/>
  <c r="K45" i="21"/>
  <c r="M45" i="21" s="1"/>
  <c r="O45" i="21" s="1"/>
  <c r="J45" i="21"/>
  <c r="L45" i="21" s="1"/>
  <c r="N45" i="21" s="1"/>
  <c r="AE44" i="21"/>
  <c r="AD44" i="21"/>
  <c r="AC44" i="21"/>
  <c r="AB44" i="21"/>
  <c r="V44" i="21"/>
  <c r="X44" i="21" s="1"/>
  <c r="Z44" i="21" s="1"/>
  <c r="U44" i="21"/>
  <c r="W44" i="21" s="1"/>
  <c r="Y44" i="21" s="1"/>
  <c r="K44" i="21"/>
  <c r="M44" i="21" s="1"/>
  <c r="O44" i="21" s="1"/>
  <c r="J44" i="21"/>
  <c r="L44" i="21" s="1"/>
  <c r="N44" i="21" s="1"/>
  <c r="AE43" i="21"/>
  <c r="AD43" i="21"/>
  <c r="AC43" i="21"/>
  <c r="AB43" i="21"/>
  <c r="V43" i="21"/>
  <c r="X43" i="21" s="1"/>
  <c r="Z43" i="21" s="1"/>
  <c r="U43" i="21"/>
  <c r="W43" i="21" s="1"/>
  <c r="Y43" i="21" s="1"/>
  <c r="K43" i="21"/>
  <c r="M43" i="21" s="1"/>
  <c r="O43" i="21" s="1"/>
  <c r="J43" i="21"/>
  <c r="L43" i="21" s="1"/>
  <c r="N43" i="21" s="1"/>
  <c r="AE42" i="21"/>
  <c r="AD42" i="21"/>
  <c r="AC42" i="21"/>
  <c r="AB42" i="21"/>
  <c r="V42" i="21"/>
  <c r="X42" i="21" s="1"/>
  <c r="Z42" i="21" s="1"/>
  <c r="U42" i="21"/>
  <c r="W42" i="21" s="1"/>
  <c r="Y42" i="21" s="1"/>
  <c r="K42" i="21"/>
  <c r="M42" i="21" s="1"/>
  <c r="O42" i="21" s="1"/>
  <c r="J42" i="21"/>
  <c r="L42" i="21" s="1"/>
  <c r="N42" i="21" s="1"/>
  <c r="AE41" i="21"/>
  <c r="AD41" i="21"/>
  <c r="AC41" i="21"/>
  <c r="AB41" i="21"/>
  <c r="V41" i="21"/>
  <c r="X41" i="21" s="1"/>
  <c r="Z41" i="21" s="1"/>
  <c r="U41" i="21"/>
  <c r="W41" i="21" s="1"/>
  <c r="Y41" i="21" s="1"/>
  <c r="K41" i="21"/>
  <c r="M41" i="21" s="1"/>
  <c r="O41" i="21" s="1"/>
  <c r="J41" i="21"/>
  <c r="L41" i="21" s="1"/>
  <c r="N41" i="21" s="1"/>
  <c r="AE40" i="21"/>
  <c r="AD40" i="21"/>
  <c r="AC40" i="21"/>
  <c r="AB40" i="21"/>
  <c r="V40" i="21"/>
  <c r="X40" i="21" s="1"/>
  <c r="Z40" i="21" s="1"/>
  <c r="U40" i="21"/>
  <c r="W40" i="21" s="1"/>
  <c r="Y40" i="21" s="1"/>
  <c r="K40" i="21"/>
  <c r="M40" i="21" s="1"/>
  <c r="O40" i="21" s="1"/>
  <c r="J40" i="21"/>
  <c r="L40" i="21" s="1"/>
  <c r="N40" i="21" s="1"/>
  <c r="AE39" i="21"/>
  <c r="AD39" i="21"/>
  <c r="AC39" i="21"/>
  <c r="AB39" i="21"/>
  <c r="V39" i="21"/>
  <c r="X39" i="21" s="1"/>
  <c r="Z39" i="21" s="1"/>
  <c r="U39" i="21"/>
  <c r="W39" i="21" s="1"/>
  <c r="Y39" i="21" s="1"/>
  <c r="K39" i="21"/>
  <c r="M39" i="21" s="1"/>
  <c r="O39" i="21" s="1"/>
  <c r="J39" i="21"/>
  <c r="L39" i="21" s="1"/>
  <c r="N39" i="21" s="1"/>
  <c r="AE38" i="21"/>
  <c r="AD38" i="21"/>
  <c r="AC38" i="21"/>
  <c r="AB38" i="21"/>
  <c r="V38" i="21"/>
  <c r="X38" i="21" s="1"/>
  <c r="Z38" i="21" s="1"/>
  <c r="U38" i="21"/>
  <c r="W38" i="21" s="1"/>
  <c r="Y38" i="21" s="1"/>
  <c r="K38" i="21"/>
  <c r="M38" i="21" s="1"/>
  <c r="O38" i="21" s="1"/>
  <c r="J38" i="21"/>
  <c r="L38" i="21" s="1"/>
  <c r="N38" i="21" s="1"/>
  <c r="AE37" i="21"/>
  <c r="AD37" i="21"/>
  <c r="AC37" i="21"/>
  <c r="AB37" i="21"/>
  <c r="V37" i="21"/>
  <c r="X37" i="21" s="1"/>
  <c r="Z37" i="21" s="1"/>
  <c r="U37" i="21"/>
  <c r="W37" i="21" s="1"/>
  <c r="Y37" i="21" s="1"/>
  <c r="K37" i="21"/>
  <c r="M37" i="21" s="1"/>
  <c r="O37" i="21" s="1"/>
  <c r="J37" i="21"/>
  <c r="L37" i="21" s="1"/>
  <c r="N37" i="21" s="1"/>
  <c r="AE36" i="21"/>
  <c r="AD36" i="21"/>
  <c r="AC36" i="21"/>
  <c r="AB36" i="21"/>
  <c r="V36" i="21"/>
  <c r="X36" i="21" s="1"/>
  <c r="Z36" i="21" s="1"/>
  <c r="U36" i="21"/>
  <c r="W36" i="21" s="1"/>
  <c r="Y36" i="21" s="1"/>
  <c r="K36" i="21"/>
  <c r="M36" i="21" s="1"/>
  <c r="O36" i="21" s="1"/>
  <c r="J36" i="21"/>
  <c r="L36" i="21" s="1"/>
  <c r="N36" i="21" s="1"/>
  <c r="AE35" i="21"/>
  <c r="AD35" i="21"/>
  <c r="AC35" i="21"/>
  <c r="AB35" i="21"/>
  <c r="V35" i="21"/>
  <c r="X35" i="21" s="1"/>
  <c r="Z35" i="21" s="1"/>
  <c r="U35" i="21"/>
  <c r="W35" i="21" s="1"/>
  <c r="Y35" i="21" s="1"/>
  <c r="K35" i="21"/>
  <c r="M35" i="21" s="1"/>
  <c r="O35" i="21" s="1"/>
  <c r="J35" i="21"/>
  <c r="L35" i="21" s="1"/>
  <c r="N35" i="21" s="1"/>
  <c r="AE34" i="21"/>
  <c r="AD34" i="21"/>
  <c r="AC34" i="21"/>
  <c r="AB34" i="21"/>
  <c r="V34" i="21"/>
  <c r="X34" i="21" s="1"/>
  <c r="Z34" i="21" s="1"/>
  <c r="U34" i="21"/>
  <c r="W34" i="21" s="1"/>
  <c r="Y34" i="21" s="1"/>
  <c r="K34" i="21"/>
  <c r="M34" i="21" s="1"/>
  <c r="O34" i="21" s="1"/>
  <c r="J34" i="21"/>
  <c r="L34" i="21" s="1"/>
  <c r="N34" i="21" s="1"/>
  <c r="AE33" i="21"/>
  <c r="AD33" i="21"/>
  <c r="AC33" i="21"/>
  <c r="AB33" i="21"/>
  <c r="V33" i="21"/>
  <c r="X33" i="21" s="1"/>
  <c r="Z33" i="21" s="1"/>
  <c r="U33" i="21"/>
  <c r="W33" i="21" s="1"/>
  <c r="Y33" i="21" s="1"/>
  <c r="K33" i="21"/>
  <c r="M33" i="21" s="1"/>
  <c r="O33" i="21" s="1"/>
  <c r="J33" i="21"/>
  <c r="L33" i="21" s="1"/>
  <c r="N33" i="21" s="1"/>
  <c r="AE32" i="21"/>
  <c r="AD32" i="21"/>
  <c r="AC32" i="21"/>
  <c r="AB32" i="21"/>
  <c r="V32" i="21"/>
  <c r="X32" i="21" s="1"/>
  <c r="Z32" i="21" s="1"/>
  <c r="U32" i="21"/>
  <c r="W32" i="21" s="1"/>
  <c r="Y32" i="21" s="1"/>
  <c r="K32" i="21"/>
  <c r="M32" i="21" s="1"/>
  <c r="O32" i="21" s="1"/>
  <c r="J32" i="21"/>
  <c r="L32" i="21" s="1"/>
  <c r="N32" i="21" s="1"/>
  <c r="AE31" i="21"/>
  <c r="AD31" i="21"/>
  <c r="AC31" i="21"/>
  <c r="AB31" i="21"/>
  <c r="V31" i="21"/>
  <c r="X31" i="21" s="1"/>
  <c r="Z31" i="21" s="1"/>
  <c r="U31" i="21"/>
  <c r="W31" i="21" s="1"/>
  <c r="Y31" i="21" s="1"/>
  <c r="K31" i="21"/>
  <c r="M31" i="21" s="1"/>
  <c r="O31" i="21" s="1"/>
  <c r="J31" i="21"/>
  <c r="L31" i="21" s="1"/>
  <c r="N31" i="21" s="1"/>
  <c r="AE30" i="21"/>
  <c r="AD30" i="21"/>
  <c r="AC30" i="21"/>
  <c r="AB30" i="21"/>
  <c r="V30" i="21"/>
  <c r="X30" i="21" s="1"/>
  <c r="Z30" i="21" s="1"/>
  <c r="U30" i="21"/>
  <c r="W30" i="21" s="1"/>
  <c r="Y30" i="21" s="1"/>
  <c r="K30" i="21"/>
  <c r="M30" i="21" s="1"/>
  <c r="O30" i="21" s="1"/>
  <c r="J30" i="21"/>
  <c r="L30" i="21" s="1"/>
  <c r="N30" i="21" s="1"/>
  <c r="AE29" i="21"/>
  <c r="AD29" i="21"/>
  <c r="AC29" i="21"/>
  <c r="AB29" i="21"/>
  <c r="V29" i="21"/>
  <c r="X29" i="21" s="1"/>
  <c r="Z29" i="21" s="1"/>
  <c r="U29" i="21"/>
  <c r="W29" i="21" s="1"/>
  <c r="Y29" i="21" s="1"/>
  <c r="K29" i="21"/>
  <c r="M29" i="21" s="1"/>
  <c r="O29" i="21" s="1"/>
  <c r="J29" i="21"/>
  <c r="L29" i="21" s="1"/>
  <c r="N29" i="21" s="1"/>
  <c r="AE28" i="21"/>
  <c r="AD28" i="21"/>
  <c r="AC28" i="21"/>
  <c r="AB28" i="21"/>
  <c r="V28" i="21"/>
  <c r="X28" i="21" s="1"/>
  <c r="Z28" i="21" s="1"/>
  <c r="U28" i="21"/>
  <c r="W28" i="21" s="1"/>
  <c r="Y28" i="21" s="1"/>
  <c r="K28" i="21"/>
  <c r="M28" i="21" s="1"/>
  <c r="O28" i="21" s="1"/>
  <c r="J28" i="21"/>
  <c r="L28" i="21" s="1"/>
  <c r="N28" i="21" s="1"/>
  <c r="AE27" i="21"/>
  <c r="AD27" i="21"/>
  <c r="AC27" i="21"/>
  <c r="AB27" i="21"/>
  <c r="V27" i="21"/>
  <c r="X27" i="21" s="1"/>
  <c r="Z27" i="21" s="1"/>
  <c r="U27" i="21"/>
  <c r="W27" i="21" s="1"/>
  <c r="Y27" i="21" s="1"/>
  <c r="K27" i="21"/>
  <c r="M27" i="21" s="1"/>
  <c r="O27" i="21" s="1"/>
  <c r="J27" i="21"/>
  <c r="L27" i="21" s="1"/>
  <c r="N27" i="21" s="1"/>
  <c r="AE26" i="21"/>
  <c r="AD26" i="21"/>
  <c r="AC26" i="21"/>
  <c r="AB26" i="21"/>
  <c r="V26" i="21"/>
  <c r="X26" i="21" s="1"/>
  <c r="Z26" i="21" s="1"/>
  <c r="U26" i="21"/>
  <c r="W26" i="21" s="1"/>
  <c r="Y26" i="21" s="1"/>
  <c r="K26" i="21"/>
  <c r="M26" i="21" s="1"/>
  <c r="O26" i="21" s="1"/>
  <c r="J26" i="21"/>
  <c r="L26" i="21" s="1"/>
  <c r="N26" i="21" s="1"/>
  <c r="AE25" i="21"/>
  <c r="AD25" i="21"/>
  <c r="AC25" i="21"/>
  <c r="AB25" i="21"/>
  <c r="V25" i="21"/>
  <c r="X25" i="21" s="1"/>
  <c r="Z25" i="21" s="1"/>
  <c r="U25" i="21"/>
  <c r="W25" i="21" s="1"/>
  <c r="Y25" i="21" s="1"/>
  <c r="K25" i="21"/>
  <c r="M25" i="21" s="1"/>
  <c r="O25" i="21" s="1"/>
  <c r="J25" i="21"/>
  <c r="L25" i="21" s="1"/>
  <c r="N25" i="21" s="1"/>
  <c r="AE24" i="21"/>
  <c r="AD24" i="21"/>
  <c r="AC24" i="21"/>
  <c r="AB24" i="21"/>
  <c r="V24" i="21"/>
  <c r="X24" i="21" s="1"/>
  <c r="Z24" i="21" s="1"/>
  <c r="U24" i="21"/>
  <c r="W24" i="21" s="1"/>
  <c r="Y24" i="21" s="1"/>
  <c r="K24" i="21"/>
  <c r="M24" i="21" s="1"/>
  <c r="O24" i="21" s="1"/>
  <c r="J24" i="21"/>
  <c r="L24" i="21" s="1"/>
  <c r="N24" i="21" s="1"/>
  <c r="AE23" i="21"/>
  <c r="AD23" i="21"/>
  <c r="AC23" i="21"/>
  <c r="AB23" i="21"/>
  <c r="V23" i="21"/>
  <c r="X23" i="21" s="1"/>
  <c r="Z23" i="21" s="1"/>
  <c r="U23" i="21"/>
  <c r="W23" i="21" s="1"/>
  <c r="Y23" i="21" s="1"/>
  <c r="K23" i="21"/>
  <c r="M23" i="21" s="1"/>
  <c r="O23" i="21" s="1"/>
  <c r="J23" i="21"/>
  <c r="L23" i="21" s="1"/>
  <c r="N23" i="21" s="1"/>
  <c r="AE22" i="21"/>
  <c r="AD22" i="21"/>
  <c r="AC22" i="21"/>
  <c r="AB22" i="21"/>
  <c r="V22" i="21"/>
  <c r="X22" i="21" s="1"/>
  <c r="Z22" i="21" s="1"/>
  <c r="U22" i="21"/>
  <c r="W22" i="21" s="1"/>
  <c r="Y22" i="21" s="1"/>
  <c r="K22" i="21"/>
  <c r="M22" i="21" s="1"/>
  <c r="O22" i="21" s="1"/>
  <c r="J22" i="21"/>
  <c r="L22" i="21" s="1"/>
  <c r="N22" i="21" s="1"/>
  <c r="AE21" i="21"/>
  <c r="AD21" i="21"/>
  <c r="AC21" i="21"/>
  <c r="AB21" i="21"/>
  <c r="V21" i="21"/>
  <c r="X21" i="21" s="1"/>
  <c r="Z21" i="21" s="1"/>
  <c r="U21" i="21"/>
  <c r="W21" i="21" s="1"/>
  <c r="Y21" i="21" s="1"/>
  <c r="K21" i="21"/>
  <c r="M21" i="21" s="1"/>
  <c r="O21" i="21" s="1"/>
  <c r="J21" i="21"/>
  <c r="L21" i="21" s="1"/>
  <c r="N21" i="21" s="1"/>
  <c r="AE20" i="21"/>
  <c r="AD20" i="21"/>
  <c r="AC20" i="21"/>
  <c r="AB20" i="21"/>
  <c r="V20" i="21"/>
  <c r="X20" i="21" s="1"/>
  <c r="Z20" i="21" s="1"/>
  <c r="U20" i="21"/>
  <c r="W20" i="21" s="1"/>
  <c r="Y20" i="21" s="1"/>
  <c r="K20" i="21"/>
  <c r="M20" i="21" s="1"/>
  <c r="O20" i="21" s="1"/>
  <c r="J20" i="21"/>
  <c r="L20" i="21" s="1"/>
  <c r="N20" i="21" s="1"/>
  <c r="AE19" i="21"/>
  <c r="AD19" i="21"/>
  <c r="AC19" i="21"/>
  <c r="AB19" i="21"/>
  <c r="V19" i="21"/>
  <c r="X19" i="21" s="1"/>
  <c r="Z19" i="21" s="1"/>
  <c r="U19" i="21"/>
  <c r="W19" i="21" s="1"/>
  <c r="Y19" i="21" s="1"/>
  <c r="K19" i="21"/>
  <c r="M19" i="21" s="1"/>
  <c r="O19" i="21" s="1"/>
  <c r="J19" i="21"/>
  <c r="L19" i="21" s="1"/>
  <c r="N19" i="21" s="1"/>
  <c r="AE18" i="21"/>
  <c r="AD18" i="21"/>
  <c r="AC18" i="21"/>
  <c r="AB18" i="21"/>
  <c r="V18" i="21"/>
  <c r="X18" i="21" s="1"/>
  <c r="Z18" i="21" s="1"/>
  <c r="U18" i="21"/>
  <c r="W18" i="21" s="1"/>
  <c r="Y18" i="21" s="1"/>
  <c r="K18" i="21"/>
  <c r="M18" i="21" s="1"/>
  <c r="O18" i="21" s="1"/>
  <c r="J18" i="21"/>
  <c r="L18" i="21" s="1"/>
  <c r="N18" i="21" s="1"/>
  <c r="AE17" i="21"/>
  <c r="AD17" i="21"/>
  <c r="AC17" i="21"/>
  <c r="AB17" i="21"/>
  <c r="V17" i="21"/>
  <c r="X17" i="21" s="1"/>
  <c r="Z17" i="21" s="1"/>
  <c r="U17" i="21"/>
  <c r="W17" i="21" s="1"/>
  <c r="Y17" i="21" s="1"/>
  <c r="AA17" i="21" s="1"/>
  <c r="K17" i="21"/>
  <c r="M17" i="21" s="1"/>
  <c r="O17" i="21" s="1"/>
  <c r="J17" i="21"/>
  <c r="L17" i="21" s="1"/>
  <c r="N17" i="21" s="1"/>
  <c r="AE16" i="21"/>
  <c r="AD16" i="21"/>
  <c r="AC16" i="21"/>
  <c r="AB16" i="21"/>
  <c r="V16" i="21"/>
  <c r="X16" i="21" s="1"/>
  <c r="Z16" i="21" s="1"/>
  <c r="U16" i="21"/>
  <c r="W16" i="21" s="1"/>
  <c r="Y16" i="21" s="1"/>
  <c r="K16" i="21"/>
  <c r="M16" i="21" s="1"/>
  <c r="O16" i="21" s="1"/>
  <c r="J16" i="21"/>
  <c r="L16" i="21" s="1"/>
  <c r="N16" i="21" s="1"/>
  <c r="AE15" i="21"/>
  <c r="AD15" i="21"/>
  <c r="AC15" i="21"/>
  <c r="AB15" i="21"/>
  <c r="V15" i="21"/>
  <c r="X15" i="21" s="1"/>
  <c r="Z15" i="21" s="1"/>
  <c r="U15" i="21"/>
  <c r="W15" i="21" s="1"/>
  <c r="Y15" i="21" s="1"/>
  <c r="K15" i="21"/>
  <c r="M15" i="21" s="1"/>
  <c r="O15" i="21" s="1"/>
  <c r="J15" i="21"/>
  <c r="L15" i="21" s="1"/>
  <c r="N15" i="21" s="1"/>
  <c r="AE14" i="21"/>
  <c r="AD14" i="21"/>
  <c r="AC14" i="21"/>
  <c r="AB14" i="21"/>
  <c r="V14" i="21"/>
  <c r="X14" i="21" s="1"/>
  <c r="Z14" i="21" s="1"/>
  <c r="U14" i="21"/>
  <c r="W14" i="21" s="1"/>
  <c r="Y14" i="21" s="1"/>
  <c r="K14" i="21"/>
  <c r="M14" i="21" s="1"/>
  <c r="O14" i="21" s="1"/>
  <c r="J14" i="21"/>
  <c r="L14" i="21" s="1"/>
  <c r="N14" i="21" s="1"/>
  <c r="P56" i="21" l="1"/>
  <c r="P62" i="21"/>
  <c r="AG56" i="21"/>
  <c r="AG20" i="21"/>
  <c r="AG15" i="21"/>
  <c r="AF52" i="21"/>
  <c r="P37" i="21"/>
  <c r="AF39" i="21"/>
  <c r="AF61" i="21"/>
  <c r="AF64" i="21"/>
  <c r="AG65" i="21"/>
  <c r="AF74" i="21"/>
  <c r="P27" i="21"/>
  <c r="AF41" i="21"/>
  <c r="AG63" i="21"/>
  <c r="AF71" i="21"/>
  <c r="AG78" i="21"/>
  <c r="P57" i="21"/>
  <c r="AG16" i="21"/>
  <c r="AF18" i="21"/>
  <c r="AG49" i="21"/>
  <c r="AF57" i="21"/>
  <c r="AG59" i="21"/>
  <c r="AA76" i="21"/>
  <c r="AG76" i="21"/>
  <c r="AF87" i="21"/>
  <c r="J88" i="21"/>
  <c r="L88" i="21" s="1"/>
  <c r="AF21" i="21"/>
  <c r="AF35" i="21"/>
  <c r="AG36" i="21"/>
  <c r="AF43" i="21"/>
  <c r="AF44" i="21"/>
  <c r="AF46" i="21"/>
  <c r="P47" i="21"/>
  <c r="AA49" i="21"/>
  <c r="P60" i="21"/>
  <c r="AA68" i="21"/>
  <c r="K88" i="21"/>
  <c r="M88" i="21" s="1"/>
  <c r="AA24" i="21"/>
  <c r="AG18" i="21"/>
  <c r="AF20" i="21"/>
  <c r="AF24" i="21"/>
  <c r="AG25" i="21"/>
  <c r="AG33" i="21"/>
  <c r="AG45" i="21"/>
  <c r="AF51" i="21"/>
  <c r="AG69" i="21"/>
  <c r="AF76" i="21"/>
  <c r="AG79" i="21"/>
  <c r="AG86" i="21"/>
  <c r="AF22" i="21"/>
  <c r="AA31" i="21"/>
  <c r="AA32" i="21"/>
  <c r="AA39" i="21"/>
  <c r="AA45" i="21"/>
  <c r="AA46" i="21"/>
  <c r="AF49" i="21"/>
  <c r="AG50" i="21"/>
  <c r="AF60" i="21"/>
  <c r="P67" i="21"/>
  <c r="P71" i="21"/>
  <c r="AF73" i="21"/>
  <c r="AF83" i="21"/>
  <c r="P84" i="21"/>
  <c r="AF86" i="21"/>
  <c r="P23" i="21"/>
  <c r="P30" i="21"/>
  <c r="P38" i="21"/>
  <c r="AA43" i="21"/>
  <c r="P64" i="21"/>
  <c r="P76" i="21"/>
  <c r="AC88" i="21"/>
  <c r="AF15" i="21"/>
  <c r="AG17" i="21"/>
  <c r="AA20" i="21"/>
  <c r="AG21" i="21"/>
  <c r="AF23" i="21"/>
  <c r="AA27" i="21"/>
  <c r="AG29" i="21"/>
  <c r="AF30" i="21"/>
  <c r="P31" i="21"/>
  <c r="AA72" i="21"/>
  <c r="P87" i="21"/>
  <c r="P16" i="21"/>
  <c r="P18" i="21"/>
  <c r="AF19" i="21"/>
  <c r="AG24" i="21"/>
  <c r="AF25" i="21"/>
  <c r="AF28" i="21"/>
  <c r="AF31" i="21"/>
  <c r="P32" i="21"/>
  <c r="P41" i="21"/>
  <c r="P72" i="21"/>
  <c r="AG37" i="21"/>
  <c r="AF38" i="21"/>
  <c r="AF50" i="21"/>
  <c r="AG51" i="21"/>
  <c r="P52" i="21"/>
  <c r="AF53" i="21"/>
  <c r="AG62" i="21"/>
  <c r="AF67" i="21"/>
  <c r="AG68" i="21"/>
  <c r="AG72" i="21"/>
  <c r="AG77" i="21"/>
  <c r="AF78" i="21"/>
  <c r="AG82" i="21"/>
  <c r="AG83" i="21"/>
  <c r="P86" i="21"/>
  <c r="AF16" i="21"/>
  <c r="AF17" i="21"/>
  <c r="AA19" i="21"/>
  <c r="AG19" i="21"/>
  <c r="AG22" i="21"/>
  <c r="AG23" i="21"/>
  <c r="AF27" i="21"/>
  <c r="AG28" i="21"/>
  <c r="AG31" i="21"/>
  <c r="AF33" i="21"/>
  <c r="AG34" i="21"/>
  <c r="AF36" i="21"/>
  <c r="AG43" i="21"/>
  <c r="AF47" i="21"/>
  <c r="AG48" i="21"/>
  <c r="AA50" i="21"/>
  <c r="AA53" i="21"/>
  <c r="AG53" i="21"/>
  <c r="AF62" i="21"/>
  <c r="AF68" i="21"/>
  <c r="AA70" i="21"/>
  <c r="AF70" i="21"/>
  <c r="AG74" i="21"/>
  <c r="AG80" i="21"/>
  <c r="AA83" i="21"/>
  <c r="AG87" i="21"/>
  <c r="AA18" i="21"/>
  <c r="AA16" i="21"/>
  <c r="AH16" i="21" s="1"/>
  <c r="P20" i="21"/>
  <c r="P29" i="21"/>
  <c r="P21" i="21"/>
  <c r="AF26" i="21"/>
  <c r="AG27" i="21"/>
  <c r="AF29" i="21"/>
  <c r="P33" i="21"/>
  <c r="AF34" i="21"/>
  <c r="AA35" i="21"/>
  <c r="AA37" i="21"/>
  <c r="AA38" i="21"/>
  <c r="AG38" i="21"/>
  <c r="AG39" i="21"/>
  <c r="AA40" i="21"/>
  <c r="AF40" i="21"/>
  <c r="AF42" i="21"/>
  <c r="P46" i="21"/>
  <c r="P50" i="21"/>
  <c r="AA51" i="21"/>
  <c r="P53" i="21"/>
  <c r="AF54" i="21"/>
  <c r="AF55" i="21"/>
  <c r="AG57" i="21"/>
  <c r="AF58" i="21"/>
  <c r="AA63" i="21"/>
  <c r="P70" i="21"/>
  <c r="P80" i="21"/>
  <c r="AA34" i="21"/>
  <c r="AA21" i="21"/>
  <c r="P26" i="21"/>
  <c r="P35" i="21"/>
  <c r="AA47" i="21"/>
  <c r="AA54" i="21"/>
  <c r="P66" i="21"/>
  <c r="AA73" i="21"/>
  <c r="P78" i="21"/>
  <c r="AH78" i="21" s="1"/>
  <c r="P15" i="21"/>
  <c r="P19" i="21"/>
  <c r="P24" i="21"/>
  <c r="AA26" i="21"/>
  <c r="AG26" i="21"/>
  <c r="AA30" i="21"/>
  <c r="AG30" i="21"/>
  <c r="AG32" i="21"/>
  <c r="P34" i="21"/>
  <c r="P39" i="21"/>
  <c r="AH39" i="21" s="1"/>
  <c r="P42" i="21"/>
  <c r="AF45" i="21"/>
  <c r="P48" i="21"/>
  <c r="AG52" i="21"/>
  <c r="P58" i="21"/>
  <c r="P65" i="21"/>
  <c r="P75" i="21"/>
  <c r="P82" i="21"/>
  <c r="AF32" i="21"/>
  <c r="AG35" i="21"/>
  <c r="AF37" i="21"/>
  <c r="AG40" i="21"/>
  <c r="AG41" i="21"/>
  <c r="AG42" i="21"/>
  <c r="P43" i="21"/>
  <c r="AH43" i="21" s="1"/>
  <c r="AG44" i="21"/>
  <c r="P45" i="21"/>
  <c r="AG46" i="21"/>
  <c r="AG47" i="21"/>
  <c r="AA48" i="21"/>
  <c r="AF48" i="21"/>
  <c r="AG54" i="21"/>
  <c r="AG55" i="21"/>
  <c r="AF56" i="21"/>
  <c r="AG58" i="21"/>
  <c r="AA59" i="21"/>
  <c r="AF59" i="21"/>
  <c r="AG60" i="21"/>
  <c r="AF63" i="21"/>
  <c r="AG64" i="21"/>
  <c r="AA65" i="21"/>
  <c r="AF65" i="21"/>
  <c r="AF66" i="21"/>
  <c r="AF69" i="21"/>
  <c r="AG70" i="21"/>
  <c r="AA75" i="21"/>
  <c r="AG75" i="21"/>
  <c r="AF77" i="21"/>
  <c r="AA79" i="21"/>
  <c r="AG81" i="21"/>
  <c r="AF82" i="21"/>
  <c r="AG84" i="21"/>
  <c r="AF85" i="21"/>
  <c r="AA87" i="21"/>
  <c r="AF84" i="21"/>
  <c r="AG85" i="21"/>
  <c r="AA86" i="21"/>
  <c r="AA61" i="21"/>
  <c r="AG61" i="21"/>
  <c r="AG66" i="21"/>
  <c r="AA67" i="21"/>
  <c r="AG67" i="21"/>
  <c r="AG71" i="21"/>
  <c r="AF72" i="21"/>
  <c r="AG73" i="21"/>
  <c r="P74" i="21"/>
  <c r="AF75" i="21"/>
  <c r="AF79" i="21"/>
  <c r="AF80" i="21"/>
  <c r="P81" i="21"/>
  <c r="AA81" i="21"/>
  <c r="AF81" i="21"/>
  <c r="AA84" i="21"/>
  <c r="Z88" i="21"/>
  <c r="AA25" i="21"/>
  <c r="O88" i="21"/>
  <c r="AD88" i="21"/>
  <c r="AF14" i="21"/>
  <c r="AA15" i="21"/>
  <c r="P17" i="21"/>
  <c r="AH17" i="21" s="1"/>
  <c r="AG14" i="21"/>
  <c r="AA29" i="21"/>
  <c r="AH29" i="21" s="1"/>
  <c r="AA36" i="21"/>
  <c r="Y88" i="21"/>
  <c r="AA14" i="21"/>
  <c r="AA22" i="21"/>
  <c r="AA23" i="21"/>
  <c r="P25" i="21"/>
  <c r="AA28" i="21"/>
  <c r="N88" i="21"/>
  <c r="P14" i="21"/>
  <c r="P22" i="21"/>
  <c r="P28" i="21"/>
  <c r="AH28" i="21" s="1"/>
  <c r="AA33" i="21"/>
  <c r="P40" i="21"/>
  <c r="P36" i="21"/>
  <c r="AA42" i="21"/>
  <c r="AB88" i="21"/>
  <c r="AA44" i="21"/>
  <c r="P49" i="21"/>
  <c r="AA52" i="21"/>
  <c r="AA56" i="21"/>
  <c r="AH56" i="21" s="1"/>
  <c r="AA57" i="21"/>
  <c r="AA41" i="21"/>
  <c r="P44" i="21"/>
  <c r="P54" i="21"/>
  <c r="AE88" i="21"/>
  <c r="P51" i="21"/>
  <c r="P55" i="21"/>
  <c r="AA55" i="21"/>
  <c r="P59" i="21"/>
  <c r="AA60" i="21"/>
  <c r="AA58" i="21"/>
  <c r="P61" i="21"/>
  <c r="P63" i="21"/>
  <c r="P68" i="21"/>
  <c r="P79" i="21"/>
  <c r="AA62" i="21"/>
  <c r="AH62" i="21" s="1"/>
  <c r="AA64" i="21"/>
  <c r="AA69" i="21"/>
  <c r="AA71" i="21"/>
  <c r="AH71" i="21" s="1"/>
  <c r="P73" i="21"/>
  <c r="AA77" i="21"/>
  <c r="AA80" i="21"/>
  <c r="P83" i="21"/>
  <c r="AH83" i="21" s="1"/>
  <c r="P85" i="21"/>
  <c r="AH85" i="21" s="1"/>
  <c r="AA66" i="21"/>
  <c r="P69" i="21"/>
  <c r="AA74" i="21"/>
  <c r="P77" i="21"/>
  <c r="AA82" i="21"/>
  <c r="AH47" i="21" l="1"/>
  <c r="AH19" i="21"/>
  <c r="AH32" i="21"/>
  <c r="AH74" i="21"/>
  <c r="AH26" i="21"/>
  <c r="AH77" i="21"/>
  <c r="AH37" i="21"/>
  <c r="AH49" i="21"/>
  <c r="AH72" i="21"/>
  <c r="AH60" i="21"/>
  <c r="AH41" i="21"/>
  <c r="AH50" i="21"/>
  <c r="AH27" i="21"/>
  <c r="AH84" i="21"/>
  <c r="AH67" i="21"/>
  <c r="AH86" i="21"/>
  <c r="AH46" i="21"/>
  <c r="AH31" i="21"/>
  <c r="AH68" i="21"/>
  <c r="AH66" i="21"/>
  <c r="AH64" i="21"/>
  <c r="AH63" i="21"/>
  <c r="AH59" i="21"/>
  <c r="AG88" i="21"/>
  <c r="AH57" i="21"/>
  <c r="AH38" i="21"/>
  <c r="AH76" i="21"/>
  <c r="AH54" i="21"/>
  <c r="AH15" i="21"/>
  <c r="AH87" i="21"/>
  <c r="AH79" i="21"/>
  <c r="AH61" i="21"/>
  <c r="AH40" i="21"/>
  <c r="AH70" i="21"/>
  <c r="AH18" i="21"/>
  <c r="AH82" i="21"/>
  <c r="AH80" i="21"/>
  <c r="AH45" i="21"/>
  <c r="AH24" i="21"/>
  <c r="AH53" i="21"/>
  <c r="AH22" i="21"/>
  <c r="AH30" i="21"/>
  <c r="AH73" i="21"/>
  <c r="AH51" i="21"/>
  <c r="AH52" i="21"/>
  <c r="AH42" i="21"/>
  <c r="AH33" i="21"/>
  <c r="AH23" i="21"/>
  <c r="AH35" i="21"/>
  <c r="AH20" i="21"/>
  <c r="AH58" i="21"/>
  <c r="AH55" i="21"/>
  <c r="AH75" i="21"/>
  <c r="AH48" i="21"/>
  <c r="AH34" i="21"/>
  <c r="AH21" i="21"/>
  <c r="AH81" i="21"/>
  <c r="AH65" i="21"/>
  <c r="AH36" i="21"/>
  <c r="P88" i="21"/>
  <c r="AH14" i="21"/>
  <c r="AH69" i="21"/>
  <c r="AH44" i="21"/>
  <c r="AH25" i="21"/>
  <c r="AA88" i="21"/>
  <c r="AF88" i="21"/>
  <c r="AH88" i="21" l="1"/>
  <c r="F147" i="20"/>
  <c r="F143" i="20"/>
  <c r="F139" i="20"/>
  <c r="F135" i="20"/>
  <c r="F131" i="20"/>
  <c r="F127" i="20"/>
  <c r="F122" i="20"/>
  <c r="F118" i="20"/>
  <c r="F114" i="20"/>
  <c r="F110" i="20"/>
  <c r="F106" i="20"/>
  <c r="F102" i="20"/>
  <c r="F96" i="20"/>
  <c r="F94" i="20"/>
  <c r="F95" i="20" l="1"/>
  <c r="F98" i="20"/>
  <c r="F97" i="20"/>
  <c r="F99" i="20" l="1"/>
  <c r="F58" i="20" l="1"/>
  <c r="H58" i="20"/>
  <c r="BD61" i="20"/>
  <c r="AZ61" i="20"/>
  <c r="AZ63" i="20" s="1"/>
  <c r="AV61" i="20"/>
  <c r="AV73" i="20" s="1"/>
  <c r="AR61" i="20"/>
  <c r="AN61" i="20"/>
  <c r="AJ61" i="20"/>
  <c r="AJ63" i="20" s="1"/>
  <c r="AJ77" i="20" s="1"/>
  <c r="AF61" i="20"/>
  <c r="AF63" i="20" s="1"/>
  <c r="AF77" i="20" s="1"/>
  <c r="AB61" i="20"/>
  <c r="AB73" i="20" s="1"/>
  <c r="X61" i="20"/>
  <c r="T61" i="20"/>
  <c r="T73" i="20" s="1"/>
  <c r="P61" i="20"/>
  <c r="P73" i="20" s="1"/>
  <c r="L61" i="20"/>
  <c r="L73" i="20" s="1"/>
  <c r="BE60" i="20"/>
  <c r="BA60" i="20"/>
  <c r="AW60" i="20"/>
  <c r="AS60" i="20"/>
  <c r="AO60" i="20"/>
  <c r="AK60" i="20"/>
  <c r="AG60" i="20"/>
  <c r="AC60" i="20"/>
  <c r="Y60" i="20"/>
  <c r="U60" i="20"/>
  <c r="Q60" i="20"/>
  <c r="M60" i="20"/>
  <c r="H60" i="20"/>
  <c r="F60" i="20"/>
  <c r="BE59" i="20"/>
  <c r="BA59" i="20"/>
  <c r="AW59" i="20"/>
  <c r="AS59" i="20"/>
  <c r="AO59" i="20"/>
  <c r="AK59" i="20"/>
  <c r="AG59" i="20"/>
  <c r="AC59" i="20"/>
  <c r="Y59" i="20"/>
  <c r="U59" i="20"/>
  <c r="Q59" i="20"/>
  <c r="M59" i="20"/>
  <c r="H59" i="20"/>
  <c r="F59" i="20"/>
  <c r="BE58" i="20"/>
  <c r="BA58" i="20"/>
  <c r="AW58" i="20"/>
  <c r="AS58" i="20"/>
  <c r="AO58" i="20"/>
  <c r="AK58" i="20"/>
  <c r="AG58" i="20"/>
  <c r="AC58" i="20"/>
  <c r="Y58" i="20"/>
  <c r="U58" i="20"/>
  <c r="Q58" i="20"/>
  <c r="M58" i="20"/>
  <c r="BD50" i="20"/>
  <c r="BD72" i="20" s="1"/>
  <c r="AZ50" i="20"/>
  <c r="AZ72" i="20" s="1"/>
  <c r="AV50" i="20"/>
  <c r="AV72" i="20" s="1"/>
  <c r="AR50" i="20"/>
  <c r="AR72" i="20" s="1"/>
  <c r="AN50" i="20"/>
  <c r="AN72" i="20" s="1"/>
  <c r="AJ50" i="20"/>
  <c r="AJ72" i="20" s="1"/>
  <c r="AF50" i="20"/>
  <c r="AF72" i="20" s="1"/>
  <c r="AB50" i="20"/>
  <c r="AB72" i="20" s="1"/>
  <c r="X50" i="20"/>
  <c r="X72" i="20" s="1"/>
  <c r="T50" i="20"/>
  <c r="T72" i="20" s="1"/>
  <c r="P50" i="20"/>
  <c r="P72" i="20" s="1"/>
  <c r="L50" i="20"/>
  <c r="L72" i="20" s="1"/>
  <c r="BE49" i="20"/>
  <c r="BA49" i="20"/>
  <c r="AW49" i="20"/>
  <c r="AS49" i="20"/>
  <c r="AO49" i="20"/>
  <c r="AK49" i="20"/>
  <c r="AG49" i="20"/>
  <c r="AC49" i="20"/>
  <c r="Y49" i="20"/>
  <c r="U49" i="20"/>
  <c r="Q49" i="20"/>
  <c r="M49" i="20"/>
  <c r="H49" i="20"/>
  <c r="F49" i="20"/>
  <c r="BE48" i="20"/>
  <c r="BA48" i="20"/>
  <c r="AW48" i="20"/>
  <c r="AS48" i="20"/>
  <c r="AO48" i="20"/>
  <c r="AK48" i="20"/>
  <c r="AG48" i="20"/>
  <c r="AC48" i="20"/>
  <c r="Y48" i="20"/>
  <c r="U48" i="20"/>
  <c r="Q48" i="20"/>
  <c r="M48" i="20"/>
  <c r="H48" i="20"/>
  <c r="F48" i="20"/>
  <c r="BD43" i="20"/>
  <c r="BD71" i="20" s="1"/>
  <c r="AZ43" i="20"/>
  <c r="AV43" i="20"/>
  <c r="AR43" i="20"/>
  <c r="AR71" i="20" s="1"/>
  <c r="AN43" i="20"/>
  <c r="AN71" i="20" s="1"/>
  <c r="AJ43" i="20"/>
  <c r="AF43" i="20"/>
  <c r="AF52" i="20" s="1"/>
  <c r="AF76" i="20" s="1"/>
  <c r="AB43" i="20"/>
  <c r="AB71" i="20" s="1"/>
  <c r="X43" i="20"/>
  <c r="X71" i="20" s="1"/>
  <c r="T43" i="20"/>
  <c r="P43" i="20"/>
  <c r="P71" i="20" s="1"/>
  <c r="L43" i="20"/>
  <c r="L71" i="20" s="1"/>
  <c r="BE42" i="20"/>
  <c r="BA42" i="20"/>
  <c r="AW42" i="20"/>
  <c r="AS42" i="20"/>
  <c r="AO42" i="20"/>
  <c r="AK42" i="20"/>
  <c r="AG42" i="20"/>
  <c r="AC42" i="20"/>
  <c r="Y42" i="20"/>
  <c r="U42" i="20"/>
  <c r="Q42" i="20"/>
  <c r="M42" i="20"/>
  <c r="H42" i="20"/>
  <c r="F42" i="20"/>
  <c r="BE41" i="20"/>
  <c r="BA41" i="20"/>
  <c r="AW41" i="20"/>
  <c r="AS41" i="20"/>
  <c r="AO41" i="20"/>
  <c r="AK41" i="20"/>
  <c r="AG41" i="20"/>
  <c r="AC41" i="20"/>
  <c r="Y41" i="20"/>
  <c r="U41" i="20"/>
  <c r="Q41" i="20"/>
  <c r="M41" i="20"/>
  <c r="H41" i="20"/>
  <c r="F41" i="20"/>
  <c r="BE40" i="20"/>
  <c r="BA40" i="20"/>
  <c r="AW40" i="20"/>
  <c r="AS40" i="20"/>
  <c r="AO40" i="20"/>
  <c r="AK40" i="20"/>
  <c r="AG40" i="20"/>
  <c r="AC40" i="20"/>
  <c r="Y40" i="20"/>
  <c r="U40" i="20"/>
  <c r="Q40" i="20"/>
  <c r="M40" i="20"/>
  <c r="H40" i="20"/>
  <c r="F40" i="20"/>
  <c r="BD26" i="20"/>
  <c r="BD28" i="20" s="1"/>
  <c r="AZ26" i="20"/>
  <c r="AV26" i="20"/>
  <c r="AV28" i="20" s="1"/>
  <c r="AV75" i="20" s="1"/>
  <c r="AR26" i="20"/>
  <c r="AN26" i="20"/>
  <c r="AN28" i="20" s="1"/>
  <c r="AJ26" i="20"/>
  <c r="AF26" i="20"/>
  <c r="AB26" i="20"/>
  <c r="AB28" i="20" s="1"/>
  <c r="X26" i="20"/>
  <c r="T26" i="20"/>
  <c r="P26" i="20"/>
  <c r="L26" i="20"/>
  <c r="L28" i="20" s="1"/>
  <c r="L75" i="20" s="1"/>
  <c r="BE25" i="20"/>
  <c r="BA25" i="20"/>
  <c r="AW25" i="20"/>
  <c r="AS25" i="20"/>
  <c r="AO25" i="20"/>
  <c r="AK25" i="20"/>
  <c r="AG25" i="20"/>
  <c r="AC25" i="20"/>
  <c r="Y25" i="20"/>
  <c r="U25" i="20"/>
  <c r="Q25" i="20"/>
  <c r="M25" i="20"/>
  <c r="H25" i="20"/>
  <c r="F25" i="20"/>
  <c r="BE24" i="20"/>
  <c r="BA24" i="20"/>
  <c r="AW24" i="20"/>
  <c r="AS24" i="20"/>
  <c r="AO24" i="20"/>
  <c r="AK24" i="20"/>
  <c r="AG24" i="20"/>
  <c r="AC24" i="20"/>
  <c r="Y24" i="20"/>
  <c r="U24" i="20"/>
  <c r="Q24" i="20"/>
  <c r="M24" i="20"/>
  <c r="H24" i="20"/>
  <c r="F24" i="20"/>
  <c r="BE23" i="20"/>
  <c r="BA23" i="20"/>
  <c r="AW23" i="20"/>
  <c r="AS23" i="20"/>
  <c r="AO23" i="20"/>
  <c r="AK23" i="20"/>
  <c r="AG23" i="20"/>
  <c r="AC23" i="20"/>
  <c r="Y23" i="20"/>
  <c r="U23" i="20"/>
  <c r="Q23" i="20"/>
  <c r="M23" i="20"/>
  <c r="H23" i="20"/>
  <c r="F23" i="20"/>
  <c r="BD16" i="20"/>
  <c r="BD69" i="20" s="1"/>
  <c r="AZ16" i="20"/>
  <c r="AZ69" i="20" s="1"/>
  <c r="AV16" i="20"/>
  <c r="AV69" i="20" s="1"/>
  <c r="AR16" i="20"/>
  <c r="AR69" i="20" s="1"/>
  <c r="AN16" i="20"/>
  <c r="AN69" i="20" s="1"/>
  <c r="AJ16" i="20"/>
  <c r="AJ69" i="20" s="1"/>
  <c r="AF16" i="20"/>
  <c r="AF69" i="20" s="1"/>
  <c r="AB16" i="20"/>
  <c r="AB69" i="20" s="1"/>
  <c r="X16" i="20"/>
  <c r="X69" i="20" s="1"/>
  <c r="T16" i="20"/>
  <c r="T69" i="20" s="1"/>
  <c r="P16" i="20"/>
  <c r="P69" i="20" s="1"/>
  <c r="L16" i="20"/>
  <c r="L69" i="20" s="1"/>
  <c r="BE15" i="20"/>
  <c r="BA15" i="20"/>
  <c r="AW15" i="20"/>
  <c r="AS15" i="20"/>
  <c r="AO15" i="20"/>
  <c r="AK15" i="20"/>
  <c r="AG15" i="20"/>
  <c r="AC15" i="20"/>
  <c r="Y15" i="20"/>
  <c r="U15" i="20"/>
  <c r="Q15" i="20"/>
  <c r="M15" i="20"/>
  <c r="H15" i="20"/>
  <c r="F15" i="20"/>
  <c r="BE14" i="20"/>
  <c r="BA14" i="20"/>
  <c r="AW14" i="20"/>
  <c r="AS14" i="20"/>
  <c r="AO14" i="20"/>
  <c r="AK14" i="20"/>
  <c r="AG14" i="20"/>
  <c r="AC14" i="20"/>
  <c r="Y14" i="20"/>
  <c r="U14" i="20"/>
  <c r="Q14" i="20"/>
  <c r="M14" i="20"/>
  <c r="H14" i="20"/>
  <c r="F14" i="20"/>
  <c r="BD10" i="20"/>
  <c r="BD68" i="20" s="1"/>
  <c r="AZ10" i="20"/>
  <c r="AV10" i="20"/>
  <c r="AV68" i="20" s="1"/>
  <c r="AR10" i="20"/>
  <c r="AR68" i="20" s="1"/>
  <c r="AN10" i="20"/>
  <c r="AN17" i="20" s="1"/>
  <c r="AN74" i="20" s="1"/>
  <c r="AJ10" i="20"/>
  <c r="AJ68" i="20" s="1"/>
  <c r="AF10" i="20"/>
  <c r="AF68" i="20" s="1"/>
  <c r="AB10" i="20"/>
  <c r="AB68" i="20" s="1"/>
  <c r="X10" i="20"/>
  <c r="X68" i="20" s="1"/>
  <c r="T10" i="20"/>
  <c r="T68" i="20" s="1"/>
  <c r="P10" i="20"/>
  <c r="P68" i="20" s="1"/>
  <c r="L10" i="20"/>
  <c r="L68" i="20" s="1"/>
  <c r="BE9" i="20"/>
  <c r="BA9" i="20"/>
  <c r="AW9" i="20"/>
  <c r="AS9" i="20"/>
  <c r="AO9" i="20"/>
  <c r="AK9" i="20"/>
  <c r="AG9" i="20"/>
  <c r="AC9" i="20"/>
  <c r="Y9" i="20"/>
  <c r="U9" i="20"/>
  <c r="Q9" i="20"/>
  <c r="M9" i="20"/>
  <c r="H9" i="20"/>
  <c r="F9" i="20"/>
  <c r="BE8" i="20"/>
  <c r="BA8" i="20"/>
  <c r="AW8" i="20"/>
  <c r="AS8" i="20"/>
  <c r="AO8" i="20"/>
  <c r="AK8" i="20"/>
  <c r="AG8" i="20"/>
  <c r="AC8" i="20"/>
  <c r="Y8" i="20"/>
  <c r="U8" i="20"/>
  <c r="Q8" i="20"/>
  <c r="M8" i="20"/>
  <c r="H8" i="20"/>
  <c r="F8" i="20"/>
  <c r="BE7" i="20"/>
  <c r="BA7" i="20"/>
  <c r="AW7" i="20"/>
  <c r="AS7" i="20"/>
  <c r="AO7" i="20"/>
  <c r="AK7" i="20"/>
  <c r="AG7" i="20"/>
  <c r="AC7" i="20"/>
  <c r="Y7" i="20"/>
  <c r="U7" i="20"/>
  <c r="Q7" i="20"/>
  <c r="M7" i="20"/>
  <c r="H7" i="20"/>
  <c r="F7" i="20"/>
  <c r="AL58" i="20" l="1"/>
  <c r="F144" i="20"/>
  <c r="F136" i="20"/>
  <c r="F123" i="20"/>
  <c r="F111" i="20"/>
  <c r="F103" i="20"/>
  <c r="F115" i="20"/>
  <c r="F148" i="20"/>
  <c r="F140" i="20"/>
  <c r="F119" i="20"/>
  <c r="F107" i="20"/>
  <c r="F132" i="20"/>
  <c r="J58" i="20"/>
  <c r="G58" i="20"/>
  <c r="I58" i="20"/>
  <c r="AG61" i="20"/>
  <c r="AG63" i="20" s="1"/>
  <c r="AW61" i="20"/>
  <c r="AW63" i="20" s="1"/>
  <c r="AW77" i="20" s="1"/>
  <c r="F61" i="20"/>
  <c r="F73" i="20" s="1"/>
  <c r="R58" i="20"/>
  <c r="J49" i="20"/>
  <c r="J60" i="20"/>
  <c r="AW16" i="20"/>
  <c r="AW69" i="20" s="1"/>
  <c r="P63" i="20"/>
  <c r="P77" i="20" s="1"/>
  <c r="BF25" i="20"/>
  <c r="J41" i="20"/>
  <c r="H61" i="20"/>
  <c r="H63" i="20" s="1"/>
  <c r="H16" i="20"/>
  <c r="H69" i="20" s="1"/>
  <c r="V14" i="20"/>
  <c r="BA16" i="20"/>
  <c r="BA69" i="20" s="1"/>
  <c r="AJ17" i="20"/>
  <c r="AJ74" i="20" s="1"/>
  <c r="U43" i="20"/>
  <c r="U71" i="20" s="1"/>
  <c r="Y16" i="20"/>
  <c r="Y69" i="20" s="1"/>
  <c r="AO16" i="20"/>
  <c r="AO69" i="20" s="1"/>
  <c r="BE16" i="20"/>
  <c r="BE69" i="20" s="1"/>
  <c r="AF73" i="20"/>
  <c r="Y61" i="20"/>
  <c r="Y63" i="20" s="1"/>
  <c r="Y77" i="20" s="1"/>
  <c r="AT7" i="20"/>
  <c r="AP9" i="20"/>
  <c r="BB9" i="20"/>
  <c r="BF42" i="20"/>
  <c r="AX49" i="20"/>
  <c r="I59" i="20"/>
  <c r="Z59" i="20"/>
  <c r="AF71" i="20"/>
  <c r="AJ73" i="20"/>
  <c r="I7" i="20"/>
  <c r="J8" i="20"/>
  <c r="I9" i="20"/>
  <c r="R15" i="20"/>
  <c r="AD15" i="20"/>
  <c r="H43" i="20"/>
  <c r="H71" i="20" s="1"/>
  <c r="V40" i="20"/>
  <c r="BA43" i="20"/>
  <c r="BE61" i="20"/>
  <c r="BE63" i="20" s="1"/>
  <c r="BE77" i="20" s="1"/>
  <c r="H10" i="20"/>
  <c r="H17" i="20" s="1"/>
  <c r="H74" i="20" s="1"/>
  <c r="AS10" i="20"/>
  <c r="AS68" i="20" s="1"/>
  <c r="J9" i="20"/>
  <c r="U16" i="20"/>
  <c r="U69" i="20" s="1"/>
  <c r="T17" i="20"/>
  <c r="T74" i="20" s="1"/>
  <c r="BF23" i="20"/>
  <c r="J25" i="20"/>
  <c r="AO43" i="20"/>
  <c r="AO71" i="20" s="1"/>
  <c r="AN70" i="20"/>
  <c r="H26" i="20"/>
  <c r="H28" i="20" s="1"/>
  <c r="J23" i="20"/>
  <c r="AR63" i="20"/>
  <c r="AR73" i="20"/>
  <c r="I8" i="20"/>
  <c r="AG26" i="20"/>
  <c r="AG70" i="20" s="1"/>
  <c r="AR52" i="20"/>
  <c r="AR76" i="20" s="1"/>
  <c r="G9" i="20"/>
  <c r="K9" i="20" s="1"/>
  <c r="M10" i="20"/>
  <c r="M68" i="20" s="1"/>
  <c r="AZ68" i="20"/>
  <c r="AZ17" i="20"/>
  <c r="AZ74" i="20" s="1"/>
  <c r="G14" i="20"/>
  <c r="G15" i="20"/>
  <c r="I42" i="20"/>
  <c r="AW26" i="20"/>
  <c r="AW70" i="20" s="1"/>
  <c r="F50" i="20"/>
  <c r="F72" i="20" s="1"/>
  <c r="U50" i="20"/>
  <c r="U72" i="20" s="1"/>
  <c r="AV63" i="20"/>
  <c r="AV77" i="20" s="1"/>
  <c r="BD70" i="20"/>
  <c r="Y10" i="20"/>
  <c r="Y17" i="20" s="1"/>
  <c r="Y74" i="20" s="1"/>
  <c r="AO10" i="20"/>
  <c r="AO68" i="20" s="1"/>
  <c r="V8" i="20"/>
  <c r="F16" i="20"/>
  <c r="F69" i="20" s="1"/>
  <c r="I14" i="20"/>
  <c r="K14" i="20" s="1"/>
  <c r="AP14" i="20"/>
  <c r="BB14" i="20"/>
  <c r="J15" i="20"/>
  <c r="Z23" i="20"/>
  <c r="J24" i="20"/>
  <c r="Z25" i="20"/>
  <c r="AS43" i="20"/>
  <c r="AS71" i="20" s="1"/>
  <c r="AD41" i="20"/>
  <c r="J48" i="20"/>
  <c r="AO50" i="20"/>
  <c r="AO72" i="20" s="1"/>
  <c r="BA50" i="20"/>
  <c r="BA72" i="20" s="1"/>
  <c r="J59" i="20"/>
  <c r="AT59" i="20"/>
  <c r="N7" i="20"/>
  <c r="BE10" i="20"/>
  <c r="BE68" i="20" s="1"/>
  <c r="BB8" i="20"/>
  <c r="V9" i="20"/>
  <c r="AX15" i="20"/>
  <c r="F26" i="20"/>
  <c r="Q26" i="20"/>
  <c r="Q70" i="20" s="1"/>
  <c r="AP23" i="20"/>
  <c r="AP25" i="20"/>
  <c r="F43" i="20"/>
  <c r="F71" i="20" s="1"/>
  <c r="J42" i="20"/>
  <c r="V42" i="20"/>
  <c r="P52" i="20"/>
  <c r="P76" i="20" s="1"/>
  <c r="AP48" i="20"/>
  <c r="L52" i="20"/>
  <c r="L76" i="20" s="1"/>
  <c r="AB63" i="20"/>
  <c r="AB77" i="20" s="1"/>
  <c r="AZ73" i="20"/>
  <c r="Q10" i="20"/>
  <c r="AG10" i="20"/>
  <c r="AW10" i="20"/>
  <c r="J14" i="20"/>
  <c r="T70" i="20"/>
  <c r="T28" i="20"/>
  <c r="AB75" i="20"/>
  <c r="AJ70" i="20"/>
  <c r="AJ28" i="20"/>
  <c r="AR28" i="20"/>
  <c r="AR70" i="20"/>
  <c r="AZ70" i="20"/>
  <c r="AZ28" i="20"/>
  <c r="AC43" i="20"/>
  <c r="AW43" i="20"/>
  <c r="AK43" i="20"/>
  <c r="G49" i="20"/>
  <c r="I49" i="20"/>
  <c r="G60" i="20"/>
  <c r="Q61" i="20"/>
  <c r="X73" i="20"/>
  <c r="X63" i="20"/>
  <c r="L70" i="20"/>
  <c r="AT60" i="20"/>
  <c r="AD60" i="20"/>
  <c r="N60" i="20"/>
  <c r="BB59" i="20"/>
  <c r="AL59" i="20"/>
  <c r="V59" i="20"/>
  <c r="AT58" i="20"/>
  <c r="AD58" i="20"/>
  <c r="N58" i="20"/>
  <c r="BB49" i="20"/>
  <c r="AL49" i="20"/>
  <c r="V49" i="20"/>
  <c r="AT48" i="20"/>
  <c r="AD48" i="20"/>
  <c r="N48" i="20"/>
  <c r="AT42" i="20"/>
  <c r="AD42" i="20"/>
  <c r="N42" i="20"/>
  <c r="BB41" i="20"/>
  <c r="AL41" i="20"/>
  <c r="V41" i="20"/>
  <c r="AT40" i="20"/>
  <c r="AD40" i="20"/>
  <c r="N40" i="20"/>
  <c r="BB60" i="20"/>
  <c r="AH60" i="20"/>
  <c r="V60" i="20"/>
  <c r="AX59" i="20"/>
  <c r="R59" i="20"/>
  <c r="AP58" i="20"/>
  <c r="AH49" i="20"/>
  <c r="BF48" i="20"/>
  <c r="Z48" i="20"/>
  <c r="AX42" i="20"/>
  <c r="AL42" i="20"/>
  <c r="R42" i="20"/>
  <c r="AH41" i="20"/>
  <c r="BF40" i="20"/>
  <c r="Z40" i="20"/>
  <c r="AX25" i="20"/>
  <c r="AH25" i="20"/>
  <c r="R25" i="20"/>
  <c r="BF24" i="20"/>
  <c r="AP24" i="20"/>
  <c r="Z24" i="20"/>
  <c r="AX23" i="20"/>
  <c r="AH23" i="20"/>
  <c r="R23" i="20"/>
  <c r="BF15" i="20"/>
  <c r="AP15" i="20"/>
  <c r="Z15" i="20"/>
  <c r="AX14" i="20"/>
  <c r="AH14" i="20"/>
  <c r="R14" i="20"/>
  <c r="AX9" i="20"/>
  <c r="AH9" i="20"/>
  <c r="R9" i="20"/>
  <c r="BF8" i="20"/>
  <c r="AP8" i="20"/>
  <c r="Z8" i="20"/>
  <c r="AX7" i="20"/>
  <c r="AH7" i="20"/>
  <c r="R7" i="20"/>
  <c r="BF60" i="20"/>
  <c r="Z60" i="20"/>
  <c r="AP59" i="20"/>
  <c r="AD59" i="20"/>
  <c r="BB58" i="20"/>
  <c r="AH58" i="20"/>
  <c r="V58" i="20"/>
  <c r="BF49" i="20"/>
  <c r="AT49" i="20"/>
  <c r="Z49" i="20"/>
  <c r="N49" i="20"/>
  <c r="AX48" i="20"/>
  <c r="AL48" i="20"/>
  <c r="R48" i="20"/>
  <c r="AP42" i="20"/>
  <c r="BF41" i="20"/>
  <c r="AT41" i="20"/>
  <c r="Z41" i="20"/>
  <c r="N41" i="20"/>
  <c r="AX40" i="20"/>
  <c r="AL40" i="20"/>
  <c r="R40" i="20"/>
  <c r="BB25" i="20"/>
  <c r="AL25" i="20"/>
  <c r="V25" i="20"/>
  <c r="AT24" i="20"/>
  <c r="AD24" i="20"/>
  <c r="N24" i="20"/>
  <c r="BB23" i="20"/>
  <c r="AL23" i="20"/>
  <c r="V23" i="20"/>
  <c r="F10" i="20"/>
  <c r="J7" i="20"/>
  <c r="V7" i="20"/>
  <c r="AP7" i="20"/>
  <c r="BB7" i="20"/>
  <c r="R8" i="20"/>
  <c r="AD8" i="20"/>
  <c r="AX8" i="20"/>
  <c r="AD9" i="20"/>
  <c r="AC10" i="20"/>
  <c r="AD14" i="20"/>
  <c r="AL15" i="20"/>
  <c r="M16" i="20"/>
  <c r="M69" i="20" s="1"/>
  <c r="Q16" i="20"/>
  <c r="Q69" i="20" s="1"/>
  <c r="AK16" i="20"/>
  <c r="AK69" i="20" s="1"/>
  <c r="L17" i="20"/>
  <c r="L74" i="20" s="1"/>
  <c r="AB17" i="20"/>
  <c r="AB74" i="20" s="1"/>
  <c r="AR17" i="20"/>
  <c r="AR74" i="20" s="1"/>
  <c r="M26" i="20"/>
  <c r="I24" i="20"/>
  <c r="V24" i="20"/>
  <c r="AC26" i="20"/>
  <c r="AL24" i="20"/>
  <c r="AS26" i="20"/>
  <c r="BB24" i="20"/>
  <c r="AP40" i="20"/>
  <c r="G41" i="20"/>
  <c r="I41" i="20"/>
  <c r="AX41" i="20"/>
  <c r="AG43" i="20"/>
  <c r="Q50" i="20"/>
  <c r="Q72" i="20" s="1"/>
  <c r="G48" i="20"/>
  <c r="AH48" i="20"/>
  <c r="BB48" i="20"/>
  <c r="AP49" i="20"/>
  <c r="H50" i="20"/>
  <c r="H72" i="20" s="1"/>
  <c r="X52" i="20"/>
  <c r="X76" i="20" s="1"/>
  <c r="BD52" i="20"/>
  <c r="BD76" i="20" s="1"/>
  <c r="U61" i="20"/>
  <c r="BF58" i="20"/>
  <c r="R60" i="20"/>
  <c r="AL60" i="20"/>
  <c r="AN73" i="20"/>
  <c r="AN63" i="20"/>
  <c r="BD73" i="20"/>
  <c r="BD63" i="20"/>
  <c r="AF64" i="20"/>
  <c r="AN68" i="20"/>
  <c r="AB70" i="20"/>
  <c r="G7" i="20"/>
  <c r="AD7" i="20"/>
  <c r="G8" i="20"/>
  <c r="AL8" i="20"/>
  <c r="Z9" i="20"/>
  <c r="AL9" i="20"/>
  <c r="BF9" i="20"/>
  <c r="Z14" i="20"/>
  <c r="AL14" i="20"/>
  <c r="BF14" i="20"/>
  <c r="N15" i="20"/>
  <c r="AH15" i="20"/>
  <c r="AT15" i="20"/>
  <c r="AG16" i="20"/>
  <c r="AG69" i="20" s="1"/>
  <c r="N23" i="20"/>
  <c r="U26" i="20"/>
  <c r="G23" i="20"/>
  <c r="AD23" i="20"/>
  <c r="AK26" i="20"/>
  <c r="AT23" i="20"/>
  <c r="BA26" i="20"/>
  <c r="G24" i="20"/>
  <c r="N25" i="20"/>
  <c r="G25" i="20"/>
  <c r="AD25" i="20"/>
  <c r="AT25" i="20"/>
  <c r="P28" i="20"/>
  <c r="P70" i="20"/>
  <c r="X70" i="20"/>
  <c r="X28" i="20"/>
  <c r="AF70" i="20"/>
  <c r="AF28" i="20"/>
  <c r="AN75" i="20"/>
  <c r="AN30" i="20"/>
  <c r="AN31" i="20" s="1"/>
  <c r="AN79" i="20" s="1"/>
  <c r="G40" i="20"/>
  <c r="Q43" i="20"/>
  <c r="AH40" i="20"/>
  <c r="BB40" i="20"/>
  <c r="AP41" i="20"/>
  <c r="G42" i="20"/>
  <c r="Z42" i="20"/>
  <c r="AH42" i="20"/>
  <c r="BB42" i="20"/>
  <c r="Y43" i="20"/>
  <c r="AV52" i="20"/>
  <c r="AV76" i="20" s="1"/>
  <c r="AV71" i="20"/>
  <c r="BE43" i="20"/>
  <c r="AK50" i="20"/>
  <c r="AK72" i="20" s="1"/>
  <c r="R49" i="20"/>
  <c r="AB52" i="20"/>
  <c r="AB76" i="20" s="1"/>
  <c r="AX58" i="20"/>
  <c r="N59" i="20"/>
  <c r="AO61" i="20"/>
  <c r="BF59" i="20"/>
  <c r="M61" i="20"/>
  <c r="L63" i="20"/>
  <c r="AV70" i="20"/>
  <c r="BD75" i="20"/>
  <c r="Z7" i="20"/>
  <c r="AL7" i="20"/>
  <c r="BF7" i="20"/>
  <c r="N8" i="20"/>
  <c r="AH8" i="20"/>
  <c r="AT8" i="20"/>
  <c r="N9" i="20"/>
  <c r="AT9" i="20"/>
  <c r="U10" i="20"/>
  <c r="AK10" i="20"/>
  <c r="BA10" i="20"/>
  <c r="N14" i="20"/>
  <c r="AT14" i="20"/>
  <c r="I15" i="20"/>
  <c r="V15" i="20"/>
  <c r="BB15" i="20"/>
  <c r="AC16" i="20"/>
  <c r="AC69" i="20" s="1"/>
  <c r="AS16" i="20"/>
  <c r="AS69" i="20" s="1"/>
  <c r="P17" i="20"/>
  <c r="P74" i="20" s="1"/>
  <c r="X17" i="20"/>
  <c r="X74" i="20" s="1"/>
  <c r="AF17" i="20"/>
  <c r="AF74" i="20" s="1"/>
  <c r="AV17" i="20"/>
  <c r="BD17" i="20"/>
  <c r="BD74" i="20" s="1"/>
  <c r="I23" i="20"/>
  <c r="Y26" i="20"/>
  <c r="AO26" i="20"/>
  <c r="BE26" i="20"/>
  <c r="R24" i="20"/>
  <c r="AH24" i="20"/>
  <c r="AX24" i="20"/>
  <c r="I25" i="20"/>
  <c r="J40" i="20"/>
  <c r="R41" i="20"/>
  <c r="T71" i="20"/>
  <c r="T52" i="20"/>
  <c r="T76" i="20" s="1"/>
  <c r="AJ71" i="20"/>
  <c r="AJ52" i="20"/>
  <c r="AJ76" i="20" s="1"/>
  <c r="AZ71" i="20"/>
  <c r="AZ52" i="20"/>
  <c r="AZ76" i="20" s="1"/>
  <c r="V48" i="20"/>
  <c r="AC50" i="20"/>
  <c r="AC72" i="20" s="1"/>
  <c r="AW50" i="20"/>
  <c r="AW72" i="20" s="1"/>
  <c r="AD49" i="20"/>
  <c r="AN52" i="20"/>
  <c r="AN76" i="20" s="1"/>
  <c r="Z58" i="20"/>
  <c r="AK61" i="20"/>
  <c r="BA61" i="20"/>
  <c r="AH59" i="20"/>
  <c r="AP60" i="20"/>
  <c r="AX60" i="20"/>
  <c r="AC61" i="20"/>
  <c r="AS61" i="20"/>
  <c r="AZ77" i="20"/>
  <c r="Y50" i="20"/>
  <c r="Y72" i="20" s="1"/>
  <c r="BE50" i="20"/>
  <c r="BE72" i="20" s="1"/>
  <c r="I60" i="20"/>
  <c r="I40" i="20"/>
  <c r="M43" i="20"/>
  <c r="M50" i="20"/>
  <c r="M72" i="20" s="1"/>
  <c r="I48" i="20"/>
  <c r="AG50" i="20"/>
  <c r="AG72" i="20" s="1"/>
  <c r="AS50" i="20"/>
  <c r="G59" i="20"/>
  <c r="T63" i="20"/>
  <c r="AI40" i="20" l="1"/>
  <c r="F145" i="20"/>
  <c r="F112" i="20"/>
  <c r="F129" i="20"/>
  <c r="F108" i="20"/>
  <c r="F124" i="20"/>
  <c r="F116" i="20"/>
  <c r="F120" i="20"/>
  <c r="F137" i="20"/>
  <c r="F141" i="20"/>
  <c r="F104" i="20"/>
  <c r="F133" i="20"/>
  <c r="F149" i="20"/>
  <c r="K58" i="20"/>
  <c r="G50" i="20"/>
  <c r="G72" i="20" s="1"/>
  <c r="AG73" i="20"/>
  <c r="AJ64" i="20"/>
  <c r="N16" i="20"/>
  <c r="N69" i="20" s="1"/>
  <c r="AG28" i="20"/>
  <c r="K49" i="20"/>
  <c r="K42" i="20"/>
  <c r="AW73" i="20"/>
  <c r="F63" i="20"/>
  <c r="F77" i="20" s="1"/>
  <c r="AL16" i="20"/>
  <c r="AL69" i="20" s="1"/>
  <c r="H73" i="20"/>
  <c r="J16" i="20"/>
  <c r="J69" i="20" s="1"/>
  <c r="J50" i="20"/>
  <c r="J72" i="20" s="1"/>
  <c r="BA52" i="20"/>
  <c r="BA76" i="20" s="1"/>
  <c r="BF26" i="20"/>
  <c r="BF28" i="20" s="1"/>
  <c r="Y73" i="20"/>
  <c r="V16" i="20"/>
  <c r="V69" i="20" s="1"/>
  <c r="AP50" i="20"/>
  <c r="AP72" i="20" s="1"/>
  <c r="AX50" i="20"/>
  <c r="AX72" i="20" s="1"/>
  <c r="Q28" i="20"/>
  <c r="Q75" i="20" s="1"/>
  <c r="AT50" i="20"/>
  <c r="AT72" i="20" s="1"/>
  <c r="BA71" i="20"/>
  <c r="I10" i="20"/>
  <c r="I68" i="20" s="1"/>
  <c r="AR64" i="20"/>
  <c r="AR65" i="20" s="1"/>
  <c r="P64" i="20"/>
  <c r="P65" i="20" s="1"/>
  <c r="BB16" i="20"/>
  <c r="BB69" i="20" s="1"/>
  <c r="U52" i="20"/>
  <c r="U76" i="20" s="1"/>
  <c r="L30" i="20"/>
  <c r="L31" i="20" s="1"/>
  <c r="L79" i="20" s="1"/>
  <c r="R61" i="20"/>
  <c r="R63" i="20" s="1"/>
  <c r="V43" i="20"/>
  <c r="V71" i="20" s="1"/>
  <c r="BE17" i="20"/>
  <c r="BE74" i="20" s="1"/>
  <c r="AR77" i="20"/>
  <c r="K8" i="20"/>
  <c r="Z61" i="20"/>
  <c r="Z63" i="20" s="1"/>
  <c r="AT10" i="20"/>
  <c r="AT68" i="20" s="1"/>
  <c r="AX16" i="20"/>
  <c r="AX69" i="20" s="1"/>
  <c r="Y68" i="20"/>
  <c r="BE73" i="20"/>
  <c r="G10" i="20"/>
  <c r="G68" i="20" s="1"/>
  <c r="J10" i="20"/>
  <c r="V50" i="20"/>
  <c r="V72" i="20" s="1"/>
  <c r="AO52" i="20"/>
  <c r="AO76" i="20" s="1"/>
  <c r="BB43" i="20"/>
  <c r="H68" i="20"/>
  <c r="BB10" i="20"/>
  <c r="BB68" i="20" s="1"/>
  <c r="K59" i="20"/>
  <c r="K25" i="20"/>
  <c r="H70" i="20"/>
  <c r="AD16" i="20"/>
  <c r="AD69" i="20" s="1"/>
  <c r="V26" i="20"/>
  <c r="V70" i="20" s="1"/>
  <c r="AH10" i="20"/>
  <c r="AH68" i="20" s="1"/>
  <c r="R16" i="20"/>
  <c r="R69" i="20" s="1"/>
  <c r="AT43" i="20"/>
  <c r="AT71" i="20" s="1"/>
  <c r="BF61" i="20"/>
  <c r="BF73" i="20" s="1"/>
  <c r="AQ49" i="20"/>
  <c r="K15" i="20"/>
  <c r="K16" i="20" s="1"/>
  <c r="K69" i="20" s="1"/>
  <c r="AH43" i="20"/>
  <c r="AH71" i="20" s="1"/>
  <c r="AP10" i="20"/>
  <c r="AP68" i="20" s="1"/>
  <c r="V61" i="20"/>
  <c r="V73" i="20" s="1"/>
  <c r="AP16" i="20"/>
  <c r="AP69" i="20" s="1"/>
  <c r="AX26" i="20"/>
  <c r="AX70" i="20" s="1"/>
  <c r="BF43" i="20"/>
  <c r="BF71" i="20" s="1"/>
  <c r="AD50" i="20"/>
  <c r="AD72" i="20" s="1"/>
  <c r="AO17" i="20"/>
  <c r="AO74" i="20" s="1"/>
  <c r="J61" i="20"/>
  <c r="G16" i="20"/>
  <c r="G69" i="20" s="1"/>
  <c r="J26" i="20"/>
  <c r="AT16" i="20"/>
  <c r="AT69" i="20" s="1"/>
  <c r="F52" i="20"/>
  <c r="F76" i="20" s="1"/>
  <c r="Z16" i="20"/>
  <c r="Z69" i="20" s="1"/>
  <c r="BB50" i="20"/>
  <c r="BB72" i="20" s="1"/>
  <c r="V10" i="20"/>
  <c r="V68" i="20" s="1"/>
  <c r="R43" i="20"/>
  <c r="R71" i="20" s="1"/>
  <c r="Z26" i="20"/>
  <c r="Z28" i="20" s="1"/>
  <c r="AL61" i="20"/>
  <c r="AL73" i="20" s="1"/>
  <c r="F70" i="20"/>
  <c r="F28" i="20"/>
  <c r="F75" i="20" s="1"/>
  <c r="AA59" i="20"/>
  <c r="AZ64" i="20"/>
  <c r="AZ65" i="20" s="1"/>
  <c r="J43" i="20"/>
  <c r="N10" i="20"/>
  <c r="AH50" i="20"/>
  <c r="AH72" i="20" s="1"/>
  <c r="AW28" i="20"/>
  <c r="AW75" i="20" s="1"/>
  <c r="AL43" i="20"/>
  <c r="AL71" i="20" s="1"/>
  <c r="AL50" i="20"/>
  <c r="AL72" i="20" s="1"/>
  <c r="AP26" i="20"/>
  <c r="AP28" i="20" s="1"/>
  <c r="BF50" i="20"/>
  <c r="BF72" i="20" s="1"/>
  <c r="I50" i="20"/>
  <c r="I72" i="20" s="1"/>
  <c r="K48" i="20"/>
  <c r="BG60" i="20"/>
  <c r="AA60" i="20"/>
  <c r="AQ42" i="20"/>
  <c r="AI59" i="20"/>
  <c r="BG58" i="20"/>
  <c r="AA58" i="20"/>
  <c r="AY49" i="20"/>
  <c r="S49" i="20"/>
  <c r="AQ48" i="20"/>
  <c r="AY41" i="20"/>
  <c r="S41" i="20"/>
  <c r="AQ40" i="20"/>
  <c r="W60" i="20"/>
  <c r="AY59" i="20"/>
  <c r="O59" i="20"/>
  <c r="AQ58" i="20"/>
  <c r="AA42" i="20"/>
  <c r="BC41" i="20"/>
  <c r="AI41" i="20"/>
  <c r="BC40" i="20"/>
  <c r="AU40" i="20"/>
  <c r="AA40" i="20"/>
  <c r="AU25" i="20"/>
  <c r="AE25" i="20"/>
  <c r="O25" i="20"/>
  <c r="AU23" i="20"/>
  <c r="AE23" i="20"/>
  <c r="O23" i="20"/>
  <c r="AM8" i="20"/>
  <c r="AE7" i="20"/>
  <c r="BC49" i="20"/>
  <c r="AI49" i="20"/>
  <c r="BC48" i="20"/>
  <c r="AU48" i="20"/>
  <c r="AA48" i="20"/>
  <c r="BC24" i="20"/>
  <c r="AM24" i="20"/>
  <c r="W24" i="20"/>
  <c r="AM15" i="20"/>
  <c r="AE14" i="20"/>
  <c r="AE9" i="20"/>
  <c r="BC60" i="20"/>
  <c r="AU59" i="20"/>
  <c r="AM59" i="20"/>
  <c r="S59" i="20"/>
  <c r="AM58" i="20"/>
  <c r="AE58" i="20"/>
  <c r="BG42" i="20"/>
  <c r="AE41" i="20"/>
  <c r="W41" i="20"/>
  <c r="BG40" i="20"/>
  <c r="W40" i="20"/>
  <c r="O40" i="20"/>
  <c r="AY25" i="20"/>
  <c r="AI25" i="20"/>
  <c r="S25" i="20"/>
  <c r="AY23" i="20"/>
  <c r="AI23" i="20"/>
  <c r="S23" i="20"/>
  <c r="AY15" i="20"/>
  <c r="S15" i="20"/>
  <c r="AQ14" i="20"/>
  <c r="AQ9" i="20"/>
  <c r="BC8" i="20"/>
  <c r="W8" i="20"/>
  <c r="AU7" i="20"/>
  <c r="O7" i="20"/>
  <c r="AQ60" i="20"/>
  <c r="AE49" i="20"/>
  <c r="W49" i="20"/>
  <c r="BG48" i="20"/>
  <c r="W48" i="20"/>
  <c r="O48" i="20"/>
  <c r="AM42" i="20"/>
  <c r="BG24" i="20"/>
  <c r="AQ24" i="20"/>
  <c r="AA24" i="20"/>
  <c r="BC15" i="20"/>
  <c r="AQ15" i="20"/>
  <c r="W15" i="20"/>
  <c r="AU14" i="20"/>
  <c r="AI14" i="20"/>
  <c r="O14" i="20"/>
  <c r="AU9" i="20"/>
  <c r="AI9" i="20"/>
  <c r="O9" i="20"/>
  <c r="AI8" i="20"/>
  <c r="BG7" i="20"/>
  <c r="AA7" i="20"/>
  <c r="AJ65" i="20"/>
  <c r="AM49" i="20"/>
  <c r="AE48" i="20"/>
  <c r="AM40" i="20"/>
  <c r="AA25" i="20"/>
  <c r="AO70" i="20"/>
  <c r="AO28" i="20"/>
  <c r="AE15" i="20"/>
  <c r="AK68" i="20"/>
  <c r="AK17" i="20"/>
  <c r="AK74" i="20" s="1"/>
  <c r="W9" i="20"/>
  <c r="AY60" i="20"/>
  <c r="W59" i="20"/>
  <c r="O58" i="20"/>
  <c r="AU49" i="20"/>
  <c r="BE71" i="20"/>
  <c r="BE52" i="20"/>
  <c r="S40" i="20"/>
  <c r="X30" i="20"/>
  <c r="X31" i="20" s="1"/>
  <c r="X79" i="20" s="1"/>
  <c r="X75" i="20"/>
  <c r="AM25" i="20"/>
  <c r="AK70" i="20"/>
  <c r="AK28" i="20"/>
  <c r="U70" i="20"/>
  <c r="U28" i="20"/>
  <c r="AY14" i="20"/>
  <c r="AU8" i="20"/>
  <c r="AQ7" i="20"/>
  <c r="AF65" i="20"/>
  <c r="AU60" i="20"/>
  <c r="O42" i="20"/>
  <c r="K24" i="20"/>
  <c r="AM14" i="20"/>
  <c r="AC68" i="20"/>
  <c r="AC17" i="20"/>
  <c r="AC74" i="20" s="1"/>
  <c r="F17" i="20"/>
  <c r="F68" i="20"/>
  <c r="AP61" i="20"/>
  <c r="X77" i="20"/>
  <c r="X64" i="20"/>
  <c r="BC59" i="20"/>
  <c r="AE42" i="20"/>
  <c r="AW71" i="20"/>
  <c r="AW52" i="20"/>
  <c r="AE8" i="20"/>
  <c r="AY9" i="20"/>
  <c r="AY8" i="20"/>
  <c r="AA9" i="20"/>
  <c r="S7" i="20"/>
  <c r="T64" i="20"/>
  <c r="T77" i="20"/>
  <c r="AS72" i="20"/>
  <c r="AS52" i="20"/>
  <c r="AS76" i="20" s="1"/>
  <c r="K40" i="20"/>
  <c r="I43" i="20"/>
  <c r="AC73" i="20"/>
  <c r="AC63" i="20"/>
  <c r="BC58" i="20"/>
  <c r="G61" i="20"/>
  <c r="W42" i="20"/>
  <c r="BG23" i="20"/>
  <c r="AA23" i="20"/>
  <c r="AV74" i="20"/>
  <c r="AV30" i="20"/>
  <c r="AV31" i="20" s="1"/>
  <c r="AV79" i="20" s="1"/>
  <c r="W14" i="20"/>
  <c r="U68" i="20"/>
  <c r="U17" i="20"/>
  <c r="U74" i="20" s="1"/>
  <c r="BF10" i="20"/>
  <c r="L64" i="20"/>
  <c r="L77" i="20"/>
  <c r="I61" i="20"/>
  <c r="Y71" i="20"/>
  <c r="Y52" i="20"/>
  <c r="H75" i="20"/>
  <c r="H30" i="20"/>
  <c r="H31" i="20" s="1"/>
  <c r="H79" i="20" s="1"/>
  <c r="AY24" i="20"/>
  <c r="BA70" i="20"/>
  <c r="BA28" i="20"/>
  <c r="AM23" i="20"/>
  <c r="W23" i="20"/>
  <c r="AM7" i="20"/>
  <c r="BD77" i="20"/>
  <c r="BD64" i="20"/>
  <c r="W58" i="20"/>
  <c r="BC42" i="20"/>
  <c r="AP43" i="20"/>
  <c r="AC70" i="20"/>
  <c r="AC28" i="20"/>
  <c r="M70" i="20"/>
  <c r="M28" i="20"/>
  <c r="AU15" i="20"/>
  <c r="M17" i="20"/>
  <c r="M74" i="20" s="1"/>
  <c r="AL26" i="20"/>
  <c r="R50" i="20"/>
  <c r="R72" i="20" s="1"/>
  <c r="AH61" i="20"/>
  <c r="AX10" i="20"/>
  <c r="AH16" i="20"/>
  <c r="AH69" i="20" s="1"/>
  <c r="Z50" i="20"/>
  <c r="Z72" i="20" s="1"/>
  <c r="N61" i="20"/>
  <c r="AM60" i="20"/>
  <c r="AK52" i="20"/>
  <c r="AK76" i="20" s="1"/>
  <c r="AK71" i="20"/>
  <c r="AY40" i="20"/>
  <c r="AB30" i="20"/>
  <c r="AB31" i="20" s="1"/>
  <c r="AB79" i="20" s="1"/>
  <c r="AW68" i="20"/>
  <c r="AW17" i="20"/>
  <c r="AW74" i="20" s="1"/>
  <c r="BC7" i="20"/>
  <c r="AQ8" i="20"/>
  <c r="AE60" i="20"/>
  <c r="AU42" i="20"/>
  <c r="AY7" i="20"/>
  <c r="BG8" i="20"/>
  <c r="O60" i="20"/>
  <c r="AY58" i="20"/>
  <c r="AI48" i="20"/>
  <c r="M71" i="20"/>
  <c r="M52" i="20"/>
  <c r="M76" i="20" s="1"/>
  <c r="AI60" i="20"/>
  <c r="AY42" i="20"/>
  <c r="BA63" i="20"/>
  <c r="BA73" i="20"/>
  <c r="AY48" i="20"/>
  <c r="AU41" i="20"/>
  <c r="BG25" i="20"/>
  <c r="BE70" i="20"/>
  <c r="BE28" i="20"/>
  <c r="Y70" i="20"/>
  <c r="Y28" i="20"/>
  <c r="BC9" i="20"/>
  <c r="AL10" i="20"/>
  <c r="AO63" i="20"/>
  <c r="AO73" i="20"/>
  <c r="AX61" i="20"/>
  <c r="AM48" i="20"/>
  <c r="Q52" i="20"/>
  <c r="Q76" i="20" s="1"/>
  <c r="Q71" i="20"/>
  <c r="AF75" i="20"/>
  <c r="AF30" i="20"/>
  <c r="AF31" i="20" s="1"/>
  <c r="AF79" i="20" s="1"/>
  <c r="BC25" i="20"/>
  <c r="AI24" i="20"/>
  <c r="BC23" i="20"/>
  <c r="AD26" i="20"/>
  <c r="N26" i="20"/>
  <c r="O8" i="20"/>
  <c r="AD10" i="20"/>
  <c r="AG77" i="20"/>
  <c r="U63" i="20"/>
  <c r="U73" i="20"/>
  <c r="AG71" i="20"/>
  <c r="AG52" i="20"/>
  <c r="AG76" i="20" s="1"/>
  <c r="K41" i="20"/>
  <c r="AS70" i="20"/>
  <c r="AS28" i="20"/>
  <c r="AE24" i="20"/>
  <c r="O24" i="20"/>
  <c r="AS17" i="20"/>
  <c r="AS74" i="20" s="1"/>
  <c r="BB26" i="20"/>
  <c r="BB61" i="20"/>
  <c r="R26" i="20"/>
  <c r="N43" i="20"/>
  <c r="AD61" i="20"/>
  <c r="Q63" i="20"/>
  <c r="Q73" i="20"/>
  <c r="AU58" i="20"/>
  <c r="O49" i="20"/>
  <c r="BG41" i="20"/>
  <c r="AE40" i="20"/>
  <c r="AR75" i="20"/>
  <c r="AR30" i="20"/>
  <c r="AR31" i="20" s="1"/>
  <c r="AR79" i="20" s="1"/>
  <c r="AG68" i="20"/>
  <c r="AG17" i="20"/>
  <c r="AG74" i="20" s="1"/>
  <c r="AA15" i="20"/>
  <c r="AA8" i="20"/>
  <c r="AI15" i="20"/>
  <c r="I16" i="20"/>
  <c r="BG15" i="20"/>
  <c r="H52" i="20"/>
  <c r="H76" i="20" s="1"/>
  <c r="S8" i="20"/>
  <c r="BG59" i="20"/>
  <c r="S58" i="20"/>
  <c r="AQ41" i="20"/>
  <c r="K60" i="20"/>
  <c r="S42" i="20"/>
  <c r="AV64" i="20"/>
  <c r="AS73" i="20"/>
  <c r="AS63" i="20"/>
  <c r="AK63" i="20"/>
  <c r="AK73" i="20"/>
  <c r="BG49" i="20"/>
  <c r="AQ25" i="20"/>
  <c r="AQ23" i="20"/>
  <c r="I26" i="20"/>
  <c r="K23" i="20"/>
  <c r="BC14" i="20"/>
  <c r="BA68" i="20"/>
  <c r="BA17" i="20"/>
  <c r="BA74" i="20" s="1"/>
  <c r="Z10" i="20"/>
  <c r="M73" i="20"/>
  <c r="M63" i="20"/>
  <c r="AQ59" i="20"/>
  <c r="AI58" i="20"/>
  <c r="AA41" i="20"/>
  <c r="G43" i="20"/>
  <c r="BD30" i="20"/>
  <c r="BD31" i="20" s="1"/>
  <c r="BD79" i="20" s="1"/>
  <c r="P75" i="20"/>
  <c r="P30" i="20"/>
  <c r="P31" i="20" s="1"/>
  <c r="P79" i="20" s="1"/>
  <c r="W25" i="20"/>
  <c r="S24" i="20"/>
  <c r="AT26" i="20"/>
  <c r="G26" i="20"/>
  <c r="BF16" i="20"/>
  <c r="BF69" i="20" s="1"/>
  <c r="S14" i="20"/>
  <c r="S9" i="20"/>
  <c r="K7" i="20"/>
  <c r="AN77" i="20"/>
  <c r="AN64" i="20"/>
  <c r="AE59" i="20"/>
  <c r="AA49" i="20"/>
  <c r="S48" i="20"/>
  <c r="AI42" i="20"/>
  <c r="O41" i="20"/>
  <c r="AU24" i="20"/>
  <c r="O15" i="20"/>
  <c r="AM9" i="20"/>
  <c r="AX43" i="20"/>
  <c r="R10" i="20"/>
  <c r="AH26" i="20"/>
  <c r="Z43" i="20"/>
  <c r="AD43" i="20"/>
  <c r="N50" i="20"/>
  <c r="N72" i="20" s="1"/>
  <c r="AT61" i="20"/>
  <c r="AB64" i="20"/>
  <c r="H77" i="20"/>
  <c r="S60" i="20"/>
  <c r="AM41" i="20"/>
  <c r="AC52" i="20"/>
  <c r="AC76" i="20" s="1"/>
  <c r="AC71" i="20"/>
  <c r="AZ75" i="20"/>
  <c r="AZ30" i="20"/>
  <c r="AZ31" i="20" s="1"/>
  <c r="AZ79" i="20" s="1"/>
  <c r="AJ30" i="20"/>
  <c r="AJ31" i="20" s="1"/>
  <c r="AJ79" i="20" s="1"/>
  <c r="AJ75" i="20"/>
  <c r="T30" i="20"/>
  <c r="T31" i="20" s="1"/>
  <c r="T79" i="20" s="1"/>
  <c r="T75" i="20"/>
  <c r="Q68" i="20"/>
  <c r="Q17" i="20"/>
  <c r="Q74" i="20" s="1"/>
  <c r="W7" i="20"/>
  <c r="BG14" i="20"/>
  <c r="BG9" i="20"/>
  <c r="AA14" i="20"/>
  <c r="AI7" i="20"/>
  <c r="R73" i="20" l="1"/>
  <c r="J17" i="20"/>
  <c r="J74" i="20" s="1"/>
  <c r="AG30" i="20"/>
  <c r="AG31" i="20" s="1"/>
  <c r="AG79" i="20" s="1"/>
  <c r="AG75" i="20"/>
  <c r="BF70" i="20"/>
  <c r="N17" i="20"/>
  <c r="N74" i="20" s="1"/>
  <c r="K50" i="20"/>
  <c r="K72" i="20" s="1"/>
  <c r="J52" i="20"/>
  <c r="J76" i="20" s="1"/>
  <c r="AT52" i="20"/>
  <c r="AT76" i="20" s="1"/>
  <c r="K10" i="20"/>
  <c r="K17" i="20" s="1"/>
  <c r="K74" i="20" s="1"/>
  <c r="F64" i="20"/>
  <c r="F65" i="20" s="1"/>
  <c r="H64" i="20"/>
  <c r="H78" i="20" s="1"/>
  <c r="J68" i="20"/>
  <c r="V17" i="20"/>
  <c r="V74" i="20" s="1"/>
  <c r="AQ50" i="20"/>
  <c r="AQ72" i="20" s="1"/>
  <c r="AP70" i="20"/>
  <c r="AA16" i="20"/>
  <c r="AA69" i="20" s="1"/>
  <c r="AQ26" i="20"/>
  <c r="AQ70" i="20" s="1"/>
  <c r="W16" i="20"/>
  <c r="W69" i="20" s="1"/>
  <c r="V52" i="20"/>
  <c r="V76" i="20" s="1"/>
  <c r="BB52" i="20"/>
  <c r="BB76" i="20" s="1"/>
  <c r="AY61" i="20"/>
  <c r="AY73" i="20" s="1"/>
  <c r="Z73" i="20"/>
  <c r="Z70" i="20"/>
  <c r="P78" i="20"/>
  <c r="AX28" i="20"/>
  <c r="AX75" i="20" s="1"/>
  <c r="BB71" i="20"/>
  <c r="AL63" i="20"/>
  <c r="AL77" i="20" s="1"/>
  <c r="BG16" i="20"/>
  <c r="BG69" i="20" s="1"/>
  <c r="V28" i="20"/>
  <c r="V75" i="20" s="1"/>
  <c r="BB17" i="20"/>
  <c r="BB74" i="20" s="1"/>
  <c r="AH52" i="20"/>
  <c r="AH76" i="20" s="1"/>
  <c r="AU10" i="20"/>
  <c r="AU68" i="20" s="1"/>
  <c r="AQ16" i="20"/>
  <c r="AQ69" i="20" s="1"/>
  <c r="AI26" i="20"/>
  <c r="AI28" i="20" s="1"/>
  <c r="AM61" i="20"/>
  <c r="AM73" i="20" s="1"/>
  <c r="AU43" i="20"/>
  <c r="AU71" i="20" s="1"/>
  <c r="AL52" i="20"/>
  <c r="AL76" i="20" s="1"/>
  <c r="BF63" i="20"/>
  <c r="BF77" i="20" s="1"/>
  <c r="O61" i="20"/>
  <c r="O73" i="20" s="1"/>
  <c r="AP17" i="20"/>
  <c r="AP74" i="20" s="1"/>
  <c r="J71" i="20"/>
  <c r="AR78" i="20"/>
  <c r="V63" i="20"/>
  <c r="V64" i="20" s="1"/>
  <c r="AI43" i="20"/>
  <c r="AI71" i="20" s="1"/>
  <c r="N68" i="20"/>
  <c r="BF52" i="20"/>
  <c r="BF76" i="20" s="1"/>
  <c r="BG61" i="20"/>
  <c r="BG73" i="20" s="1"/>
  <c r="AQ10" i="20"/>
  <c r="AM43" i="20"/>
  <c r="AM71" i="20" s="1"/>
  <c r="BC43" i="20"/>
  <c r="BC71" i="20" s="1"/>
  <c r="AQ61" i="20"/>
  <c r="AQ73" i="20" s="1"/>
  <c r="J63" i="20"/>
  <c r="J77" i="20" s="1"/>
  <c r="J73" i="20"/>
  <c r="AW30" i="20"/>
  <c r="AW31" i="20" s="1"/>
  <c r="AW79" i="20" s="1"/>
  <c r="AE50" i="20"/>
  <c r="AE72" i="20" s="1"/>
  <c r="AU50" i="20"/>
  <c r="AU72" i="20" s="1"/>
  <c r="AU61" i="20"/>
  <c r="AU73" i="20" s="1"/>
  <c r="AM26" i="20"/>
  <c r="AM70" i="20" s="1"/>
  <c r="AA26" i="20"/>
  <c r="AA28" i="20" s="1"/>
  <c r="AM16" i="20"/>
  <c r="AM69" i="20" s="1"/>
  <c r="G17" i="20"/>
  <c r="G74" i="20" s="1"/>
  <c r="AY16" i="20"/>
  <c r="AY69" i="20" s="1"/>
  <c r="AT17" i="20"/>
  <c r="AT74" i="20" s="1"/>
  <c r="J70" i="20"/>
  <c r="J28" i="20"/>
  <c r="J75" i="20" s="1"/>
  <c r="R68" i="20"/>
  <c r="R17" i="20"/>
  <c r="R74" i="20" s="1"/>
  <c r="G71" i="20"/>
  <c r="G52" i="20"/>
  <c r="G76" i="20" s="1"/>
  <c r="M64" i="20"/>
  <c r="M77" i="20"/>
  <c r="I70" i="20"/>
  <c r="I28" i="20"/>
  <c r="AV78" i="20"/>
  <c r="AV65" i="20"/>
  <c r="Q77" i="20"/>
  <c r="Q64" i="20"/>
  <c r="BB73" i="20"/>
  <c r="BB63" i="20"/>
  <c r="AG64" i="20"/>
  <c r="N70" i="20"/>
  <c r="N28" i="20"/>
  <c r="AX73" i="20"/>
  <c r="AX63" i="20"/>
  <c r="AY43" i="20"/>
  <c r="N63" i="20"/>
  <c r="N73" i="20"/>
  <c r="AH73" i="20"/>
  <c r="AH63" i="20"/>
  <c r="AL70" i="20"/>
  <c r="AL28" i="20"/>
  <c r="BD65" i="20"/>
  <c r="BD78" i="20"/>
  <c r="W26" i="20"/>
  <c r="I63" i="20"/>
  <c r="I73" i="20"/>
  <c r="AC64" i="20"/>
  <c r="AC77" i="20"/>
  <c r="AW76" i="20"/>
  <c r="AW64" i="20"/>
  <c r="AF80" i="20"/>
  <c r="AF66" i="20"/>
  <c r="AF81" i="20" s="1"/>
  <c r="AI16" i="20"/>
  <c r="AI69" i="20" s="1"/>
  <c r="AE16" i="20"/>
  <c r="AE69" i="20" s="1"/>
  <c r="AD71" i="20"/>
  <c r="AD52" i="20"/>
  <c r="AD76" i="20" s="1"/>
  <c r="AX71" i="20"/>
  <c r="AX52" i="20"/>
  <c r="AX76" i="20" s="1"/>
  <c r="K68" i="20"/>
  <c r="G28" i="20"/>
  <c r="G70" i="20"/>
  <c r="AK77" i="20"/>
  <c r="AK64" i="20"/>
  <c r="AD63" i="20"/>
  <c r="AD73" i="20"/>
  <c r="AD70" i="20"/>
  <c r="AD28" i="20"/>
  <c r="Y30" i="20"/>
  <c r="Y31" i="20" s="1"/>
  <c r="Y79" i="20" s="1"/>
  <c r="Y75" i="20"/>
  <c r="BA77" i="20"/>
  <c r="BA64" i="20"/>
  <c r="AI50" i="20"/>
  <c r="AI72" i="20" s="1"/>
  <c r="BF75" i="20"/>
  <c r="M30" i="20"/>
  <c r="M31" i="20" s="1"/>
  <c r="M79" i="20" s="1"/>
  <c r="M75" i="20"/>
  <c r="AP71" i="20"/>
  <c r="AP52" i="20"/>
  <c r="AP76" i="20" s="1"/>
  <c r="Y76" i="20"/>
  <c r="Y64" i="20"/>
  <c r="S10" i="20"/>
  <c r="AF78" i="20"/>
  <c r="AK30" i="20"/>
  <c r="AK31" i="20" s="1"/>
  <c r="AK79" i="20" s="1"/>
  <c r="AK75" i="20"/>
  <c r="BE76" i="20"/>
  <c r="BE64" i="20"/>
  <c r="AO30" i="20"/>
  <c r="AO31" i="20" s="1"/>
  <c r="AO79" i="20" s="1"/>
  <c r="AO75" i="20"/>
  <c r="AJ80" i="20"/>
  <c r="AJ66" i="20"/>
  <c r="AJ81" i="20" s="1"/>
  <c r="AA10" i="20"/>
  <c r="AU16" i="20"/>
  <c r="AU69" i="20" s="1"/>
  <c r="O50" i="20"/>
  <c r="O72" i="20" s="1"/>
  <c r="AY26" i="20"/>
  <c r="O43" i="20"/>
  <c r="AA50" i="20"/>
  <c r="AA72" i="20" s="1"/>
  <c r="O26" i="20"/>
  <c r="AQ43" i="20"/>
  <c r="AP75" i="20"/>
  <c r="Z75" i="20"/>
  <c r="AB65" i="20"/>
  <c r="AB78" i="20"/>
  <c r="Z52" i="20"/>
  <c r="Z76" i="20" s="1"/>
  <c r="Z71" i="20"/>
  <c r="AN65" i="20"/>
  <c r="AN78" i="20"/>
  <c r="AT70" i="20"/>
  <c r="AT28" i="20"/>
  <c r="AI61" i="20"/>
  <c r="BC16" i="20"/>
  <c r="BC69" i="20" s="1"/>
  <c r="AS64" i="20"/>
  <c r="AS77" i="20"/>
  <c r="S61" i="20"/>
  <c r="N71" i="20"/>
  <c r="N52" i="20"/>
  <c r="N76" i="20" s="1"/>
  <c r="AD17" i="20"/>
  <c r="AD74" i="20" s="1"/>
  <c r="AD68" i="20"/>
  <c r="BC26" i="20"/>
  <c r="AO77" i="20"/>
  <c r="AO64" i="20"/>
  <c r="AY10" i="20"/>
  <c r="BC10" i="20"/>
  <c r="R52" i="20"/>
  <c r="R76" i="20" s="1"/>
  <c r="BA30" i="20"/>
  <c r="BA31" i="20" s="1"/>
  <c r="BA79" i="20" s="1"/>
  <c r="BA75" i="20"/>
  <c r="L65" i="20"/>
  <c r="L78" i="20"/>
  <c r="BG26" i="20"/>
  <c r="G73" i="20"/>
  <c r="G63" i="20"/>
  <c r="AZ80" i="20"/>
  <c r="AZ66" i="20"/>
  <c r="AZ81" i="20" s="1"/>
  <c r="I71" i="20"/>
  <c r="I52" i="20"/>
  <c r="I76" i="20" s="1"/>
  <c r="X65" i="20"/>
  <c r="X78" i="20"/>
  <c r="AP63" i="20"/>
  <c r="AP73" i="20"/>
  <c r="Q30" i="20"/>
  <c r="Q31" i="20" s="1"/>
  <c r="Q79" i="20" s="1"/>
  <c r="S43" i="20"/>
  <c r="AJ78" i="20"/>
  <c r="BG10" i="20"/>
  <c r="W50" i="20"/>
  <c r="W72" i="20" s="1"/>
  <c r="W43" i="20"/>
  <c r="AE26" i="20"/>
  <c r="AI10" i="20"/>
  <c r="W10" i="20"/>
  <c r="AT73" i="20"/>
  <c r="AT63" i="20"/>
  <c r="AH70" i="20"/>
  <c r="AH28" i="20"/>
  <c r="S50" i="20"/>
  <c r="S72" i="20" s="1"/>
  <c r="S16" i="20"/>
  <c r="S69" i="20" s="1"/>
  <c r="Z17" i="20"/>
  <c r="Z74" i="20" s="1"/>
  <c r="Z68" i="20"/>
  <c r="K26" i="20"/>
  <c r="I69" i="20"/>
  <c r="I17" i="20"/>
  <c r="I74" i="20" s="1"/>
  <c r="AE43" i="20"/>
  <c r="R70" i="20"/>
  <c r="R28" i="20"/>
  <c r="BB70" i="20"/>
  <c r="BB28" i="20"/>
  <c r="AS30" i="20"/>
  <c r="AS31" i="20" s="1"/>
  <c r="AS79" i="20" s="1"/>
  <c r="AS75" i="20"/>
  <c r="U77" i="20"/>
  <c r="U64" i="20"/>
  <c r="AM50" i="20"/>
  <c r="AM72" i="20" s="1"/>
  <c r="AL17" i="20"/>
  <c r="AL74" i="20" s="1"/>
  <c r="AL68" i="20"/>
  <c r="BE30" i="20"/>
  <c r="BE31" i="20" s="1"/>
  <c r="BE79" i="20" s="1"/>
  <c r="BE75" i="20"/>
  <c r="AY50" i="20"/>
  <c r="AY72" i="20" s="1"/>
  <c r="AX68" i="20"/>
  <c r="AX17" i="20"/>
  <c r="AX74" i="20" s="1"/>
  <c r="AC30" i="20"/>
  <c r="AC31" i="20" s="1"/>
  <c r="AC79" i="20" s="1"/>
  <c r="AC75" i="20"/>
  <c r="W61" i="20"/>
  <c r="AM10" i="20"/>
  <c r="K61" i="20"/>
  <c r="BF17" i="20"/>
  <c r="BF74" i="20" s="1"/>
  <c r="BF68" i="20"/>
  <c r="BC61" i="20"/>
  <c r="AZ78" i="20"/>
  <c r="K43" i="20"/>
  <c r="T78" i="20"/>
  <c r="T65" i="20"/>
  <c r="AR80" i="20"/>
  <c r="AR66" i="20"/>
  <c r="AR81" i="20" s="1"/>
  <c r="AH17" i="20"/>
  <c r="AH74" i="20" s="1"/>
  <c r="F74" i="20"/>
  <c r="F30" i="20"/>
  <c r="F31" i="20" s="1"/>
  <c r="F79" i="20" s="1"/>
  <c r="U30" i="20"/>
  <c r="U31" i="20" s="1"/>
  <c r="U79" i="20" s="1"/>
  <c r="U75" i="20"/>
  <c r="Z77" i="20"/>
  <c r="P80" i="20"/>
  <c r="P66" i="20"/>
  <c r="P81" i="20" s="1"/>
  <c r="O16" i="20"/>
  <c r="O69" i="20" s="1"/>
  <c r="BG50" i="20"/>
  <c r="BG72" i="20" s="1"/>
  <c r="O10" i="20"/>
  <c r="S26" i="20"/>
  <c r="BG43" i="20"/>
  <c r="AE61" i="20"/>
  <c r="BC50" i="20"/>
  <c r="BC72" i="20" s="1"/>
  <c r="AE10" i="20"/>
  <c r="AU26" i="20"/>
  <c r="AA43" i="20"/>
  <c r="AA61" i="20"/>
  <c r="R77" i="20"/>
  <c r="AQ28" i="20" l="1"/>
  <c r="AQ75" i="20" s="1"/>
  <c r="V30" i="20"/>
  <c r="V31" i="20" s="1"/>
  <c r="V79" i="20" s="1"/>
  <c r="V77" i="20"/>
  <c r="H65" i="20"/>
  <c r="H66" i="20" s="1"/>
  <c r="H81" i="20" s="1"/>
  <c r="AY63" i="20"/>
  <c r="AY77" i="20" s="1"/>
  <c r="AQ17" i="20"/>
  <c r="AQ74" i="20" s="1"/>
  <c r="AU52" i="20"/>
  <c r="AU76" i="20" s="1"/>
  <c r="J64" i="20"/>
  <c r="J65" i="20" s="1"/>
  <c r="AU63" i="20"/>
  <c r="AU77" i="20" s="1"/>
  <c r="AL64" i="20"/>
  <c r="AM63" i="20"/>
  <c r="AM77" i="20" s="1"/>
  <c r="AQ68" i="20"/>
  <c r="AI70" i="20"/>
  <c r="Z64" i="20"/>
  <c r="Z65" i="20" s="1"/>
  <c r="J30" i="20"/>
  <c r="J31" i="20" s="1"/>
  <c r="J79" i="20" s="1"/>
  <c r="AP30" i="20"/>
  <c r="AP31" i="20" s="1"/>
  <c r="AP79" i="20" s="1"/>
  <c r="AM52" i="20"/>
  <c r="AM76" i="20" s="1"/>
  <c r="BF64" i="20"/>
  <c r="BF65" i="20" s="1"/>
  <c r="AQ63" i="20"/>
  <c r="AQ77" i="20" s="1"/>
  <c r="AM28" i="20"/>
  <c r="BG63" i="20"/>
  <c r="BG77" i="20" s="1"/>
  <c r="O63" i="20"/>
  <c r="O77" i="20" s="1"/>
  <c r="AA70" i="20"/>
  <c r="BC52" i="20"/>
  <c r="BC76" i="20" s="1"/>
  <c r="AU17" i="20"/>
  <c r="AU74" i="20" s="1"/>
  <c r="AA71" i="20"/>
  <c r="AA52" i="20"/>
  <c r="AA76" i="20" s="1"/>
  <c r="AE73" i="20"/>
  <c r="AE63" i="20"/>
  <c r="T80" i="20"/>
  <c r="T66" i="20"/>
  <c r="T81" i="20" s="1"/>
  <c r="BC73" i="20"/>
  <c r="BC63" i="20"/>
  <c r="AM68" i="20"/>
  <c r="AM17" i="20"/>
  <c r="AM74" i="20" s="1"/>
  <c r="K70" i="20"/>
  <c r="K28" i="20"/>
  <c r="W71" i="20"/>
  <c r="W52" i="20"/>
  <c r="W76" i="20" s="1"/>
  <c r="S71" i="20"/>
  <c r="S52" i="20"/>
  <c r="S76" i="20" s="1"/>
  <c r="F80" i="20"/>
  <c r="F66" i="20"/>
  <c r="F81" i="20" s="1"/>
  <c r="BG70" i="20"/>
  <c r="BG28" i="20"/>
  <c r="BC28" i="20"/>
  <c r="BC70" i="20"/>
  <c r="S73" i="20"/>
  <c r="S63" i="20"/>
  <c r="AI73" i="20"/>
  <c r="AI63" i="20"/>
  <c r="AN80" i="20"/>
  <c r="AN66" i="20"/>
  <c r="AN81" i="20" s="1"/>
  <c r="AB66" i="20"/>
  <c r="AB81" i="20" s="1"/>
  <c r="AB80" i="20"/>
  <c r="O70" i="20"/>
  <c r="O28" i="20"/>
  <c r="V65" i="20"/>
  <c r="S68" i="20"/>
  <c r="S17" i="20"/>
  <c r="S74" i="20" s="1"/>
  <c r="W70" i="20"/>
  <c r="W28" i="20"/>
  <c r="N64" i="20"/>
  <c r="N77" i="20"/>
  <c r="N30" i="20"/>
  <c r="N31" i="20" s="1"/>
  <c r="N79" i="20" s="1"/>
  <c r="N75" i="20"/>
  <c r="M78" i="20"/>
  <c r="M65" i="20"/>
  <c r="AU70" i="20"/>
  <c r="AU28" i="20"/>
  <c r="BG71" i="20"/>
  <c r="BG52" i="20"/>
  <c r="BG76" i="20" s="1"/>
  <c r="W73" i="20"/>
  <c r="W63" i="20"/>
  <c r="U78" i="20"/>
  <c r="U65" i="20"/>
  <c r="BB75" i="20"/>
  <c r="BB30" i="20"/>
  <c r="BB31" i="20" s="1"/>
  <c r="BB79" i="20" s="1"/>
  <c r="AE71" i="20"/>
  <c r="AE52" i="20"/>
  <c r="AE76" i="20" s="1"/>
  <c r="AH30" i="20"/>
  <c r="AH31" i="20" s="1"/>
  <c r="AH79" i="20" s="1"/>
  <c r="AH75" i="20"/>
  <c r="W68" i="20"/>
  <c r="W17" i="20"/>
  <c r="W74" i="20" s="1"/>
  <c r="AP77" i="20"/>
  <c r="AP64" i="20"/>
  <c r="F78" i="20"/>
  <c r="AT75" i="20"/>
  <c r="AT30" i="20"/>
  <c r="AT31" i="20" s="1"/>
  <c r="AT79" i="20" s="1"/>
  <c r="AD64" i="20"/>
  <c r="AD77" i="20"/>
  <c r="AC78" i="20"/>
  <c r="AC65" i="20"/>
  <c r="AH77" i="20"/>
  <c r="AH64" i="20"/>
  <c r="AY71" i="20"/>
  <c r="AY52" i="20"/>
  <c r="AY76" i="20" s="1"/>
  <c r="Q78" i="20"/>
  <c r="Q65" i="20"/>
  <c r="I75" i="20"/>
  <c r="I30" i="20"/>
  <c r="I31" i="20" s="1"/>
  <c r="I79" i="20" s="1"/>
  <c r="R64" i="20"/>
  <c r="AE68" i="20"/>
  <c r="AE17" i="20"/>
  <c r="AE74" i="20" s="1"/>
  <c r="S28" i="20"/>
  <c r="S70" i="20"/>
  <c r="K71" i="20"/>
  <c r="K52" i="20"/>
  <c r="K76" i="20" s="1"/>
  <c r="AI68" i="20"/>
  <c r="AI17" i="20"/>
  <c r="AI74" i="20" s="1"/>
  <c r="BG68" i="20"/>
  <c r="BG17" i="20"/>
  <c r="BG74" i="20" s="1"/>
  <c r="G77" i="20"/>
  <c r="G64" i="20"/>
  <c r="L66" i="20"/>
  <c r="L81" i="20" s="1"/>
  <c r="L80" i="20"/>
  <c r="BC68" i="20"/>
  <c r="BC17" i="20"/>
  <c r="BC74" i="20" s="1"/>
  <c r="AO78" i="20"/>
  <c r="AO65" i="20"/>
  <c r="AS78" i="20"/>
  <c r="AS65" i="20"/>
  <c r="Z30" i="20"/>
  <c r="Z31" i="20" s="1"/>
  <c r="Z79" i="20" s="1"/>
  <c r="O71" i="20"/>
  <c r="O52" i="20"/>
  <c r="O76" i="20" s="1"/>
  <c r="AA68" i="20"/>
  <c r="AA17" i="20"/>
  <c r="AA74" i="20" s="1"/>
  <c r="AA75" i="20"/>
  <c r="BA78" i="20"/>
  <c r="BA65" i="20"/>
  <c r="AD30" i="20"/>
  <c r="AD31" i="20" s="1"/>
  <c r="AD79" i="20" s="1"/>
  <c r="AD75" i="20"/>
  <c r="AK78" i="20"/>
  <c r="AK65" i="20"/>
  <c r="AI75" i="20"/>
  <c r="AW78" i="20"/>
  <c r="AW65" i="20"/>
  <c r="BD80" i="20"/>
  <c r="BD66" i="20"/>
  <c r="BD81" i="20" s="1"/>
  <c r="AX77" i="20"/>
  <c r="AX64" i="20"/>
  <c r="AG78" i="20"/>
  <c r="AG65" i="20"/>
  <c r="AA73" i="20"/>
  <c r="AA63" i="20"/>
  <c r="O17" i="20"/>
  <c r="O74" i="20" s="1"/>
  <c r="O68" i="20"/>
  <c r="K73" i="20"/>
  <c r="K63" i="20"/>
  <c r="R75" i="20"/>
  <c r="R30" i="20"/>
  <c r="R31" i="20" s="1"/>
  <c r="R79" i="20" s="1"/>
  <c r="AT64" i="20"/>
  <c r="AT77" i="20"/>
  <c r="AE70" i="20"/>
  <c r="AE28" i="20"/>
  <c r="X80" i="20"/>
  <c r="X66" i="20"/>
  <c r="X81" i="20" s="1"/>
  <c r="AY68" i="20"/>
  <c r="AY17" i="20"/>
  <c r="AY74" i="20" s="1"/>
  <c r="AQ71" i="20"/>
  <c r="AQ52" i="20"/>
  <c r="AQ76" i="20" s="1"/>
  <c r="AY70" i="20"/>
  <c r="AY28" i="20"/>
  <c r="BE78" i="20"/>
  <c r="BE65" i="20"/>
  <c r="AX30" i="20"/>
  <c r="AX31" i="20" s="1"/>
  <c r="AX79" i="20" s="1"/>
  <c r="Y78" i="20"/>
  <c r="Y65" i="20"/>
  <c r="BF30" i="20"/>
  <c r="BF31" i="20" s="1"/>
  <c r="BF79" i="20" s="1"/>
  <c r="G75" i="20"/>
  <c r="G30" i="20"/>
  <c r="G31" i="20" s="1"/>
  <c r="G79" i="20" s="1"/>
  <c r="I77" i="20"/>
  <c r="I64" i="20"/>
  <c r="AL75" i="20"/>
  <c r="AL30" i="20"/>
  <c r="AL31" i="20" s="1"/>
  <c r="AL79" i="20" s="1"/>
  <c r="BB77" i="20"/>
  <c r="BB64" i="20"/>
  <c r="AV80" i="20"/>
  <c r="AV66" i="20"/>
  <c r="AV81" i="20" s="1"/>
  <c r="AI52" i="20"/>
  <c r="AI76" i="20" s="1"/>
  <c r="V78" i="20" l="1"/>
  <c r="H80" i="20"/>
  <c r="AU64" i="20"/>
  <c r="AU65" i="20" s="1"/>
  <c r="AL78" i="20"/>
  <c r="AL65" i="20"/>
  <c r="AL80" i="20" s="1"/>
  <c r="AQ30" i="20"/>
  <c r="AQ31" i="20" s="1"/>
  <c r="AQ79" i="20" s="1"/>
  <c r="AM64" i="20"/>
  <c r="AM65" i="20" s="1"/>
  <c r="AI30" i="20"/>
  <c r="AI31" i="20" s="1"/>
  <c r="AI79" i="20" s="1"/>
  <c r="AM30" i="20"/>
  <c r="AM31" i="20" s="1"/>
  <c r="AM79" i="20" s="1"/>
  <c r="AM75" i="20"/>
  <c r="BG64" i="20"/>
  <c r="BG65" i="20" s="1"/>
  <c r="J78" i="20"/>
  <c r="AA30" i="20"/>
  <c r="AA31" i="20" s="1"/>
  <c r="AA79" i="20" s="1"/>
  <c r="Z78" i="20"/>
  <c r="AQ64" i="20"/>
  <c r="AY64" i="20"/>
  <c r="BB78" i="20"/>
  <c r="BB65" i="20"/>
  <c r="I78" i="20"/>
  <c r="I65" i="20"/>
  <c r="AY75" i="20"/>
  <c r="AY30" i="20"/>
  <c r="AY31" i="20" s="1"/>
  <c r="AY79" i="20" s="1"/>
  <c r="K77" i="20"/>
  <c r="K64" i="20"/>
  <c r="AA77" i="20"/>
  <c r="AA64" i="20"/>
  <c r="AX65" i="20"/>
  <c r="AX78" i="20"/>
  <c r="AW80" i="20"/>
  <c r="AW66" i="20"/>
  <c r="AW81" i="20" s="1"/>
  <c r="S75" i="20"/>
  <c r="S30" i="20"/>
  <c r="S31" i="20" s="1"/>
  <c r="S79" i="20" s="1"/>
  <c r="Q80" i="20"/>
  <c r="Q66" i="20"/>
  <c r="Q81" i="20" s="1"/>
  <c r="AH78" i="20"/>
  <c r="AH65" i="20"/>
  <c r="J80" i="20"/>
  <c r="J66" i="20"/>
  <c r="J81" i="20" s="1"/>
  <c r="BC75" i="20"/>
  <c r="BC30" i="20"/>
  <c r="BC31" i="20" s="1"/>
  <c r="BC79" i="20" s="1"/>
  <c r="AT78" i="20"/>
  <c r="AT65" i="20"/>
  <c r="AO80" i="20"/>
  <c r="AO66" i="20"/>
  <c r="AO81" i="20" s="1"/>
  <c r="BF80" i="20"/>
  <c r="BF66" i="20"/>
  <c r="BF81" i="20" s="1"/>
  <c r="W77" i="20"/>
  <c r="W64" i="20"/>
  <c r="M80" i="20"/>
  <c r="M66" i="20"/>
  <c r="M81" i="20" s="1"/>
  <c r="O64" i="20"/>
  <c r="V80" i="20"/>
  <c r="V66" i="20"/>
  <c r="V81" i="20" s="1"/>
  <c r="S77" i="20"/>
  <c r="S64" i="20"/>
  <c r="AE77" i="20"/>
  <c r="AE64" i="20"/>
  <c r="BE80" i="20"/>
  <c r="BE66" i="20"/>
  <c r="BE81" i="20" s="1"/>
  <c r="AE75" i="20"/>
  <c r="AE30" i="20"/>
  <c r="AE31" i="20" s="1"/>
  <c r="AE79" i="20" s="1"/>
  <c r="AG80" i="20"/>
  <c r="AG66" i="20"/>
  <c r="AG81" i="20" s="1"/>
  <c r="AK80" i="20"/>
  <c r="AK66" i="20"/>
  <c r="AK81" i="20" s="1"/>
  <c r="BA80" i="20"/>
  <c r="BA66" i="20"/>
  <c r="BA81" i="20" s="1"/>
  <c r="AC80" i="20"/>
  <c r="AC66" i="20"/>
  <c r="AC81" i="20" s="1"/>
  <c r="BF78" i="20"/>
  <c r="N65" i="20"/>
  <c r="N78" i="20"/>
  <c r="Y80" i="20"/>
  <c r="Y66" i="20"/>
  <c r="Y81" i="20" s="1"/>
  <c r="AS80" i="20"/>
  <c r="AS66" i="20"/>
  <c r="AS81" i="20" s="1"/>
  <c r="G78" i="20"/>
  <c r="G65" i="20"/>
  <c r="R78" i="20"/>
  <c r="R65" i="20"/>
  <c r="AD78" i="20"/>
  <c r="AD65" i="20"/>
  <c r="AP78" i="20"/>
  <c r="AP65" i="20"/>
  <c r="U80" i="20"/>
  <c r="U66" i="20"/>
  <c r="U81" i="20" s="1"/>
  <c r="AU75" i="20"/>
  <c r="AU30" i="20"/>
  <c r="AU31" i="20" s="1"/>
  <c r="AU79" i="20" s="1"/>
  <c r="W75" i="20"/>
  <c r="W30" i="20"/>
  <c r="W31" i="20" s="1"/>
  <c r="W79" i="20" s="1"/>
  <c r="O75" i="20"/>
  <c r="O30" i="20"/>
  <c r="O31" i="20" s="1"/>
  <c r="O79" i="20" s="1"/>
  <c r="AI77" i="20"/>
  <c r="AI64" i="20"/>
  <c r="BG75" i="20"/>
  <c r="BG30" i="20"/>
  <c r="BG31" i="20" s="1"/>
  <c r="BG79" i="20" s="1"/>
  <c r="K75" i="20"/>
  <c r="K30" i="20"/>
  <c r="K31" i="20" s="1"/>
  <c r="K79" i="20" s="1"/>
  <c r="BC77" i="20"/>
  <c r="BC64" i="20"/>
  <c r="Z80" i="20"/>
  <c r="Z66" i="20"/>
  <c r="Z81" i="20" s="1"/>
  <c r="AM78" i="20" l="1"/>
  <c r="AL66" i="20"/>
  <c r="AL81" i="20" s="1"/>
  <c r="AY78" i="20"/>
  <c r="AQ78" i="20"/>
  <c r="AQ65" i="20"/>
  <c r="AQ66" i="20" s="1"/>
  <c r="AQ81" i="20" s="1"/>
  <c r="AY65" i="20"/>
  <c r="AY80" i="20" s="1"/>
  <c r="BG78" i="20"/>
  <c r="O78" i="20"/>
  <c r="O65" i="20"/>
  <c r="AU80" i="20"/>
  <c r="AU66" i="20"/>
  <c r="AU81" i="20" s="1"/>
  <c r="AX66" i="20"/>
  <c r="AX81" i="20" s="1"/>
  <c r="AX80" i="20"/>
  <c r="BC78" i="20"/>
  <c r="BC65" i="20"/>
  <c r="AP66" i="20"/>
  <c r="AP81" i="20" s="1"/>
  <c r="AP80" i="20"/>
  <c r="R80" i="20"/>
  <c r="R66" i="20"/>
  <c r="R81" i="20" s="1"/>
  <c r="AM66" i="20"/>
  <c r="AM81" i="20" s="1"/>
  <c r="AM80" i="20"/>
  <c r="AT80" i="20"/>
  <c r="AT66" i="20"/>
  <c r="AT81" i="20" s="1"/>
  <c r="AH80" i="20"/>
  <c r="AH66" i="20"/>
  <c r="AH81" i="20" s="1"/>
  <c r="AA78" i="20"/>
  <c r="AA65" i="20"/>
  <c r="I80" i="20"/>
  <c r="I66" i="20"/>
  <c r="I81" i="20" s="1"/>
  <c r="N80" i="20"/>
  <c r="N66" i="20"/>
  <c r="N81" i="20" s="1"/>
  <c r="AE78" i="20"/>
  <c r="AE65" i="20"/>
  <c r="S65" i="20"/>
  <c r="S78" i="20"/>
  <c r="AI78" i="20"/>
  <c r="AI65" i="20"/>
  <c r="AD80" i="20"/>
  <c r="AD66" i="20"/>
  <c r="AD81" i="20" s="1"/>
  <c r="G80" i="20"/>
  <c r="G66" i="20"/>
  <c r="G81" i="20" s="1"/>
  <c r="W78" i="20"/>
  <c r="W65" i="20"/>
  <c r="AU78" i="20"/>
  <c r="BG80" i="20"/>
  <c r="BG66" i="20"/>
  <c r="BG81" i="20" s="1"/>
  <c r="K78" i="20"/>
  <c r="K65" i="20"/>
  <c r="BB66" i="20"/>
  <c r="BB81" i="20" s="1"/>
  <c r="BB80" i="20"/>
  <c r="AY66" i="20" l="1"/>
  <c r="AY81" i="20" s="1"/>
  <c r="AQ80" i="20"/>
  <c r="K66" i="20"/>
  <c r="K81" i="20" s="1"/>
  <c r="K80" i="20"/>
  <c r="W80" i="20"/>
  <c r="W66" i="20"/>
  <c r="W81" i="20" s="1"/>
  <c r="AA80" i="20"/>
  <c r="AA66" i="20"/>
  <c r="AA81" i="20" s="1"/>
  <c r="BC80" i="20"/>
  <c r="BC66" i="20"/>
  <c r="BC81" i="20" s="1"/>
  <c r="S80" i="20"/>
  <c r="S66" i="20"/>
  <c r="S81" i="20" s="1"/>
  <c r="AI80" i="20"/>
  <c r="AI66" i="20"/>
  <c r="AI81" i="20" s="1"/>
  <c r="AE80" i="20"/>
  <c r="AE66" i="20"/>
  <c r="AE81" i="20" s="1"/>
  <c r="O66" i="20"/>
  <c r="O81" i="20" s="1"/>
  <c r="O80" i="20"/>
  <c r="AG54" i="18" l="1"/>
  <c r="AF54" i="18"/>
  <c r="AE54" i="18"/>
  <c r="AE56" i="18" s="1"/>
  <c r="AD54" i="18"/>
  <c r="AD67" i="18" s="1"/>
  <c r="AC54" i="18"/>
  <c r="AB54" i="18"/>
  <c r="AA54" i="18"/>
  <c r="AA67" i="18" s="1"/>
  <c r="Z54" i="18"/>
  <c r="Z71" i="18" s="1"/>
  <c r="Y54" i="18"/>
  <c r="X54" i="18"/>
  <c r="W54" i="18"/>
  <c r="V54" i="18"/>
  <c r="V71" i="18" s="1"/>
  <c r="U54" i="18"/>
  <c r="T54" i="18"/>
  <c r="S54" i="18"/>
  <c r="S67" i="18" s="1"/>
  <c r="R54" i="18"/>
  <c r="R56" i="18" s="1"/>
  <c r="Q54" i="18"/>
  <c r="P54" i="18"/>
  <c r="O54" i="18"/>
  <c r="O56" i="18" s="1"/>
  <c r="N54" i="18"/>
  <c r="N71" i="18" s="1"/>
  <c r="M54" i="18"/>
  <c r="L54" i="18"/>
  <c r="K54" i="18"/>
  <c r="K71" i="18" s="1"/>
  <c r="J54" i="18"/>
  <c r="J67" i="18" s="1"/>
  <c r="I54" i="18"/>
  <c r="H54" i="18"/>
  <c r="G54" i="18"/>
  <c r="F54" i="18"/>
  <c r="F67" i="18" s="1"/>
  <c r="AG44" i="18"/>
  <c r="AG66" i="18" s="1"/>
  <c r="AF44" i="18"/>
  <c r="AF66" i="18" s="1"/>
  <c r="AE44" i="18"/>
  <c r="AE66" i="18" s="1"/>
  <c r="AD44" i="18"/>
  <c r="AD66" i="18" s="1"/>
  <c r="AC44" i="18"/>
  <c r="AC66" i="18" s="1"/>
  <c r="AB44" i="18"/>
  <c r="AB66" i="18" s="1"/>
  <c r="AA44" i="18"/>
  <c r="AA66" i="18" s="1"/>
  <c r="Z44" i="18"/>
  <c r="Z66" i="18" s="1"/>
  <c r="Y44" i="18"/>
  <c r="Y66" i="18" s="1"/>
  <c r="X44" i="18"/>
  <c r="X66" i="18" s="1"/>
  <c r="W44" i="18"/>
  <c r="W66" i="18" s="1"/>
  <c r="V44" i="18"/>
  <c r="V66" i="18" s="1"/>
  <c r="U44" i="18"/>
  <c r="U66" i="18" s="1"/>
  <c r="T44" i="18"/>
  <c r="T66" i="18" s="1"/>
  <c r="S44" i="18"/>
  <c r="S66" i="18" s="1"/>
  <c r="R44" i="18"/>
  <c r="R66" i="18" s="1"/>
  <c r="Q44" i="18"/>
  <c r="Q66" i="18" s="1"/>
  <c r="P44" i="18"/>
  <c r="P66" i="18" s="1"/>
  <c r="O44" i="18"/>
  <c r="O66" i="18" s="1"/>
  <c r="N44" i="18"/>
  <c r="N66" i="18" s="1"/>
  <c r="M44" i="18"/>
  <c r="M66" i="18" s="1"/>
  <c r="L44" i="18"/>
  <c r="L66" i="18" s="1"/>
  <c r="K44" i="18"/>
  <c r="K66" i="18" s="1"/>
  <c r="J44" i="18"/>
  <c r="J66" i="18" s="1"/>
  <c r="I44" i="18"/>
  <c r="I66" i="18" s="1"/>
  <c r="H44" i="18"/>
  <c r="H66" i="18" s="1"/>
  <c r="G44" i="18"/>
  <c r="G66" i="18" s="1"/>
  <c r="F44" i="18"/>
  <c r="F66" i="18" s="1"/>
  <c r="AG38" i="18"/>
  <c r="AG65" i="18" s="1"/>
  <c r="AF38" i="18"/>
  <c r="AF65" i="18" s="1"/>
  <c r="AE38" i="18"/>
  <c r="AE65" i="18" s="1"/>
  <c r="AD38" i="18"/>
  <c r="AD65" i="18" s="1"/>
  <c r="AC38" i="18"/>
  <c r="AC65" i="18" s="1"/>
  <c r="AB38" i="18"/>
  <c r="AB65" i="18" s="1"/>
  <c r="AA38" i="18"/>
  <c r="AA46" i="18" s="1"/>
  <c r="AA70" i="18" s="1"/>
  <c r="Z38" i="18"/>
  <c r="Z46" i="18" s="1"/>
  <c r="Z70" i="18" s="1"/>
  <c r="Y38" i="18"/>
  <c r="Y65" i="18" s="1"/>
  <c r="X38" i="18"/>
  <c r="X65" i="18" s="1"/>
  <c r="W38" i="18"/>
  <c r="W65" i="18" s="1"/>
  <c r="V38" i="18"/>
  <c r="V65" i="18" s="1"/>
  <c r="U38" i="18"/>
  <c r="U65" i="18" s="1"/>
  <c r="T38" i="18"/>
  <c r="T65" i="18" s="1"/>
  <c r="S38" i="18"/>
  <c r="S46" i="18" s="1"/>
  <c r="S70" i="18" s="1"/>
  <c r="R38" i="18"/>
  <c r="R46" i="18" s="1"/>
  <c r="R70" i="18" s="1"/>
  <c r="Q38" i="18"/>
  <c r="Q65" i="18" s="1"/>
  <c r="P38" i="18"/>
  <c r="P65" i="18" s="1"/>
  <c r="O38" i="18"/>
  <c r="O65" i="18" s="1"/>
  <c r="N38" i="18"/>
  <c r="N46" i="18" s="1"/>
  <c r="N70" i="18" s="1"/>
  <c r="M38" i="18"/>
  <c r="M65" i="18" s="1"/>
  <c r="L38" i="18"/>
  <c r="L65" i="18" s="1"/>
  <c r="K38" i="18"/>
  <c r="K65" i="18" s="1"/>
  <c r="J38" i="18"/>
  <c r="J65" i="18" s="1"/>
  <c r="I38" i="18"/>
  <c r="I65" i="18" s="1"/>
  <c r="H38" i="18"/>
  <c r="H65" i="18" s="1"/>
  <c r="G38" i="18"/>
  <c r="G65" i="18" s="1"/>
  <c r="F38" i="18"/>
  <c r="F46" i="18" s="1"/>
  <c r="F70" i="18" s="1"/>
  <c r="AG23" i="18"/>
  <c r="AG64" i="18" s="1"/>
  <c r="AF23" i="18"/>
  <c r="AF64" i="18" s="1"/>
  <c r="AE23" i="18"/>
  <c r="AD23" i="18"/>
  <c r="AC23" i="18"/>
  <c r="AC64" i="18" s="1"/>
  <c r="AB23" i="18"/>
  <c r="AB64" i="18" s="1"/>
  <c r="AA23" i="18"/>
  <c r="Z23" i="18"/>
  <c r="Z64" i="18" s="1"/>
  <c r="Y23" i="18"/>
  <c r="Y64" i="18" s="1"/>
  <c r="X23" i="18"/>
  <c r="X64" i="18" s="1"/>
  <c r="W23" i="18"/>
  <c r="W25" i="18" s="1"/>
  <c r="V23" i="18"/>
  <c r="V64" i="18" s="1"/>
  <c r="U23" i="18"/>
  <c r="U64" i="18" s="1"/>
  <c r="T23" i="18"/>
  <c r="T64" i="18" s="1"/>
  <c r="S23" i="18"/>
  <c r="S64" i="18" s="1"/>
  <c r="R23" i="18"/>
  <c r="R64" i="18" s="1"/>
  <c r="Q23" i="18"/>
  <c r="Q64" i="18" s="1"/>
  <c r="P23" i="18"/>
  <c r="P64" i="18" s="1"/>
  <c r="O23" i="18"/>
  <c r="O64" i="18" s="1"/>
  <c r="N23" i="18"/>
  <c r="N64" i="18" s="1"/>
  <c r="M23" i="18"/>
  <c r="M64" i="18" s="1"/>
  <c r="L23" i="18"/>
  <c r="L64" i="18" s="1"/>
  <c r="K23" i="18"/>
  <c r="K64" i="18" s="1"/>
  <c r="J23" i="18"/>
  <c r="J64" i="18" s="1"/>
  <c r="I23" i="18"/>
  <c r="I25" i="18" s="1"/>
  <c r="H23" i="18"/>
  <c r="H64" i="18" s="1"/>
  <c r="G23" i="18"/>
  <c r="G64" i="18" s="1"/>
  <c r="F23" i="18"/>
  <c r="F64" i="18" s="1"/>
  <c r="AG14" i="18"/>
  <c r="AG63" i="18" s="1"/>
  <c r="AF14" i="18"/>
  <c r="AF63" i="18" s="1"/>
  <c r="AE14" i="18"/>
  <c r="AE63" i="18" s="1"/>
  <c r="AD14" i="18"/>
  <c r="AD63" i="18" s="1"/>
  <c r="AC14" i="18"/>
  <c r="AC63" i="18" s="1"/>
  <c r="AB14" i="18"/>
  <c r="AB63" i="18" s="1"/>
  <c r="AA14" i="18"/>
  <c r="AA63" i="18" s="1"/>
  <c r="Z14" i="18"/>
  <c r="Z63" i="18" s="1"/>
  <c r="Y14" i="18"/>
  <c r="Y63" i="18" s="1"/>
  <c r="X14" i="18"/>
  <c r="X63" i="18" s="1"/>
  <c r="W14" i="18"/>
  <c r="W63" i="18" s="1"/>
  <c r="V14" i="18"/>
  <c r="V63" i="18" s="1"/>
  <c r="U14" i="18"/>
  <c r="U63" i="18" s="1"/>
  <c r="T14" i="18"/>
  <c r="T63" i="18" s="1"/>
  <c r="S14" i="18"/>
  <c r="S63" i="18" s="1"/>
  <c r="R14" i="18"/>
  <c r="R63" i="18" s="1"/>
  <c r="Q14" i="18"/>
  <c r="Q63" i="18" s="1"/>
  <c r="P14" i="18"/>
  <c r="P63" i="18" s="1"/>
  <c r="O14" i="18"/>
  <c r="O63" i="18" s="1"/>
  <c r="N14" i="18"/>
  <c r="N63" i="18" s="1"/>
  <c r="M14" i="18"/>
  <c r="M63" i="18" s="1"/>
  <c r="L14" i="18"/>
  <c r="L63" i="18" s="1"/>
  <c r="K14" i="18"/>
  <c r="K63" i="18" s="1"/>
  <c r="J14" i="18"/>
  <c r="J63" i="18" s="1"/>
  <c r="I14" i="18"/>
  <c r="I63" i="18" s="1"/>
  <c r="H14" i="18"/>
  <c r="H63" i="18" s="1"/>
  <c r="G14" i="18"/>
  <c r="G63" i="18" s="1"/>
  <c r="F14" i="18"/>
  <c r="F63" i="18" s="1"/>
  <c r="AG9" i="18"/>
  <c r="AG62" i="18" s="1"/>
  <c r="AF9" i="18"/>
  <c r="AF62" i="18" s="1"/>
  <c r="AE9" i="18"/>
  <c r="AE15" i="18" s="1"/>
  <c r="AD9" i="18"/>
  <c r="AD62" i="18" s="1"/>
  <c r="AC9" i="18"/>
  <c r="AC62" i="18" s="1"/>
  <c r="AB9" i="18"/>
  <c r="AB62" i="18" s="1"/>
  <c r="AA9" i="18"/>
  <c r="AA62" i="18" s="1"/>
  <c r="Z9" i="18"/>
  <c r="Z15" i="18" s="1"/>
  <c r="Y9" i="18"/>
  <c r="Y62" i="18" s="1"/>
  <c r="X9" i="18"/>
  <c r="X62" i="18" s="1"/>
  <c r="W9" i="18"/>
  <c r="W62" i="18" s="1"/>
  <c r="V9" i="18"/>
  <c r="V62" i="18" s="1"/>
  <c r="U9" i="18"/>
  <c r="U15" i="18" s="1"/>
  <c r="T9" i="18"/>
  <c r="T62" i="18" s="1"/>
  <c r="S9" i="18"/>
  <c r="S62" i="18" s="1"/>
  <c r="R9" i="18"/>
  <c r="R62" i="18" s="1"/>
  <c r="Q9" i="18"/>
  <c r="Q62" i="18" s="1"/>
  <c r="P9" i="18"/>
  <c r="P62" i="18" s="1"/>
  <c r="O9" i="18"/>
  <c r="O62" i="18" s="1"/>
  <c r="N9" i="18"/>
  <c r="N62" i="18" s="1"/>
  <c r="M9" i="18"/>
  <c r="M62" i="18" s="1"/>
  <c r="L9" i="18"/>
  <c r="L62" i="18" s="1"/>
  <c r="K9" i="18"/>
  <c r="K62" i="18" s="1"/>
  <c r="J9" i="18"/>
  <c r="J62" i="18" s="1"/>
  <c r="I9" i="18"/>
  <c r="I62" i="18" s="1"/>
  <c r="H9" i="18"/>
  <c r="H62" i="18" s="1"/>
  <c r="G9" i="18"/>
  <c r="G62" i="18" s="1"/>
  <c r="F9" i="18"/>
  <c r="F62" i="18" s="1"/>
  <c r="Z62" i="18" l="1"/>
  <c r="J56" i="18"/>
  <c r="F65" i="18"/>
  <c r="AE62" i="18"/>
  <c r="R65" i="18"/>
  <c r="S71" i="18"/>
  <c r="AF25" i="18"/>
  <c r="AF69" i="18" s="1"/>
  <c r="W64" i="18"/>
  <c r="Z67" i="18"/>
  <c r="R58" i="18"/>
  <c r="R59" i="18" s="1"/>
  <c r="R74" i="18" s="1"/>
  <c r="J71" i="18"/>
  <c r="Z56" i="18"/>
  <c r="Z58" i="18" s="1"/>
  <c r="AA65" i="18"/>
  <c r="N67" i="18"/>
  <c r="AD71" i="18"/>
  <c r="AE68" i="18"/>
  <c r="W69" i="18"/>
  <c r="Z68" i="18"/>
  <c r="U68" i="18"/>
  <c r="I69" i="18"/>
  <c r="H15" i="18"/>
  <c r="L15" i="18"/>
  <c r="P15" i="18"/>
  <c r="T15" i="18"/>
  <c r="X15" i="18"/>
  <c r="AB15" i="18"/>
  <c r="AF15" i="18"/>
  <c r="H25" i="18"/>
  <c r="L25" i="18"/>
  <c r="P25" i="18"/>
  <c r="T25" i="18"/>
  <c r="X25" i="18"/>
  <c r="AC25" i="18"/>
  <c r="Q46" i="18"/>
  <c r="Q70" i="18" s="1"/>
  <c r="AG46" i="18"/>
  <c r="AG70" i="18" s="1"/>
  <c r="I71" i="18"/>
  <c r="I67" i="18"/>
  <c r="I56" i="18"/>
  <c r="M71" i="18"/>
  <c r="M67" i="18"/>
  <c r="M56" i="18"/>
  <c r="Q71" i="18"/>
  <c r="Q67" i="18"/>
  <c r="Q56" i="18"/>
  <c r="U71" i="18"/>
  <c r="U67" i="18"/>
  <c r="Y71" i="18"/>
  <c r="Y67" i="18"/>
  <c r="Y56" i="18"/>
  <c r="AC71" i="18"/>
  <c r="AC67" i="18"/>
  <c r="AC56" i="18"/>
  <c r="AG71" i="18"/>
  <c r="AG67" i="18"/>
  <c r="AG56" i="18"/>
  <c r="AG58" i="18" s="1"/>
  <c r="U62" i="18"/>
  <c r="I64" i="18"/>
  <c r="I15" i="18"/>
  <c r="I26" i="18" s="1"/>
  <c r="I27" i="18" s="1"/>
  <c r="M15" i="18"/>
  <c r="Q15" i="18"/>
  <c r="Y15" i="18"/>
  <c r="AC15" i="18"/>
  <c r="AG15" i="18"/>
  <c r="M25" i="18"/>
  <c r="Q25" i="18"/>
  <c r="U25" i="18"/>
  <c r="Y25" i="18"/>
  <c r="U46" i="18"/>
  <c r="U70" i="18" s="1"/>
  <c r="F15" i="18"/>
  <c r="J15" i="18"/>
  <c r="N15" i="18"/>
  <c r="R15" i="18"/>
  <c r="V15" i="18"/>
  <c r="AD15" i="18"/>
  <c r="AD64" i="18"/>
  <c r="AD25" i="18"/>
  <c r="F25" i="18"/>
  <c r="J25" i="18"/>
  <c r="N25" i="18"/>
  <c r="R25" i="18"/>
  <c r="V25" i="18"/>
  <c r="Z25" i="18"/>
  <c r="AG25" i="18"/>
  <c r="I46" i="18"/>
  <c r="I70" i="18" s="1"/>
  <c r="Y46" i="18"/>
  <c r="Y70" i="18" s="1"/>
  <c r="G15" i="18"/>
  <c r="K15" i="18"/>
  <c r="O15" i="18"/>
  <c r="S15" i="18"/>
  <c r="W15" i="18"/>
  <c r="W26" i="18" s="1"/>
  <c r="W27" i="18" s="1"/>
  <c r="AA15" i="18"/>
  <c r="AA64" i="18"/>
  <c r="AA25" i="18"/>
  <c r="AE25" i="18"/>
  <c r="AE64" i="18"/>
  <c r="G25" i="18"/>
  <c r="K25" i="18"/>
  <c r="O25" i="18"/>
  <c r="S25" i="18"/>
  <c r="AB25" i="18"/>
  <c r="M46" i="18"/>
  <c r="M70" i="18" s="1"/>
  <c r="AC46" i="18"/>
  <c r="AC70" i="18" s="1"/>
  <c r="U56" i="18"/>
  <c r="H46" i="18"/>
  <c r="H70" i="18" s="1"/>
  <c r="L46" i="18"/>
  <c r="L70" i="18" s="1"/>
  <c r="P46" i="18"/>
  <c r="P70" i="18" s="1"/>
  <c r="T46" i="18"/>
  <c r="T70" i="18" s="1"/>
  <c r="X46" i="18"/>
  <c r="X70" i="18" s="1"/>
  <c r="AB46" i="18"/>
  <c r="AB70" i="18" s="1"/>
  <c r="AF46" i="18"/>
  <c r="AF70" i="18" s="1"/>
  <c r="H71" i="18"/>
  <c r="H67" i="18"/>
  <c r="H56" i="18"/>
  <c r="L71" i="18"/>
  <c r="L67" i="18"/>
  <c r="L56" i="18"/>
  <c r="P71" i="18"/>
  <c r="P67" i="18"/>
  <c r="P56" i="18"/>
  <c r="T71" i="18"/>
  <c r="T67" i="18"/>
  <c r="T56" i="18"/>
  <c r="X71" i="18"/>
  <c r="X67" i="18"/>
  <c r="X56" i="18"/>
  <c r="AB71" i="18"/>
  <c r="AB67" i="18"/>
  <c r="AB56" i="18"/>
  <c r="AF71" i="18"/>
  <c r="AF67" i="18"/>
  <c r="AF56" i="18"/>
  <c r="N56" i="18"/>
  <c r="N58" i="18" s="1"/>
  <c r="S56" i="18"/>
  <c r="S58" i="18" s="1"/>
  <c r="AD56" i="18"/>
  <c r="N65" i="18"/>
  <c r="Z65" i="18"/>
  <c r="K67" i="18"/>
  <c r="V67" i="18"/>
  <c r="F71" i="18"/>
  <c r="R71" i="18"/>
  <c r="AA71" i="18"/>
  <c r="J46" i="18"/>
  <c r="J70" i="18" s="1"/>
  <c r="V46" i="18"/>
  <c r="V70" i="18" s="1"/>
  <c r="AD46" i="18"/>
  <c r="AD70" i="18" s="1"/>
  <c r="F56" i="18"/>
  <c r="F58" i="18" s="1"/>
  <c r="K56" i="18"/>
  <c r="V56" i="18"/>
  <c r="AA56" i="18"/>
  <c r="AA58" i="18" s="1"/>
  <c r="S65" i="18"/>
  <c r="R67" i="18"/>
  <c r="G46" i="18"/>
  <c r="G70" i="18" s="1"/>
  <c r="K46" i="18"/>
  <c r="K70" i="18" s="1"/>
  <c r="O46" i="18"/>
  <c r="O70" i="18" s="1"/>
  <c r="W46" i="18"/>
  <c r="W70" i="18" s="1"/>
  <c r="AE46" i="18"/>
  <c r="AE70" i="18" s="1"/>
  <c r="G71" i="18"/>
  <c r="G67" i="18"/>
  <c r="O71" i="18"/>
  <c r="O67" i="18"/>
  <c r="W71" i="18"/>
  <c r="W67" i="18"/>
  <c r="AE71" i="18"/>
  <c r="AE67" i="18"/>
  <c r="G56" i="18"/>
  <c r="W56" i="18"/>
  <c r="V58" i="18" l="1"/>
  <c r="V59" i="18" s="1"/>
  <c r="V74" i="18" s="1"/>
  <c r="U58" i="18"/>
  <c r="U59" i="18" s="1"/>
  <c r="U74" i="18" s="1"/>
  <c r="Y58" i="18"/>
  <c r="Y59" i="18" s="1"/>
  <c r="Y74" i="18" s="1"/>
  <c r="AF26" i="18"/>
  <c r="AF27" i="18" s="1"/>
  <c r="AF73" i="18" s="1"/>
  <c r="AE58" i="18"/>
  <c r="AE59" i="18" s="1"/>
  <c r="AE74" i="18" s="1"/>
  <c r="AD58" i="18"/>
  <c r="AD59" i="18" s="1"/>
  <c r="AD74" i="18" s="1"/>
  <c r="T58" i="18"/>
  <c r="T59" i="18" s="1"/>
  <c r="T74" i="18" s="1"/>
  <c r="X58" i="18"/>
  <c r="X59" i="18" s="1"/>
  <c r="X74" i="18" s="1"/>
  <c r="H58" i="18"/>
  <c r="H59" i="18" s="1"/>
  <c r="H74" i="18" s="1"/>
  <c r="I58" i="18"/>
  <c r="I59" i="18" s="1"/>
  <c r="I74" i="18" s="1"/>
  <c r="K58" i="18"/>
  <c r="K59" i="18" s="1"/>
  <c r="K74" i="18" s="1"/>
  <c r="W73" i="18"/>
  <c r="I73" i="18"/>
  <c r="AE69" i="18"/>
  <c r="AE26" i="18"/>
  <c r="AE27" i="18" s="1"/>
  <c r="G68" i="18"/>
  <c r="AG69" i="18"/>
  <c r="AG26" i="18"/>
  <c r="AG27" i="18" s="1"/>
  <c r="N68" i="18"/>
  <c r="Q69" i="18"/>
  <c r="Q26" i="18"/>
  <c r="Q27" i="18" s="1"/>
  <c r="AB68" i="18"/>
  <c r="F59" i="18"/>
  <c r="F74" i="18" s="1"/>
  <c r="S59" i="18"/>
  <c r="S74" i="18" s="1"/>
  <c r="AA69" i="18"/>
  <c r="AA26" i="18"/>
  <c r="AA27" i="18" s="1"/>
  <c r="O58" i="18"/>
  <c r="AD68" i="18"/>
  <c r="J58" i="18"/>
  <c r="M69" i="18"/>
  <c r="M26" i="18"/>
  <c r="M27" i="18" s="1"/>
  <c r="G58" i="18"/>
  <c r="AA59" i="18"/>
  <c r="AA74" i="18" s="1"/>
  <c r="N59" i="18"/>
  <c r="N74" i="18" s="1"/>
  <c r="AB58" i="18"/>
  <c r="L58" i="18"/>
  <c r="AB69" i="18"/>
  <c r="AB26" i="18"/>
  <c r="AB27" i="18" s="1"/>
  <c r="G69" i="18"/>
  <c r="G26" i="18"/>
  <c r="G27" i="18" s="1"/>
  <c r="O68" i="18"/>
  <c r="V26" i="18"/>
  <c r="V27" i="18" s="1"/>
  <c r="V69" i="18"/>
  <c r="F69" i="18"/>
  <c r="F26" i="18"/>
  <c r="F27" i="18" s="1"/>
  <c r="V68" i="18"/>
  <c r="F68" i="18"/>
  <c r="Y69" i="18"/>
  <c r="Y26" i="18"/>
  <c r="Y27" i="18" s="1"/>
  <c r="AG68" i="18"/>
  <c r="M68" i="18"/>
  <c r="Z59" i="18"/>
  <c r="Z74" i="18" s="1"/>
  <c r="AC58" i="18"/>
  <c r="Q58" i="18"/>
  <c r="X69" i="18"/>
  <c r="X26" i="18"/>
  <c r="X27" i="18" s="1"/>
  <c r="H69" i="18"/>
  <c r="H26" i="18"/>
  <c r="H27" i="18" s="1"/>
  <c r="T68" i="18"/>
  <c r="O69" i="18"/>
  <c r="O26" i="18"/>
  <c r="O27" i="18" s="1"/>
  <c r="W68" i="18"/>
  <c r="N69" i="18"/>
  <c r="N26" i="18"/>
  <c r="N27" i="18" s="1"/>
  <c r="Y68" i="18"/>
  <c r="P69" i="18"/>
  <c r="P26" i="18"/>
  <c r="P27" i="18" s="1"/>
  <c r="L68" i="18"/>
  <c r="W58" i="18"/>
  <c r="K26" i="18"/>
  <c r="K27" i="18" s="1"/>
  <c r="K69" i="18"/>
  <c r="S68" i="18"/>
  <c r="Z69" i="18"/>
  <c r="Z26" i="18"/>
  <c r="Z27" i="18" s="1"/>
  <c r="J26" i="18"/>
  <c r="J27" i="18" s="1"/>
  <c r="J69" i="18"/>
  <c r="J68" i="18"/>
  <c r="Q68" i="18"/>
  <c r="M58" i="18"/>
  <c r="AC69" i="18"/>
  <c r="AC26" i="18"/>
  <c r="AC27" i="18" s="1"/>
  <c r="L69" i="18"/>
  <c r="L26" i="18"/>
  <c r="L27" i="18" s="1"/>
  <c r="X68" i="18"/>
  <c r="H68" i="18"/>
  <c r="AF58" i="18"/>
  <c r="P58" i="18"/>
  <c r="S26" i="18"/>
  <c r="S27" i="18" s="1"/>
  <c r="S69" i="18"/>
  <c r="AA68" i="18"/>
  <c r="K68" i="18"/>
  <c r="R69" i="18"/>
  <c r="R26" i="18"/>
  <c r="AD26" i="18"/>
  <c r="AD27" i="18" s="1"/>
  <c r="AD69" i="18"/>
  <c r="R68" i="18"/>
  <c r="U69" i="18"/>
  <c r="U26" i="18"/>
  <c r="U27" i="18" s="1"/>
  <c r="AC68" i="18"/>
  <c r="I68" i="18"/>
  <c r="AG59" i="18"/>
  <c r="AG74" i="18" s="1"/>
  <c r="T69" i="18"/>
  <c r="T26" i="18"/>
  <c r="T27" i="18" s="1"/>
  <c r="AF68" i="18"/>
  <c r="P68" i="18"/>
  <c r="I72" i="18" l="1"/>
  <c r="AE72" i="18"/>
  <c r="AA72" i="18"/>
  <c r="AD72" i="18"/>
  <c r="S72" i="18"/>
  <c r="AG72" i="18"/>
  <c r="U72" i="18"/>
  <c r="V72" i="18"/>
  <c r="Y72" i="18"/>
  <c r="Z72" i="18"/>
  <c r="AC73" i="18"/>
  <c r="K73" i="18"/>
  <c r="K60" i="18"/>
  <c r="K75" i="18" s="1"/>
  <c r="AB73" i="18"/>
  <c r="G72" i="18"/>
  <c r="G59" i="18"/>
  <c r="G74" i="18" s="1"/>
  <c r="AD60" i="18"/>
  <c r="AD75" i="18" s="1"/>
  <c r="AD73" i="18"/>
  <c r="S60" i="18"/>
  <c r="S75" i="18" s="1"/>
  <c r="S73" i="18"/>
  <c r="AF72" i="18"/>
  <c r="AF59" i="18"/>
  <c r="Z73" i="18"/>
  <c r="Z60" i="18"/>
  <c r="Z75" i="18" s="1"/>
  <c r="W72" i="18"/>
  <c r="W59" i="18"/>
  <c r="T72" i="18"/>
  <c r="K72" i="18"/>
  <c r="AC72" i="18"/>
  <c r="AC59" i="18"/>
  <c r="AC74" i="18" s="1"/>
  <c r="V73" i="18"/>
  <c r="V60" i="18"/>
  <c r="V75" i="18" s="1"/>
  <c r="AB72" i="18"/>
  <c r="AB59" i="18"/>
  <c r="AB74" i="18" s="1"/>
  <c r="J59" i="18"/>
  <c r="J74" i="18" s="1"/>
  <c r="J72" i="18"/>
  <c r="AA73" i="18"/>
  <c r="AA60" i="18"/>
  <c r="AA75" i="18" s="1"/>
  <c r="Q73" i="18"/>
  <c r="I60" i="18"/>
  <c r="I75" i="18" s="1"/>
  <c r="R27" i="18"/>
  <c r="R72" i="18"/>
  <c r="N60" i="18"/>
  <c r="N75" i="18" s="1"/>
  <c r="N73" i="18"/>
  <c r="X73" i="18"/>
  <c r="X60" i="18"/>
  <c r="X75" i="18" s="1"/>
  <c r="F73" i="18"/>
  <c r="F60" i="18"/>
  <c r="F75" i="18" s="1"/>
  <c r="N72" i="18"/>
  <c r="M73" i="18"/>
  <c r="AG73" i="18"/>
  <c r="AG60" i="18"/>
  <c r="AG75" i="18" s="1"/>
  <c r="AE73" i="18"/>
  <c r="AE60" i="18"/>
  <c r="AE75" i="18" s="1"/>
  <c r="O73" i="18"/>
  <c r="T73" i="18"/>
  <c r="T60" i="18"/>
  <c r="T75" i="18" s="1"/>
  <c r="U73" i="18"/>
  <c r="U60" i="18"/>
  <c r="U75" i="18" s="1"/>
  <c r="P72" i="18"/>
  <c r="P59" i="18"/>
  <c r="P74" i="18" s="1"/>
  <c r="L73" i="18"/>
  <c r="M72" i="18"/>
  <c r="M59" i="18"/>
  <c r="M74" i="18" s="1"/>
  <c r="J73" i="18"/>
  <c r="X72" i="18"/>
  <c r="P73" i="18"/>
  <c r="H73" i="18"/>
  <c r="H60" i="18"/>
  <c r="H75" i="18" s="1"/>
  <c r="Q72" i="18"/>
  <c r="Q59" i="18"/>
  <c r="Q74" i="18" s="1"/>
  <c r="Y73" i="18"/>
  <c r="Y60" i="18"/>
  <c r="Y75" i="18" s="1"/>
  <c r="G73" i="18"/>
  <c r="L72" i="18"/>
  <c r="L59" i="18"/>
  <c r="L74" i="18" s="1"/>
  <c r="O59" i="18"/>
  <c r="O74" i="18" s="1"/>
  <c r="O72" i="18"/>
  <c r="H72" i="18"/>
  <c r="F72" i="18"/>
  <c r="Q60" i="18" l="1"/>
  <c r="Q75" i="18" s="1"/>
  <c r="M60" i="18"/>
  <c r="M75" i="18" s="1"/>
  <c r="J60" i="18"/>
  <c r="J75" i="18" s="1"/>
  <c r="L60" i="18"/>
  <c r="L75" i="18" s="1"/>
  <c r="O60" i="18"/>
  <c r="O75" i="18" s="1"/>
  <c r="R60" i="18"/>
  <c r="R75" i="18" s="1"/>
  <c r="R73" i="18"/>
  <c r="W74" i="18"/>
  <c r="W60" i="18"/>
  <c r="W75" i="18" s="1"/>
  <c r="AF74" i="18"/>
  <c r="AF60" i="18"/>
  <c r="AF75" i="18" s="1"/>
  <c r="AB60" i="18"/>
  <c r="AB75" i="18" s="1"/>
  <c r="AC60" i="18"/>
  <c r="AC75" i="18" s="1"/>
  <c r="G60" i="18"/>
  <c r="G75" i="18" s="1"/>
  <c r="P60" i="18"/>
  <c r="P75" i="18" s="1"/>
  <c r="AJ56" i="16" l="1"/>
  <c r="AJ68" i="16" s="1"/>
  <c r="AI56" i="16"/>
  <c r="AI68" i="16" s="1"/>
  <c r="AH56" i="16"/>
  <c r="AH68" i="16" s="1"/>
  <c r="AG56" i="16"/>
  <c r="AG68" i="16" s="1"/>
  <c r="AF56" i="16"/>
  <c r="AF68" i="16" s="1"/>
  <c r="AE56" i="16"/>
  <c r="AE68" i="16" s="1"/>
  <c r="AD56" i="16"/>
  <c r="AD68" i="16" s="1"/>
  <c r="AC56" i="16"/>
  <c r="AC68" i="16" s="1"/>
  <c r="AB56" i="16"/>
  <c r="AB68" i="16" s="1"/>
  <c r="AA56" i="16"/>
  <c r="AA57" i="16" s="1"/>
  <c r="AA72" i="16" s="1"/>
  <c r="Z56" i="16"/>
  <c r="Z68" i="16" s="1"/>
  <c r="Y56" i="16"/>
  <c r="Y68" i="16" s="1"/>
  <c r="X56" i="16"/>
  <c r="X68" i="16" s="1"/>
  <c r="W56" i="16"/>
  <c r="W68" i="16" s="1"/>
  <c r="V56" i="16"/>
  <c r="V68" i="16" s="1"/>
  <c r="U56" i="16"/>
  <c r="U68" i="16" s="1"/>
  <c r="T56" i="16"/>
  <c r="T68" i="16" s="1"/>
  <c r="S56" i="16"/>
  <c r="S68" i="16" s="1"/>
  <c r="R56" i="16"/>
  <c r="R68" i="16" s="1"/>
  <c r="Q56" i="16"/>
  <c r="Q68" i="16" s="1"/>
  <c r="P56" i="16"/>
  <c r="P68" i="16" s="1"/>
  <c r="O56" i="16"/>
  <c r="O68" i="16" s="1"/>
  <c r="N56" i="16"/>
  <c r="N68" i="16" s="1"/>
  <c r="M56" i="16"/>
  <c r="M68" i="16" s="1"/>
  <c r="L56" i="16"/>
  <c r="L68" i="16" s="1"/>
  <c r="K56" i="16"/>
  <c r="K57" i="16" s="1"/>
  <c r="K72" i="16" s="1"/>
  <c r="J56" i="16"/>
  <c r="J68" i="16" s="1"/>
  <c r="I56" i="16"/>
  <c r="I68" i="16" s="1"/>
  <c r="AJ46" i="16"/>
  <c r="AJ67" i="16" s="1"/>
  <c r="AI46" i="16"/>
  <c r="AI67" i="16" s="1"/>
  <c r="AH46" i="16"/>
  <c r="AH67" i="16" s="1"/>
  <c r="AG46" i="16"/>
  <c r="AG67" i="16" s="1"/>
  <c r="AF46" i="16"/>
  <c r="AF67" i="16" s="1"/>
  <c r="AE46" i="16"/>
  <c r="AE67" i="16" s="1"/>
  <c r="AD46" i="16"/>
  <c r="AD67" i="16" s="1"/>
  <c r="AC46" i="16"/>
  <c r="AC67" i="16" s="1"/>
  <c r="AB46" i="16"/>
  <c r="AB67" i="16" s="1"/>
  <c r="AA46" i="16"/>
  <c r="AA67" i="16" s="1"/>
  <c r="Z46" i="16"/>
  <c r="Z67" i="16" s="1"/>
  <c r="Y46" i="16"/>
  <c r="Y67" i="16" s="1"/>
  <c r="X46" i="16"/>
  <c r="X67" i="16" s="1"/>
  <c r="W46" i="16"/>
  <c r="W67" i="16" s="1"/>
  <c r="V46" i="16"/>
  <c r="V67" i="16" s="1"/>
  <c r="U46" i="16"/>
  <c r="U67" i="16" s="1"/>
  <c r="T46" i="16"/>
  <c r="T67" i="16" s="1"/>
  <c r="S46" i="16"/>
  <c r="S67" i="16" s="1"/>
  <c r="R46" i="16"/>
  <c r="R67" i="16" s="1"/>
  <c r="Q46" i="16"/>
  <c r="Q67" i="16" s="1"/>
  <c r="P46" i="16"/>
  <c r="P67" i="16" s="1"/>
  <c r="O46" i="16"/>
  <c r="O67" i="16" s="1"/>
  <c r="N46" i="16"/>
  <c r="N67" i="16" s="1"/>
  <c r="M46" i="16"/>
  <c r="M67" i="16" s="1"/>
  <c r="L46" i="16"/>
  <c r="L67" i="16" s="1"/>
  <c r="K46" i="16"/>
  <c r="K67" i="16" s="1"/>
  <c r="J46" i="16"/>
  <c r="J67" i="16" s="1"/>
  <c r="I46" i="16"/>
  <c r="I67" i="16" s="1"/>
  <c r="AJ40" i="16"/>
  <c r="AJ66" i="16" s="1"/>
  <c r="AI40" i="16"/>
  <c r="AI66" i="16" s="1"/>
  <c r="AH40" i="16"/>
  <c r="AH66" i="16" s="1"/>
  <c r="AG40" i="16"/>
  <c r="AG66" i="16" s="1"/>
  <c r="AF40" i="16"/>
  <c r="AF66" i="16" s="1"/>
  <c r="AE40" i="16"/>
  <c r="AE66" i="16" s="1"/>
  <c r="AD40" i="16"/>
  <c r="AD66" i="16" s="1"/>
  <c r="AC40" i="16"/>
  <c r="AC66" i="16" s="1"/>
  <c r="AB40" i="16"/>
  <c r="AB66" i="16" s="1"/>
  <c r="AA40" i="16"/>
  <c r="AA66" i="16" s="1"/>
  <c r="Z40" i="16"/>
  <c r="Z66" i="16" s="1"/>
  <c r="Y40" i="16"/>
  <c r="Y66" i="16" s="1"/>
  <c r="X40" i="16"/>
  <c r="X66" i="16" s="1"/>
  <c r="W40" i="16"/>
  <c r="W66" i="16" s="1"/>
  <c r="V40" i="16"/>
  <c r="V66" i="16" s="1"/>
  <c r="U40" i="16"/>
  <c r="U66" i="16" s="1"/>
  <c r="T40" i="16"/>
  <c r="T66" i="16" s="1"/>
  <c r="S40" i="16"/>
  <c r="S66" i="16" s="1"/>
  <c r="R40" i="16"/>
  <c r="R66" i="16" s="1"/>
  <c r="Q40" i="16"/>
  <c r="Q66" i="16" s="1"/>
  <c r="P40" i="16"/>
  <c r="P66" i="16" s="1"/>
  <c r="O40" i="16"/>
  <c r="O66" i="16" s="1"/>
  <c r="N40" i="16"/>
  <c r="N66" i="16" s="1"/>
  <c r="M40" i="16"/>
  <c r="M66" i="16" s="1"/>
  <c r="L40" i="16"/>
  <c r="L66" i="16" s="1"/>
  <c r="K40" i="16"/>
  <c r="K66" i="16" s="1"/>
  <c r="J40" i="16"/>
  <c r="J66" i="16" s="1"/>
  <c r="I40" i="16"/>
  <c r="I66" i="16" s="1"/>
  <c r="AJ24" i="16"/>
  <c r="AI24" i="16"/>
  <c r="AI26" i="16" s="1"/>
  <c r="AI70" i="16" s="1"/>
  <c r="AH24" i="16"/>
  <c r="AG24" i="16"/>
  <c r="AF24" i="16"/>
  <c r="AE24" i="16"/>
  <c r="AE26" i="16" s="1"/>
  <c r="AE70" i="16" s="1"/>
  <c r="AD24" i="16"/>
  <c r="AC24" i="16"/>
  <c r="AC26" i="16" s="1"/>
  <c r="AC70" i="16" s="1"/>
  <c r="AB24" i="16"/>
  <c r="AB26" i="16" s="1"/>
  <c r="AB70" i="16" s="1"/>
  <c r="AA24" i="16"/>
  <c r="AA65" i="16" s="1"/>
  <c r="Z24" i="16"/>
  <c r="Y24" i="16"/>
  <c r="X24" i="16"/>
  <c r="W24" i="16"/>
  <c r="W65" i="16" s="1"/>
  <c r="V24" i="16"/>
  <c r="U24" i="16"/>
  <c r="T24" i="16"/>
  <c r="S24" i="16"/>
  <c r="S65" i="16" s="1"/>
  <c r="R24" i="16"/>
  <c r="Q24" i="16"/>
  <c r="P24" i="16"/>
  <c r="O24" i="16"/>
  <c r="O65" i="16" s="1"/>
  <c r="N24" i="16"/>
  <c r="M24" i="16"/>
  <c r="L24" i="16"/>
  <c r="K24" i="16"/>
  <c r="K65" i="16" s="1"/>
  <c r="J24" i="16"/>
  <c r="I24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AJ10" i="16"/>
  <c r="AJ63" i="16" s="1"/>
  <c r="AI10" i="16"/>
  <c r="AI16" i="16" s="1"/>
  <c r="AH10" i="16"/>
  <c r="AH63" i="16" s="1"/>
  <c r="AG10" i="16"/>
  <c r="AG63" i="16" s="1"/>
  <c r="AF10" i="16"/>
  <c r="AF63" i="16" s="1"/>
  <c r="AE10" i="16"/>
  <c r="AE63" i="16" s="1"/>
  <c r="AD10" i="16"/>
  <c r="AD63" i="16" s="1"/>
  <c r="AC10" i="16"/>
  <c r="AC63" i="16" s="1"/>
  <c r="AB10" i="16"/>
  <c r="AB63" i="16" s="1"/>
  <c r="AA10" i="16"/>
  <c r="AA63" i="16" s="1"/>
  <c r="Z10" i="16"/>
  <c r="Z63" i="16" s="1"/>
  <c r="Y10" i="16"/>
  <c r="Y63" i="16" s="1"/>
  <c r="X10" i="16"/>
  <c r="X63" i="16" s="1"/>
  <c r="W10" i="16"/>
  <c r="W63" i="16" s="1"/>
  <c r="V10" i="16"/>
  <c r="V63" i="16" s="1"/>
  <c r="U10" i="16"/>
  <c r="U63" i="16" s="1"/>
  <c r="T10" i="16"/>
  <c r="T63" i="16" s="1"/>
  <c r="S10" i="16"/>
  <c r="S16" i="16" s="1"/>
  <c r="R10" i="16"/>
  <c r="R63" i="16" s="1"/>
  <c r="Q10" i="16"/>
  <c r="Q63" i="16" s="1"/>
  <c r="P10" i="16"/>
  <c r="P63" i="16" s="1"/>
  <c r="O10" i="16"/>
  <c r="O63" i="16" s="1"/>
  <c r="N10" i="16"/>
  <c r="N63" i="16" s="1"/>
  <c r="M10" i="16"/>
  <c r="M63" i="16" s="1"/>
  <c r="L10" i="16"/>
  <c r="L63" i="16" s="1"/>
  <c r="K10" i="16"/>
  <c r="K63" i="16" s="1"/>
  <c r="J10" i="16"/>
  <c r="J63" i="16" s="1"/>
  <c r="I10" i="16"/>
  <c r="AA26" i="16" l="1"/>
  <c r="AA70" i="16" s="1"/>
  <c r="AE65" i="16"/>
  <c r="AE48" i="16"/>
  <c r="AE71" i="16" s="1"/>
  <c r="S63" i="16"/>
  <c r="AI63" i="16"/>
  <c r="O48" i="16"/>
  <c r="O71" i="16" s="1"/>
  <c r="W64" i="16"/>
  <c r="AI69" i="16"/>
  <c r="AI28" i="16"/>
  <c r="AI29" i="16" s="1"/>
  <c r="AI74" i="16" s="1"/>
  <c r="S69" i="16"/>
  <c r="J16" i="16"/>
  <c r="V16" i="16"/>
  <c r="J65" i="16"/>
  <c r="J64" i="16"/>
  <c r="N65" i="16"/>
  <c r="N64" i="16"/>
  <c r="Z65" i="16"/>
  <c r="Z64" i="16"/>
  <c r="Z26" i="16"/>
  <c r="Z70" i="16" s="1"/>
  <c r="J26" i="16"/>
  <c r="J70" i="16" s="1"/>
  <c r="AI57" i="16"/>
  <c r="AI72" i="16" s="1"/>
  <c r="K68" i="16"/>
  <c r="K16" i="16"/>
  <c r="O16" i="16"/>
  <c r="W16" i="16"/>
  <c r="AA16" i="16"/>
  <c r="AE16" i="16"/>
  <c r="AI64" i="16"/>
  <c r="AI65" i="16"/>
  <c r="K26" i="16"/>
  <c r="K70" i="16" s="1"/>
  <c r="O26" i="16"/>
  <c r="O70" i="16" s="1"/>
  <c r="S26" i="16"/>
  <c r="S70" i="16" s="1"/>
  <c r="W26" i="16"/>
  <c r="W70" i="16" s="1"/>
  <c r="S48" i="16"/>
  <c r="AI48" i="16"/>
  <c r="W57" i="16"/>
  <c r="W72" i="16" s="1"/>
  <c r="K64" i="16"/>
  <c r="AA64" i="16"/>
  <c r="AA68" i="16"/>
  <c r="N16" i="16"/>
  <c r="Z16" i="16"/>
  <c r="AH16" i="16"/>
  <c r="R65" i="16"/>
  <c r="R64" i="16"/>
  <c r="AD65" i="16"/>
  <c r="AD64" i="16"/>
  <c r="AD26" i="16"/>
  <c r="AD70" i="16" s="1"/>
  <c r="R26" i="16"/>
  <c r="R70" i="16" s="1"/>
  <c r="S57" i="16"/>
  <c r="S72" i="16" s="1"/>
  <c r="L16" i="16"/>
  <c r="P16" i="16"/>
  <c r="T16" i="16"/>
  <c r="X16" i="16"/>
  <c r="AB16" i="16"/>
  <c r="AF16" i="16"/>
  <c r="AJ16" i="16"/>
  <c r="L65" i="16"/>
  <c r="L64" i="16"/>
  <c r="P65" i="16"/>
  <c r="P64" i="16"/>
  <c r="T65" i="16"/>
  <c r="T64" i="16"/>
  <c r="X65" i="16"/>
  <c r="X64" i="16"/>
  <c r="AB65" i="16"/>
  <c r="AB64" i="16"/>
  <c r="AF65" i="16"/>
  <c r="AF64" i="16"/>
  <c r="AF26" i="16"/>
  <c r="AF70" i="16" s="1"/>
  <c r="AJ65" i="16"/>
  <c r="AJ64" i="16"/>
  <c r="AJ26" i="16"/>
  <c r="AJ70" i="16" s="1"/>
  <c r="L26" i="16"/>
  <c r="L70" i="16" s="1"/>
  <c r="P26" i="16"/>
  <c r="P70" i="16" s="1"/>
  <c r="T26" i="16"/>
  <c r="T70" i="16" s="1"/>
  <c r="X26" i="16"/>
  <c r="X70" i="16" s="1"/>
  <c r="W48" i="16"/>
  <c r="O64" i="16"/>
  <c r="AE64" i="16"/>
  <c r="R16" i="16"/>
  <c r="AD16" i="16"/>
  <c r="V65" i="16"/>
  <c r="V64" i="16"/>
  <c r="AH65" i="16"/>
  <c r="AH64" i="16"/>
  <c r="AH26" i="16"/>
  <c r="AH70" i="16" s="1"/>
  <c r="N26" i="16"/>
  <c r="N70" i="16" s="1"/>
  <c r="V26" i="16"/>
  <c r="V70" i="16" s="1"/>
  <c r="I63" i="16"/>
  <c r="I16" i="16"/>
  <c r="I69" i="16" s="1"/>
  <c r="M16" i="16"/>
  <c r="Q16" i="16"/>
  <c r="U16" i="16"/>
  <c r="Y16" i="16"/>
  <c r="AC16" i="16"/>
  <c r="AG16" i="16"/>
  <c r="I65" i="16"/>
  <c r="I64" i="16"/>
  <c r="M65" i="16"/>
  <c r="M64" i="16"/>
  <c r="Q65" i="16"/>
  <c r="Q64" i="16"/>
  <c r="U65" i="16"/>
  <c r="U64" i="16"/>
  <c r="Y65" i="16"/>
  <c r="Y64" i="16"/>
  <c r="AC65" i="16"/>
  <c r="AC64" i="16"/>
  <c r="AG65" i="16"/>
  <c r="AG64" i="16"/>
  <c r="AG26" i="16"/>
  <c r="AG70" i="16" s="1"/>
  <c r="I26" i="16"/>
  <c r="I70" i="16" s="1"/>
  <c r="M26" i="16"/>
  <c r="M70" i="16" s="1"/>
  <c r="Q26" i="16"/>
  <c r="Q70" i="16" s="1"/>
  <c r="U26" i="16"/>
  <c r="U70" i="16" s="1"/>
  <c r="Y26" i="16"/>
  <c r="Y70" i="16" s="1"/>
  <c r="K48" i="16"/>
  <c r="AA48" i="16"/>
  <c r="O57" i="16"/>
  <c r="O72" i="16" s="1"/>
  <c r="AE57" i="16"/>
  <c r="AE72" i="16" s="1"/>
  <c r="S64" i="16"/>
  <c r="J48" i="16"/>
  <c r="N48" i="16"/>
  <c r="R48" i="16"/>
  <c r="V48" i="16"/>
  <c r="Z48" i="16"/>
  <c r="AD48" i="16"/>
  <c r="AH48" i="16"/>
  <c r="J57" i="16"/>
  <c r="J72" i="16" s="1"/>
  <c r="N57" i="16"/>
  <c r="N72" i="16" s="1"/>
  <c r="R57" i="16"/>
  <c r="R72" i="16" s="1"/>
  <c r="V57" i="16"/>
  <c r="V72" i="16" s="1"/>
  <c r="Z57" i="16"/>
  <c r="Z72" i="16" s="1"/>
  <c r="AD57" i="16"/>
  <c r="AD72" i="16" s="1"/>
  <c r="AH57" i="16"/>
  <c r="AH72" i="16" s="1"/>
  <c r="L48" i="16"/>
  <c r="P48" i="16"/>
  <c r="T48" i="16"/>
  <c r="X48" i="16"/>
  <c r="AB48" i="16"/>
  <c r="AF48" i="16"/>
  <c r="AJ48" i="16"/>
  <c r="L57" i="16"/>
  <c r="L72" i="16" s="1"/>
  <c r="P57" i="16"/>
  <c r="P72" i="16" s="1"/>
  <c r="T57" i="16"/>
  <c r="T72" i="16" s="1"/>
  <c r="X57" i="16"/>
  <c r="X72" i="16" s="1"/>
  <c r="AB57" i="16"/>
  <c r="AB72" i="16" s="1"/>
  <c r="AF57" i="16"/>
  <c r="AF72" i="16" s="1"/>
  <c r="AJ57" i="16"/>
  <c r="AJ72" i="16" s="1"/>
  <c r="I48" i="16"/>
  <c r="M48" i="16"/>
  <c r="Q48" i="16"/>
  <c r="U48" i="16"/>
  <c r="Y48" i="16"/>
  <c r="AC48" i="16"/>
  <c r="AG48" i="16"/>
  <c r="I57" i="16"/>
  <c r="I72" i="16" s="1"/>
  <c r="M57" i="16"/>
  <c r="M72" i="16" s="1"/>
  <c r="Q57" i="16"/>
  <c r="Q72" i="16" s="1"/>
  <c r="U57" i="16"/>
  <c r="U72" i="16" s="1"/>
  <c r="Y57" i="16"/>
  <c r="Y72" i="16" s="1"/>
  <c r="AC57" i="16"/>
  <c r="AC72" i="16" s="1"/>
  <c r="AG57" i="16"/>
  <c r="AG72" i="16" s="1"/>
  <c r="I28" i="16" l="1"/>
  <c r="I29" i="16" s="1"/>
  <c r="I74" i="16" s="1"/>
  <c r="P71" i="16"/>
  <c r="P59" i="16"/>
  <c r="P60" i="16" s="1"/>
  <c r="P75" i="16" s="1"/>
  <c r="K71" i="16"/>
  <c r="K59" i="16"/>
  <c r="K60" i="16" s="1"/>
  <c r="K75" i="16" s="1"/>
  <c r="U69" i="16"/>
  <c r="U28" i="16"/>
  <c r="T69" i="16"/>
  <c r="T28" i="16"/>
  <c r="N69" i="16"/>
  <c r="N28" i="16"/>
  <c r="N29" i="16" s="1"/>
  <c r="N74" i="16" s="1"/>
  <c r="AG71" i="16"/>
  <c r="AG59" i="16"/>
  <c r="AG60" i="16" s="1"/>
  <c r="AG75" i="16" s="1"/>
  <c r="Q71" i="16"/>
  <c r="Q59" i="16"/>
  <c r="Q60" i="16" s="1"/>
  <c r="Q75" i="16" s="1"/>
  <c r="AB71" i="16"/>
  <c r="AB59" i="16"/>
  <c r="AB60" i="16" s="1"/>
  <c r="AB75" i="16" s="1"/>
  <c r="L71" i="16"/>
  <c r="L59" i="16"/>
  <c r="L60" i="16" s="1"/>
  <c r="L75" i="16" s="1"/>
  <c r="AH71" i="16"/>
  <c r="AH59" i="16"/>
  <c r="AH60" i="16" s="1"/>
  <c r="AH75" i="16" s="1"/>
  <c r="R71" i="16"/>
  <c r="R59" i="16"/>
  <c r="R60" i="16" s="1"/>
  <c r="R75" i="16" s="1"/>
  <c r="AG69" i="16"/>
  <c r="AG28" i="16"/>
  <c r="AG29" i="16" s="1"/>
  <c r="AG74" i="16" s="1"/>
  <c r="Q69" i="16"/>
  <c r="Q28" i="16"/>
  <c r="AD69" i="16"/>
  <c r="AD28" i="16"/>
  <c r="AD29" i="16" s="1"/>
  <c r="AD74" i="16" s="1"/>
  <c r="AE59" i="16"/>
  <c r="AE60" i="16" s="1"/>
  <c r="AE75" i="16" s="1"/>
  <c r="AF69" i="16"/>
  <c r="AF28" i="16"/>
  <c r="AF29" i="16" s="1"/>
  <c r="AF74" i="16" s="1"/>
  <c r="P69" i="16"/>
  <c r="P28" i="16"/>
  <c r="P29" i="16" s="1"/>
  <c r="P74" i="16" s="1"/>
  <c r="AI71" i="16"/>
  <c r="AI59" i="16"/>
  <c r="AI60" i="16" s="1"/>
  <c r="AI75" i="16" s="1"/>
  <c r="AE69" i="16"/>
  <c r="AE28" i="16"/>
  <c r="AE29" i="16" s="1"/>
  <c r="AE74" i="16" s="1"/>
  <c r="K69" i="16"/>
  <c r="K28" i="16"/>
  <c r="K29" i="16" s="1"/>
  <c r="K74" i="16" s="1"/>
  <c r="J69" i="16"/>
  <c r="J28" i="16"/>
  <c r="J29" i="16" s="1"/>
  <c r="J74" i="16" s="1"/>
  <c r="U71" i="16"/>
  <c r="U59" i="16"/>
  <c r="U60" i="16" s="1"/>
  <c r="U75" i="16" s="1"/>
  <c r="AF71" i="16"/>
  <c r="AF59" i="16"/>
  <c r="AF60" i="16" s="1"/>
  <c r="AF75" i="16" s="1"/>
  <c r="V71" i="16"/>
  <c r="V59" i="16"/>
  <c r="V60" i="16" s="1"/>
  <c r="V75" i="16" s="1"/>
  <c r="O69" i="16"/>
  <c r="O28" i="16"/>
  <c r="O29" i="16" s="1"/>
  <c r="O74" i="16" s="1"/>
  <c r="V69" i="16"/>
  <c r="V28" i="16"/>
  <c r="V29" i="16" s="1"/>
  <c r="V74" i="16" s="1"/>
  <c r="AC71" i="16"/>
  <c r="AC59" i="16"/>
  <c r="AC60" i="16" s="1"/>
  <c r="AC75" i="16" s="1"/>
  <c r="M71" i="16"/>
  <c r="M59" i="16"/>
  <c r="M60" i="16" s="1"/>
  <c r="M75" i="16" s="1"/>
  <c r="X71" i="16"/>
  <c r="X59" i="16"/>
  <c r="X60" i="16" s="1"/>
  <c r="X75" i="16" s="1"/>
  <c r="AD71" i="16"/>
  <c r="AD59" i="16"/>
  <c r="AD60" i="16" s="1"/>
  <c r="AD75" i="16" s="1"/>
  <c r="N71" i="16"/>
  <c r="N59" i="16"/>
  <c r="N60" i="16" s="1"/>
  <c r="N75" i="16" s="1"/>
  <c r="AC69" i="16"/>
  <c r="AC28" i="16"/>
  <c r="AC29" i="16" s="1"/>
  <c r="AC74" i="16" s="1"/>
  <c r="M69" i="16"/>
  <c r="M28" i="16"/>
  <c r="M29" i="16" s="1"/>
  <c r="M74" i="16" s="1"/>
  <c r="R69" i="16"/>
  <c r="R28" i="16"/>
  <c r="O59" i="16"/>
  <c r="O60" i="16" s="1"/>
  <c r="O75" i="16" s="1"/>
  <c r="AB69" i="16"/>
  <c r="AB28" i="16"/>
  <c r="AB29" i="16" s="1"/>
  <c r="AB74" i="16" s="1"/>
  <c r="L69" i="16"/>
  <c r="L28" i="16"/>
  <c r="L29" i="16" s="1"/>
  <c r="L74" i="16" s="1"/>
  <c r="AH69" i="16"/>
  <c r="AH28" i="16"/>
  <c r="AH29" i="16" s="1"/>
  <c r="AH74" i="16" s="1"/>
  <c r="S71" i="16"/>
  <c r="S59" i="16"/>
  <c r="S60" i="16" s="1"/>
  <c r="S75" i="16" s="1"/>
  <c r="AA69" i="16"/>
  <c r="AA28" i="16"/>
  <c r="AA29" i="16" s="1"/>
  <c r="AA74" i="16" s="1"/>
  <c r="AJ69" i="16"/>
  <c r="AJ28" i="16"/>
  <c r="AJ29" i="16" s="1"/>
  <c r="AJ74" i="16" s="1"/>
  <c r="Y71" i="16"/>
  <c r="Y59" i="16"/>
  <c r="Y60" i="16" s="1"/>
  <c r="Y75" i="16" s="1"/>
  <c r="I71" i="16"/>
  <c r="I59" i="16"/>
  <c r="I60" i="16" s="1"/>
  <c r="I75" i="16" s="1"/>
  <c r="AJ71" i="16"/>
  <c r="AJ59" i="16"/>
  <c r="AJ60" i="16" s="1"/>
  <c r="AJ75" i="16" s="1"/>
  <c r="T71" i="16"/>
  <c r="T59" i="16"/>
  <c r="T60" i="16" s="1"/>
  <c r="T75" i="16" s="1"/>
  <c r="Z71" i="16"/>
  <c r="Z59" i="16"/>
  <c r="Z60" i="16" s="1"/>
  <c r="Z75" i="16" s="1"/>
  <c r="J71" i="16"/>
  <c r="J59" i="16"/>
  <c r="J60" i="16" s="1"/>
  <c r="J75" i="16" s="1"/>
  <c r="AA71" i="16"/>
  <c r="AA59" i="16"/>
  <c r="AA60" i="16" s="1"/>
  <c r="AA75" i="16" s="1"/>
  <c r="Y69" i="16"/>
  <c r="Y28" i="16"/>
  <c r="Y29" i="16" s="1"/>
  <c r="Y74" i="16" s="1"/>
  <c r="W71" i="16"/>
  <c r="W59" i="16"/>
  <c r="W60" i="16" s="1"/>
  <c r="W75" i="16" s="1"/>
  <c r="X69" i="16"/>
  <c r="X28" i="16"/>
  <c r="X29" i="16" s="1"/>
  <c r="X74" i="16" s="1"/>
  <c r="Z69" i="16"/>
  <c r="Z28" i="16"/>
  <c r="Z29" i="16" s="1"/>
  <c r="Z74" i="16" s="1"/>
  <c r="W69" i="16"/>
  <c r="W28" i="16"/>
  <c r="W29" i="16" s="1"/>
  <c r="W74" i="16" s="1"/>
  <c r="S28" i="16"/>
  <c r="AI76" i="16" l="1"/>
  <c r="I73" i="16"/>
  <c r="R76" i="16"/>
  <c r="R73" i="16"/>
  <c r="R61" i="16"/>
  <c r="U76" i="16"/>
  <c r="U73" i="16"/>
  <c r="U61" i="16"/>
  <c r="W73" i="16"/>
  <c r="W76" i="16"/>
  <c r="W61" i="16"/>
  <c r="AJ76" i="16"/>
  <c r="AJ73" i="16"/>
  <c r="AJ61" i="16"/>
  <c r="I61" i="16"/>
  <c r="AI73" i="16"/>
  <c r="M76" i="16"/>
  <c r="M73" i="16"/>
  <c r="M61" i="16"/>
  <c r="V76" i="16"/>
  <c r="V73" i="16"/>
  <c r="V61" i="16"/>
  <c r="O76" i="16"/>
  <c r="O73" i="16"/>
  <c r="O61" i="16"/>
  <c r="J76" i="16"/>
  <c r="J73" i="16"/>
  <c r="J61" i="16"/>
  <c r="AG76" i="16"/>
  <c r="AG73" i="16"/>
  <c r="AG61" i="16"/>
  <c r="Q76" i="16"/>
  <c r="Q73" i="16"/>
  <c r="Q61" i="16"/>
  <c r="X76" i="16"/>
  <c r="X73" i="16"/>
  <c r="X61" i="16"/>
  <c r="I76" i="16"/>
  <c r="L76" i="16"/>
  <c r="L73" i="16"/>
  <c r="L61" i="16"/>
  <c r="R29" i="16"/>
  <c r="R74" i="16" s="1"/>
  <c r="AF76" i="16"/>
  <c r="AF73" i="16"/>
  <c r="AF61" i="16"/>
  <c r="AD76" i="16"/>
  <c r="AD73" i="16"/>
  <c r="AD61" i="16"/>
  <c r="Q29" i="16"/>
  <c r="Q74" i="16" s="1"/>
  <c r="T76" i="16"/>
  <c r="T73" i="16"/>
  <c r="T61" i="16"/>
  <c r="U29" i="16"/>
  <c r="U74" i="16" s="1"/>
  <c r="AB76" i="16"/>
  <c r="AB73" i="16"/>
  <c r="AB61" i="16"/>
  <c r="S76" i="16"/>
  <c r="S73" i="16"/>
  <c r="S61" i="16"/>
  <c r="S29" i="16"/>
  <c r="S74" i="16" s="1"/>
  <c r="Z76" i="16"/>
  <c r="Z73" i="16"/>
  <c r="Z61" i="16"/>
  <c r="Y76" i="16"/>
  <c r="Y73" i="16"/>
  <c r="Y61" i="16"/>
  <c r="AI61" i="16"/>
  <c r="AA73" i="16"/>
  <c r="AA76" i="16"/>
  <c r="AA61" i="16"/>
  <c r="AH76" i="16"/>
  <c r="AH73" i="16"/>
  <c r="AH61" i="16"/>
  <c r="AC76" i="16"/>
  <c r="AC73" i="16"/>
  <c r="AC61" i="16"/>
  <c r="K73" i="16"/>
  <c r="K61" i="16"/>
  <c r="K76" i="16"/>
  <c r="AE76" i="16"/>
  <c r="AE73" i="16"/>
  <c r="AE61" i="16"/>
  <c r="P76" i="16"/>
  <c r="P73" i="16"/>
  <c r="P61" i="16"/>
  <c r="N76" i="16"/>
  <c r="N73" i="16"/>
  <c r="N61" i="16"/>
  <c r="T29" i="16"/>
  <c r="T74" i="16" s="1"/>
  <c r="K91" i="14" l="1"/>
  <c r="J91" i="14"/>
  <c r="I91" i="14"/>
  <c r="AK91" i="14" s="1"/>
  <c r="H91" i="14"/>
  <c r="Q24" i="14" s="1"/>
  <c r="AI57" i="14"/>
  <c r="AI70" i="14" s="1"/>
  <c r="AH57" i="14"/>
  <c r="AG57" i="14"/>
  <c r="AG70" i="14" s="1"/>
  <c r="AD57" i="14"/>
  <c r="AC57" i="14"/>
  <c r="AC70" i="14" s="1"/>
  <c r="AB57" i="14"/>
  <c r="AB70" i="14" s="1"/>
  <c r="Y57" i="14"/>
  <c r="Y70" i="14" s="1"/>
  <c r="X57" i="14"/>
  <c r="X70" i="14" s="1"/>
  <c r="U57" i="14"/>
  <c r="U70" i="14" s="1"/>
  <c r="T57" i="14"/>
  <c r="T70" i="14" s="1"/>
  <c r="S57" i="14"/>
  <c r="S70" i="14" s="1"/>
  <c r="P57" i="14"/>
  <c r="P70" i="14" s="1"/>
  <c r="O57" i="14"/>
  <c r="O70" i="14" s="1"/>
  <c r="N57" i="14"/>
  <c r="G57" i="14"/>
  <c r="G70" i="14" s="1"/>
  <c r="K56" i="14"/>
  <c r="J56" i="14"/>
  <c r="I56" i="14"/>
  <c r="H56" i="14"/>
  <c r="K55" i="14"/>
  <c r="J55" i="14"/>
  <c r="I55" i="14"/>
  <c r="H55" i="14"/>
  <c r="K54" i="14"/>
  <c r="J54" i="14"/>
  <c r="I54" i="14"/>
  <c r="H54" i="14"/>
  <c r="AI47" i="14"/>
  <c r="AI69" i="14" s="1"/>
  <c r="AH47" i="14"/>
  <c r="AH69" i="14" s="1"/>
  <c r="AG47" i="14"/>
  <c r="AG69" i="14" s="1"/>
  <c r="AD47" i="14"/>
  <c r="AD69" i="14" s="1"/>
  <c r="AC47" i="14"/>
  <c r="AC69" i="14" s="1"/>
  <c r="AB47" i="14"/>
  <c r="AB69" i="14" s="1"/>
  <c r="Y47" i="14"/>
  <c r="Y69" i="14" s="1"/>
  <c r="X47" i="14"/>
  <c r="X69" i="14" s="1"/>
  <c r="U47" i="14"/>
  <c r="U69" i="14" s="1"/>
  <c r="T47" i="14"/>
  <c r="T69" i="14" s="1"/>
  <c r="S47" i="14"/>
  <c r="S69" i="14" s="1"/>
  <c r="P47" i="14"/>
  <c r="P69" i="14" s="1"/>
  <c r="O47" i="14"/>
  <c r="O69" i="14" s="1"/>
  <c r="N47" i="14"/>
  <c r="N69" i="14" s="1"/>
  <c r="G47" i="14"/>
  <c r="G69" i="14" s="1"/>
  <c r="K46" i="14"/>
  <c r="J46" i="14"/>
  <c r="I46" i="14"/>
  <c r="H46" i="14"/>
  <c r="K45" i="14"/>
  <c r="J45" i="14"/>
  <c r="I45" i="14"/>
  <c r="H45" i="14"/>
  <c r="AI41" i="14"/>
  <c r="AH41" i="14"/>
  <c r="AH68" i="14" s="1"/>
  <c r="AG41" i="14"/>
  <c r="AG68" i="14" s="1"/>
  <c r="AD41" i="14"/>
  <c r="AD68" i="14" s="1"/>
  <c r="AC41" i="14"/>
  <c r="AC68" i="14" s="1"/>
  <c r="AB41" i="14"/>
  <c r="Y41" i="14"/>
  <c r="X41" i="14"/>
  <c r="U41" i="14"/>
  <c r="U68" i="14" s="1"/>
  <c r="T41" i="14"/>
  <c r="T68" i="14" s="1"/>
  <c r="S41" i="14"/>
  <c r="P41" i="14"/>
  <c r="O41" i="14"/>
  <c r="N41" i="14"/>
  <c r="N68" i="14" s="1"/>
  <c r="G41" i="14"/>
  <c r="K40" i="14"/>
  <c r="J40" i="14"/>
  <c r="I40" i="14"/>
  <c r="H40" i="14"/>
  <c r="K39" i="14"/>
  <c r="J39" i="14"/>
  <c r="I39" i="14"/>
  <c r="H39" i="14"/>
  <c r="K38" i="14"/>
  <c r="J38" i="14"/>
  <c r="I38" i="14"/>
  <c r="H38" i="14"/>
  <c r="AI25" i="14"/>
  <c r="AH25" i="14"/>
  <c r="AH67" i="14" s="1"/>
  <c r="AG25" i="14"/>
  <c r="AD25" i="14"/>
  <c r="AC25" i="14"/>
  <c r="AC27" i="14" s="1"/>
  <c r="AC72" i="14" s="1"/>
  <c r="AB25" i="14"/>
  <c r="AB67" i="14" s="1"/>
  <c r="Y25" i="14"/>
  <c r="X25" i="14"/>
  <c r="U25" i="14"/>
  <c r="U27" i="14" s="1"/>
  <c r="U72" i="14" s="1"/>
  <c r="T25" i="14"/>
  <c r="T67" i="14" s="1"/>
  <c r="S25" i="14"/>
  <c r="P25" i="14"/>
  <c r="P67" i="14" s="1"/>
  <c r="O25" i="14"/>
  <c r="N25" i="14"/>
  <c r="G25" i="14"/>
  <c r="K24" i="14"/>
  <c r="J24" i="14"/>
  <c r="I24" i="14"/>
  <c r="H24" i="14"/>
  <c r="K23" i="14"/>
  <c r="J23" i="14"/>
  <c r="I23" i="14"/>
  <c r="H23" i="14"/>
  <c r="K22" i="14"/>
  <c r="J22" i="14"/>
  <c r="I22" i="14"/>
  <c r="H22" i="14"/>
  <c r="AI16" i="14"/>
  <c r="AI66" i="14" s="1"/>
  <c r="AH16" i="14"/>
  <c r="AH66" i="14" s="1"/>
  <c r="AG16" i="14"/>
  <c r="AG66" i="14" s="1"/>
  <c r="AD16" i="14"/>
  <c r="AD66" i="14" s="1"/>
  <c r="AC16" i="14"/>
  <c r="AC66" i="14" s="1"/>
  <c r="AB16" i="14"/>
  <c r="AB66" i="14" s="1"/>
  <c r="Y16" i="14"/>
  <c r="Y66" i="14" s="1"/>
  <c r="X16" i="14"/>
  <c r="X66" i="14" s="1"/>
  <c r="U16" i="14"/>
  <c r="U66" i="14" s="1"/>
  <c r="T16" i="14"/>
  <c r="T66" i="14" s="1"/>
  <c r="S16" i="14"/>
  <c r="S66" i="14" s="1"/>
  <c r="P16" i="14"/>
  <c r="P66" i="14" s="1"/>
  <c r="O16" i="14"/>
  <c r="O66" i="14" s="1"/>
  <c r="N16" i="14"/>
  <c r="N66" i="14" s="1"/>
  <c r="G16" i="14"/>
  <c r="G66" i="14" s="1"/>
  <c r="K15" i="14"/>
  <c r="J15" i="14"/>
  <c r="I15" i="14"/>
  <c r="H15" i="14"/>
  <c r="K14" i="14"/>
  <c r="J14" i="14"/>
  <c r="I14" i="14"/>
  <c r="H14" i="14"/>
  <c r="AI11" i="14"/>
  <c r="AH11" i="14"/>
  <c r="AG11" i="14"/>
  <c r="AG65" i="14" s="1"/>
  <c r="AD11" i="14"/>
  <c r="AD65" i="14" s="1"/>
  <c r="AC11" i="14"/>
  <c r="AB11" i="14"/>
  <c r="AB65" i="14" s="1"/>
  <c r="Y11" i="14"/>
  <c r="Y65" i="14" s="1"/>
  <c r="X11" i="14"/>
  <c r="X65" i="14" s="1"/>
  <c r="U11" i="14"/>
  <c r="T11" i="14"/>
  <c r="T65" i="14" s="1"/>
  <c r="S11" i="14"/>
  <c r="S65" i="14" s="1"/>
  <c r="P11" i="14"/>
  <c r="P65" i="14" s="1"/>
  <c r="O11" i="14"/>
  <c r="N11" i="14"/>
  <c r="N65" i="14" s="1"/>
  <c r="G11" i="14"/>
  <c r="G65" i="14" s="1"/>
  <c r="K10" i="14"/>
  <c r="J10" i="14"/>
  <c r="I10" i="14"/>
  <c r="H10" i="14"/>
  <c r="K9" i="14"/>
  <c r="J9" i="14"/>
  <c r="I9" i="14"/>
  <c r="H9" i="14"/>
  <c r="K8" i="14"/>
  <c r="J8" i="14"/>
  <c r="I8" i="14"/>
  <c r="H8" i="14"/>
  <c r="P49" i="14" l="1"/>
  <c r="P73" i="14" s="1"/>
  <c r="X49" i="14"/>
  <c r="X73" i="14" s="1"/>
  <c r="AA40" i="14"/>
  <c r="AF45" i="14"/>
  <c r="AF56" i="14"/>
  <c r="AF9" i="14"/>
  <c r="AA14" i="14"/>
  <c r="W15" i="14"/>
  <c r="AK22" i="14"/>
  <c r="AK38" i="14"/>
  <c r="W9" i="14"/>
  <c r="AA24" i="14"/>
  <c r="R38" i="14"/>
  <c r="R46" i="14"/>
  <c r="AF54" i="14"/>
  <c r="AE9" i="14"/>
  <c r="AA38" i="14"/>
  <c r="R55" i="14"/>
  <c r="Q8" i="14"/>
  <c r="V23" i="14"/>
  <c r="R8" i="14"/>
  <c r="AF10" i="14"/>
  <c r="R14" i="14"/>
  <c r="W23" i="14"/>
  <c r="R40" i="14"/>
  <c r="AK55" i="14"/>
  <c r="H11" i="14"/>
  <c r="H65" i="14" s="1"/>
  <c r="M10" i="14"/>
  <c r="M56" i="14"/>
  <c r="AA8" i="14"/>
  <c r="W10" i="14"/>
  <c r="O17" i="14"/>
  <c r="O71" i="14" s="1"/>
  <c r="U17" i="14"/>
  <c r="U71" i="14" s="1"/>
  <c r="AF15" i="14"/>
  <c r="R22" i="14"/>
  <c r="R24" i="14"/>
  <c r="AF39" i="14"/>
  <c r="AB49" i="14"/>
  <c r="AB73" i="14" s="1"/>
  <c r="AA46" i="14"/>
  <c r="H57" i="14"/>
  <c r="H70" i="14" s="1"/>
  <c r="W54" i="14"/>
  <c r="L55" i="14"/>
  <c r="W56" i="14"/>
  <c r="I16" i="14"/>
  <c r="I66" i="14" s="1"/>
  <c r="Z22" i="14"/>
  <c r="AJ24" i="14"/>
  <c r="O59" i="14"/>
  <c r="O74" i="14" s="1"/>
  <c r="AK8" i="14"/>
  <c r="M9" i="14"/>
  <c r="AK14" i="14"/>
  <c r="M15" i="14"/>
  <c r="AA22" i="14"/>
  <c r="AF23" i="14"/>
  <c r="AK24" i="14"/>
  <c r="AH27" i="14"/>
  <c r="AH72" i="14" s="1"/>
  <c r="L39" i="14"/>
  <c r="W39" i="14"/>
  <c r="L40" i="14"/>
  <c r="AK40" i="14"/>
  <c r="H47" i="14"/>
  <c r="H69" i="14" s="1"/>
  <c r="W45" i="14"/>
  <c r="L46" i="14"/>
  <c r="AK46" i="14"/>
  <c r="AG49" i="14"/>
  <c r="AG73" i="14" s="1"/>
  <c r="AA55" i="14"/>
  <c r="L8" i="14"/>
  <c r="L23" i="14"/>
  <c r="O65" i="14"/>
  <c r="AJ8" i="14"/>
  <c r="L9" i="14"/>
  <c r="M23" i="14"/>
  <c r="L24" i="14"/>
  <c r="AB27" i="14"/>
  <c r="AB72" i="14" s="1"/>
  <c r="M39" i="14"/>
  <c r="K47" i="14"/>
  <c r="K69" i="14" s="1"/>
  <c r="M46" i="14"/>
  <c r="J16" i="14"/>
  <c r="J66" i="14" s="1"/>
  <c r="X68" i="14"/>
  <c r="N67" i="14"/>
  <c r="N27" i="14"/>
  <c r="N72" i="14" s="1"/>
  <c r="AE56" i="14"/>
  <c r="V56" i="14"/>
  <c r="AJ55" i="14"/>
  <c r="Z55" i="14"/>
  <c r="Q55" i="14"/>
  <c r="AE54" i="14"/>
  <c r="V54" i="14"/>
  <c r="AJ46" i="14"/>
  <c r="Z46" i="14"/>
  <c r="Q46" i="14"/>
  <c r="AE45" i="14"/>
  <c r="V45" i="14"/>
  <c r="AJ40" i="14"/>
  <c r="Z40" i="14"/>
  <c r="Q40" i="14"/>
  <c r="AE39" i="14"/>
  <c r="V39" i="14"/>
  <c r="AJ38" i="14"/>
  <c r="Z38" i="14"/>
  <c r="Q38" i="14"/>
  <c r="AE15" i="14"/>
  <c r="V15" i="14"/>
  <c r="AJ14" i="14"/>
  <c r="Z14" i="14"/>
  <c r="Q14" i="14"/>
  <c r="AE10" i="14"/>
  <c r="V10" i="14"/>
  <c r="AJ9" i="14"/>
  <c r="Z9" i="14"/>
  <c r="Q9" i="14"/>
  <c r="AE8" i="14"/>
  <c r="V8" i="14"/>
  <c r="AJ56" i="14"/>
  <c r="Z56" i="14"/>
  <c r="V55" i="14"/>
  <c r="Q54" i="14"/>
  <c r="V46" i="14"/>
  <c r="Z45" i="14"/>
  <c r="V40" i="14"/>
  <c r="Q39" i="14"/>
  <c r="AE24" i="14"/>
  <c r="V24" i="14"/>
  <c r="AJ23" i="14"/>
  <c r="Z23" i="14"/>
  <c r="Q23" i="14"/>
  <c r="AE22" i="14"/>
  <c r="V22" i="14"/>
  <c r="Q56" i="14"/>
  <c r="AE55" i="14"/>
  <c r="AJ54" i="14"/>
  <c r="Z54" i="14"/>
  <c r="AE46" i="14"/>
  <c r="AJ45" i="14"/>
  <c r="Q45" i="14"/>
  <c r="Q47" i="14" s="1"/>
  <c r="Q69" i="14" s="1"/>
  <c r="AE40" i="14"/>
  <c r="AJ39" i="14"/>
  <c r="Z39" i="14"/>
  <c r="AE38" i="14"/>
  <c r="V38" i="14"/>
  <c r="Z10" i="14"/>
  <c r="AI17" i="14"/>
  <c r="AI71" i="14" s="1"/>
  <c r="AI65" i="14"/>
  <c r="Z15" i="14"/>
  <c r="V9" i="14"/>
  <c r="AE23" i="14"/>
  <c r="Z24" i="14"/>
  <c r="X67" i="14"/>
  <c r="X27" i="14"/>
  <c r="X72" i="14" s="1"/>
  <c r="AD67" i="14"/>
  <c r="AD27" i="14"/>
  <c r="AD72" i="14" s="1"/>
  <c r="Y68" i="14"/>
  <c r="Y49" i="14"/>
  <c r="Y73" i="14" s="1"/>
  <c r="AH65" i="14"/>
  <c r="AH17" i="14"/>
  <c r="AH71" i="14" s="1"/>
  <c r="V91" i="14"/>
  <c r="AE14" i="14"/>
  <c r="Z8" i="14"/>
  <c r="J11" i="14"/>
  <c r="J65" i="14" s="1"/>
  <c r="K16" i="14"/>
  <c r="K66" i="14" s="1"/>
  <c r="Q22" i="14"/>
  <c r="AJ22" i="14"/>
  <c r="M8" i="14"/>
  <c r="Q10" i="14"/>
  <c r="AJ10" i="14"/>
  <c r="V14" i="14"/>
  <c r="Q15" i="14"/>
  <c r="AJ15" i="14"/>
  <c r="I25" i="14"/>
  <c r="I27" i="14" s="1"/>
  <c r="K25" i="14"/>
  <c r="K27" i="14" s="1"/>
  <c r="T27" i="14"/>
  <c r="T72" i="14" s="1"/>
  <c r="I41" i="14"/>
  <c r="I68" i="14" s="1"/>
  <c r="N49" i="14"/>
  <c r="N73" i="14" s="1"/>
  <c r="S59" i="14"/>
  <c r="S74" i="14" s="1"/>
  <c r="L10" i="14"/>
  <c r="R10" i="14"/>
  <c r="AK10" i="14"/>
  <c r="M14" i="14"/>
  <c r="W14" i="14"/>
  <c r="AF14" i="14"/>
  <c r="R15" i="14"/>
  <c r="AA15" i="14"/>
  <c r="AK15" i="14"/>
  <c r="J25" i="14"/>
  <c r="J67" i="14" s="1"/>
  <c r="M38" i="14"/>
  <c r="W38" i="14"/>
  <c r="AF38" i="14"/>
  <c r="R39" i="14"/>
  <c r="AA39" i="14"/>
  <c r="AK39" i="14"/>
  <c r="M40" i="14"/>
  <c r="W40" i="14"/>
  <c r="AF40" i="14"/>
  <c r="I47" i="14"/>
  <c r="I69" i="14" s="1"/>
  <c r="R45" i="14"/>
  <c r="AA45" i="14"/>
  <c r="AK45" i="14"/>
  <c r="W46" i="14"/>
  <c r="W47" i="14" s="1"/>
  <c r="W69" i="14" s="1"/>
  <c r="AF46" i="14"/>
  <c r="I57" i="14"/>
  <c r="I70" i="14" s="1"/>
  <c r="R54" i="14"/>
  <c r="AA54" i="14"/>
  <c r="AK54" i="14"/>
  <c r="M55" i="14"/>
  <c r="W55" i="14"/>
  <c r="AF55" i="14"/>
  <c r="R56" i="14"/>
  <c r="AA56" i="14"/>
  <c r="AK56" i="14"/>
  <c r="U59" i="14"/>
  <c r="U74" i="14" s="1"/>
  <c r="AG59" i="14"/>
  <c r="AG74" i="14" s="1"/>
  <c r="L91" i="14"/>
  <c r="U49" i="14"/>
  <c r="U73" i="14" s="1"/>
  <c r="J57" i="14"/>
  <c r="J59" i="14" s="1"/>
  <c r="J74" i="14" s="1"/>
  <c r="AC59" i="14"/>
  <c r="AC74" i="14" s="1"/>
  <c r="AA10" i="14"/>
  <c r="W8" i="14"/>
  <c r="AF8" i="14"/>
  <c r="R9" i="14"/>
  <c r="AA9" i="14"/>
  <c r="AK9" i="14"/>
  <c r="H16" i="14"/>
  <c r="H66" i="14" s="1"/>
  <c r="L15" i="14"/>
  <c r="M22" i="14"/>
  <c r="W22" i="14"/>
  <c r="AF22" i="14"/>
  <c r="R23" i="14"/>
  <c r="AA23" i="14"/>
  <c r="AK23" i="14"/>
  <c r="M24" i="14"/>
  <c r="W24" i="14"/>
  <c r="AF24" i="14"/>
  <c r="P27" i="14"/>
  <c r="P72" i="14" s="1"/>
  <c r="H41" i="14"/>
  <c r="H68" i="14" s="1"/>
  <c r="K41" i="14"/>
  <c r="K68" i="14" s="1"/>
  <c r="L45" i="14"/>
  <c r="J47" i="14"/>
  <c r="J69" i="14" s="1"/>
  <c r="AC49" i="14"/>
  <c r="AC73" i="14" s="1"/>
  <c r="L54" i="14"/>
  <c r="L56" i="14"/>
  <c r="G59" i="14"/>
  <c r="G74" i="14" s="1"/>
  <c r="Y59" i="14"/>
  <c r="Y74" i="14" s="1"/>
  <c r="AI59" i="14"/>
  <c r="M91" i="14"/>
  <c r="L14" i="14"/>
  <c r="N17" i="14"/>
  <c r="N71" i="14" s="1"/>
  <c r="AD17" i="14"/>
  <c r="AD71" i="14" s="1"/>
  <c r="H25" i="14"/>
  <c r="L22" i="14"/>
  <c r="AG67" i="14"/>
  <c r="AG27" i="14"/>
  <c r="J41" i="14"/>
  <c r="M45" i="14"/>
  <c r="AH59" i="14"/>
  <c r="AH70" i="14"/>
  <c r="AC67" i="14"/>
  <c r="Y67" i="14"/>
  <c r="Y27" i="14"/>
  <c r="AI67" i="14"/>
  <c r="AI27" i="14"/>
  <c r="L38" i="14"/>
  <c r="AI68" i="14"/>
  <c r="AI49" i="14"/>
  <c r="AI73" i="14" s="1"/>
  <c r="AD59" i="14"/>
  <c r="AD70" i="14"/>
  <c r="I11" i="14"/>
  <c r="G17" i="14"/>
  <c r="G71" i="14" s="1"/>
  <c r="S17" i="14"/>
  <c r="S71" i="14" s="1"/>
  <c r="AC17" i="14"/>
  <c r="P17" i="14"/>
  <c r="P71" i="14" s="1"/>
  <c r="X17" i="14"/>
  <c r="X71" i="14" s="1"/>
  <c r="G27" i="14"/>
  <c r="G67" i="14"/>
  <c r="S67" i="14"/>
  <c r="S27" i="14"/>
  <c r="S68" i="14"/>
  <c r="S49" i="14"/>
  <c r="S73" i="14" s="1"/>
  <c r="N59" i="14"/>
  <c r="N70" i="14"/>
  <c r="O27" i="14"/>
  <c r="O67" i="14"/>
  <c r="K11" i="14"/>
  <c r="T17" i="14"/>
  <c r="T71" i="14" s="1"/>
  <c r="AB17" i="14"/>
  <c r="AB71" i="14" s="1"/>
  <c r="G68" i="14"/>
  <c r="G49" i="14"/>
  <c r="G73" i="14" s="1"/>
  <c r="O68" i="14"/>
  <c r="O49" i="14"/>
  <c r="O73" i="14" s="1"/>
  <c r="M54" i="14"/>
  <c r="K57" i="14"/>
  <c r="U67" i="14"/>
  <c r="AD49" i="14"/>
  <c r="AD73" i="14" s="1"/>
  <c r="AH49" i="14"/>
  <c r="AH73" i="14" s="1"/>
  <c r="P59" i="14"/>
  <c r="T59" i="14"/>
  <c r="X59" i="14"/>
  <c r="AB59" i="14"/>
  <c r="U65" i="14"/>
  <c r="AC65" i="14"/>
  <c r="P68" i="14"/>
  <c r="AB68" i="14"/>
  <c r="AJ91" i="14"/>
  <c r="Q91" i="14"/>
  <c r="Z91" i="14"/>
  <c r="Y17" i="14"/>
  <c r="Y71" i="14" s="1"/>
  <c r="AG17" i="14"/>
  <c r="AG71" i="14" s="1"/>
  <c r="T49" i="14"/>
  <c r="T73" i="14" s="1"/>
  <c r="AE91" i="14"/>
  <c r="W91" i="14"/>
  <c r="AF91" i="14"/>
  <c r="R91" i="14"/>
  <c r="AA91" i="14"/>
  <c r="AF47" i="14" l="1"/>
  <c r="AF69" i="14" s="1"/>
  <c r="AF57" i="14"/>
  <c r="AF59" i="14" s="1"/>
  <c r="AF74" i="14" s="1"/>
  <c r="AA16" i="14"/>
  <c r="AA66" i="14" s="1"/>
  <c r="AF11" i="14"/>
  <c r="AF65" i="14" s="1"/>
  <c r="K67" i="14"/>
  <c r="AA41" i="14"/>
  <c r="AA68" i="14" s="1"/>
  <c r="W16" i="14"/>
  <c r="W66" i="14" s="1"/>
  <c r="R41" i="14"/>
  <c r="R68" i="14" s="1"/>
  <c r="U29" i="14"/>
  <c r="U30" i="14" s="1"/>
  <c r="U76" i="14" s="1"/>
  <c r="Q25" i="14"/>
  <c r="Q67" i="14" s="1"/>
  <c r="R11" i="14"/>
  <c r="R65" i="14" s="1"/>
  <c r="R47" i="14"/>
  <c r="R69" i="14" s="1"/>
  <c r="AE11" i="14"/>
  <c r="AE65" i="14" s="1"/>
  <c r="AI62" i="14"/>
  <c r="AI77" i="14" s="1"/>
  <c r="R25" i="14"/>
  <c r="R27" i="14" s="1"/>
  <c r="R72" i="14" s="1"/>
  <c r="AK41" i="14"/>
  <c r="AK68" i="14" s="1"/>
  <c r="V25" i="14"/>
  <c r="V67" i="14" s="1"/>
  <c r="Y61" i="14"/>
  <c r="Y62" i="14"/>
  <c r="Y77" i="14" s="1"/>
  <c r="W11" i="14"/>
  <c r="W65" i="14" s="1"/>
  <c r="H59" i="14"/>
  <c r="H74" i="14" s="1"/>
  <c r="L47" i="14"/>
  <c r="L69" i="14" s="1"/>
  <c r="AA25" i="14"/>
  <c r="AA27" i="14" s="1"/>
  <c r="AA72" i="14" s="1"/>
  <c r="AA11" i="14"/>
  <c r="AA47" i="14"/>
  <c r="AA69" i="14" s="1"/>
  <c r="R16" i="14"/>
  <c r="R66" i="14" s="1"/>
  <c r="AF16" i="14"/>
  <c r="AF66" i="14" s="1"/>
  <c r="I67" i="14"/>
  <c r="AK16" i="14"/>
  <c r="AK66" i="14" s="1"/>
  <c r="L11" i="14"/>
  <c r="L65" i="14" s="1"/>
  <c r="M11" i="14"/>
  <c r="M65" i="14" s="1"/>
  <c r="V41" i="14"/>
  <c r="V68" i="14" s="1"/>
  <c r="AJ16" i="14"/>
  <c r="AJ66" i="14" s="1"/>
  <c r="Z41" i="14"/>
  <c r="Z68" i="14" s="1"/>
  <c r="AK25" i="14"/>
  <c r="W57" i="14"/>
  <c r="W70" i="14" s="1"/>
  <c r="Z47" i="14"/>
  <c r="Z69" i="14" s="1"/>
  <c r="V16" i="14"/>
  <c r="V66" i="14" s="1"/>
  <c r="H49" i="14"/>
  <c r="H73" i="14" s="1"/>
  <c r="L41" i="14"/>
  <c r="L68" i="14" s="1"/>
  <c r="M57" i="14"/>
  <c r="M70" i="14" s="1"/>
  <c r="AG61" i="14"/>
  <c r="M47" i="14"/>
  <c r="M69" i="14" s="1"/>
  <c r="U62" i="14"/>
  <c r="U77" i="14" s="1"/>
  <c r="AC61" i="14"/>
  <c r="H17" i="14"/>
  <c r="H71" i="14" s="1"/>
  <c r="AK11" i="14"/>
  <c r="AK47" i="14"/>
  <c r="AK69" i="14" s="1"/>
  <c r="M16" i="14"/>
  <c r="M66" i="14" s="1"/>
  <c r="AJ41" i="14"/>
  <c r="AJ68" i="14" s="1"/>
  <c r="Z25" i="14"/>
  <c r="Z67" i="14" s="1"/>
  <c r="V11" i="14"/>
  <c r="V65" i="14" s="1"/>
  <c r="AJ11" i="14"/>
  <c r="Z16" i="14"/>
  <c r="Z66" i="14" s="1"/>
  <c r="Q41" i="14"/>
  <c r="Q68" i="14" s="1"/>
  <c r="V47" i="14"/>
  <c r="V69" i="14" s="1"/>
  <c r="N29" i="14"/>
  <c r="N30" i="14" s="1"/>
  <c r="N76" i="14" s="1"/>
  <c r="I59" i="14"/>
  <c r="I74" i="14" s="1"/>
  <c r="AI61" i="14"/>
  <c r="L57" i="14"/>
  <c r="L70" i="14" s="1"/>
  <c r="AK57" i="14"/>
  <c r="AF41" i="14"/>
  <c r="AF68" i="14" s="1"/>
  <c r="J17" i="14"/>
  <c r="J71" i="14" s="1"/>
  <c r="L25" i="14"/>
  <c r="L67" i="14" s="1"/>
  <c r="AF25" i="14"/>
  <c r="AF67" i="14" s="1"/>
  <c r="AA57" i="14"/>
  <c r="AA70" i="14" s="1"/>
  <c r="W41" i="14"/>
  <c r="W68" i="14" s="1"/>
  <c r="Q11" i="14"/>
  <c r="Q65" i="14" s="1"/>
  <c r="Z11" i="14"/>
  <c r="Z65" i="14" s="1"/>
  <c r="Q57" i="14"/>
  <c r="AD29" i="14"/>
  <c r="AD30" i="14" s="1"/>
  <c r="AD76" i="14" s="1"/>
  <c r="K49" i="14"/>
  <c r="K73" i="14" s="1"/>
  <c r="AI74" i="14"/>
  <c r="L16" i="14"/>
  <c r="L66" i="14" s="1"/>
  <c r="W25" i="14"/>
  <c r="R57" i="14"/>
  <c r="M41" i="14"/>
  <c r="M68" i="14" s="1"/>
  <c r="AJ25" i="14"/>
  <c r="AE41" i="14"/>
  <c r="AJ57" i="14"/>
  <c r="AE25" i="14"/>
  <c r="AE57" i="14"/>
  <c r="Z57" i="14"/>
  <c r="AE47" i="14"/>
  <c r="AE69" i="14" s="1"/>
  <c r="V57" i="14"/>
  <c r="U61" i="14"/>
  <c r="AH29" i="14"/>
  <c r="AH30" i="14" s="1"/>
  <c r="AH76" i="14" s="1"/>
  <c r="J27" i="14"/>
  <c r="J72" i="14" s="1"/>
  <c r="AC62" i="14"/>
  <c r="AC77" i="14" s="1"/>
  <c r="J70" i="14"/>
  <c r="AB29" i="14"/>
  <c r="AB30" i="14" s="1"/>
  <c r="AB76" i="14" s="1"/>
  <c r="AG62" i="14"/>
  <c r="AG77" i="14" s="1"/>
  <c r="I49" i="14"/>
  <c r="I73" i="14" s="1"/>
  <c r="M25" i="14"/>
  <c r="AJ47" i="14"/>
  <c r="AJ69" i="14" s="1"/>
  <c r="Q16" i="14"/>
  <c r="Q66" i="14" s="1"/>
  <c r="AE16" i="14"/>
  <c r="AE66" i="14" s="1"/>
  <c r="T74" i="14"/>
  <c r="T62" i="14"/>
  <c r="T77" i="14" s="1"/>
  <c r="T61" i="14"/>
  <c r="G62" i="14"/>
  <c r="G77" i="14" s="1"/>
  <c r="O72" i="14"/>
  <c r="O29" i="14"/>
  <c r="O61" i="14"/>
  <c r="N62" i="14"/>
  <c r="N77" i="14" s="1"/>
  <c r="N61" i="14"/>
  <c r="N74" i="14"/>
  <c r="G72" i="14"/>
  <c r="G29" i="14"/>
  <c r="S62" i="14"/>
  <c r="S77" i="14" s="1"/>
  <c r="AD62" i="14"/>
  <c r="AD77" i="14" s="1"/>
  <c r="AD61" i="14"/>
  <c r="AD74" i="14"/>
  <c r="Y72" i="14"/>
  <c r="Y29" i="14"/>
  <c r="P29" i="14"/>
  <c r="AB74" i="14"/>
  <c r="AB62" i="14"/>
  <c r="AB77" i="14" s="1"/>
  <c r="AB61" i="14"/>
  <c r="AB75" i="14" s="1"/>
  <c r="P62" i="14"/>
  <c r="P77" i="14" s="1"/>
  <c r="P74" i="14"/>
  <c r="P61" i="14"/>
  <c r="K72" i="14"/>
  <c r="O62" i="14"/>
  <c r="O77" i="14" s="1"/>
  <c r="S72" i="14"/>
  <c r="S29" i="14"/>
  <c r="S61" i="14"/>
  <c r="T29" i="14"/>
  <c r="AH62" i="14"/>
  <c r="AH77" i="14" s="1"/>
  <c r="AH74" i="14"/>
  <c r="AH61" i="14"/>
  <c r="X29" i="14"/>
  <c r="AG72" i="14"/>
  <c r="AG29" i="14"/>
  <c r="K17" i="14"/>
  <c r="K71" i="14" s="1"/>
  <c r="K65" i="14"/>
  <c r="AC71" i="14"/>
  <c r="AC29" i="14"/>
  <c r="AI72" i="14"/>
  <c r="AI29" i="14"/>
  <c r="I72" i="14"/>
  <c r="H67" i="14"/>
  <c r="H27" i="14"/>
  <c r="X62" i="14"/>
  <c r="X77" i="14" s="1"/>
  <c r="X74" i="14"/>
  <c r="X61" i="14"/>
  <c r="G61" i="14"/>
  <c r="K70" i="14"/>
  <c r="K59" i="14"/>
  <c r="I65" i="14"/>
  <c r="I17" i="14"/>
  <c r="I71" i="14" s="1"/>
  <c r="J68" i="14"/>
  <c r="J49" i="14"/>
  <c r="Q27" i="14" l="1"/>
  <c r="Q72" i="14" s="1"/>
  <c r="U78" i="14"/>
  <c r="AF70" i="14"/>
  <c r="V27" i="14"/>
  <c r="V72" i="14" s="1"/>
  <c r="AJ17" i="14"/>
  <c r="AJ71" i="14" s="1"/>
  <c r="AA17" i="14"/>
  <c r="AA71" i="14" s="1"/>
  <c r="W17" i="14"/>
  <c r="W71" i="14" s="1"/>
  <c r="R49" i="14"/>
  <c r="R73" i="14" s="1"/>
  <c r="R67" i="14"/>
  <c r="AJ65" i="14"/>
  <c r="U63" i="14"/>
  <c r="W59" i="14"/>
  <c r="W74" i="14" s="1"/>
  <c r="N78" i="14"/>
  <c r="AA67" i="14"/>
  <c r="R17" i="14"/>
  <c r="R71" i="14" s="1"/>
  <c r="L49" i="14"/>
  <c r="L73" i="14" s="1"/>
  <c r="M17" i="14"/>
  <c r="M71" i="14" s="1"/>
  <c r="AA49" i="14"/>
  <c r="AA73" i="14" s="1"/>
  <c r="AA65" i="14"/>
  <c r="AA59" i="14"/>
  <c r="AA74" i="14" s="1"/>
  <c r="V49" i="14"/>
  <c r="V73" i="14" s="1"/>
  <c r="AF27" i="14"/>
  <c r="AF72" i="14" s="1"/>
  <c r="AF49" i="14"/>
  <c r="AF73" i="14" s="1"/>
  <c r="AF17" i="14"/>
  <c r="AF71" i="14" s="1"/>
  <c r="AH75" i="14"/>
  <c r="Z49" i="14"/>
  <c r="Z73" i="14" s="1"/>
  <c r="M59" i="14"/>
  <c r="M74" i="14" s="1"/>
  <c r="AD78" i="14"/>
  <c r="AK17" i="14"/>
  <c r="AK71" i="14" s="1"/>
  <c r="AK27" i="14"/>
  <c r="AK72" i="14" s="1"/>
  <c r="AK67" i="14"/>
  <c r="Q49" i="14"/>
  <c r="Q73" i="14" s="1"/>
  <c r="AK49" i="14"/>
  <c r="AK73" i="14" s="1"/>
  <c r="V17" i="14"/>
  <c r="V71" i="14" s="1"/>
  <c r="AK65" i="14"/>
  <c r="L27" i="14"/>
  <c r="L72" i="14" s="1"/>
  <c r="M49" i="14"/>
  <c r="M73" i="14" s="1"/>
  <c r="W49" i="14"/>
  <c r="W73" i="14" s="1"/>
  <c r="Z27" i="14"/>
  <c r="Z72" i="14" s="1"/>
  <c r="H62" i="14"/>
  <c r="H77" i="14" s="1"/>
  <c r="Z17" i="14"/>
  <c r="Z71" i="14" s="1"/>
  <c r="H61" i="14"/>
  <c r="L59" i="14"/>
  <c r="L74" i="14" s="1"/>
  <c r="U75" i="14"/>
  <c r="AJ49" i="14"/>
  <c r="AJ73" i="14" s="1"/>
  <c r="AK70" i="14"/>
  <c r="AK59" i="14"/>
  <c r="AK74" i="14" s="1"/>
  <c r="L17" i="14"/>
  <c r="L71" i="14" s="1"/>
  <c r="J29" i="14"/>
  <c r="J30" i="14" s="1"/>
  <c r="J76" i="14" s="1"/>
  <c r="AE27" i="14"/>
  <c r="AE67" i="14"/>
  <c r="AD63" i="14"/>
  <c r="AE17" i="14"/>
  <c r="AE71" i="14" s="1"/>
  <c r="Z59" i="14"/>
  <c r="Z74" i="14" s="1"/>
  <c r="Z70" i="14"/>
  <c r="AJ70" i="14"/>
  <c r="AJ59" i="14"/>
  <c r="R59" i="14"/>
  <c r="R70" i="14"/>
  <c r="Q59" i="14"/>
  <c r="Q70" i="14"/>
  <c r="V70" i="14"/>
  <c r="V59" i="14"/>
  <c r="AE70" i="14"/>
  <c r="AE59" i="14"/>
  <c r="AJ67" i="14"/>
  <c r="AJ27" i="14"/>
  <c r="AH63" i="14"/>
  <c r="Q17" i="14"/>
  <c r="I62" i="14"/>
  <c r="I77" i="14" s="1"/>
  <c r="K29" i="14"/>
  <c r="K30" i="14" s="1"/>
  <c r="K76" i="14" s="1"/>
  <c r="I61" i="14"/>
  <c r="M27" i="14"/>
  <c r="M72" i="14" s="1"/>
  <c r="M67" i="14"/>
  <c r="AE49" i="14"/>
  <c r="AE73" i="14" s="1"/>
  <c r="AE68" i="14"/>
  <c r="W67" i="14"/>
  <c r="W27" i="14"/>
  <c r="T75" i="14"/>
  <c r="T30" i="14"/>
  <c r="T76" i="14" s="1"/>
  <c r="T78" i="14" s="1"/>
  <c r="N63" i="14"/>
  <c r="AD75" i="14"/>
  <c r="AC75" i="14"/>
  <c r="AC30" i="14"/>
  <c r="AB78" i="14"/>
  <c r="AG75" i="14"/>
  <c r="AG30" i="14"/>
  <c r="P75" i="14"/>
  <c r="P30" i="14"/>
  <c r="P76" i="14" s="1"/>
  <c r="P78" i="14" s="1"/>
  <c r="J73" i="14"/>
  <c r="J62" i="14"/>
  <c r="J77" i="14" s="1"/>
  <c r="J61" i="14"/>
  <c r="K74" i="14"/>
  <c r="K61" i="14"/>
  <c r="K62" i="14"/>
  <c r="K77" i="14" s="1"/>
  <c r="H72" i="14"/>
  <c r="H29" i="14"/>
  <c r="AI75" i="14"/>
  <c r="AI30" i="14"/>
  <c r="S75" i="14"/>
  <c r="S30" i="14"/>
  <c r="S76" i="14" s="1"/>
  <c r="S78" i="14" s="1"/>
  <c r="AB63" i="14"/>
  <c r="O30" i="14"/>
  <c r="O76" i="14" s="1"/>
  <c r="O78" i="14" s="1"/>
  <c r="O75" i="14"/>
  <c r="X75" i="14"/>
  <c r="X30" i="14"/>
  <c r="X76" i="14" s="1"/>
  <c r="X78" i="14" s="1"/>
  <c r="I29" i="14"/>
  <c r="N75" i="14"/>
  <c r="Y75" i="14"/>
  <c r="Y30" i="14"/>
  <c r="G75" i="14"/>
  <c r="G30" i="14"/>
  <c r="G76" i="14" s="1"/>
  <c r="G78" i="14" s="1"/>
  <c r="AH78" i="14"/>
  <c r="AA29" i="14" l="1"/>
  <c r="AA30" i="14" s="1"/>
  <c r="AA76" i="14" s="1"/>
  <c r="AF62" i="14"/>
  <c r="AF77" i="14" s="1"/>
  <c r="AF61" i="14"/>
  <c r="R29" i="14"/>
  <c r="R30" i="14" s="1"/>
  <c r="R76" i="14" s="1"/>
  <c r="AA62" i="14"/>
  <c r="AA77" i="14" s="1"/>
  <c r="AA61" i="14"/>
  <c r="AA63" i="14" s="1"/>
  <c r="W61" i="14"/>
  <c r="M62" i="14"/>
  <c r="M77" i="14" s="1"/>
  <c r="L62" i="14"/>
  <c r="L77" i="14" s="1"/>
  <c r="AF29" i="14"/>
  <c r="AF30" i="14" s="1"/>
  <c r="AF76" i="14" s="1"/>
  <c r="AF78" i="14" s="1"/>
  <c r="W62" i="14"/>
  <c r="W77" i="14" s="1"/>
  <c r="V29" i="14"/>
  <c r="M61" i="14"/>
  <c r="L61" i="14"/>
  <c r="AJ62" i="14"/>
  <c r="AJ77" i="14" s="1"/>
  <c r="AK29" i="14"/>
  <c r="AK30" i="14" s="1"/>
  <c r="AK76" i="14" s="1"/>
  <c r="Z62" i="14"/>
  <c r="Z77" i="14" s="1"/>
  <c r="Z29" i="14"/>
  <c r="Z30" i="14" s="1"/>
  <c r="Z76" i="14" s="1"/>
  <c r="Z61" i="14"/>
  <c r="L29" i="14"/>
  <c r="AK61" i="14"/>
  <c r="K63" i="14"/>
  <c r="M29" i="14"/>
  <c r="AK62" i="14"/>
  <c r="AK77" i="14" s="1"/>
  <c r="J78" i="14"/>
  <c r="AJ72" i="14"/>
  <c r="AJ29" i="14"/>
  <c r="P63" i="14"/>
  <c r="W72" i="14"/>
  <c r="W29" i="14"/>
  <c r="AE61" i="14"/>
  <c r="AE62" i="14"/>
  <c r="AE77" i="14" s="1"/>
  <c r="AE74" i="14"/>
  <c r="AJ61" i="14"/>
  <c r="AJ74" i="14"/>
  <c r="K75" i="14"/>
  <c r="V61" i="14"/>
  <c r="V62" i="14"/>
  <c r="V77" i="14" s="1"/>
  <c r="V74" i="14"/>
  <c r="Q71" i="14"/>
  <c r="Q29" i="14"/>
  <c r="R74" i="14"/>
  <c r="R62" i="14"/>
  <c r="R77" i="14" s="1"/>
  <c r="R61" i="14"/>
  <c r="R75" i="14" s="1"/>
  <c r="Q62" i="14"/>
  <c r="Q77" i="14" s="1"/>
  <c r="Q61" i="14"/>
  <c r="Q74" i="14"/>
  <c r="AE72" i="14"/>
  <c r="AE29" i="14"/>
  <c r="AG76" i="14"/>
  <c r="AG78" i="14" s="1"/>
  <c r="AG63" i="14"/>
  <c r="X63" i="14"/>
  <c r="I75" i="14"/>
  <c r="I30" i="14"/>
  <c r="S63" i="14"/>
  <c r="J63" i="14"/>
  <c r="O63" i="14"/>
  <c r="Y76" i="14"/>
  <c r="Y78" i="14" s="1"/>
  <c r="Y63" i="14"/>
  <c r="G63" i="14"/>
  <c r="T63" i="14"/>
  <c r="J75" i="14"/>
  <c r="AI76" i="14"/>
  <c r="AI78" i="14" s="1"/>
  <c r="AI63" i="14"/>
  <c r="H75" i="14"/>
  <c r="H30" i="14"/>
  <c r="K78" i="14"/>
  <c r="AC76" i="14"/>
  <c r="AC78" i="14" s="1"/>
  <c r="AC63" i="14"/>
  <c r="AA78" i="14" l="1"/>
  <c r="R78" i="14"/>
  <c r="Z78" i="14"/>
  <c r="AF63" i="14"/>
  <c r="AA75" i="14"/>
  <c r="AF75" i="14"/>
  <c r="V75" i="14"/>
  <c r="V30" i="14"/>
  <c r="V76" i="14" s="1"/>
  <c r="V78" i="14" s="1"/>
  <c r="Z63" i="14"/>
  <c r="Z75" i="14"/>
  <c r="L75" i="14"/>
  <c r="M75" i="14"/>
  <c r="M30" i="14"/>
  <c r="AK78" i="14"/>
  <c r="AK75" i="14"/>
  <c r="L30" i="14"/>
  <c r="L76" i="14" s="1"/>
  <c r="L78" i="14" s="1"/>
  <c r="AK63" i="14"/>
  <c r="R63" i="14"/>
  <c r="AE75" i="14"/>
  <c r="AE30" i="14"/>
  <c r="Q75" i="14"/>
  <c r="Q30" i="14"/>
  <c r="W75" i="14"/>
  <c r="W30" i="14"/>
  <c r="AJ75" i="14"/>
  <c r="AJ30" i="14"/>
  <c r="I76" i="14"/>
  <c r="I78" i="14" s="1"/>
  <c r="I63" i="14"/>
  <c r="H76" i="14"/>
  <c r="H78" i="14" s="1"/>
  <c r="H63" i="14"/>
  <c r="V63" i="14" l="1"/>
  <c r="M76" i="14"/>
  <c r="M78" i="14" s="1"/>
  <c r="M63" i="14"/>
  <c r="L63" i="14"/>
  <c r="W76" i="14"/>
  <c r="W78" i="14" s="1"/>
  <c r="W63" i="14"/>
  <c r="AE76" i="14"/>
  <c r="AE78" i="14" s="1"/>
  <c r="AE63" i="14"/>
  <c r="AJ76" i="14"/>
  <c r="AJ78" i="14" s="1"/>
  <c r="AJ63" i="14"/>
  <c r="Q76" i="14"/>
  <c r="Q78" i="14" s="1"/>
  <c r="Q63" i="14"/>
</calcChain>
</file>

<file path=xl/comments1.xml><?xml version="1.0" encoding="utf-8"?>
<comments xmlns="http://schemas.openxmlformats.org/spreadsheetml/2006/main">
  <authors>
    <author>Keowalin Kul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จะดึงจาก History ตอนที่ Assign เป็น Product Type ณ ช่วงที่ Assign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21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37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3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44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53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53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>Keowalin Kul:
BA Collect</t>
        </r>
      </text>
    </comment>
    <comment ref="K90" authorId="0" shapeId="0">
      <text>
        <r>
          <rPr>
            <b/>
            <sz val="9"/>
            <color indexed="81"/>
            <rFont val="Tahoma"/>
            <family val="2"/>
          </rPr>
          <t>Keowalin Kul:
ยอดจ่ายของลูกค้าทั้งหมด</t>
        </r>
      </text>
    </comment>
    <comment ref="N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กลุ่มนี้มาจาก Last Call Status = Follow up และเป็นกลุ่มที่จ่ายเงิน</t>
        </r>
      </text>
    </comment>
    <comment ref="X90" authorId="0" shapeId="0">
      <text>
        <r>
          <rPr>
            <b/>
            <sz val="9"/>
            <color indexed="81"/>
            <rFont val="Tahoma"/>
            <family val="2"/>
          </rPr>
          <t>Keowalin Kul:ไม่มีการบันทึก Call แต่มีการจ่ายเงินเข้ามา</t>
        </r>
      </text>
    </comment>
    <comment ref="AG90" authorId="0" shapeId="0">
      <text>
        <r>
          <rPr>
            <b/>
            <sz val="9"/>
            <color indexed="81"/>
            <rFont val="Tahoma"/>
            <family val="2"/>
          </rPr>
          <t>Keowalin Ku
จำนวน Call ที่บันทึก แต่ไม่มีการจ่ายเงิน</t>
        </r>
      </text>
    </comment>
    <comment ref="AI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  <comment ref="AB9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จำนวนที่ Call และบันทึกทั้งหมด</t>
        </r>
      </text>
    </comment>
    <comment ref="AC9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จำนวน BA ที่บันทึก Broken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นับทุก Call ที่ Agent บันทึก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Assign Amt ที่อยู่ในกลุ่มนี้</t>
        </r>
      </text>
    </comment>
  </commentList>
</comments>
</file>

<file path=xl/comments2.xml><?xml version="1.0" encoding="utf-8"?>
<comments xmlns="http://schemas.openxmlformats.org/spreadsheetml/2006/main">
  <authors>
    <author>Keowalin Kul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จะดึงจาก History ตอนที่ Assign เป็น Product Type ณ ช่วงที่ Assign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3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4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5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O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Q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S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T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U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J8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</commentList>
</comments>
</file>

<file path=xl/comments3.xml><?xml version="1.0" encoding="utf-8"?>
<comments xmlns="http://schemas.openxmlformats.org/spreadsheetml/2006/main">
  <authors>
    <author>Sakonthawat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Break by Company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5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Sum by Team ตาม Company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84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0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1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2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เปลี่ยนจาก ID เป็น Collection Path, Action Name, Criteria Name</t>
        </r>
      </text>
    </comment>
    <comment ref="D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3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5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5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6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6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7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19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19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20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2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Product Type ของ Assign ดังกล่าว ใช้เงื่อนไขการคำนวณ Product Type ตามวิธีการคำนวณ Product Type ระดับ BA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ทั้งหมดที่เข้า Assign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นับทุกผล Call Status ที่ Record by Agent (อาจจะโทรหรือไม่โทรก็ได้)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นับราย BA ตาม Call Status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Date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Unassign Date</t>
        </r>
      </text>
    </comment>
    <comment ref="N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ยังไม่ได้โทรหาลูกค้า หรือ โทรหาลูกค้าแล้วแต่ยังไม่ได้บันทึกผล</t>
        </r>
      </text>
    </comment>
    <comment ref="O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Call Status_Success / Call List (Net)</t>
        </r>
      </text>
    </comment>
    <comment ref="P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CA ที่ถูก Assign</t>
        </r>
      </text>
    </comment>
    <comment ref="Q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Account = Total List</t>
        </r>
      </text>
    </comment>
    <comment ref="R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Amount</t>
        </r>
      </text>
    </comment>
    <comment ref="S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ถ้าภายใต้ CA มี BA ที่ Success ให้นับ CA ดังกล่าวว่า Success</t>
        </r>
      </text>
    </comment>
    <comment ref="T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Collect_CA_AC / Assign_CA_AC</t>
        </r>
      </text>
    </comment>
    <comment ref="U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หากลูกค้ามีการชำระเงิน (อาจจะชำระไม่หมดก็ได้) ให้นับว่าลูกค้าชำระแล้ว (คุยกับ Payment ว่าปัจจุบันจับจาก 
- Pay For 1 และ
- Receipt Status = N และ
- Receipt Type != BN, BW, DR, W%, N% และ
- Receipt จาก Super Deal (ตามเงื่อนไขการ Assign)
ใน cPAC จะจับอย่างไร)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=Collect_BA_AC / Assign_BA_AC</t>
        </r>
      </text>
    </comment>
    <comment ref="X22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Collect_Amt / Assign_Amt</t>
        </r>
      </text>
    </comment>
  </commentList>
</comments>
</file>

<file path=xl/comments4.xml><?xml version="1.0" encoding="utf-8"?>
<comments xmlns="http://schemas.openxmlformats.org/spreadsheetml/2006/main">
  <authors>
    <author>Keowalin Kul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จะดึงจาก History ตอนที่ Assign เป็น Product Type ณ ช่วงที่ Assign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5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L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ทีบันทึกด้วย System</t>
        </r>
      </text>
    </comment>
    <comment ref="N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ลูกค้ามาจ่ายเงิน และดู Status ล่าสุดที่ลูกมาจ่ายเงิน</t>
        </r>
      </text>
    </comment>
    <comment ref="P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ไม่จ่าย</t>
        </r>
      </text>
    </comment>
    <comment ref="Q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ที่บันทึก จาก Agent ของทุก Call</t>
        </r>
      </text>
    </comment>
    <comment ref="R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Total Call Status บันทึกของ Agent</t>
        </r>
      </text>
    </comment>
    <comment ref="AG8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ไม่มีการโทร และไม่มีการจ้ายเงินเข้ามา</t>
        </r>
      </text>
    </comment>
  </commentList>
</comments>
</file>

<file path=xl/comments5.xml><?xml version="1.0" encoding="utf-8"?>
<comments xmlns="http://schemas.openxmlformats.org/spreadsheetml/2006/main">
  <authors>
    <author>Keowalin Kul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จะดึงจาก History ตอนที่ Assign เป็น Product Type ณ ช่วงที่ Assign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2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4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4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โทร 0 ครั้ง คล้าย Suscess - Not Call</t>
        </r>
      </text>
    </comment>
    <comment ref="AJ5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ไม่โทร ไม่มีการจ่าย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 xml:space="preserve">Keowalin Kul:
Count BA
 ยอดหนี้ของ Inv ที่ Assign เหลือ &lt; 100 นับเป็น 1
</t>
        </r>
      </text>
    </comment>
    <comment ref="M5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Order by Team(Manager, Sup, Agent)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จะดึงจาก History ตอนที่ Assign เป็น Product Type ณ ช่วงที่ Assign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Count BA Assign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Amount จะนับทั้งหมดของ Inv ที่ Assign</t>
        </r>
      </text>
    </comment>
  </commentList>
</comments>
</file>

<file path=xl/comments6.xml><?xml version="1.0" encoding="utf-8"?>
<comments xmlns="http://schemas.openxmlformats.org/spreadsheetml/2006/main">
  <authors>
    <author>Sakonthawat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Break Down By Team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นับตาม Company Code ของ BA ภายใต้ CA เช่น ถ้า CA มี 2 BA และ BA1 (AIR), BA2 (AIS) จะ Co</t>
        </r>
      </text>
    </comment>
  </commentList>
</comments>
</file>

<file path=xl/sharedStrings.xml><?xml version="1.0" encoding="utf-8"?>
<sst xmlns="http://schemas.openxmlformats.org/spreadsheetml/2006/main" count="5257" uniqueCount="1044">
  <si>
    <t>Report Code</t>
  </si>
  <si>
    <t>Report Name</t>
  </si>
  <si>
    <t>Legacy Report Code</t>
  </si>
  <si>
    <t>Module Name:</t>
  </si>
  <si>
    <t>No. Report</t>
  </si>
  <si>
    <t>To</t>
  </si>
  <si>
    <t>From</t>
  </si>
  <si>
    <t>Term / Acronym/Abbreviation</t>
  </si>
  <si>
    <t>Definition</t>
  </si>
  <si>
    <t>BTN</t>
  </si>
  <si>
    <t>Button</t>
  </si>
  <si>
    <t>CAL</t>
  </si>
  <si>
    <t>Calendar</t>
  </si>
  <si>
    <t>CHK</t>
  </si>
  <si>
    <t>Check Box</t>
  </si>
  <si>
    <t>DDL</t>
  </si>
  <si>
    <t>Drop Down List</t>
  </si>
  <si>
    <t>DDC</t>
  </si>
  <si>
    <t>Drop Down Checkbox</t>
  </si>
  <si>
    <t>FDL</t>
  </si>
  <si>
    <t>File Dialog</t>
  </si>
  <si>
    <t>HLK</t>
  </si>
  <si>
    <t>Link / Hyperlink</t>
  </si>
  <si>
    <t>IMB</t>
  </si>
  <si>
    <t>Image Button</t>
  </si>
  <si>
    <t>IMG</t>
  </si>
  <si>
    <t>Image</t>
  </si>
  <si>
    <t>LBL</t>
  </si>
  <si>
    <t>Text Label</t>
  </si>
  <si>
    <t>LOK</t>
  </si>
  <si>
    <t>Lookup Dialog</t>
  </si>
  <si>
    <t>RDO</t>
  </si>
  <si>
    <t>Radio Button</t>
  </si>
  <si>
    <t>TIM</t>
  </si>
  <si>
    <t>Time Box</t>
  </si>
  <si>
    <t>TXT</t>
  </si>
  <si>
    <t>Text Box</t>
  </si>
  <si>
    <t>Definitions</t>
  </si>
  <si>
    <t>Description</t>
  </si>
  <si>
    <t>Possible Value (Etc.)</t>
  </si>
  <si>
    <t>Group By</t>
  </si>
  <si>
    <t>Order By</t>
  </si>
  <si>
    <t>ใช้เพื่ออธิบายในหน้า UI</t>
  </si>
  <si>
    <t>1) ขอ 1 file excel - report ต่อ 1 Module</t>
  </si>
  <si>
    <t>2) Tab แรกสรุปจำนวน Report ทั้งหมดในแต่ละ Module โดยเพิ่ม number มา</t>
  </si>
  <si>
    <t>3) Tab รายงานอ้างอิงตาม No. เช่น 1 รายงานจะประกอบด้วย </t>
  </si>
  <si>
    <t>    No1_UI  คือ หน้าจอเงื่อนไขที่สามารถออกรางานได้</t>
  </si>
  <si>
    <t>    No1_Result คือ รูปแบบรายงานที่จะได้</t>
  </si>
  <si>
    <t>    โดยเพิ่มในส่วนของ table.column ที่นำมาใช้ในรายงานค่ะ</t>
  </si>
  <si>
    <t>4) ในหน้าเงื่อนไขการออกรายงาน รบกวนระบุ Definitions ให้ด้วยเช่น เงื่อนไขนี้ให้เลือกเป็นแบบ DDL = Dorp Down List เป็นต้น</t>
  </si>
  <si>
    <t>Ref. New Report</t>
  </si>
  <si>
    <t>Tele-Call Performance</t>
  </si>
  <si>
    <t>DMRTH006</t>
  </si>
  <si>
    <t>New</t>
  </si>
  <si>
    <t>Tele Report</t>
  </si>
  <si>
    <t>RPT_TELE_001</t>
  </si>
  <si>
    <t>RPT_TELE_002</t>
  </si>
  <si>
    <t>Assign Type :</t>
  </si>
  <si>
    <t>Team :</t>
  </si>
  <si>
    <t>PRE-DD, POST-DD</t>
  </si>
  <si>
    <t>CBC_THB_CORP.-1</t>
  </si>
  <si>
    <t>Call Date :</t>
  </si>
  <si>
    <t>Agent :</t>
  </si>
  <si>
    <t>AIS, AWN, DPC, SBN</t>
  </si>
  <si>
    <t>01/07/2015 To 20/07/2015</t>
  </si>
  <si>
    <t>APINYAD, ORAWANLE, SIRIKARI, THANAWAM</t>
  </si>
  <si>
    <t>Date :  20/07/2015 19:12:43</t>
  </si>
  <si>
    <t>Company Code</t>
  </si>
  <si>
    <t>Team Group</t>
  </si>
  <si>
    <t>Agent Name</t>
  </si>
  <si>
    <t>Assign Type</t>
  </si>
  <si>
    <t>Team : CBC_Debt Corp.</t>
  </si>
  <si>
    <t>Agent : APINYAD</t>
  </si>
  <si>
    <t>Assign Type : PRE-DD</t>
  </si>
  <si>
    <t>Assign Detail</t>
  </si>
  <si>
    <t>Total List</t>
  </si>
  <si>
    <t>Call List (Net)</t>
  </si>
  <si>
    <t>Call Status (Group)</t>
  </si>
  <si>
    <t>Calling List</t>
  </si>
  <si>
    <t>Assign</t>
  </si>
  <si>
    <t>Collect</t>
  </si>
  <si>
    <t>Success</t>
  </si>
  <si>
    <t>Unsuccess</t>
  </si>
  <si>
    <t>Follow Up</t>
  </si>
  <si>
    <t>Unqualified</t>
  </si>
  <si>
    <t>Other</t>
  </si>
  <si>
    <t>Null</t>
  </si>
  <si>
    <t>Success Rate</t>
  </si>
  <si>
    <t>AC</t>
  </si>
  <si>
    <t>Amt.</t>
  </si>
  <si>
    <t>%</t>
  </si>
  <si>
    <t>AIS - GSM</t>
  </si>
  <si>
    <t>Total By Assign Type : PRE-DD</t>
  </si>
  <si>
    <t>Total By Agent : APINYAD</t>
  </si>
  <si>
    <t>Agent : ORAWANLE</t>
  </si>
  <si>
    <t>Total By Agent : ORAWANLE</t>
  </si>
  <si>
    <t>Agent : SIRIKARI</t>
  </si>
  <si>
    <t>Collection Path</t>
  </si>
  <si>
    <t>Action Name</t>
  </si>
  <si>
    <t>Criteria Name</t>
  </si>
  <si>
    <t>Success %</t>
  </si>
  <si>
    <t>CA_AC</t>
  </si>
  <si>
    <t>BA_AC</t>
  </si>
  <si>
    <t>%_CA</t>
  </si>
  <si>
    <t>%_BA</t>
  </si>
  <si>
    <t>AIS - NOM</t>
  </si>
  <si>
    <t>Assign Type : POST-DD</t>
  </si>
  <si>
    <t>Total By Assign Type : POST-DD</t>
  </si>
  <si>
    <t>Total By Agent : SIRIKARI</t>
  </si>
  <si>
    <t>Agent : THANAWAM</t>
  </si>
  <si>
    <t>Total By Agent : THANAWAM</t>
  </si>
  <si>
    <t>Total By Team : CBC_Debt Corp.</t>
  </si>
  <si>
    <t>Total By Company : Advanced Info Service Public Company Limited</t>
  </si>
  <si>
    <t>Company : AWN _ Advanced Wireless Network Co.,Ltd.</t>
  </si>
  <si>
    <t>AWN</t>
  </si>
  <si>
    <t>AWN-FE1</t>
  </si>
  <si>
    <t>AWN - NOM</t>
  </si>
  <si>
    <t>FBB</t>
  </si>
  <si>
    <t>Total By Company : Advanced Wireless Network Co.,Ltd.</t>
  </si>
  <si>
    <t>Company : SBN _ Super Broadband Network Co., Ltd.</t>
  </si>
  <si>
    <t>SBN</t>
  </si>
  <si>
    <t>Total By Company : Super Broadband Network Co., Ltd.</t>
  </si>
  <si>
    <t>*** End Of Report </t>
  </si>
  <si>
    <t>Summary by Team All Company</t>
  </si>
  <si>
    <t>Product Type</t>
  </si>
  <si>
    <t>ID</t>
  </si>
  <si>
    <t>Team</t>
  </si>
  <si>
    <t>Agent</t>
  </si>
  <si>
    <t>Company :  AIS_Advanced Info Service Public Company Limited</t>
  </si>
  <si>
    <t>Assign Date</t>
  </si>
  <si>
    <t>Unassign Date</t>
  </si>
  <si>
    <t>จำนวน CA ที่ถูก Assign</t>
  </si>
  <si>
    <t>จำนวน BA ที่ถูก Assign</t>
  </si>
  <si>
    <t>จำนวน BA ที่ถูก Assign = Total List</t>
  </si>
  <si>
    <t>ยอดหนี้ที่ถูก Assign</t>
  </si>
  <si>
    <t>ยอดหนี้ที่จัดเก็บได้ Collect Amount</t>
  </si>
  <si>
    <t>รหัสย่อของทีม</t>
  </si>
  <si>
    <t>จำนวน BA ที่จัดเก็บหนี้ได้</t>
  </si>
  <si>
    <t>ชื่อของ Agent</t>
  </si>
  <si>
    <t>ประเภทของการ Assign</t>
  </si>
  <si>
    <t>ชื่อของ Collection Path</t>
  </si>
  <si>
    <t>ชื่อของ Action</t>
  </si>
  <si>
    <t>ชื่อของ Criteria</t>
  </si>
  <si>
    <t xml:space="preserve">รหัสและชื่อของบริษัทผู้ให้บริการในเครือ AIS </t>
  </si>
  <si>
    <t>สถานะการโทรศัพท์ติดตามหนี้ Null = ยังไม่ได้โทรหาลูกค้า หรือ โทรหาลูกค้าแล้วแต่ยังไม่ได้บันทึกผล</t>
  </si>
  <si>
    <t>CL_TEAM.TEAM_CODE||'  '||CL_TEAM.TEAM_NAME</t>
  </si>
  <si>
    <t>CL_AGENT.AGENT_NAME</t>
  </si>
  <si>
    <t>CL_COLLECTION_PATH.COLLECTION_PATH_NAME</t>
  </si>
  <si>
    <t>CL_ACTION.ACTION_NAME</t>
  </si>
  <si>
    <t>CL_CRITERIA.CRITERIA_NAME</t>
  </si>
  <si>
    <t>SUM(CL_JOB.JOB_DEBT_AMT)</t>
  </si>
  <si>
    <t>CL_JOB.JOB_DEBT_AMT จะเป็นหนี้ทั้งระดับ CA และ BA ตาม Criteria ที่ตั้งให้ทวงหนี้ระดับใด</t>
  </si>
  <si>
    <t>Collection Path Name</t>
  </si>
  <si>
    <t>ELES จาก call status ต่างๆข้างต้น</t>
  </si>
  <si>
    <t>Success % = (Call Status Success/Call List(Net)) *100</t>
  </si>
  <si>
    <t>COUNT(CL_CALL.CALL_ID)</t>
  </si>
  <si>
    <t>สถานะการโทรศัพท์ติดตามหนี้ SUCCESS</t>
  </si>
  <si>
    <t>สถานะการโทรศัพท์ติดตามหนี้ UNSUCCESS</t>
  </si>
  <si>
    <t>สถานะการโทรศัพท์ติดตามหนี้ FOLLOW UP</t>
  </si>
  <si>
    <t>สถานะการโทรศัพท์ติดตามหนี้ UNQUAILIFIED</t>
  </si>
  <si>
    <t>สถานะการโทรศัพท์ติดตามหนี้ OTHER</t>
  </si>
  <si>
    <t>COUNT(CL_JOB.BA_NO)</t>
  </si>
  <si>
    <t>%Amt</t>
  </si>
  <si>
    <t>Assign No.</t>
  </si>
  <si>
    <t>CL_ASSIGN.ASSIGN_CODE</t>
  </si>
  <si>
    <t>เอกสารสรุปผลค่าตอบแทน</t>
  </si>
  <si>
    <t>รายชื่อพนักงาน</t>
  </si>
  <si>
    <t>No.</t>
  </si>
  <si>
    <t>Sup Team</t>
  </si>
  <si>
    <t>Name เรียงทีม,เรียงอักษรภาษาไทย</t>
  </si>
  <si>
    <t>User Name</t>
  </si>
  <si>
    <t>วสุรี</t>
  </si>
  <si>
    <t>ชลียา กาฬภักดี</t>
  </si>
  <si>
    <t>CHALEEYG</t>
  </si>
  <si>
    <t>ชไมพร ทองดี</t>
  </si>
  <si>
    <t>CHAMAIPH</t>
  </si>
  <si>
    <t>ชมภูนุช บุตรราช</t>
  </si>
  <si>
    <t>CHOMPHOB</t>
  </si>
  <si>
    <t>ชุลีพร จริยาแจ่มสิทธิ์</t>
  </si>
  <si>
    <t>CHULEEPJ</t>
  </si>
  <si>
    <t>ดุจเดือน ชื่นศิริ</t>
  </si>
  <si>
    <t>DUJDAUIC</t>
  </si>
  <si>
    <t>กุสุมา เกาะงาม</t>
  </si>
  <si>
    <t>KUSUMKO</t>
  </si>
  <si>
    <t>ละอองดาว สว่างเรือง</t>
  </si>
  <si>
    <t>LAONGDOM</t>
  </si>
  <si>
    <t>มลธิรา แสงระวี</t>
  </si>
  <si>
    <t>MOLTHIRS</t>
  </si>
  <si>
    <t>ธันทรักษ์ โภควิรัตน์สกุล</t>
  </si>
  <si>
    <t>NARUEMOU</t>
  </si>
  <si>
    <t>กัญญาภัค ส่งเสริม</t>
  </si>
  <si>
    <t>NAUNPRAS</t>
  </si>
  <si>
    <t>นิภาพร หม่อนกันทา</t>
  </si>
  <si>
    <t>NIPAPORM</t>
  </si>
  <si>
    <t>ปรินดา กรรณรัตน์</t>
  </si>
  <si>
    <t>PARINDAA</t>
  </si>
  <si>
    <t>ภัทราภรณ์ หอมชิต</t>
  </si>
  <si>
    <t>PATRAPOH</t>
  </si>
  <si>
    <t>พรรณิภา ทองใบใหญ่</t>
  </si>
  <si>
    <t>PHUNNIPT</t>
  </si>
  <si>
    <t>ปภาภรณ์ สงวนแก้ว</t>
  </si>
  <si>
    <t>PRAPAPOS</t>
  </si>
  <si>
    <t>รัชฎาภรณ์ เพชรพงษ์</t>
  </si>
  <si>
    <t>RATCHADE</t>
  </si>
  <si>
    <t>สกุลณา พานทอง</t>
  </si>
  <si>
    <t>SAKULNAP</t>
  </si>
  <si>
    <t>กัลป์ปภัส โรจน์ดานิตย์</t>
  </si>
  <si>
    <t>SIRINAPN</t>
  </si>
  <si>
    <t>ศิรินทร ขันโมลี</t>
  </si>
  <si>
    <t>SIRINTOK</t>
  </si>
  <si>
    <t>สุชาดา บำเริบ</t>
  </si>
  <si>
    <t>SUCHADAB</t>
  </si>
  <si>
    <t>สุภาภรณ์ บุญวัติ</t>
  </si>
  <si>
    <t>SUPAPOBO</t>
  </si>
  <si>
    <t>วราวรรณ คงสิบ</t>
  </si>
  <si>
    <t>WARAWANK</t>
  </si>
  <si>
    <t xml:space="preserve">วิมลวรรณ ลั่นสุวรรณ </t>
  </si>
  <si>
    <t>WIMONWAL</t>
  </si>
  <si>
    <t>อมรารัตน์</t>
  </si>
  <si>
    <t>เบญจวรรณ ลูกกลม</t>
  </si>
  <si>
    <t>BENJAWLO</t>
  </si>
  <si>
    <t>ชลิตตา คงทน</t>
  </si>
  <si>
    <t>CHALITTK</t>
  </si>
  <si>
    <t>ชุลีพร เจียมรัตนวงศ์</t>
  </si>
  <si>
    <t>CHULEEPE</t>
  </si>
  <si>
    <t>กัญญะวรรณ เรืองสุรัชต์กุล</t>
  </si>
  <si>
    <t>JAMJUREK</t>
  </si>
  <si>
    <t>จารุณี การถาง</t>
  </si>
  <si>
    <t>JARUNEEA</t>
  </si>
  <si>
    <t>จินตนา ใจโปร่ง</t>
  </si>
  <si>
    <t>JINTANAI</t>
  </si>
  <si>
    <t>กมลพร ประเสริฐพงษ์</t>
  </si>
  <si>
    <t>KAMONPHP</t>
  </si>
  <si>
    <t>กาญจนา ขวดทอง</t>
  </si>
  <si>
    <t>KANJANAK</t>
  </si>
  <si>
    <t>นิภาพร กองเพชร</t>
  </si>
  <si>
    <t>NIPAPORK</t>
  </si>
  <si>
    <t>ปัทมาภรณ์ ชยานนท์</t>
  </si>
  <si>
    <t>PATTAMAC</t>
  </si>
  <si>
    <t>พิมพิดา พัฒนรังษีเลิศ</t>
  </si>
  <si>
    <t>PIMPIDAP</t>
  </si>
  <si>
    <t>ปิมวิภาพร นากอก</t>
  </si>
  <si>
    <t>PIMWIPAN</t>
  </si>
  <si>
    <t xml:space="preserve">รัตติกาล จันทะมงคล </t>
  </si>
  <si>
    <t>RATTIKPO</t>
  </si>
  <si>
    <t>รวิพร เดชสุวรรณากร</t>
  </si>
  <si>
    <t>RAVIPROE</t>
  </si>
  <si>
    <t xml:space="preserve">ศศิธร สุวรรณรัตน์ </t>
  </si>
  <si>
    <t>SASITOCH</t>
  </si>
  <si>
    <t>ศิริภาภรณ์ คุปตะวานิช</t>
  </si>
  <si>
    <t>SIRIPAPS</t>
  </si>
  <si>
    <t>สุชาดา ธรรมรักษ์เจริญ</t>
  </si>
  <si>
    <t>SUCHADAH</t>
  </si>
  <si>
    <t>สุกัญญา ใจสุบรรณ์</t>
  </si>
  <si>
    <t>SUKANSUW</t>
  </si>
  <si>
    <t xml:space="preserve">สุณิสา ดรดีเลิศ </t>
  </si>
  <si>
    <t>SUNISADO</t>
  </si>
  <si>
    <t>ธนิษฐา เกตุเทศ</t>
  </si>
  <si>
    <t>THANITTK</t>
  </si>
  <si>
    <t>วนิดา แก้วกาหลง</t>
  </si>
  <si>
    <t>WANIDASA</t>
  </si>
  <si>
    <t>วราภรณ์ ศรสันติ</t>
  </si>
  <si>
    <t>WARAPORS</t>
  </si>
  <si>
    <t>ศรัณรัตน์ มารยา</t>
  </si>
  <si>
    <t>WILAWUNM</t>
  </si>
  <si>
    <t>อุมาพร</t>
  </si>
  <si>
    <t>อำพันธ์ เกิดดวง</t>
  </si>
  <si>
    <t>AMPANK</t>
  </si>
  <si>
    <t xml:space="preserve">บวรพรรณ เทือกสุบรรณ </t>
  </si>
  <si>
    <t>BOVONPAT</t>
  </si>
  <si>
    <t xml:space="preserve">ฉัตราพร พวงสายใจ </t>
  </si>
  <si>
    <t>CHATAPOP</t>
  </si>
  <si>
    <t>อิสรีย์ยา ณรงคะชวนะ</t>
  </si>
  <si>
    <t>ITSAREEN</t>
  </si>
  <si>
    <t>จิราพร จันตาเรียน</t>
  </si>
  <si>
    <t>JIRAPOJN</t>
  </si>
  <si>
    <t>กมลนารี วันวิเศษ</t>
  </si>
  <si>
    <t>KAMONNAW</t>
  </si>
  <si>
    <t>กาญจนากร จิวัฒน์ศิริชัย</t>
  </si>
  <si>
    <t>KANCHANU</t>
  </si>
  <si>
    <t>มนตรา เดโชเม็ง</t>
  </si>
  <si>
    <t>MONTRADE</t>
  </si>
  <si>
    <t>สุพิชญ์ชญา อุดมโชค</t>
  </si>
  <si>
    <t>NARISARD</t>
  </si>
  <si>
    <t>ปริษา บูรณวัชรธาดา</t>
  </si>
  <si>
    <t>PARISABU</t>
  </si>
  <si>
    <t>เพ็ญศิริ ธีระไกรดำรงค์</t>
  </si>
  <si>
    <t>PENSIRIS</t>
  </si>
  <si>
    <t>ภัทรานิษฐ์ ชัยสนาม</t>
  </si>
  <si>
    <t>PHATTHAC</t>
  </si>
  <si>
    <t>พร เสนาะวาที</t>
  </si>
  <si>
    <t>PORNS</t>
  </si>
  <si>
    <t>รัตน์ฐาภัทร ดวงแก้ว</t>
  </si>
  <si>
    <t>RATHAPHD</t>
  </si>
  <si>
    <t xml:space="preserve">สิริรัตน์ อ้วยมะเดื่อ </t>
  </si>
  <si>
    <t>SIRIRATO</t>
  </si>
  <si>
    <t>สมจิตร มาสิงห์</t>
  </si>
  <si>
    <t>SOMJITMA</t>
  </si>
  <si>
    <t>สุกัญญา เจริญสุวรรณกิจ</t>
  </si>
  <si>
    <t>SUKANYOO</t>
  </si>
  <si>
    <t>สุลักษณา สัตนาโค</t>
  </si>
  <si>
    <t>SULUKSAS</t>
  </si>
  <si>
    <t>สุภาพร เฉยรุ้ง</t>
  </si>
  <si>
    <t>SUPAPORC</t>
  </si>
  <si>
    <t>ทัศนีย์ พิมพ์ธนภูวกิจ</t>
  </si>
  <si>
    <t>TASANEEI</t>
  </si>
  <si>
    <t>ธัญนภัทร์ ปาลพันธุ์ไชย</t>
  </si>
  <si>
    <t>TIPPAWAM</t>
  </si>
  <si>
    <t>อุไรพร เปลื้องทุกข์</t>
  </si>
  <si>
    <t>URAIPORP</t>
  </si>
  <si>
    <t>วาสนา  ปิ่นทอง</t>
  </si>
  <si>
    <t>WASANAPI</t>
  </si>
  <si>
    <t>วิภา สุทธิ</t>
  </si>
  <si>
    <t>WIPASUTT</t>
  </si>
  <si>
    <t>Grand Total</t>
  </si>
  <si>
    <t>Running Number</t>
  </si>
  <si>
    <t>ชื่อ Supervisor</t>
  </si>
  <si>
    <t>รหัสพนักงานของ Agent</t>
  </si>
  <si>
    <t>Username ของ Agent เพื่อตรวจสอบสิทธิ์ในการมองเห็นงานของตนเอง</t>
  </si>
  <si>
    <t>CL_AGENT.AGENT_USERNAME</t>
  </si>
  <si>
    <t>ประจำเดือนตามการคิดยอด Incentive</t>
  </si>
  <si>
    <t>เดือน(หัวรายงาน)</t>
  </si>
  <si>
    <t>Assign Date From</t>
  </si>
  <si>
    <t>Assign Date To</t>
  </si>
  <si>
    <t>Call Status -Success</t>
  </si>
  <si>
    <t>Call Status -Unsuccess</t>
  </si>
  <si>
    <t>Call Status - Follow Up</t>
  </si>
  <si>
    <t>Call Status - Unqualified</t>
  </si>
  <si>
    <t>Call Status - Other</t>
  </si>
  <si>
    <t>Call Status - Null</t>
  </si>
  <si>
    <t>Calling List-Success %</t>
  </si>
  <si>
    <t>Assign CA_AC</t>
  </si>
  <si>
    <t>Assign BA_AC</t>
  </si>
  <si>
    <t>Assign Amt.</t>
  </si>
  <si>
    <t>Collect CA_AC</t>
  </si>
  <si>
    <t>Collect %_CA</t>
  </si>
  <si>
    <t>Collect BA_AC</t>
  </si>
  <si>
    <t>Collect %_BA</t>
  </si>
  <si>
    <t>Collect Amt.</t>
  </si>
  <si>
    <t>Collect %Amt.</t>
  </si>
  <si>
    <t>ลำดับ</t>
  </si>
  <si>
    <t>เงื่อนไข</t>
  </si>
  <si>
    <t>บังคับกรอก</t>
  </si>
  <si>
    <t>รายละเอียด</t>
  </si>
  <si>
    <t>Category Group</t>
  </si>
  <si>
    <t>M</t>
  </si>
  <si>
    <t>Category Group ของ BA ณ ขณะนั้น (Res/Corp)</t>
  </si>
  <si>
    <t>Company</t>
  </si>
  <si>
    <t>O</t>
  </si>
  <si>
    <t>รหัสของ Agent Team</t>
  </si>
  <si>
    <t>รหัสของ Agent</t>
  </si>
  <si>
    <t>Call Date</t>
  </si>
  <si>
    <t>Email</t>
  </si>
  <si>
    <t>Email แจ้งหลังจากรายงานถูกสร้างเรียบร้อย</t>
  </si>
  <si>
    <t>Job Run – Immediately</t>
  </si>
  <si>
    <t>ออกรายงานทันที</t>
  </si>
  <si>
    <t>Job Run – Run At Time</t>
  </si>
  <si>
    <t>ออกรายงานตามวันและเวลาที่กำหนด</t>
  </si>
  <si>
    <t>หัวข้อ</t>
  </si>
  <si>
    <t>การเรียงข้อมูล</t>
  </si>
  <si>
    <t>การจัดกลุ่มข้อมูล</t>
  </si>
  <si>
    <t>รูปแบบเอกสาร</t>
  </si>
  <si>
    <t>CSV File</t>
  </si>
  <si>
    <t>1.    </t>
  </si>
  <si>
    <t>2.    </t>
  </si>
  <si>
    <t>3.    </t>
  </si>
  <si>
    <t>4.    </t>
  </si>
  <si>
    <t>ชื่อของ Team Group</t>
  </si>
  <si>
    <t>ชื่อข้อมูล</t>
  </si>
  <si>
    <t>คำอธิบาย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</si>
  <si>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</si>
  <si>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</si>
  <si>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</si>
  <si>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4.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</si>
  <si>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5.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</si>
  <si>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</si>
  <si>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7.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</si>
  <si>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9.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</si>
  <si>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t>วันที่ Assign ให้กับ Tele</t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</si>
  <si>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</si>
  <si>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วันที่ Unassign ให้กับ Tele</t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</si>
  <si>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</si>
  <si>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</si>
  <si>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</si>
  <si>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</si>
  <si>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</si>
  <si>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</si>
  <si>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</si>
  <si>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</si>
  <si>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</si>
  <si>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</si>
  <si>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</si>
  <si>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</si>
  <si>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</si>
  <si>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</si>
  <si>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</si>
  <si>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</si>
  <si>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</si>
  <si>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รหัสย่อหรือเลขที่ Assign No.
(YY+MM+XXXX เช่น 59010001 Running by month แยกระหว่าง Assign Type Tele &amp; Third Party)</t>
  </si>
  <si>
    <t>กลุ่มบริการภายใต้บริษัท เช่น 3G, FBB, Fixed Line ภายใต้บริษัท AWN เป็นต้น
Product Type ของ Assign ดังกล่าว ใช้เงื่อนไขการคำนวณ Product Type ตามวิธีการคำนวณ Product Type ระดับ BA</t>
  </si>
  <si>
    <t>นับทุกผล Call Status ที่ Record by Agent (อาจจะโทรหรือไม่โทรก็ได้)</t>
  </si>
  <si>
    <t>Table.column</t>
  </si>
  <si>
    <t>Condition</t>
  </si>
  <si>
    <t>%จำนวนของ BA ที่จัดเก็บหนี้ได้ 
เปอร์เซ็นต์_BA = (Collect_BA_AC/Assign_BA_AC)*100</t>
  </si>
  <si>
    <t>เปอร์เซ็นของยอดหนี้ที่จัดเก็บได้ %Collection Amount
Collect Amount%= (Collect Amt/Assign Amt)*100</t>
  </si>
  <si>
    <t xml:space="preserve"> **** End of Report *****</t>
  </si>
  <si>
    <t>Assign No</t>
  </si>
  <si>
    <t>59010001</t>
  </si>
  <si>
    <t>AIS</t>
  </si>
  <si>
    <t>CBC_Debt Corp.</t>
  </si>
  <si>
    <t>SIRIKARI</t>
  </si>
  <si>
    <t>PRE-DD</t>
  </si>
  <si>
    <t xml:space="preserve">Team Name </t>
  </si>
  <si>
    <t xml:space="preserve">Agent Name 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</si>
  <si>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</si>
  <si>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</si>
  <si>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</si>
  <si>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</si>
  <si>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บริษัทผู้ให้บริการในเครือ AIS เช่น AIS, AWN, SBN, AIN เป็นต้น</t>
  </si>
  <si>
    <t>ชือของ Agent</t>
  </si>
  <si>
    <t>Bill Cycle</t>
  </si>
  <si>
    <t>AIR</t>
  </si>
  <si>
    <t>DPC</t>
  </si>
  <si>
    <t>Count of
 CA No</t>
  </si>
  <si>
    <t>Count of 
BA Num</t>
  </si>
  <si>
    <t>Sum of 
Assign AMT</t>
  </si>
  <si>
    <t xml:space="preserve"> Sum of 
Assign AMT </t>
  </si>
  <si>
    <t>APINYAD</t>
  </si>
  <si>
    <t xml:space="preserve">    </t>
  </si>
  <si>
    <t>JUTHAMAR</t>
  </si>
  <si>
    <t xml:space="preserve">     </t>
  </si>
  <si>
    <t>ORAWANLE</t>
  </si>
  <si>
    <t>PAWEENAC</t>
  </si>
  <si>
    <t>THANAWAM</t>
  </si>
  <si>
    <t>Total BC18</t>
  </si>
  <si>
    <t>Total BC11</t>
  </si>
  <si>
    <t>Total BC12</t>
  </si>
  <si>
    <t>Total BC13</t>
  </si>
  <si>
    <t>Total BC14</t>
  </si>
  <si>
    <t>Total BC15</t>
  </si>
  <si>
    <t>Total BC16</t>
  </si>
  <si>
    <t>Total BC17</t>
  </si>
  <si>
    <t>Total</t>
  </si>
  <si>
    <t xml:space="preserve">Team Name : </t>
  </si>
  <si>
    <t>Total Count of
 CA No</t>
  </si>
  <si>
    <t>Total  Count of
 BA Num</t>
  </si>
  <si>
    <t>Total  Sum of
 Assign AMT</t>
  </si>
  <si>
    <t>ALL Company</t>
  </si>
  <si>
    <t>Summary by Agent</t>
  </si>
  <si>
    <t>Team Name</t>
  </si>
  <si>
    <t>Count of  CA No</t>
  </si>
  <si>
    <t>Count of  BA Num</t>
  </si>
  <si>
    <t>Sum of  Assign AMT</t>
  </si>
  <si>
    <t>Total Count of  CA No</t>
  </si>
  <si>
    <t>Total  Count of  BA Num</t>
  </si>
  <si>
    <t>Total  Sum of  Assign AMT</t>
  </si>
  <si>
    <t>ชื่อทีมของ Agent</t>
  </si>
  <si>
    <t>จำนวน CA ของแต่ละ Company นับตาม Company Code ของ BA ภายใต้ CA เช่น ถ้า CA มี 2 BA และ BA1 (AIR), BA2 (AIS)</t>
  </si>
  <si>
    <t>จำนวน BA ของแต่ละ Company</t>
  </si>
  <si>
    <t xml:space="preserve">จำนวนเงินที่ Assign ให้กับ Tele ของแต่ละ Company </t>
  </si>
  <si>
    <t>ผลรวมของจำนวน CA ของทุก Company นับตาม Company Code ของ BA ภายใต้ CA เช่น ถ้า CA มี 2 BA และ BA1 (AIR), BA2 (AIS)</t>
  </si>
  <si>
    <t>จำนวน BA ของทุก Company</t>
  </si>
  <si>
    <t xml:space="preserve">จำนวนเงินที่ Assign ให้กับ Tele ของทุก Company </t>
  </si>
  <si>
    <t>Collection Performance by Last Call Status (DMRTH003)</t>
  </si>
  <si>
    <t>Category</t>
  </si>
  <si>
    <t>Report Month/Year</t>
  </si>
  <si>
    <t>Product type</t>
  </si>
  <si>
    <t>Manager</t>
  </si>
  <si>
    <t>Supervisor</t>
  </si>
  <si>
    <t>ชื่อของ Manager</t>
  </si>
  <si>
    <t>ชื่อของ Supervisor</t>
  </si>
  <si>
    <t>วันที่ Assign งานให้กับ Tele</t>
  </si>
  <si>
    <t>Categoty ของ BA ณ ขณะนั้น</t>
  </si>
  <si>
    <t>รอบเดือน/ปีในทางบัญชี</t>
  </si>
  <si>
    <t>10. </t>
  </si>
  <si>
    <t>Product Type : FBB</t>
  </si>
  <si>
    <t>Manager : สืบพงษ์ แช่มช้อย</t>
  </si>
  <si>
    <t>Supervisor :  Ayafree</t>
  </si>
  <si>
    <t>Agent : AAAA 0</t>
  </si>
  <si>
    <t>Total Sum Call</t>
  </si>
  <si>
    <t>Total Assign AC</t>
  </si>
  <si>
    <t>Total Assign Amt.</t>
  </si>
  <si>
    <t>Total Collect AC</t>
  </si>
  <si>
    <t>Total Collect Amt.</t>
  </si>
  <si>
    <t>Total Collect AC(%)</t>
  </si>
  <si>
    <t>Total Collect Amt.(%)</t>
  </si>
  <si>
    <t>Total Call Sussess Call</t>
  </si>
  <si>
    <t>Collect on Success Call - AC</t>
  </si>
  <si>
    <t>Collect on Success Call - Amt</t>
  </si>
  <si>
    <t>Collect on Success Call - AC(%)</t>
  </si>
  <si>
    <t>Collect on Success Call - Amt(%)</t>
  </si>
  <si>
    <t>Total Call Un Sussess Call</t>
  </si>
  <si>
    <t>Collect on UnSuccess Call - AC</t>
  </si>
  <si>
    <t>Collect on unSuccess Call - Amt</t>
  </si>
  <si>
    <t>Collect on unSuccess Call - AC(%)</t>
  </si>
  <si>
    <t>Collect on unSuccess Call - Amt(%)</t>
  </si>
  <si>
    <t>Collect on Not Call - AC</t>
  </si>
  <si>
    <t>Collect on Not Call - Amt</t>
  </si>
  <si>
    <t>Collect on Not Call - AC(%)</t>
  </si>
  <si>
    <t>Collect on Not call - Amt(%)</t>
  </si>
  <si>
    <t>Total Call Unsuccess-BPNG+Un Success-FUP</t>
  </si>
  <si>
    <t>Unsuccess broken - AC</t>
  </si>
  <si>
    <t>Unsuccess brokenl - Amt</t>
  </si>
  <si>
    <t>Unsuccess broken - AC(%)</t>
  </si>
  <si>
    <t>Unsuccess broken - Amt(%)</t>
  </si>
  <si>
    <t>Total Call Unsuccess+Other+Not call</t>
  </si>
  <si>
    <t>Unsuccess  - AC</t>
  </si>
  <si>
    <t>Unsuccess - Amt</t>
  </si>
  <si>
    <t>Unsuccess - AC(%)</t>
  </si>
  <si>
    <t>Unsuccess  - Amt(%)</t>
  </si>
  <si>
    <t>สืบพงษ์ แช่มช้อย</t>
  </si>
  <si>
    <t>Ayafree</t>
  </si>
  <si>
    <t>AAAA 0</t>
  </si>
  <si>
    <t>POST-DD</t>
  </si>
  <si>
    <t>Total AAAA 0</t>
  </si>
  <si>
    <t>Agent : AAAA 1</t>
  </si>
  <si>
    <t>AAAA 1</t>
  </si>
  <si>
    <t>Total AAAA 1</t>
  </si>
  <si>
    <t>Total Supervisor :  Ayafree</t>
  </si>
  <si>
    <t>Supervisor :  อารีย์ เอื้อกูล</t>
  </si>
  <si>
    <t>Agent : AAAA2</t>
  </si>
  <si>
    <t xml:space="preserve"> อารีย์ เอื้อกูล</t>
  </si>
  <si>
    <t>AAAA 2</t>
  </si>
  <si>
    <t>Total AAAA2</t>
  </si>
  <si>
    <t>Total Supervisor :  อารีย์ เอื้อกูล</t>
  </si>
  <si>
    <t>Total Manager : สืบพงษ์ แช่มช้อย</t>
  </si>
  <si>
    <t>Total Product Type : FBB</t>
  </si>
  <si>
    <t>Product Type : AWN</t>
  </si>
  <si>
    <t>Supervisor :  Manee</t>
  </si>
  <si>
    <t>Agent : AAAA 4</t>
  </si>
  <si>
    <t>Manee</t>
  </si>
  <si>
    <t>AAAA 4</t>
  </si>
  <si>
    <t>Total AAAA 4</t>
  </si>
  <si>
    <t>Agent : AAAA 5</t>
  </si>
  <si>
    <t>AAAA 5</t>
  </si>
  <si>
    <t>Total AAAA 5</t>
  </si>
  <si>
    <t>Total Supervisor :  Manee</t>
  </si>
  <si>
    <t>Supervisor :  มารี สีสุข</t>
  </si>
  <si>
    <t>Agent : AAAA7</t>
  </si>
  <si>
    <t>มารี สีสุข</t>
  </si>
  <si>
    <t>AAAA 7</t>
  </si>
  <si>
    <t>Total AAAA7</t>
  </si>
  <si>
    <t>Total Supervisor :  มารี สีสุข</t>
  </si>
  <si>
    <t>Total Product Type : AWN</t>
  </si>
  <si>
    <t>Total Agent &lt;AAAA 0&gt;</t>
  </si>
  <si>
    <t>Total Agent&lt;AAAA 1&gt;</t>
  </si>
  <si>
    <t>Total  Agent&lt;AAAA 2&gt;</t>
  </si>
  <si>
    <t>Total  Agent&lt;AAAA 4&gt;</t>
  </si>
  <si>
    <t>Total  Agent&lt;AAAA 5&gt;</t>
  </si>
  <si>
    <t>Total  Agent&lt;AAAA 7&gt;</t>
  </si>
  <si>
    <t>Total Supervisor  &lt;Ayafree&gt;</t>
  </si>
  <si>
    <t>Total  Supervisor  &lt;อารีย์ เอื้อกูล&gt;</t>
  </si>
  <si>
    <t>Total  Supervisor &lt;Manee&gt;</t>
  </si>
  <si>
    <t>Total Supervisor  &lt;มารี สีสุข&gt;</t>
  </si>
  <si>
    <t>Total Manager  &lt;สืบพงษ์ แช่มช้อย&gt;</t>
  </si>
  <si>
    <t>Total Product Type &lt;FBB&gt;</t>
  </si>
  <si>
    <t>Total Product Type &lt;AWN&gt;</t>
  </si>
  <si>
    <t>Grand Total  Company</t>
  </si>
  <si>
    <t>RPT_TELE_003</t>
  </si>
  <si>
    <t>Collection performance by Last Call Status (Follow UP, Unsuccess, Other, Notcall)</t>
  </si>
  <si>
    <t>จ่ายทั้งหมด</t>
  </si>
  <si>
    <t>จ่าย</t>
  </si>
  <si>
    <t>ไม่จ่าย</t>
  </si>
  <si>
    <t>เป็นการเอาลูกค้า มาแยกดูว่ามีการจ่ายจากการติดต่อกี่รายได้กี่บาท และกลุ่มที่ไม่จ่ายมีกี่รายกี่บาทจากสถานะล่าสุด ที่ Agent บันทึก (ไม่รวมระบบบันทึก)</t>
  </si>
  <si>
    <t>Success Paid+</t>
  </si>
  <si>
    <t>Success Paid</t>
  </si>
  <si>
    <t>Unsuccess broken</t>
  </si>
  <si>
    <t>Un success Paid</t>
  </si>
  <si>
    <t>Total Collect</t>
  </si>
  <si>
    <t>Last Call = Follow up</t>
  </si>
  <si>
    <t>Last Call = Unsuccess+other</t>
  </si>
  <si>
    <t>Last Call = Not Call</t>
  </si>
  <si>
    <t>Last Call = Unsuccess+Other+Not call</t>
  </si>
  <si>
    <t>9=16+21+26+31</t>
  </si>
  <si>
    <t>14=12/10</t>
  </si>
  <si>
    <t>15=13/11</t>
  </si>
  <si>
    <t>19=17/10</t>
  </si>
  <si>
    <t>20=18/11</t>
  </si>
  <si>
    <t>24=22/10</t>
  </si>
  <si>
    <t>25=23/11</t>
  </si>
  <si>
    <t>38=36/10</t>
  </si>
  <si>
    <t>39=37/11</t>
  </si>
  <si>
    <t>29=27/10</t>
  </si>
  <si>
    <t>30=28/11</t>
  </si>
  <si>
    <t>34=32/10</t>
  </si>
  <si>
    <t>35=33/11</t>
  </si>
  <si>
    <t>วิภาวรรณ พุ่มพวง</t>
  </si>
  <si>
    <t>นับสะสมเฉพาะที่ Agent บันทึก รวมมาจากทุกกลุ่ม</t>
  </si>
  <si>
    <t>นับสะสมเฉพาะที่ Agent บันทึก</t>
  </si>
  <si>
    <t>กลุ่มนี้มาจาก Last Call Status = Follow up และเป็นกลุ่มที่จ่ายเงิน</t>
  </si>
  <si>
    <t>กลุ่มนี้มาจาก Last Call status = Unsuccess และ Other และเป็นกลุ่มที่จ่ายเงิน</t>
  </si>
  <si>
    <t>กลุ่มนี้มาจาก Last Call = Not call และเป็นกลุ่มที่จ่ายเงิน</t>
  </si>
  <si>
    <t>กลุ่มนี้เป็นกลุ่มที่ไม่จ่ายเงิน มาจาก LAST CALL กลุ่ม Last Call = Follow up</t>
  </si>
  <si>
    <t>กลุ่มนี้เป็นกลุ่มที่ไม่จ่ายเงิน มาจาก LAST CALL อยู่ในกลุ่ม last Call Status กลุ่ม Unsuccess+Other+Not call</t>
  </si>
  <si>
    <t xml:space="preserve">Product Type </t>
  </si>
  <si>
    <t xml:space="preserve">Agent </t>
  </si>
  <si>
    <t>นับจำนวน Call สะสมเฉพาะที่ Agent บันทึก รวมมาจากทุกกลุ่ม</t>
  </si>
  <si>
    <t>จะดึงจาก History ตอนที่ Assign เป็น Product Type ณ ช่วงที่ Assign</t>
  </si>
  <si>
    <t>จำนวนของ BA ที่มีการชำระเงินทั้งหมด
Total Collect AC= Collect on Success Call_AC+Collect on UnSuccess Call_AC+Collect on Not Call_AC</t>
  </si>
  <si>
    <t>จำนวนเงินของยอดหนี้ที่เก็บได้ทั้งหมด
Total Collect Amt = Collect on Success Call_Amt+Collect on unSuccess Call_Amt+Collect on Not Call_Amt</t>
  </si>
  <si>
    <t>Total Collect AC%= (Total Collect AC/Total Assign AC)*100</t>
  </si>
  <si>
    <t>Total Collect Amt%= (Total Assign Amt/Total Collect Amt)*100</t>
  </si>
  <si>
    <t>จำนวนเงินของยอดหนี้ที่เก็บได้จาก Last Call Status = Follow up และเป็นกลุ่มที่จ่ายเงิน</t>
  </si>
  <si>
    <t>จำนวน Call ที่นับสะสมเฉพาะที่ Agent บันทึก รวมมาจากทุกกลุ่ม</t>
  </si>
  <si>
    <t>นับจำนวน BA กลุ่มนี้มาจาก Last Call Status = Follow up และเป็นกลุ่มที่จ่ายเงิน</t>
  </si>
  <si>
    <t>=(Collect on Success Call _AC/Total Assign AC)*100</t>
  </si>
  <si>
    <t>=(Collect on Success Call - AC/Total Assign Amt)*100</t>
  </si>
  <si>
    <t>=(Collect on UnSuccess Call _AC / Total Assign AC)*100</t>
  </si>
  <si>
    <t>=(Collect on Not Call _Amt/Total Assign Amt)*100</t>
  </si>
  <si>
    <t>จำนวน BA โดยกลุ่มนี้มาจาก Last Call = Not call และเป็นกลุ่มที่จ่ายเงิน เป็นกลุ่มที่ยังไม่มีการบันทึก Call RECORD ในช่วงมีการ Assign</t>
  </si>
  <si>
    <t>จำนวนเงินของยอดหนี้ที่เก็บได้ โดยกลุ่มนี้มาจาก Last Call = Not call และเป็นกลุ่มที่จ่ายเงิน เป็นกลุ่มที่ยังไม่มีการบันทึก Call RECORD ในช่วงมีการ Assign</t>
  </si>
  <si>
    <t>=(Collect on Not Call _AC / Total Assign AC)*100</t>
  </si>
  <si>
    <t>RPT_TELE_005</t>
  </si>
  <si>
    <t>YTD Summary of Agent Performance (DMRTH005)</t>
  </si>
  <si>
    <t>Assign - AC</t>
  </si>
  <si>
    <t>Assign - Amt.</t>
  </si>
  <si>
    <t>Collect - AC</t>
  </si>
  <si>
    <t>Collect - Amt.</t>
  </si>
  <si>
    <t>Collect - AC(%)</t>
  </si>
  <si>
    <t>Collect - Amt.(%)</t>
  </si>
  <si>
    <t>Success - PTP</t>
  </si>
  <si>
    <t>Success - Unsucces</t>
  </si>
  <si>
    <t>Success - Not call</t>
  </si>
  <si>
    <t>Unsuccess - Broken</t>
  </si>
  <si>
    <t>Total Call</t>
  </si>
  <si>
    <t>Follow Up - PTP/PD/NG</t>
  </si>
  <si>
    <t>Follow Up - 2ndPTP/2ndPD</t>
  </si>
  <si>
    <t>Follow Up - FUP</t>
  </si>
  <si>
    <t>Follow Up - ETC=IVT/RM/ESC</t>
  </si>
  <si>
    <t>Unsuccess - BZ</t>
  </si>
  <si>
    <t>Unsuccess - DN</t>
  </si>
  <si>
    <t>Unsuccess - LM</t>
  </si>
  <si>
    <t>Unsuccess - NS</t>
  </si>
  <si>
    <t>Unsuccess - NA</t>
  </si>
  <si>
    <t>Unsuccess - 2ndCCT</t>
  </si>
  <si>
    <t>Unsuccess - 2ndICR</t>
  </si>
  <si>
    <t>OTH-NUS</t>
  </si>
  <si>
    <t>OTH-NMY</t>
  </si>
  <si>
    <t>OTH-NPCP</t>
  </si>
  <si>
    <t>Etc</t>
  </si>
  <si>
    <t>Not call</t>
  </si>
  <si>
    <t>แนวนอนนี้เก็บค่าโดยระบบหรือAgent</t>
  </si>
  <si>
    <t>system</t>
  </si>
  <si>
    <t>9=7/5</t>
  </si>
  <si>
    <t>10=8/6</t>
  </si>
  <si>
    <t>12=18+19+20+21….32</t>
  </si>
  <si>
    <t>Calling Sum Call = ให้นับเฉพาะที่ Agent กดปุ่ม Confirm Call Status</t>
  </si>
  <si>
    <t>จำนวน BA ที่ถูก Assign ให้กับ Tele ทั้งหมด</t>
  </si>
  <si>
    <t>จำนวนของ BA ที่มีการชำระเงินทั้งหมด</t>
  </si>
  <si>
    <t>จำนวนเงินหนี้ที่ถูก Assign ให้กับ Tele ทั้งหมด</t>
  </si>
  <si>
    <t>จำนวนเงินของยอดหนี้ที่เก็บได้ทั้งหมด</t>
  </si>
  <si>
    <t>% ของจำนวน BA ทั้งหมดที่มีการชำระเงินของจำนวน BA ที่ถูก Assign ทั้งหมด
Collect AC(%)= (Collect AC/Assign AC)*100</t>
  </si>
  <si>
    <t>สถานะการโทรศัพท์ติดตามหนี้ที่ Success มีการชำระเงินจากการนัดหมาย
- Call Type = SUS
- Last Call Status = SUS Success
- Call Outcome = SP (Success - PTP)/
- การบันทึกนี้ด้วย System</t>
  </si>
  <si>
    <t>Success - 2ndPTP</t>
  </si>
  <si>
    <t>สถานะการติดตามหนี้ที่ Success - Not Call
- มีการชำระเงิน จาก Last Call status ที่ยังไม่มีการ Call status = NEW / Not call
- Call Type = SUS
- Call Status = SUS Success
- Last Call outcome = Not Call
- การบันทึกนี้ด้วย System</t>
  </si>
  <si>
    <t>สถานะการโทรศัพท์ติดตามหนี้ที่ Unsucess
- ลูกค้ายังไม่มีการจ่ายเงินเข้ามา
- Call Type = Non Productivity
- Call Status = UNS : UnSuccess
- Last Call Outcome = BPNG(Broken Promise/Negotiate) หรือ BFUP(Broken Follow up)
- การบันทึกนี้ด้วย System</t>
  </si>
  <si>
    <t>สถานะการโทรศัพท์ติดตามหนี้ที่  Follow Up
- Call Status = FOL : Follow-up
- Call Type = Productivity
- Call Status = FOL : Follow-up
- Last Call Outcome = IVT(Investigate)/RM(Roaming)/ESC(Escalate)
- มีการบันทึกโดย Agent</t>
  </si>
  <si>
    <t xml:space="preserve">สถานะการโทรศัพท์ติดตามหนี้ที่  Follow Up
- Call Status = FOL : Follow-up
- Call Type = Productivity
- Call Status = FOL : Follow-up
- Last Call Outcome = PTP(Promise to Pay) / PD(Paid) / NG(Negotiate)
- มีการบันทึกโดย Agent
</t>
  </si>
  <si>
    <t>สถานะการโทรศัพท์ติดตามหนี้ที่ Unsucess
- Call Type = Non Productivity
- Call Status = UNS : UnSuccess
- Last Call Outcome = BZ(Busy Line)
- มีการบันทึกโดย Agent</t>
  </si>
  <si>
    <t>สถานะการโทรศัพท์ติดตามหนี้ที่  Unsucess
- Call Type = Non Productivity
- Call Status = UNS : UnSuccess
- Last Call Outcome = DN(Deny)
- มีการบันทึกโดย Agent</t>
  </si>
  <si>
    <t>สถานะการโทรศัพท์ติดตามหนี้ที่ Unsucess
- Call Type = Non Productivity
- Call Status = UNS : UnSuccess
- Last Call Outcome = LM(Leave Message)
- มีการบันทึกโดย Agent</t>
  </si>
  <si>
    <t>สถานะการโทรศัพท์ติดตามหนี้ที่  Unsucess
- Call Type = Non Productivity
- Call Status = UNS : UnSuccess
- Last Call Outcome = NS(No Signal)
- มีการบันทึกโดย Agent</t>
  </si>
  <si>
    <t>สถานะการโทรศัพท์ติดตามหนี้ที่  Unsucess
- Call Type = Non Productivity
- Call Status = UNS : UnSuccess
- Last Call Outcome = NA(No Answer)
- มีการบันทึกโดย Agent</t>
  </si>
  <si>
    <t>สถานะการโทรศัพท์ติดตามหนี้ที่  Unsucess
- Call Type = Non Productivity
- Call Status = UNS : UnSuccess
- Last Call Outcome = 2ndCCT(Second No. Can't Contact)
- มีการบันทึกโดย Agent</t>
  </si>
  <si>
    <t>สถานะการโทรศัพท์ติดตามหนี้ที่  Unsucess
- Call Type = Non Productivity
- Call Status = UNS : UnSuccess
- Last Call Outcome = 2ndICR(Second No. Incorrect)
- มีการบันทึกโดย Agent</t>
  </si>
  <si>
    <t>สถานะการโทรศัพท์ติดตามหนี้ที่  Other
- Call Type = Non Productivity
- Call Status = OTH : Other
- Last Call Outcome = NUS(No Usage - Not Paid)
- มีการบันทึกโดย Agent</t>
  </si>
  <si>
    <t>สถานะการโทรศัพท์ติดตามหนี้ที่  Other
- Call Type = Non Productivity
- Call Status = OTH : Other
- Last Call Outcome = NMY(No Money/Can Not Pay)
- มีการบันทึกโดย Agent</t>
  </si>
  <si>
    <t>สถานะการโทรศัพท์ติดตามหนี้ที่  Other
- Call Type = Non Productivity
- Call Status = OTH : Other
- Last Call Outcome = NPCP(Not Paid - Complaint)
- มีการบันทึกโดย Agent</t>
  </si>
  <si>
    <t>การบันทึกโดย Agent ที่เป็น Call Status อื่นๆจากข้างต้น</t>
  </si>
  <si>
    <t>Success - S2ndPTP</t>
  </si>
  <si>
    <t>Daily Report</t>
  </si>
  <si>
    <t>Call OutCome ใช้ชื่อเต็ม</t>
  </si>
  <si>
    <t>=อื่นที่ไม่เข้ากลุ่ม</t>
  </si>
  <si>
    <t>Grand Total  Company Code</t>
  </si>
  <si>
    <t>Product Type, Manager, Supervisor, Agent, Company Code, Assign Type, Assign No, Assign Date,Unassign Date</t>
  </si>
  <si>
    <t>Product Type, Manager, Supervisor, Agent</t>
  </si>
  <si>
    <r>
      <t>8.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</si>
  <si>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</si>
  <si>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</si>
  <si>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 xml:space="preserve"> Collect - Amt. </t>
  </si>
  <si>
    <r>
      <t>30.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</si>
  <si>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</si>
  <si>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</si>
  <si>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</si>
  <si>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</si>
  <si>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</si>
  <si>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</si>
  <si>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% ของจำนวนเงินยอดหนี้ที่เก็บได้ทั้งหมดของจำนวนเงินที่ถูก Assign ทั้งหมด
Collect Amt(%) = (Collect Amt/Assign Amt)*100</t>
  </si>
  <si>
    <t>สถานะการโทรศัพท์ติดตามหนี้ที่ Success มีการชำระเงิน จากการนัดนัดหมาย
- Call Type = SUS : Success
- Call Status = SUS Success
- Last Call Outcome = 2ndPD / 2ndPTP
- การบันทึกนี้ด้วย System</t>
  </si>
  <si>
    <t>สถานะการโทรศัพท์ติดตามหนี้ที่ Success
- มีการชำระเงิน จาก Last Call status = UNS หรือ OTH
โดยลูกค้ามาจ่ายเงิน และดู Status ล่าสุดที่ลูกมาจ่ายเงิน
- การบันทึกนี้ด้วย System</t>
  </si>
  <si>
    <t>สถานะการโทรศัพท์ติดตามหนี้ที่  Follow Up
- Call Status = FOL : Follow-up
- Call Type = Productivity
- Call Status = FOL : Follow-up
- Last Call Outcome = PTP(Promise to Pay) / PD(Paid) / NG(Negotiate)
- มีการบันทึกโดย Agent</t>
  </si>
  <si>
    <t>สถานะการโทรศัพท์ติดตามหนี้ที่  Follow Up
- Call Type = Productivity
- Call Status = FOL : Follow-up
- Last Call Outcome = 2ndPTP(Second Promise To Pay) /2ndPD(Second Paid)
- มีการบันทึกโดย Agent</t>
  </si>
  <si>
    <t>สถานะการโทรศัพท์ติดตามหนี้ที่  Follow Up
- Call Type = Productivity
- Call Status = FOL : Follow-up
- Last Call Outcome = FUP(Follow-up)
- มีการบันทึกโดย Agent</t>
  </si>
  <si>
    <t>Collection Performance By No. of Call</t>
  </si>
  <si>
    <t>Collection (จำนวนครั้งของการบันทึกผลการโทร)</t>
  </si>
  <si>
    <t>NOT PAID (จำนวนครั้งของการบันทึกผลการโทร)</t>
  </si>
  <si>
    <t>Assign Account</t>
  </si>
  <si>
    <t>Assign Amount</t>
  </si>
  <si>
    <t>Collection Amount</t>
  </si>
  <si>
    <t>Collection Account</t>
  </si>
  <si>
    <t>%Collection Account</t>
  </si>
  <si>
    <t>%Collection Amount</t>
  </si>
  <si>
    <t>Account(0)</t>
  </si>
  <si>
    <t>Amount(0)</t>
  </si>
  <si>
    <t>%Collection Account(0)</t>
  </si>
  <si>
    <t>%Collection Amount(0)</t>
  </si>
  <si>
    <t>Account(1)</t>
  </si>
  <si>
    <t>Amount(1)</t>
  </si>
  <si>
    <t>%Collection Account(1)</t>
  </si>
  <si>
    <t>%Collection Amount(1)</t>
  </si>
  <si>
    <t>Account(2)</t>
  </si>
  <si>
    <t>Amount(2)</t>
  </si>
  <si>
    <t>%Collection Account(2)</t>
  </si>
  <si>
    <t>%Collection Amount(2)</t>
  </si>
  <si>
    <t>Account(3)</t>
  </si>
  <si>
    <t>Amount(3)</t>
  </si>
  <si>
    <t>%Collection Account(3)</t>
  </si>
  <si>
    <t>%Collection Amount(3)</t>
  </si>
  <si>
    <t>Account(4)</t>
  </si>
  <si>
    <t>Amount(4)</t>
  </si>
  <si>
    <t>%Collection Account(4)</t>
  </si>
  <si>
    <t>%Collection Amount(4)</t>
  </si>
  <si>
    <t>Account(&gt;=5)</t>
  </si>
  <si>
    <t>Amount(&gt;=5)</t>
  </si>
  <si>
    <t>%Collection Account(&gt;=5)</t>
  </si>
  <si>
    <t>%Collection Amount(&gt;=5)</t>
  </si>
  <si>
    <t>%Account(0)</t>
  </si>
  <si>
    <t>%Amount(0)</t>
  </si>
  <si>
    <t>%Account(1)</t>
  </si>
  <si>
    <t>%Amount(1)</t>
  </si>
  <si>
    <t>%Account(2)</t>
  </si>
  <si>
    <t>%Amount(2)</t>
  </si>
  <si>
    <t>%Account(3)</t>
  </si>
  <si>
    <t>%Amount(3)</t>
  </si>
  <si>
    <t>%Account(4)</t>
  </si>
  <si>
    <t>%Amount(4)</t>
  </si>
  <si>
    <t>%Account(&gt;=5)</t>
  </si>
  <si>
    <t>%Amount(&gt;=5)</t>
  </si>
  <si>
    <t>Account</t>
  </si>
  <si>
    <t>Amount</t>
  </si>
  <si>
    <t xml:space="preserve">  </t>
  </si>
  <si>
    <t>% จำนวนยอดหนี้ที่จัดเก็บได้ของจำนวนเงินที่ Assign ทั้งหมด
= (Collection Amount(0)/Assign Amount)*100 
โดยที่ Agent ยังไม่มีบันทึกการโทร
Call Type = SUS : Success
Call Status = SUS Success
Call Outcome = Not Call</t>
  </si>
  <si>
    <t>% จำนวน BA ที่เก็บหนี้ได้ของจำนวน Account ที่ Assig ทั้งหมด
= (Collection Account(0) / Assign Account)*100
โดยที่ Agent ยังไม่มีบันทึกการโทร
Call Type = SUS : Success
Call Status = SUS Success
Call Outcome = Not Call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</si>
  <si>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2 ครั้ง
Collect Amt(%) = (Collect Amt/Assign Amt)*100</t>
  </si>
  <si>
    <t>% ของจำนวน BA ทั้งหมดที่มีการชำระเงินของจำนวน BA ที่ถูก Assign ทั้งหมด โดยที่ Agent มีบันทึกการโทรแล้ว 4 ครั้ง
Collect AC(%)= (Collect AC/Assign AC)*100</t>
  </si>
  <si>
    <t>จำนวน BA ที่มีการบันทึกการโทรของ Agent จำนวนการโทรไปยังลูกค้าแล้ว 1 ครั้ง และมีการชำระเงินเข้ามา โดยยอดหนี้ของ Invioce ที่ Assign เหลือ &lt; 100 บาท นับเป็น 1 BA</t>
  </si>
  <si>
    <t>จำนวน BA ที่มีการบันทึกการโทรของ Agent จำนวนการโทรไปยังลูกค้าแล้ว 2 ครั้ง และมีการชำระเงินเข้ามา โดยยอดหนี้ของ Invioce ที่ Assign เหลือ &lt; 100 บาท นับเป็น 1 BA</t>
  </si>
  <si>
    <t>จำนวน BA ที่มีการบันทึกการโทรของ Agent จำนวนการโทรไปยังลูกค้าแล้ว 3 ครั้ง และมีการชำระเงินเข้ามา โดยยอดหนี้ของ Invioce ที่ Assign เหลือ &lt; 100 บาท นับเป็น 1 BA</t>
  </si>
  <si>
    <t>จำนวน BA ที่มีการบันทึกการโทรของ Agent จำนวนการโทรไปยังลูกค้าแล้ว 4 ครั้ง และมีการชำระเงินเข้ามา โดยยอดหนี้ของ Invioce ที่ Assign เหลือ &lt; 100 บาท นับเป็น 1 BA</t>
  </si>
  <si>
    <t>จำนวน BA ที่มีการบันทึกการโทรของ Agent จำนวนการโทรไปยังลูกค้าแล้วมากกว่าและเท่ากับ 5 ครั้ง และมีการชำระเงินเข้ามา โดยยอดหนี้ของ Invioce ที่ Assign เหลือ &lt; 100 บาท นับเป็น 1 BA</t>
  </si>
  <si>
    <t>จำนวน BA ที่ Agent ยังไม่มีบันทึกการโทรและไม่มีการชำระหนี้เข้ามา</t>
  </si>
  <si>
    <t>จำนวน BA ที่ Agent ยังไม่มีบันทึกการโทรแต่มีการชำระหนี้เข้ามา โดยยอดหนี้ของ Invioce ที่ Assign เหลือ &lt; 100 บาท นับเป็น 1 BA
Call Type = SUS : Success
Call Status = SUS Success
Call Outcome = Not Call</t>
  </si>
  <si>
    <t>จำนวนยอดหนี้ที่มีการชำระเข้ามาโดยที่ Agent ยังไม่มีบันทึกการโทร
Call Type = SUS : Success
Call Status = SUS Success
Call Outcome = Not Call</t>
  </si>
  <si>
    <t>จำนวนยอดหนี้ที่การชำระเข้ามา หลังจากที่ Agent บันทึกการโทรไปยังลูกค้าแล้ว 1 ครั้ง</t>
  </si>
  <si>
    <t>จำนวนยอดหนี้ที่การชำระเข้ามา หลังจากที่ Agent บันทึกการโทรไปยังลูกค้าแล้ว 2 ครั้ง</t>
  </si>
  <si>
    <t>จำนวนยอดหนี้ที่การชำระเข้ามา หลังจากที่ Agent บันทึกการโทรไปยังลูกค้าแล้ว 3 ครั้ง</t>
  </si>
  <si>
    <t>จำนวนยอดหนี้ที่การชำระเข้ามา หลังจากที่ Agent บันทึกการโทรไปยังลูกค้าแล้ว 4 ครั้ง</t>
  </si>
  <si>
    <t>จำนวนยอดหนี้ที่การชำระเข้ามา หลังจากที่ Agent บันทึกการโทรไปยังลูกค้าแล้วมากกว่าและเท่ากับ 5 ครั้ง</t>
  </si>
  <si>
    <t>จำนวนยอดหนี้ที่ยังไม่ได้รับการชำระเข้ามาและ Agent ยังไม่มีบันทึกการโทรไปยังลูกค้า</t>
  </si>
  <si>
    <t>% จำนวน BA ที่เก็บหนี้ได้ของจำนวน Account ที่ Assig ทั้งหมด
= (Collection Account(0) / Assign Account)*100
โดยที่ Agent ยังไม่มีบันทึกการโทร</t>
  </si>
  <si>
    <t>% จำนวนยอดหนี้ที่จัดเก็บได้ของจำนวนเงินที่ Assign ทั้งหมด
= (Collection Amount(0)/Assign Amount)*100 
โดยที่ Agent ยังไม่มีบันทึกการโทร</t>
  </si>
  <si>
    <t>จำนวน BA ที่มีการบันทึกการโทรของ Agent จำนวนการโทรไปยังลูกค้าแล้ว 1 ครั้ง และยังไม่ได้รับชำระเงินเข้ามา</t>
  </si>
  <si>
    <t>จำนวนยอดหนี้ที่ยังไม่ได้รับการชำระเข้ามาและ Agent ยังมีบันทึกการโทรไปยังลูกค้าแล้ว 1 ครั้ง</t>
  </si>
  <si>
    <t>จำนวน BA ที่มีการบันทึกการโทรของ Agent จำนวนการโทรไปยังลูกค้าแล้ว 2 ครั้ง และยังไม่ได้รับชำระเงินเข้ามา</t>
  </si>
  <si>
    <t>จำนวนยอดหนี้ที่ยังไม่ได้รับการชำระเข้ามาและ Agent ยังมีบันทึกการโทรไปยังลูกค้าแล้ว 2 ครั้ง</t>
  </si>
  <si>
    <t>จำนวน BA ที่มีการบันทึกการโทรของ Agent จำนวนการโทรไปยังลูกค้าแล้ว 3 ครั้ง และยังไม่ได้รับชำระเงินเข้ามา</t>
  </si>
  <si>
    <t>จำนวนยอดหนี้ที่ยังไม่ได้รับการชำระเข้ามาและ Agent ยังมีบันทึกการโทรไปยังลูกค้าแล้ว 3 ครั้ง</t>
  </si>
  <si>
    <t>จำนวนยอดหนี้ที่ยังไม่ได้รับการชำระเข้ามาและ Agent ยังมีบันทึกการโทรไปยังลูกค้าแล้ว 4 ครั้ง</t>
  </si>
  <si>
    <t>จำนวน BA ที่มีการบันทึกการโทรของ Agent จำนวนการโทรไปยังลูกค้าแล้ว 4 ครั้ง และยังไม่ได้รับชำระเงินเข้ามา</t>
  </si>
  <si>
    <t>จำนวน BA ที่มีการบันทึกการโทรของ Agent จำนวนการโทรไปยังลูกค้าแล้วมากว่าหรือเท่ากับ 5 ครั้ง และยังไม่ได้รับชำระเงินเข้ามา</t>
  </si>
  <si>
    <t>จำนวนยอดหนี้ที่ยังไม่ได้รับการชำระเข้ามาและ Agent ยังมีบันทึกการโทรไปยังลูกค้าแล้วมากกว่าหรือเท่ากับ 5 ครั้ง</t>
  </si>
  <si>
    <t>PM_COMPANY.COMAPANY_CODE||'_'||PM_COMPANY.COMPANY_NAME</t>
  </si>
  <si>
    <t xml:space="preserve"> CL_CALL_STATUS.CALL_STATUS_CODE = 'SUS'</t>
  </si>
  <si>
    <t>CL_CALL_STATUS.CALL_STATUS_CODE = 'UNS'</t>
  </si>
  <si>
    <t xml:space="preserve"> CL_CALL_STATUS.CALL_STATUS_CODE = 'FOL'</t>
  </si>
  <si>
    <t>CL_CALL_STATUS.CALL_STATUS_CODE = 'OTH'</t>
  </si>
  <si>
    <t>CL_CALL_STATUS.CALL_STATUS_CODE = 'UNQ'</t>
  </si>
  <si>
    <t>Specification</t>
  </si>
  <si>
    <t>Team, Bill Cycle, Agent</t>
  </si>
  <si>
    <t>รอบบิลของ BA ณ ขณะนั้น (Value List)  รอบบิลที่ 11 - 18</t>
  </si>
  <si>
    <t>18(01-31)</t>
  </si>
  <si>
    <t>CL_BA_INFO.BILL_CYCLE</t>
  </si>
  <si>
    <t>Count(distinct CL_JOB.CA_NO)</t>
  </si>
  <si>
    <t>Count(distinct CL_JOB.BA_NO)</t>
  </si>
  <si>
    <t>Sum(CL_JOB.JOB_ASSIGN_AMT )</t>
  </si>
  <si>
    <t>Table.Column</t>
  </si>
  <si>
    <t>PM_COMPANY.COMPANY_CODE</t>
  </si>
  <si>
    <t>CL_PRODUCT_TYPE.PRODUCT_TYPE_CODE</t>
  </si>
  <si>
    <t>5.    </t>
  </si>
  <si>
    <t>6.    </t>
  </si>
  <si>
    <t>7.    </t>
  </si>
  <si>
    <t>8.    </t>
  </si>
  <si>
    <t>9.    </t>
  </si>
  <si>
    <r>
      <t>37.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</si>
  <si>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</si>
  <si>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Table.Colume</t>
  </si>
  <si>
    <t>=(Collect on UnSuccess Call _Amt/Total Assign Amt)*100</t>
  </si>
  <si>
    <t>= (UnSuccess broken _AC/Total Assign AC)*100</t>
  </si>
  <si>
    <t>=(UnSuccess brokenl _Amt/Total Assign Amt)*100</t>
  </si>
  <si>
    <t>= (UnSuccess  AC/Total Assign AC)*100</t>
  </si>
  <si>
    <t>=(UnSuccess Amt/Total Assign Amt)*100</t>
  </si>
  <si>
    <t>จำนวน BA ทั้งหมดที่ Assign
Total Assign AC = Collect on Success Call_AC+Collect on UnSuccess Call_AC+Collect on Not Call_AC+Unsuccess broken_AC+Unsuccess_AC</t>
  </si>
  <si>
    <t>จำนวนเงินหนี้ที่ถูก Assign
Total Assign Amt = Collect on Success Call_Amt+Collect on unSuccess Call_Amt+Collect on Not Call_Amt+Unsuccess brokenl_Amt+Unsuccess_Amt</t>
  </si>
  <si>
    <t>นับจำนวน BA นับสะสมเฉพาะที่ Agent บันทึก กลุ่มนี้มาจาก Last Call status = Unsuccess และ Other และเป็นกลุ่มที่จ่ายเงิน Last Call = Unsuccess+other</t>
  </si>
  <si>
    <t>นับจำนวน Call นับสะสมเฉพาะที่ Agent บันทึก กลุ่มนี้มาจาก Last Call status = Unsuccess และ Other และเป็นกลุ่มที่จ่ายเงิน Last Call = Unsuccess+other</t>
  </si>
  <si>
    <t>จำนวนเงินของยอดหนี้ที่เก็บได้ นับสะสมเฉพาะที่ Agent บันทึก กลุ่มนี้มาจาก Last Call status = Unsuccess และ Other และเป็นกลุ่มที่จ่ายเงิน Last Call = Unsuccess+other</t>
  </si>
  <si>
    <t>จำนวนเงินของยอดหนี้ โดยกลุ่มนี้เป็นกลุ่มที่ไม่จ่ายเงิน มาจาก LAST CALL อยู่ในกลุ่ม last Call Status กลุ่ม Unsuccess+Other+Not call แต่ไม่รวมกลุ่ม CALL status unsuccess และมี call out come = unsuccess + Success-BPNG+Un Success-FUP</t>
  </si>
  <si>
    <t>นับจำนวน BA โดยกลุ่มนี้เป็นกลุ่มที่ไม่จ่ายเงิน มาจาก LAST CALL อยู่ในกลุ่ม last Call Status กลุ่ม Unsuccess+Other+Not call แต่ไม่รวมกลุ่ม CALL status unsuccess และมี call out come = unsuccess + Success-BPNG+Un Success-FUP</t>
  </si>
  <si>
    <t>นับจำนวน Call โดยกลุ่มนี้เป็นกลุ่มที่ไม่จ่ายเงิน มาจาก LAST CALL อยู่ในกลุ่ม last Call Status กลุ่ม Unsuccess+Other+Not call แต่ไม่รวมกลุ่ม CALL status unsuccess และมี call out come = unsuccess + Success-BPNG+Un Success-FUP</t>
  </si>
  <si>
    <t>รหัสย่อหรือเลขที่ Assign No. (YY+MM+XXXX เช่น 59010001 Running by month แยกระหว่าง Assign Type Tele &amp; Third Party)</t>
  </si>
  <si>
    <t>กลุ่มบริการภายใต้บริษัท เช่น 3G, FBB, Fixed Line ภายใต้บริษัท AWN เป็นต้น
Product Type ของ Assign ดังกล่าว ใช้เงื่อนไขการคำนวณ Product Type ตามวิธีการคำนวณ Product Type ระดับ BA
จะดึงจาก History ตอนที่ Assign เป็น Product Type ณ ช่วงที่ Assign</t>
  </si>
  <si>
    <t>SUM(CL_JOB.JOB_ASSIGN_AMT)</t>
  </si>
  <si>
    <t>% ของจำนวน BA ทั้งหมดที่ยังไม่มีการชำระเงินของจำนวน BA ที่ถูก Assign ทั้งหมด โดยที่ Agent มีบันทึกการโทรแล้ว 1 ครั้ง
Collect AC(%)= (Account(1)/Assign AC)*100</t>
  </si>
  <si>
    <t>% ของจำนวน BA ทั้งหมดที่มีการชำระเงินของจำนวน BA ที่ถูก Assign ทั้งหมด โดยที่ Agent ไม่มีการบันทึกการโทร
Collect AC(%)= (Collect Account/Assign Account)*100</t>
  </si>
  <si>
    <t>% ของจำนวนเงินยอดหนี้ที่เก็บได้ทั้งหมดของจำนวนเงินที่ถูก Assign ทั้งหมด โดยที่ Agent ไม่มีบันทึกการโทร
Collect Amt(%) = (Collect Amount/Assign Amount)*100</t>
  </si>
  <si>
    <t>% ของจำนวน BA ทั้งหมดที่มีการชำระเงินของจำนวน BA ที่ถูก Assign ทั้งหมด โดยที่ Agent มีบันทึกการโทรแล้ว 1 ครั้ง
Collect AC(%)= (Collect Account(1)/Assign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</si>
  <si>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1 ครั้ง
 = (Collect Amount(1)/Assign Amount)*100</t>
  </si>
  <si>
    <t>% ของจำนวน BA ทั้งหมดที่มีการชำระเงินของจำนวน BA ที่ถูก Assign ทั้งหมด โดยที่ Agent มีบันทึกการโทรแล้ว 2 ครั้ง
Collect AC(%)= (Collect Account(2)/Assign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</si>
  <si>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2 ครั้ง
Collect Amt(%) = (Collect Amount(2)/Assign Amount)*100</t>
  </si>
  <si>
    <t>% ของจำนวน BA ทั้งหมดที่มีการชำระเงินของจำนวน BA ที่ถูก Assign ทั้งหมด โดยที่ Agent มีบันทึกการโทรแล้ว 3 ครั้ง
= (Collect Account(3)/Assign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</si>
  <si>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3 ครั้ง
 = (Collect Amount(3)/Assign Amount)*100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</si>
  <si>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4 ครั้ง
 = (Collect Amount(4)/Assign Amount)*100</t>
  </si>
  <si>
    <t>% ของจำนวน BA ทั้งหมดที่มีการชำระเงินของจำนวน BA ที่ถูก Assign ทั้งหมด โดยที่ Agent มีบันทึกการโทรแล้วมากกว่าและเท่ากับ 5 ครั้ง
= (Collect Account(&gt;=5)/Assign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</si>
  <si>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มีบันทึกการโทรแล้วมากกว่าและเท่ากับ 5 ครั้ง
 = (Collect Amount(&gt;=5)/Assign Amount)*100</t>
  </si>
  <si>
    <t>% ของจำนวน BA ทั้งหมดที่ยังไม่มีการชำระเงินของจำนวน BA ที่ถูก Assign ทั้งหมด โดยที่ Agent มีบันทึกการโทรแล้ว 2 ครั้ง
= (Collect Account(2)/Assign Account)*100</t>
  </si>
  <si>
    <t>% ของจำนวน BA ทั้งหมดที่ยังไม่มีการชำระเงินของจำนวน BA ที่ถูก Assign ทั้งหมด โดยที่ Agent มีบันทึกการโทรแล้ว 3 ครั้ง
= (Collect Account(3)/Assign Account)*100</t>
  </si>
  <si>
    <t>% ของจำนวน BA ทั้งหมดที่ยังไม่มีการชำระเงินของจำนวน BA ที่ถูก Assign ทั้งหมด โดยที่ Agent มีบันทึกการโทรแล้ว 4 ครั้ง
= (Collect Account(4)/Assign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</si>
  <si>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 4 ครั้ง
= (Collect Amount(4)/Assign Amount)*100</t>
  </si>
  <si>
    <t>% ของจำนวน BA ทั้งหมดที่ยังไม่มีการชำระเงินของจำนวน BA ที่ถูก Assign ทั้งหมด โดยที่ Agent มีบันทึกการโทรแล้วมากกว่าหรือเท่ากับ 5 ครั้ง
= (Collect Account(&gt;=5)/Assign Account)*100</t>
  </si>
  <si>
    <t>% ของจำนวนเงินยอดหนี้ที่เก็บได้ทั้งหมดของจำนวนเงินที่ถูก Assign ทั้งหมด โดยที่ Agent มีบันทึกการโทรแล้วมากกว่าหรือเท่ากับ 5 ครั้ง
 = (Collect Amount(&gt;=5)/Assign Amount)*100</t>
  </si>
  <si>
    <t xml:space="preserve">PM_COMPANY.COMAPANY_CODE </t>
  </si>
  <si>
    <t>CL_TEAM_GROUP.TEAM_GROUP_CODE||CL_TEAM_GROUP.TEAM_GROUP_NAME</t>
  </si>
  <si>
    <t>CL_JOB.JOB_ASSIGN_DATE</t>
  </si>
  <si>
    <t>CL_JOB.JOB_UNASSIGN_DATE</t>
  </si>
  <si>
    <t>หมายเหตุ  User ต้องการตั้ง Criteria เช่น ตั้ง Criteria วันที่ 6/5/2559 แต่ต้องการจ่ายงานให้กับ Agent วันที่ 8/5/2559 ซึ่งจะทำให้หนี้ที่ Assign นั้นหลุดจากวันที่ตั้ง Criteria 
จนถึงวันที่จ่ายงานจริง
เนื่องจากระบบ Cpac ออกแบบในลักษณะจ่ายงานให้กับ Agent ณ วันที่ต้อง Criteria เพื่อตามหนี้ต่อรอบ</t>
  </si>
  <si>
    <t>*** End of Report ***</t>
  </si>
  <si>
    <t>Reference/Condition</t>
  </si>
  <si>
    <t>CL_BA_INFO.COMPANY_ID</t>
  </si>
  <si>
    <t>***** End of Report ******</t>
  </si>
  <si>
    <t>***** End of Report *******</t>
  </si>
  <si>
    <t>-</t>
  </si>
  <si>
    <t>% ของจำนวน BA ทั้งหมดที่มีการชำระเงินของจำนวน BA ที่ถูก Assign ทั้งหมด Collect AC(%)= (Collect AC/Assign AC)*100</t>
  </si>
  <si>
    <t xml:space="preserve">สถานะการโทรศัพท์ติดตามหนี้ที่ Success มีการชำระเงินจากการนัดหมาย
- Call Type = SUS
- Last Call Status = SUS Success
- Call Outcome = SP (Success - PTP)/
- การบันทึกนี้ด้วย System
</t>
  </si>
  <si>
    <t xml:space="preserve">สถานะการโทรศัพท์ติดตามหนี้ที่ Success มีการชำระเงิน จากการนัดนัดหมาย
- Call Type = SUS : Success
- Call Status = SUS Success
- Last Call Outcome = 2ndPD / 2ndPTP
- การบันทึกนี้ด้วย System
</t>
  </si>
  <si>
    <t xml:space="preserve">สถานะการโทรศัพท์ติดตามหนี้ที่  Follow Upสถานะการโทรศัพท์ติดตามหนี้ที่  Follow Up
- Call Type = Productivity
- Call Status = FOL : Follow-up
- Last Call Outcome = FUP(Follow-up)
- มีการบันทึกโดย Agent
</t>
  </si>
  <si>
    <t xml:space="preserve">สถานะการโทรศัพท์ติดตามหนี้ที่  Follow Up
- Call Status = FOL : Follow-up
- Call Type = Productivity
- Call Status = FOL : Follow-up
- Last Call Outcome = IVT(Investigate)/RM(Roaming)/ESC(Escalate)
- มีการบันทึกโดย Agent
</t>
  </si>
  <si>
    <t xml:space="preserve">สถานะการโทรศัพท์ติดตามหนี้ที่ Unsucess
- Call Type = Non Productivity
- Call Status = UNS : UnSuccess
- Last Call Outcome = BZ(Busy Line)
- มีการบันทึกโดย Agent
</t>
  </si>
  <si>
    <t xml:space="preserve">สถานะการโทรศัพท์ติดตามหนี้ที่  Unsucess
- Call Type = Non Productivity
- Call Status = UNS : UnSuccess
- Last Call Outcome = DN(Deny)
- มีการบันทึกโดย Agent
</t>
  </si>
  <si>
    <t xml:space="preserve">สถานะการโทรศัพท์ติดตามหนี้ที่  Unsucess
- Call Type = Non Productivity
- Call Status = UNS : UnSuccess
- Last Call Outcome = NS(No Signal)
- มีการบันทึกโดย Agent
</t>
  </si>
  <si>
    <t>CL_CFG_LOV.KEYWORD = 'ASSIGN_TYPE'</t>
  </si>
  <si>
    <t>CL_JOB.UNASSIGN_DATE</t>
  </si>
  <si>
    <t>CL_AGENT.AGENT_CODE||' '||CL_AGENT.AGENT_NAEM</t>
  </si>
  <si>
    <t>CL_JOB.JOB_AGENT_ID</t>
  </si>
  <si>
    <t>SUM(CL_JOB.JOB_ASSIGN_BA)</t>
  </si>
  <si>
    <t>เนื่องจากการเก็บ Requirement เบื้องต้นยังไม่มี
Call Status = SUS ที่มี Call Outcome = 2ndPD/2ndPTP
User ต้องการ Config เพิ่มหรือไม่</t>
  </si>
  <si>
    <t>CL_CALL_STATUS.CALL_STATUS_CODE='UNS'
OR CL_CALL_STATUS.CALL_STATUS_CODE='OTH'</t>
  </si>
  <si>
    <t>CL_CALL_STATUS.CALL_STATUS_CODE='SUS'
AND  CL_CALL_OUTCOME.CALL_OUCOME_CODE='SP'</t>
  </si>
  <si>
    <t>CL_CALL_STATUS.CALL_STATUS_CODE='SUS'
AND CL_CALL_OUTCOME.CALL_OUCOME_CODE='Not Call'</t>
  </si>
  <si>
    <t>นับทุก Call Status ที่ Agent บันทึกทั้งหมด
Total Call = Follow Up (PTP/PD/NG) + Follow Up(2ndPTP/2ndPD) + Follow Up(FUP)+Follow Up(ETC=IVT/RM/ESC)+Unsuccess (BZ)+Unsuccess (DN)+Unsuccess (LM)+Unsuccess (NS)+Unsuccess (NA)+Unsuccess (2ndCCT)+Unsuccess (2ndICR)+OTH(NUS)+OTH(NMY)+OTH(NPCP)+Etc</t>
  </si>
  <si>
    <t>CL_CALL_STATUS.CALL_STATUS_CODE='UNS'
AND CL_CALL_OUTCOME.CALL_OUCOME_CODE IN ('BPNG','BFUP')</t>
  </si>
  <si>
    <t>CL_CALL_STATUS.CALL_STATUS_CODE='FOL'
AND CL_CALL_OUTCOME.CALL_OUCOME_CODE IN ('PTP','PD','NG')</t>
  </si>
  <si>
    <t>CL_CALL_STATUS.CALL_STATUS_CODE='FOL'
AND CL_CALL_OUTCOME.CALL_OUCOME_CODE IN ('2mdPTP','2ndPD')</t>
  </si>
  <si>
    <t>CL_CALL_STATUS.CALL_STATUS_CODE='FOL'
AND CL_CALL_OUTCOME.CALL_OUCOME_CODE= 'FUP'</t>
  </si>
  <si>
    <t>CL_CALL_STATUS.CALL_STATUS_CODE='FOL'
AND CL_CALL_OUTCOME.CALL_OUCOME_CODE IN ('IVT','RM','ESC')</t>
  </si>
  <si>
    <t>CL_CALL_STATUS.CALL_STATUS_CODE='UNS'
AND CL_CALL_OUTCOME.CALL_OUCOME_CODE = 'BZ'</t>
  </si>
  <si>
    <t>CL_CALL_STATUS.CALL_STATUS_CODE='UNS'
AND CL_CALL_OUTCOME.CALL_OUCOME_CODE = 'DN'</t>
  </si>
  <si>
    <t>CL_CALL_STATUS.CALL_STATUS_CODE='UNS'
AND CL_CALL_OUTCOME.CALL_OUCOME_CODE = 'LM'</t>
  </si>
  <si>
    <t>CL_CALL_STATUS.CALL_STATUS_CODE='UNS'
AND CL_CALL_OUTCOME.CALL_OUCOME_CODE = 'NS'</t>
  </si>
  <si>
    <t>CL_CALL_STATUS.CALL_STATUS_CODE='UNS'
AND CL_CALL_OUTCOME.CALL_OUCOME_CODE = 'NA'</t>
  </si>
  <si>
    <t>CL_CALL_STATUS.CALL_STATUS_CODE='UNS'
AND CL_CALL_OUTCOME.CALL_OUCOME_CODE = '2ndCCT'</t>
  </si>
  <si>
    <t>CL_CALL_STATUS.CALL_STATUS_CODE='UNS'
AND CL_CALL_OUTCOME.CALL_OUCOME_CODE = '2ndICR'</t>
  </si>
  <si>
    <t>CL_CALL_STATUS.CALL_STATUS_CODE='OTH'
AND CL_CALL_OUTCOME.CALL_OUCOME_CODE = 'NUS'</t>
  </si>
  <si>
    <t>CL_CALL_STATUS.CALL_STATUS_CODE='OTH'
AND CL_CALL_OUTCOME.CALL_OUCOME_CODE = 'NMY'</t>
  </si>
  <si>
    <t>CL_CALL_STATUS.CALL_STATUS_CODE='OTH'
AND CL_CALL_OUTCOME.CALL_OUCOME_CODE = 'NPCP'</t>
  </si>
  <si>
    <t>เป็น Call ที่นอกเหนือจาก Call Status และ Call Outcome ข้างต้น</t>
  </si>
  <si>
    <t>Summary MTD Agent Performance (DMRTH009)</t>
  </si>
  <si>
    <t>***** End of Report **************</t>
  </si>
  <si>
    <t>ไม่มีการโทร และไม่มีการจ่ายเงินเข้ามา</t>
  </si>
  <si>
    <t>****** End of Report ***********</t>
  </si>
  <si>
    <t>Agent Performance YTD</t>
  </si>
  <si>
    <t>DMRTH005</t>
  </si>
  <si>
    <t>Summary MTD Agent Performance</t>
  </si>
  <si>
    <t>DMRTH009</t>
  </si>
  <si>
    <t>Collection Performance By Last Call Status</t>
  </si>
  <si>
    <t>Call Outcome Performance</t>
  </si>
  <si>
    <t>RPT_TELE_004</t>
  </si>
  <si>
    <t>RPT_TELE_006</t>
  </si>
  <si>
    <t>RPT_TELE_007</t>
  </si>
  <si>
    <t>DMRTH003</t>
  </si>
  <si>
    <t>เงื่อนไขในการแสดง Report สรุปผลค่าตอบแทนพนักงาน Tele  Collection</t>
  </si>
  <si>
    <t>1. เรียงรายละเอียดตามชื่อ Supervisor,User Name ,User ID,Name</t>
  </si>
  <si>
    <t>2. แยกคำนวณประเภทหนี้ Existing และ New</t>
  </si>
  <si>
    <t>3.ในแต่ละประเภทหนี้แสดงยอด Assign ,Collect ,% Collecion Perfromance Account,% Collecion Perfromance Amount</t>
  </si>
  <si>
    <t>3.1 แสดง Incentive แยก การคำนวณ Existing และ New โดยมีข้อมูลแสดงรายละเอียด % ที่จัดเก็บได้ตามโครงสร้าง Incentive ทั้ง Account และ Amount</t>
  </si>
  <si>
    <t>3.2 คำนวณเป็นจำนวนเงินที่ได้ทั้ง Account , Amount และยอดรวม Account+Amount</t>
  </si>
  <si>
    <t>4. รวมยอด Existing + New ทั้งยอด Assign ,Collect ,% Collecion Perfromance Account,% Collecion Perfromance Amount,Total Incentive</t>
  </si>
  <si>
    <t>สรุปผลค่าตอบแทนพนักงาน Tele  Collection</t>
  </si>
  <si>
    <t xml:space="preserve">ประเภทหนี้ Existing </t>
  </si>
  <si>
    <t>ประเภทหนี้ New</t>
  </si>
  <si>
    <t>รวมยอด Existing +New</t>
  </si>
  <si>
    <t xml:space="preserve">ประจำเดือน: </t>
  </si>
  <si>
    <t>มกราคม 2559</t>
  </si>
  <si>
    <t>รวมลูกค้า Pre-dd + Post-dd</t>
  </si>
  <si>
    <t>Assignment</t>
  </si>
  <si>
    <t>Collection</t>
  </si>
  <si>
    <t>Collection Perfromance</t>
  </si>
  <si>
    <t>Incentive  Existing</t>
  </si>
  <si>
    <t>Incentive  New</t>
  </si>
  <si>
    <t xml:space="preserve">Total Incentie </t>
  </si>
  <si>
    <t>Sup Name</t>
  </si>
  <si>
    <t>User ID</t>
  </si>
  <si>
    <t>% Account</t>
  </si>
  <si>
    <t>% Amount</t>
  </si>
  <si>
    <t>% Act.</t>
  </si>
  <si>
    <t>%Amt.</t>
  </si>
  <si>
    <t xml:space="preserve"> Incentive Existing</t>
  </si>
  <si>
    <t xml:space="preserve"> Incentive New</t>
  </si>
  <si>
    <t>TREERINA</t>
  </si>
  <si>
    <t>ตรีรินทร์ อภิพรเตชะสิทธิ์</t>
  </si>
  <si>
    <t>NILOBONP</t>
  </si>
  <si>
    <t xml:space="preserve">นิโลบล    ปักสำโรง </t>
  </si>
  <si>
    <t>RINYAPAW</t>
  </si>
  <si>
    <t>ริญญาภัสร์ วุฒิประจักษ์ยศ</t>
  </si>
  <si>
    <t>YUWATIRB</t>
  </si>
  <si>
    <t xml:space="preserve">ยุวธิรัตน์  บุรีรักษ์   </t>
  </si>
  <si>
    <t>Total ผลจัดเก็บหนี้ตามระบบ</t>
  </si>
  <si>
    <t>Username</t>
  </si>
  <si>
    <r>
      <t>ลูกค้าประเภท Existing</t>
    </r>
    <r>
      <rPr>
        <sz val="14"/>
        <color theme="1"/>
        <rFont val="Angsana New"/>
        <family val="1"/>
      </rPr>
      <t xml:space="preserve">  - คำนวณจาก Service Month &gt; 12 เดือน = Existing</t>
    </r>
  </si>
  <si>
    <t>Assignment – Account</t>
  </si>
  <si>
    <t>จำนวน BA ที่ Assign ให้กับ Agent</t>
  </si>
  <si>
    <t>Assignment - Amount</t>
  </si>
  <si>
    <t>จำนวนยอดหนี้ที่ Assign ให้กับ Agent</t>
  </si>
  <si>
    <t>Correct - Account</t>
  </si>
  <si>
    <t>จำนวน BA ที่ถูก Assign ให้กับ Agent และเรียกเก็บหนี้ได้</t>
  </si>
  <si>
    <t>Correct - Amount</t>
  </si>
  <si>
    <t>ยอดเงินที่เรียกเก็บหนี้ได้ และเป็น BA ที่ถูก Assign ให้กับ Agent</t>
  </si>
  <si>
    <t>Correct- %Account</t>
  </si>
  <si>
    <t>Correct - %Amount</t>
  </si>
  <si>
    <t>Incentive- %Act.</t>
  </si>
  <si>
    <t>% ของการคิด Incentive ตามจำนวน BAของแต่ละ Agent</t>
  </si>
  <si>
    <t>Incentive-%Amt.</t>
  </si>
  <si>
    <t>% ของการคิด Incentive ตามยอดหนี้ที่เรียกเก็บได้ของแต่ละ Agent</t>
  </si>
  <si>
    <t>Incentive-Account</t>
  </si>
  <si>
    <t>Incentive-Amount</t>
  </si>
  <si>
    <t>Incentive Existing</t>
  </si>
  <si>
    <r>
      <t>ลูกค้าประเภทท New</t>
    </r>
    <r>
      <rPr>
        <sz val="14"/>
        <color theme="1"/>
        <rFont val="Angsana New"/>
        <family val="1"/>
      </rPr>
      <t xml:space="preserve"> - คำนวณจาก Service Month &lt;= 12 เดือน เป็นลูกค้า New</t>
    </r>
  </si>
  <si>
    <t>Assignment - Account</t>
  </si>
  <si>
    <t>Incentive New</t>
  </si>
  <si>
    <t>ผลรวมของ Existing + New</t>
  </si>
  <si>
    <t>Total Incentive</t>
  </si>
  <si>
    <t>ผลรวมของยอด Incentive ของแต่ละ Agent ที่รวมลูกค้าค้าประเภท Existing และ New</t>
  </si>
  <si>
    <t>ยอดรวม Incentive ทั้งหมดของ Agent
= Incentive-Account + Incentive-Amount</t>
  </si>
  <si>
    <t>ยอดเงินของ Incentive ของแต่ละ Agent โดยคิดตามยอดหนี้ที่เรียกเก็บได้
=Correct – Amount X  %Incentive –Amt.</t>
  </si>
  <si>
    <t>ยอดเงินของ Incentive ของแต่ละ Agent โดยคิดตามจำนวน BA ที่เรียกเก็บได้
=Correct – Account  X %Incentive –Act.</t>
  </si>
  <si>
    <t>% ยอดหนี้ที่เรียกเก็บเงินได้ของแต่ละ Agent
= (Correct – Amount/ Assignment – Amount)*100</t>
  </si>
  <si>
    <t>% จำนวน BA ที่เรียกเก็บเงินได้ของแต่ Agent
= (Correct – Account/ Assignment – Account)*100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</si>
  <si>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</si>
  <si>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</si>
  <si>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</si>
  <si>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</si>
  <si>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9.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</si>
  <si>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CL_CFG_LOV.NAME</t>
  </si>
  <si>
    <t>CL_CFG_LOV.KEYWORD='DATA_OWNER'</t>
  </si>
  <si>
    <t>CL_AGENT.AGENT_POSITION=2</t>
  </si>
  <si>
    <t>CL_AGENT.AGENT_POSITION=3</t>
  </si>
  <si>
    <t>CL_AGENT.AGENT_POSITION=1</t>
  </si>
  <si>
    <t>กลุ่มบริการภายใต้บริษัท เช่น 3G, FBB, Fixed Line ภายใต้บริษัท AWN เป็นต้น Product Type ของ Assign ดังกล่าว ใช้เงื่อนไขการคำนวณ Product Type ตามวิธีการคำนวณ Product Type ระดับ BA</t>
  </si>
  <si>
    <t>CL_JOB.JOB_MANAGER_ID</t>
  </si>
  <si>
    <t>CL_JOB.JOB_SUPERVISOR_ID</t>
  </si>
  <si>
    <t>Condition/Reference</t>
  </si>
  <si>
    <t>CL_ASSIGN_JOB.ASSIGN_ID</t>
  </si>
  <si>
    <t>COUNT(CL_HIS_BA_INVOICE_BALANCE.BA_NO)</t>
  </si>
  <si>
    <t>SUM(CL_HIS_BA_INVOICE_BALANCE.MOVE_TOTAL_AMT)</t>
  </si>
  <si>
    <t>CL_CALL_OUTCOME.CALL_COUNT_BOO='Y'</t>
  </si>
  <si>
    <t xml:space="preserve">- CL_CALL_STATUS.CALL_STATUS_CODE='UNS'  OR
CL_CALL_STATUS.CALL_STATUS_CODE='OTH' </t>
  </si>
  <si>
    <t>COUNT(CL_CALL.BA_NO)</t>
  </si>
  <si>
    <t>- CL_CALL_STATUS.CALL_STATUS_CODE='UNS'  AND (CL_CALL_OUTCOME.CALL_OUCOME_CODE='BPNG' OR CL_CALL_OUTCOME.CALL_OUCOME_CODE='BFUP')</t>
  </si>
  <si>
    <t>CL_HIS_BA_INVOICE_BALANCE.INVOICE_TOTAL_BAL</t>
  </si>
  <si>
    <t xml:space="preserve">นับจำนวน Call กลุ่มนี้เป็นกลุ่มที่ไม่จ่ายเงิน มาจาก LAST CALL กลุ่ม CALL status unsuccess และมี call out come = Unsuccess  BPNG+Un Success FUP คือกลุ่มที่ผิดนัดชำระ นับสะสมเฉพาะที่ Agent บันทึก </t>
  </si>
  <si>
    <t xml:space="preserve">นับจำนวน BA กลุ่มนี้เป็นกลุ่มที่ไม่จ่ายเงิน มาจาก LAST CALL กลุ่ม CALL status unsuccess และมี call out come = UnSuccess BPNG+Un Success FUP คือกลุ่มที่ผิดนัดชำระ นับสะสมเฉพาะที่ Agent บันทึก </t>
  </si>
  <si>
    <t>'- CL_CALL_STATUS.CALL_STATUS_CODE='UNS'  AND (CL_CALL_OUTCOME.CALL_OUCOME_CODE='BPNG' OR CL_CALL_OUTCOME.CALL_OUCOME_CODE='BFUP')
- CL_HIS_BA_INVOICE_BALANCE.MOVEMENT_TYPE = 'AR'
- CL_HIS_BA_INVOICE_BALANCE.MOVEMENT_FLG='IN'</t>
  </si>
  <si>
    <t xml:space="preserve">- CL_CALL_STATUS.CALL_STATUS_CODE='FOL' </t>
  </si>
  <si>
    <t xml:space="preserve">จำนวนเงินของยอดหนี้ โดย กลุ่มนี้เป็นกลุ่มที่ไม่จ่ายเงิน มาจาก LAST CALL กลุ่ม CALL status unsuccess
และมี call out come = UnSuccess BPNG+Un Success FUP คือกลุ่มที่ผิดนัดชำระ นับสะสมเฉพาะที่ Agent บันทึก </t>
  </si>
  <si>
    <t>เป็นกลุ่ม Call Status และ Call Outcome ที่นอกเหนือจากข้างต้น
- CL_HIS_BA_INVOICE_BALANCE.MOVEMENT_TYPE = 'AR'
- CL_HIS_BA_INVOICE_BALANCE.MOVEMENT_FLG='IN'</t>
  </si>
  <si>
    <t>เป็นกลุ่ม Call Status และ Call Outcome ที่นอกเหนือจากข้างต้น</t>
  </si>
  <si>
    <t xml:space="preserve">COUNT(CL_CALL.BA_NO) </t>
  </si>
  <si>
    <t>- CL_CFG_LOV.KAYWORD='ASSIGN_TYPE'
และ CL_CFG_LOV.KEYVALUE= CL_ASSIGN.ASSIGN_TYPE</t>
  </si>
  <si>
    <t>11. </t>
  </si>
  <si>
    <t>12. </t>
  </si>
  <si>
    <t>13. </t>
  </si>
  <si>
    <t>วันเวลาที่เริ่มโทร (บันทึกโดยระบบ) 
**หมายเหตุ หากเลือก Call Date แล้วไม่สามารถเลือก Assign Date ได้</t>
  </si>
  <si>
    <t>วันที่ของการ Assign **หมายเหตุ หากเลือก Assign Date แล้วไม่สามารถเลือก Call Date ได้</t>
  </si>
  <si>
    <t>CL_BA_IFO.COMPANY_ID</t>
  </si>
  <si>
    <t>CL_JOB.JOB_TEAM_ID</t>
  </si>
  <si>
    <t>COUNT( CL_JOB.JOB_ASSIGN_BA )</t>
  </si>
  <si>
    <t>รหัสและชื่อของบริษัทผู้ให้บริการในเครือ AIS</t>
  </si>
  <si>
    <t>รหัสย่อของทีม Agent</t>
  </si>
  <si>
    <t>ประเภทของการ Assign ภายใต้ Agent ถ้ามีที่ PRE-DD (BA Status Active) และ POST-DD (BA Status Inactive)</t>
  </si>
  <si>
    <t>% ของ Call Status ที่ Success Success % = (Call Status Success/Call List(Net)) *100</t>
  </si>
  <si>
    <t>เปอร์เซ็นต์ของจำนวน CA ที่จัดเก็บยอดหนี้ได้
%_CA = (Collect_CA_AC/Assign_CA_AC)*100</t>
  </si>
  <si>
    <t>CL_JOB.JOB_ASSIGN_CA</t>
  </si>
  <si>
    <t>CL_JOB.JOB_ASSIGN_BA</t>
  </si>
  <si>
    <t xml:space="preserve">CL_JOB.JOB_DEBT_AMT
</t>
  </si>
  <si>
    <t>COUNT(CL_JOB.CA_NO)</t>
  </si>
  <si>
    <t>- CL_HIS_BA_INVOICE_BALANCE.MOVEMENT_TYPE = 'AR'
- CL_HIS_BA_INVOICE_BALANCE.MOVEMENT_FLG='OR'</t>
  </si>
  <si>
    <t>- CL_CALL_STATUS.CALL_STATUS_CODE='FOL' 
'- CL_HIS_BA_INVOICE_BALANCE.MOVEMENT_TYPE = 'AR'
- CL_HIS_BA_INVOICE_BALANCE.MOVEMENT_FLG='OR'</t>
  </si>
  <si>
    <t>'- CL_CALL_STATUS.CALL_STATUS_CODE='UNS'  OR
CL_CALL_STATUS.CALL_STATUS_CODE='OTH' 
'- CL_HIS_BA_INVOICE_BALANCE.MOVEMENT_TYPE = 'AR'
- CL_HIS_BA_INVOICE_BALANCE.MOVEMENT_FLG='OR'</t>
  </si>
  <si>
    <t>- CL_CALL_STATUS.CALL_STATUS_CODE='SUS'  AND CL_CALL_OUTCOME.CALL_OUCOME_CODE='Not Call' (บันทึกด้วยระบบ)
'- CL_HIS_BA_INVOICE_BALANCE.MOVEMENT_TYPE = 'AR'
- CL_HIS_BA_INVOICE_BALANCE.MOVEMENT_FLG='OR'</t>
  </si>
  <si>
    <t>Specification - (Report ของ Crop)</t>
  </si>
  <si>
    <t>เป็นการชำระเงินที่อ้างอิงถึง Invoice Id ที่ถูก Assign ให้กับ Tele และต้องมี Invoice คงเหลือเท่ากับ 0 
'- CL_HIS_BA_INVOICE_BALANCE.MOVEMENT_TYPE = 'AR'
- CL_HIS_BA_INVOICE_BALANCE.MOVEMENT_FLG='OR'</t>
  </si>
  <si>
    <t>จำนวน CA ที่จัดเก็บหนี้ได้
 - ถ้าภายใต้ CA มี BA ที่ Success ให้นับ CA ดังกล่าวว่า Success นับเป็น 1 CA</t>
  </si>
  <si>
    <t>**** End of Report ******</t>
  </si>
  <si>
    <t>CL_AGENT.AGENT_EMP_ID</t>
  </si>
  <si>
    <t>CL_AGENT_PERFORM.SUPERVISOR_ID</t>
  </si>
  <si>
    <t>CL_AGENT_PERFORM.AGENT_ID</t>
  </si>
  <si>
    <t>CL_AGENT_PERFORM.TOTAL_ASSIGN_ACC</t>
  </si>
  <si>
    <t>CL_AGENT_PERFORM.TOTAL_ASSIGN_AMT</t>
  </si>
  <si>
    <t>CL_AGENT_PERFORM.TOTAL_COLLECT_ACC</t>
  </si>
  <si>
    <t>CL_AGENT_PERFORM.TOTAL_COLLECT_AMT</t>
  </si>
  <si>
    <t>% จำนวน BA ที่เรียกเก็บเงินได้ของแต่ Agent
= (Correct Account/ Assignment Account)*100</t>
  </si>
  <si>
    <t>% ยอดหนี้ที่เรียกเก็บเงินได้ของแต่ละ Agent
= (Correct Amount/ Assignment Amount)*100</t>
  </si>
  <si>
    <t>CL_FORMULA_TIER.INCEN_AGT</t>
  </si>
  <si>
    <t>ยอดเงินของ Incentive ของแต่ละ Agent โดยคิดตามจำนวน BA ที่เรียกเก็บได้
=Correct Account  X %Incentive Act.</t>
  </si>
  <si>
    <t>ยอดเงินของ Incentive ของแต่ละ Agent โดยคิดตามยอดหนี้ที่เรียกเก็บได้
=Correct Amount X  %Incentive Amt.</t>
  </si>
  <si>
    <t>CL_AGENT_PERFORM.PERFORM_PCT_ACC</t>
  </si>
  <si>
    <t>CL_AGENT_PERFORM.PERFORM_PCT_AMT</t>
  </si>
  <si>
    <t>เช็คจาก Tier ว่าจำนวน BA ที่เรียกเก็บหนี้ได้อยู่ในช่วง Tier ใดให้นำมาแสดง
- CL_FORMULA.FORMULA_ID
- CL_FORMULA.FORMULA_TYPE =1 (% Ratio)</t>
  </si>
  <si>
    <t>เช็คจาก Tier ว่าจำนวนหนี้ที่เรียกเก็บได้ได้อยู่ในช่วง Tier ใดให้นำมาแสดง
- CL_FORMULA.FORMULA_ID
- CL_FORMULA.FORMULA_TYPE =2 (Fix Amount)</t>
  </si>
  <si>
    <t>CL_AGENT_PERFORM.INCEN_AGT_ACC</t>
  </si>
  <si>
    <t>CL_AGENT_PERFORM.INCEN_AGT_AMT</t>
  </si>
  <si>
    <t>CL_AGENT_PERFORM.INCEN_AGT_ACC +
CL_AGENT_PERFORM.INCEN_AGT_AMT</t>
  </si>
  <si>
    <t>CL_BA_INFO.BA_NO</t>
  </si>
  <si>
    <t>ผลรวมทั้งหมดของทุก Company Code</t>
  </si>
  <si>
    <t>Count(CL_JOB.BA_NO)</t>
  </si>
  <si>
    <t>CL_CALL_STATUS.CALL_STATUS_CODE='SUS'
AND CL_CALL_OUTCOME.CALL_OUCOME_CODE='Not Call'
'เป็นการชำระเงินที่อ้างอิงถึง Invoice Id ที่ถูก Assign ให้กับ Tele และมี Invoice คงเหลือน้อยกว่า 100 บาท ถือว่า BA นั้นมีการจ่ายนับ 1
'- CL_HIS_BA_INVOICE_BALANCE.MOVEMENT_TYPE = 'AR'
- CL_HIS_BA_INVOICE_BALANCE.MOVEMENT_FLG='OR'</t>
  </si>
  <si>
    <t>- นับจำนวน Call ที่ Table CL_CALL และ CL_CALL_OUTCOME โดย
Count Call ที่ Agent บันทึกตามเงื่อนไขของ Column ที่CL_CALL_OUTCOME.CALL_COUNT_BOO='Y'
- ตรวจสอบ Movement Flag ของ Reciept ที่อ้างอิง Invoice ที่ถูก Assign ให้กับ Tele ที่ Table CL_HIS_BA_INVOICE_BALANCE</t>
  </si>
  <si>
    <t>เป็นการชำระเงินที่อ้างอิงถึง Invoice Id ที่ถูก Assign ให้กับ Tele และมี Invoice คงเหลือ 0  บาท ถือว่า BA นั้นมีการจ่ายนับ 1 BA
'- CL_HIS_BA_INVOICE_BALANCE.MOVEMENT_TYPE = 'AR'
- CL_HIS_BA_INVOICE_BALANCE.MOVEMENT_FLG='OR'</t>
  </si>
  <si>
    <t>เป็นการชำระเงินที่อ้างอิงถึง Invoice Id ที่ถูก Assign ให้กับ Tele และมี Invoice คงเหลือ 0 บาท ถือว่า BA นั้นมีการจ่ายนับ 1 BA
'- CL_HIS_BA_INVOICE_BALANCE.MOVEMENT_TYPE = 'AR'
- CL_HIS_BA_INVOICE_BALANCE.MOVEMENT_FLG='OR'</t>
  </si>
  <si>
    <t>- CL_CALL_OUTCOME.CALL_COUNT_BOO='Y'(บันทึกด้วย Agent)
เป็นการชำระเงินที่อ้างอิงถึง Invoice Id ที่ถูก Assign ให้กับ Tele และมี Invoice คงเหลือ 0 บาท ถือว่า BA นั้นมีการจ่ายนับ 1 
'- CL_HIS_BA_INVOICE_BALANCE.MOVEMENT_TYPE = 'AR'
- CL_HIS_BA_INVOICE_BALANCE.MOVEMENT_FLG='OR'</t>
  </si>
  <si>
    <t>- CL_CALL_OUTCOME.CALL_COUNT_BOO='Y'(บันทึกด้วย Agent)
เป็นการชำระเงินที่อ้างอิงถึง Invoice Id ที่ถูก Assign ให้กับ Tele และมี Invoice คงเหลือ 0 บาท ถือว่า BA นั้นมีการจ่ายนับ 1 BA
'- CL_HIS_BA_INVOICE_BALANCE.MOVEMENT_TYPE = 'AR'
- CL_HIS_BA_INVOICE_BALANCE.MOVEMENT_FLG='OR'</t>
  </si>
  <si>
    <t>- CL_CALL_OUTCOME.CALL_COUNT_BOO='Y'(บันทึกด้วย Agent)
เป็นการชำระเงินที่อ้างอิงถึง Invoice Id ที่ถูก Assign ให้กับ Tele และมี Invoice คงเหลือ 0 บาท ถือว่า BA นั้นมีการจ่ายนับ 1
'- CL_HIS_BA_INVOICE_BALANCE.MOVEMENT_TYPE = 'AR'
- CL_HIS_BA_INVOICE_BALANCE.MOVEMENT_FLG='OR'</t>
  </si>
  <si>
    <t>เป็นการชำระเงินที่อ้างอิงถึง Invoice Id ที่ถูก Assign ให้กับ Tele และมี Invoice คงเหลือ 0 บาท ถือว่า BA นั้นมีการจ่ายนับ 1
'- CL_HIS_BA_INVOICE_BALANCE.MOVEMENT_TYPE = 'AR'
- CL_HIS_BA_INVOICE_BALANCE.MOVEMENT_FLG='OR'</t>
  </si>
  <si>
    <t>เป็นการชำระเงินที่อ้างอิงถึง Invoice Id ที่ถูก Assign ให้กับ Tele และมี Invoice คงเหลือ 0 บาท ถือว่า BA นั้นมีการชำระนับ 1 
'- CL_HIS_BA_INVOICE_BALANCE.MOVEMENT_TYPE = 'AR'
- CL_HIS_BA_INVOICE_BALANCE.MOVEMENT_FLG='OR'</t>
  </si>
  <si>
    <t>- CL_CALL_STATUS.CALL_STATUS_CODE='SUS'  AND CL_CALL_OUTCOME.CALL_OUCOME_CODE='Not Call' (บันทึกด้วยระบบ)
เป็นการชำระเงินที่อ้างอิงถึง Invoice Id ที่ถูก Assign ให้กับ Tele และมี Invoice คงเหลือ 0 บาท ถือว่า BA นั้นมีการชำระนับ 1
'- CL_HIS_BA_INVOICE_BALANCE.MOVEMENT_TYPE = 'AR'
- CL_HIS_BA_INVOICE_BALANCE.MOVEMENT_FLG='OR'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</si>
</sst>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_-* #,##0.00_-;\-* #,##0.00_-;_-* &quot;-&quot;??_-;_-@_-"/>
    <numFmt numFmtId="165" formatCode="_-* #,##0.00_-;\-* #,##0.00_-;_-* &quot;&quot;??_-;_-@_-"/>
    <numFmt numFmtId="166" formatCode="##\ &quot;(01-31)&quot;"/>
    <numFmt numFmtId="167" formatCode="_-* #,##0_-;\-* #,##0_-;_-* &quot;&quot;??_-;_-@_-"/>
    <numFmt numFmtId="168" formatCode="_*\ #,##0.00_-;\-&quot;฿&quot;* #,##0.00_-;_*\ &quot;&quot;??_-;_-@_-"/>
    <numFmt numFmtId="169" formatCode="##\ &quot;(04-03)&quot;"/>
    <numFmt numFmtId="170" formatCode="##\ &quot;(08-07)&quot;"/>
    <numFmt numFmtId="171" formatCode="##\ &quot;(12-11)&quot;"/>
    <numFmt numFmtId="172" formatCode="##\ &quot;(16-15)&quot;"/>
    <numFmt numFmtId="173" formatCode="##\ &quot;(20-19)&quot;"/>
    <numFmt numFmtId="174" formatCode="##\ &quot;(24-23)&quot;"/>
    <numFmt numFmtId="175" formatCode="##\ &quot;(28-27)&quot;"/>
    <numFmt numFmtId="176" formatCode="dd\/mm\/yyyy"/>
    <numFmt numFmtId="177" formatCode="_(* #,##0_);_(* \(#,##0\);_(* &quot;-&quot;??_);_(@_)"/>
    <numFmt numFmtId="178" formatCode="_-* #,##0_-;\-* #,##0_-;_-* &quot;-&quot;??_-;_-@_-"/>
    <numFmt numFmtId="179" formatCode="_-* #,##0.00000_-;\-* #,##0.00000_-;_-* &quot;-&quot;??_-;_-@_-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ngsana New"/>
      <family val="1"/>
    </font>
    <font>
      <sz val="14"/>
      <color rgb="FF0000FF"/>
      <name val="Angsana New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9"/>
      <name val="Calibri Light"/>
      <family val="2"/>
      <scheme val="major"/>
    </font>
    <font>
      <sz val="14"/>
      <color rgb="FF000000"/>
      <name val="Angsana New"/>
      <family val="1"/>
    </font>
    <font>
      <b/>
      <sz val="14"/>
      <color rgb="FFFF0000"/>
      <name val="Angsana New"/>
      <family val="1"/>
    </font>
    <font>
      <b/>
      <sz val="14"/>
      <color theme="1"/>
      <name val="Angsana New"/>
      <family val="1"/>
    </font>
    <font>
      <b/>
      <sz val="14"/>
      <color theme="0"/>
      <name val="Angsana New"/>
      <family val="1"/>
    </font>
    <font>
      <sz val="14"/>
      <name val="Angsana New"/>
      <family val="1"/>
    </font>
    <font>
      <sz val="7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color rgb="FF9C6500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4"/>
      <color rgb="FFFF0000"/>
      <name val="Angsana New"/>
      <family val="1"/>
    </font>
    <font>
      <b/>
      <sz val="18"/>
      <color theme="1"/>
      <name val="Calibri"/>
      <family val="2"/>
      <scheme val="minor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2"/>
      <name val="Arial"/>
      <family val="2"/>
    </font>
    <font>
      <sz val="14"/>
      <color indexed="8"/>
      <name val="Angsana New"/>
      <family val="1"/>
    </font>
    <font>
      <b/>
      <sz val="16"/>
      <color theme="1"/>
      <name val="Calibri Light"/>
      <family val="2"/>
      <scheme val="major"/>
    </font>
    <font>
      <b/>
      <sz val="18"/>
      <color theme="1"/>
      <name val="Angsana New"/>
      <family val="1"/>
    </font>
    <font>
      <sz val="12"/>
      <color theme="1"/>
      <name val="Angsana New"/>
      <family val="1"/>
    </font>
    <font>
      <b/>
      <sz val="16"/>
      <color theme="0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b/>
      <sz val="10"/>
      <name val="Arial"/>
      <family val="2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Times New Roman"/>
      <family val="1"/>
    </font>
    <font>
      <sz val="10"/>
      <color indexed="14"/>
      <name val="Times New Roman"/>
      <family val="1"/>
    </font>
    <font>
      <sz val="10"/>
      <color indexed="12"/>
      <name val="Times New Roman"/>
      <family val="1"/>
    </font>
    <font>
      <sz val="11"/>
      <color indexed="10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b/>
      <sz val="10"/>
      <color indexed="8"/>
      <name val="Arial"/>
      <family val="2"/>
    </font>
    <font>
      <sz val="10"/>
      <color indexed="3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charset val="222"/>
      <scheme val="minor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70C0"/>
      <name val="Calibri"/>
      <family val="2"/>
      <scheme val="minor"/>
    </font>
    <font>
      <b/>
      <sz val="22"/>
      <color theme="1"/>
      <name val="Angsana New"/>
      <family val="1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12"/>
      </top>
      <bottom/>
      <diagonal/>
    </border>
    <border>
      <left style="thin">
        <color indexed="64"/>
      </left>
      <right/>
      <top style="hair">
        <color indexed="12"/>
      </top>
      <bottom/>
      <diagonal/>
    </border>
    <border>
      <left/>
      <right style="thin">
        <color indexed="64"/>
      </right>
      <top style="hair">
        <color indexed="12"/>
      </top>
      <bottom/>
      <diagonal/>
    </border>
    <border>
      <left style="thin">
        <color indexed="64"/>
      </left>
      <right style="medium">
        <color indexed="64"/>
      </right>
      <top style="hair">
        <color indexed="12"/>
      </top>
      <bottom/>
      <diagonal/>
    </border>
    <border>
      <left style="medium">
        <color indexed="64"/>
      </left>
      <right style="thin">
        <color indexed="64"/>
      </right>
      <top style="hair">
        <color indexed="12"/>
      </top>
      <bottom/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medium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 style="thin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/>
      <bottom style="thin">
        <color theme="6" tint="0.7999816888943144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4" fillId="0" borderId="0" applyFont="0" applyFill="0" applyBorder="0" applyAlignment="0" applyProtection="0"/>
    <xf numFmtId="0" fontId="15" fillId="0" borderId="0"/>
    <xf numFmtId="164" fontId="16" fillId="0" borderId="0" applyFont="0" applyFill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1" fillId="0" borderId="0"/>
    <xf numFmtId="0" fontId="1" fillId="0" borderId="0"/>
    <xf numFmtId="0" fontId="16" fillId="0" borderId="0"/>
  </cellStyleXfs>
  <cellXfs count="584"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1" xfId="0" applyNumberFormat="1" applyFont="1" applyBorder="1" applyAlignment="1">
      <alignment horizontal="center"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0" fontId="2" fillId="3" borderId="1" xfId="0" applyNumberFormat="1" applyFont="1" applyFill="1" applyBorder="1" applyAlignment="1">
      <alignment horizontal="left" vertical="top" wrapText="1"/>
    </xf>
    <xf numFmtId="10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7" fillId="0" borderId="0" xfId="2" applyFont="1" applyFill="1"/>
    <xf numFmtId="164" fontId="17" fillId="0" borderId="0" xfId="1" applyFont="1" applyFill="1"/>
    <xf numFmtId="0" fontId="17" fillId="0" borderId="1" xfId="2" applyFont="1" applyFill="1" applyBorder="1" applyAlignment="1">
      <alignment horizontal="left" vertical="top"/>
    </xf>
    <xf numFmtId="0" fontId="10" fillId="5" borderId="0" xfId="0" applyFont="1" applyFill="1" applyBorder="1" applyAlignment="1">
      <alignment vertical="top" wrapText="1"/>
    </xf>
    <xf numFmtId="0" fontId="9" fillId="5" borderId="0" xfId="0" applyFont="1" applyFill="1" applyBorder="1" applyAlignment="1">
      <alignment vertical="top" wrapText="1"/>
    </xf>
    <xf numFmtId="0" fontId="13" fillId="5" borderId="1" xfId="0" applyFont="1" applyFill="1" applyBorder="1" applyAlignment="1">
      <alignment horizontal="left" vertical="top"/>
    </xf>
    <xf numFmtId="0" fontId="13" fillId="5" borderId="1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" xfId="0" applyFont="1" applyBorder="1"/>
    <xf numFmtId="0" fontId="22" fillId="0" borderId="1" xfId="0" applyFont="1" applyFill="1" applyBorder="1" applyAlignment="1">
      <alignment horizontal="left" vertical="top"/>
    </xf>
    <xf numFmtId="10" fontId="7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Fill="1"/>
    <xf numFmtId="0" fontId="7" fillId="0" borderId="1" xfId="0" applyFont="1" applyBorder="1" applyAlignment="1">
      <alignment horizontal="left"/>
    </xf>
    <xf numFmtId="0" fontId="24" fillId="5" borderId="0" xfId="0" applyFont="1" applyFill="1"/>
    <xf numFmtId="0" fontId="13" fillId="5" borderId="1" xfId="0" applyFont="1" applyFill="1" applyBorder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Fill="1" applyBorder="1" applyAlignment="1">
      <alignment vertical="top"/>
    </xf>
    <xf numFmtId="0" fontId="0" fillId="0" borderId="0" xfId="0" applyFont="1" applyBorder="1"/>
    <xf numFmtId="0" fontId="7" fillId="5" borderId="0" xfId="0" applyFont="1" applyFill="1" applyAlignment="1">
      <alignment horizontal="left" vertical="top"/>
    </xf>
    <xf numFmtId="0" fontId="7" fillId="5" borderId="0" xfId="0" applyFont="1" applyFill="1" applyAlignment="1">
      <alignment vertical="top"/>
    </xf>
    <xf numFmtId="1" fontId="7" fillId="5" borderId="0" xfId="0" applyNumberFormat="1" applyFont="1" applyFill="1" applyAlignment="1">
      <alignment vertical="top"/>
    </xf>
    <xf numFmtId="0" fontId="7" fillId="5" borderId="0" xfId="0" applyFont="1" applyFill="1" applyBorder="1" applyAlignment="1">
      <alignment vertical="top"/>
    </xf>
    <xf numFmtId="0" fontId="7" fillId="4" borderId="0" xfId="0" applyFont="1" applyFill="1" applyAlignment="1">
      <alignment horizontal="left" vertical="top"/>
    </xf>
    <xf numFmtId="0" fontId="7" fillId="4" borderId="0" xfId="0" applyFont="1" applyFill="1" applyAlignment="1">
      <alignment vertical="top"/>
    </xf>
    <xf numFmtId="0" fontId="7" fillId="5" borderId="0" xfId="0" applyFont="1" applyFill="1" applyBorder="1" applyAlignment="1">
      <alignment horizontal="left" vertical="top"/>
    </xf>
    <xf numFmtId="0" fontId="22" fillId="5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15" fontId="0" fillId="0" borderId="0" xfId="0" applyNumberFormat="1" applyFill="1" applyBorder="1" applyAlignment="1">
      <alignment horizontal="center" vertical="top"/>
    </xf>
    <xf numFmtId="0" fontId="0" fillId="4" borderId="0" xfId="0" applyFill="1" applyBorder="1" applyAlignment="1">
      <alignment vertical="top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Fill="1" applyBorder="1" applyAlignment="1">
      <alignment vertical="top"/>
    </xf>
    <xf numFmtId="0" fontId="22" fillId="5" borderId="0" xfId="0" applyFont="1" applyFill="1" applyBorder="1" applyAlignment="1">
      <alignment vertical="top" wrapText="1"/>
    </xf>
    <xf numFmtId="0" fontId="22" fillId="5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/>
    </xf>
    <xf numFmtId="0" fontId="20" fillId="0" borderId="12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8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7" fillId="0" borderId="0" xfId="7" applyFont="1" applyFill="1" applyBorder="1" applyAlignment="1">
      <alignment horizontal="left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top"/>
    </xf>
    <xf numFmtId="2" fontId="7" fillId="0" borderId="0" xfId="0" applyNumberFormat="1" applyFont="1" applyFill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164" fontId="7" fillId="0" borderId="0" xfId="3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 wrapText="1"/>
    </xf>
    <xf numFmtId="2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/>
    </xf>
    <xf numFmtId="0" fontId="18" fillId="0" borderId="1" xfId="0" applyFont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/>
    </xf>
    <xf numFmtId="0" fontId="7" fillId="0" borderId="5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2" fillId="0" borderId="1" xfId="2" applyFont="1" applyFill="1" applyBorder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0" xfId="7" applyFont="1" applyFill="1" applyBorder="1"/>
    <xf numFmtId="0" fontId="7" fillId="0" borderId="0" xfId="7" applyFont="1" applyFill="1" applyBorder="1" applyAlignment="1">
      <alignment horizontal="right"/>
    </xf>
    <xf numFmtId="2" fontId="7" fillId="0" borderId="0" xfId="7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0" fontId="7" fillId="0" borderId="0" xfId="7" applyFont="1" applyFill="1" applyBorder="1" applyAlignment="1"/>
    <xf numFmtId="15" fontId="7" fillId="0" borderId="0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/>
    </xf>
    <xf numFmtId="177" fontId="22" fillId="0" borderId="1" xfId="1" applyNumberFormat="1" applyFont="1" applyFill="1" applyBorder="1" applyAlignment="1">
      <alignment horizontal="right" vertical="top"/>
    </xf>
    <xf numFmtId="164" fontId="22" fillId="0" borderId="1" xfId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right" vertical="top"/>
    </xf>
    <xf numFmtId="164" fontId="7" fillId="0" borderId="1" xfId="3" applyNumberFormat="1" applyFont="1" applyFill="1" applyBorder="1" applyAlignment="1">
      <alignment horizontal="right" vertical="top"/>
    </xf>
    <xf numFmtId="2" fontId="7" fillId="0" borderId="1" xfId="3" applyNumberFormat="1" applyFont="1" applyFill="1" applyBorder="1" applyAlignment="1">
      <alignment horizontal="right" vertical="top"/>
    </xf>
    <xf numFmtId="0" fontId="7" fillId="0" borderId="1" xfId="6" applyFont="1" applyFill="1" applyBorder="1" applyAlignment="1">
      <alignment horizontal="right"/>
    </xf>
    <xf numFmtId="0" fontId="22" fillId="0" borderId="1" xfId="0" applyFont="1" applyFill="1" applyBorder="1" applyAlignment="1">
      <alignment horizontal="right" wrapText="1"/>
    </xf>
    <xf numFmtId="0" fontId="7" fillId="0" borderId="0" xfId="0" applyFont="1" applyFill="1" applyAlignment="1">
      <alignment horizontal="right" vertical="top"/>
    </xf>
    <xf numFmtId="0" fontId="7" fillId="0" borderId="1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righ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19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0" fontId="21" fillId="4" borderId="1" xfId="0" applyNumberFormat="1" applyFont="1" applyFill="1" applyBorder="1" applyAlignment="1">
      <alignment horizontal="left" vertical="top" wrapText="1"/>
    </xf>
    <xf numFmtId="10" fontId="22" fillId="0" borderId="1" xfId="0" applyNumberFormat="1" applyFont="1" applyBorder="1" applyAlignment="1">
      <alignment horizontal="left" vertical="top" wrapText="1"/>
    </xf>
    <xf numFmtId="10" fontId="22" fillId="0" borderId="0" xfId="0" applyNumberFormat="1" applyFont="1" applyBorder="1" applyAlignment="1">
      <alignment horizontal="left" vertical="top" wrapText="1"/>
    </xf>
    <xf numFmtId="0" fontId="0" fillId="0" borderId="1" xfId="0" applyFont="1" applyBorder="1"/>
    <xf numFmtId="1" fontId="22" fillId="5" borderId="0" xfId="0" applyNumberFormat="1" applyFont="1" applyFill="1" applyBorder="1" applyAlignment="1">
      <alignment vertical="top" wrapText="1"/>
    </xf>
    <xf numFmtId="2" fontId="22" fillId="5" borderId="0" xfId="0" applyNumberFormat="1" applyFont="1" applyFill="1" applyBorder="1" applyAlignment="1">
      <alignment vertical="top" wrapText="1"/>
    </xf>
    <xf numFmtId="164" fontId="22" fillId="5" borderId="0" xfId="1" applyFont="1" applyFill="1" applyBorder="1" applyAlignment="1">
      <alignment vertical="top" wrapText="1"/>
    </xf>
    <xf numFmtId="164" fontId="22" fillId="5" borderId="0" xfId="0" applyNumberFormat="1" applyFont="1" applyFill="1" applyBorder="1" applyAlignment="1">
      <alignment vertical="top" wrapText="1"/>
    </xf>
    <xf numFmtId="14" fontId="22" fillId="5" borderId="0" xfId="0" applyNumberFormat="1" applyFont="1" applyFill="1" applyBorder="1" applyAlignment="1">
      <alignment horizontal="left" vertical="top" wrapText="1"/>
    </xf>
    <xf numFmtId="14" fontId="22" fillId="5" borderId="0" xfId="0" applyNumberFormat="1" applyFont="1" applyFill="1" applyBorder="1" applyAlignment="1">
      <alignment vertical="top" wrapText="1"/>
    </xf>
    <xf numFmtId="0" fontId="22" fillId="8" borderId="0" xfId="0" applyFont="1" applyFill="1" applyAlignment="1">
      <alignment horizontal="left" vertical="top"/>
    </xf>
    <xf numFmtId="0" fontId="7" fillId="9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7" fillId="11" borderId="0" xfId="0" applyFont="1" applyFill="1" applyAlignment="1">
      <alignment vertical="top"/>
    </xf>
    <xf numFmtId="0" fontId="7" fillId="12" borderId="0" xfId="0" applyFont="1" applyFill="1" applyAlignment="1">
      <alignment vertical="top"/>
    </xf>
    <xf numFmtId="0" fontId="7" fillId="13" borderId="0" xfId="0" applyFont="1" applyFill="1" applyAlignment="1">
      <alignment vertical="top"/>
    </xf>
    <xf numFmtId="0" fontId="7" fillId="14" borderId="0" xfId="0" applyFont="1" applyFill="1" applyAlignment="1">
      <alignment horizontal="left" vertical="top"/>
    </xf>
    <xf numFmtId="0" fontId="7" fillId="15" borderId="0" xfId="0" applyFont="1" applyFill="1" applyAlignment="1">
      <alignment vertical="top"/>
    </xf>
    <xf numFmtId="0" fontId="22" fillId="8" borderId="0" xfId="0" quotePrefix="1" applyFont="1" applyFill="1" applyAlignment="1">
      <alignment vertical="top"/>
    </xf>
    <xf numFmtId="0" fontId="28" fillId="8" borderId="0" xfId="0" applyFont="1" applyFill="1" applyAlignment="1">
      <alignment vertical="top"/>
    </xf>
    <xf numFmtId="0" fontId="22" fillId="8" borderId="0" xfId="0" applyFont="1" applyFill="1" applyAlignment="1">
      <alignment vertical="top"/>
    </xf>
    <xf numFmtId="0" fontId="22" fillId="8" borderId="14" xfId="0" applyFont="1" applyFill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14" borderId="14" xfId="0" applyFont="1" applyFill="1" applyBorder="1" applyAlignment="1">
      <alignment horizontal="center" vertical="top" wrapText="1"/>
    </xf>
    <xf numFmtId="0" fontId="22" fillId="15" borderId="14" xfId="0" applyFont="1" applyFill="1" applyBorder="1" applyAlignment="1">
      <alignment vertical="top" wrapText="1"/>
    </xf>
    <xf numFmtId="0" fontId="22" fillId="9" borderId="14" xfId="0" applyFont="1" applyFill="1" applyBorder="1" applyAlignment="1">
      <alignment vertical="top" wrapText="1"/>
    </xf>
    <xf numFmtId="0" fontId="22" fillId="10" borderId="14" xfId="0" applyFont="1" applyFill="1" applyBorder="1" applyAlignment="1">
      <alignment vertical="top" wrapText="1"/>
    </xf>
    <xf numFmtId="0" fontId="22" fillId="11" borderId="14" xfId="0" applyFont="1" applyFill="1" applyBorder="1" applyAlignment="1">
      <alignment horizontal="center" vertical="top" wrapText="1"/>
    </xf>
    <xf numFmtId="0" fontId="22" fillId="12" borderId="14" xfId="0" applyFont="1" applyFill="1" applyBorder="1" applyAlignment="1">
      <alignment vertical="top" wrapText="1"/>
    </xf>
    <xf numFmtId="0" fontId="22" fillId="13" borderId="14" xfId="0" applyFont="1" applyFill="1" applyBorder="1" applyAlignment="1">
      <alignment vertical="top" wrapText="1"/>
    </xf>
    <xf numFmtId="1" fontId="22" fillId="14" borderId="14" xfId="0" applyNumberFormat="1" applyFont="1" applyFill="1" applyBorder="1" applyAlignment="1">
      <alignment vertical="top" wrapText="1"/>
    </xf>
    <xf numFmtId="2" fontId="22" fillId="15" borderId="14" xfId="0" applyNumberFormat="1" applyFont="1" applyFill="1" applyBorder="1" applyAlignment="1">
      <alignment vertical="top" wrapText="1"/>
    </xf>
    <xf numFmtId="164" fontId="22" fillId="15" borderId="14" xfId="1" applyFont="1" applyFill="1" applyBorder="1" applyAlignment="1">
      <alignment vertical="top" wrapText="1"/>
    </xf>
    <xf numFmtId="1" fontId="22" fillId="9" borderId="14" xfId="0" applyNumberFormat="1" applyFont="1" applyFill="1" applyBorder="1" applyAlignment="1">
      <alignment vertical="top" wrapText="1"/>
    </xf>
    <xf numFmtId="164" fontId="22" fillId="9" borderId="14" xfId="1" applyFont="1" applyFill="1" applyBorder="1" applyAlignment="1">
      <alignment vertical="top" wrapText="1"/>
    </xf>
    <xf numFmtId="2" fontId="22" fillId="9" borderId="14" xfId="0" applyNumberFormat="1" applyFont="1" applyFill="1" applyBorder="1" applyAlignment="1">
      <alignment vertical="top" wrapText="1"/>
    </xf>
    <xf numFmtId="164" fontId="22" fillId="9" borderId="14" xfId="0" applyNumberFormat="1" applyFont="1" applyFill="1" applyBorder="1" applyAlignment="1">
      <alignment vertical="top" wrapText="1"/>
    </xf>
    <xf numFmtId="1" fontId="22" fillId="10" borderId="14" xfId="0" applyNumberFormat="1" applyFont="1" applyFill="1" applyBorder="1" applyAlignment="1">
      <alignment vertical="top" wrapText="1"/>
    </xf>
    <xf numFmtId="164" fontId="22" fillId="10" borderId="14" xfId="1" applyFont="1" applyFill="1" applyBorder="1" applyAlignment="1">
      <alignment vertical="top" wrapText="1"/>
    </xf>
    <xf numFmtId="2" fontId="22" fillId="10" borderId="14" xfId="0" applyNumberFormat="1" applyFont="1" applyFill="1" applyBorder="1" applyAlignment="1">
      <alignment vertical="top" wrapText="1"/>
    </xf>
    <xf numFmtId="0" fontId="22" fillId="11" borderId="14" xfId="0" applyFont="1" applyFill="1" applyBorder="1" applyAlignment="1">
      <alignment vertical="top" wrapText="1"/>
    </xf>
    <xf numFmtId="164" fontId="22" fillId="11" borderId="14" xfId="1" applyFont="1" applyFill="1" applyBorder="1" applyAlignment="1">
      <alignment vertical="top" wrapText="1"/>
    </xf>
    <xf numFmtId="2" fontId="22" fillId="11" borderId="14" xfId="0" applyNumberFormat="1" applyFont="1" applyFill="1" applyBorder="1" applyAlignment="1">
      <alignment vertical="top" wrapText="1"/>
    </xf>
    <xf numFmtId="164" fontId="22" fillId="11" borderId="14" xfId="0" applyNumberFormat="1" applyFont="1" applyFill="1" applyBorder="1" applyAlignment="1">
      <alignment vertical="top" wrapText="1"/>
    </xf>
    <xf numFmtId="1" fontId="22" fillId="12" borderId="14" xfId="0" applyNumberFormat="1" applyFont="1" applyFill="1" applyBorder="1" applyAlignment="1">
      <alignment vertical="top" wrapText="1"/>
    </xf>
    <xf numFmtId="164" fontId="22" fillId="12" borderId="14" xfId="1" applyFont="1" applyFill="1" applyBorder="1" applyAlignment="1">
      <alignment vertical="top" wrapText="1"/>
    </xf>
    <xf numFmtId="2" fontId="22" fillId="12" borderId="14" xfId="0" applyNumberFormat="1" applyFont="1" applyFill="1" applyBorder="1" applyAlignment="1">
      <alignment vertical="top" wrapText="1"/>
    </xf>
    <xf numFmtId="164" fontId="22" fillId="12" borderId="14" xfId="0" applyNumberFormat="1" applyFont="1" applyFill="1" applyBorder="1" applyAlignment="1">
      <alignment vertical="top" wrapText="1"/>
    </xf>
    <xf numFmtId="1" fontId="22" fillId="13" borderId="14" xfId="0" applyNumberFormat="1" applyFont="1" applyFill="1" applyBorder="1" applyAlignment="1">
      <alignment vertical="top" wrapText="1"/>
    </xf>
    <xf numFmtId="164" fontId="22" fillId="13" borderId="14" xfId="1" applyFont="1" applyFill="1" applyBorder="1" applyAlignment="1">
      <alignment vertical="top" wrapText="1"/>
    </xf>
    <xf numFmtId="2" fontId="22" fillId="13" borderId="14" xfId="0" applyNumberFormat="1" applyFont="1" applyFill="1" applyBorder="1" applyAlignment="1">
      <alignment vertical="top" wrapText="1"/>
    </xf>
    <xf numFmtId="0" fontId="22" fillId="8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vertical="top" wrapText="1"/>
    </xf>
    <xf numFmtId="164" fontId="22" fillId="0" borderId="0" xfId="3" applyFont="1" applyFill="1" applyBorder="1" applyAlignment="1">
      <alignment vertical="top" wrapText="1"/>
    </xf>
    <xf numFmtId="2" fontId="22" fillId="0" borderId="0" xfId="0" applyNumberFormat="1" applyFont="1" applyFill="1" applyBorder="1" applyAlignment="1">
      <alignment vertical="top" wrapText="1"/>
    </xf>
    <xf numFmtId="0" fontId="22" fillId="0" borderId="0" xfId="0" quotePrefix="1" applyFont="1" applyFill="1" applyBorder="1" applyAlignment="1">
      <alignment vertical="top" wrapText="1"/>
    </xf>
    <xf numFmtId="2" fontId="22" fillId="0" borderId="0" xfId="0" quotePrefix="1" applyNumberFormat="1" applyFont="1" applyFill="1" applyBorder="1" applyAlignment="1">
      <alignment vertical="top" wrapText="1"/>
    </xf>
    <xf numFmtId="164" fontId="22" fillId="0" borderId="0" xfId="0" applyNumberFormat="1" applyFont="1" applyFill="1" applyBorder="1" applyAlignment="1">
      <alignment vertical="top" wrapText="1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Fill="1" applyAlignment="1">
      <alignment vertical="top"/>
    </xf>
    <xf numFmtId="0" fontId="7" fillId="0" borderId="1" xfId="0" quotePrefix="1" applyFont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top"/>
    </xf>
    <xf numFmtId="15" fontId="7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64" fontId="0" fillId="0" borderId="0" xfId="3" applyNumberFormat="1" applyFont="1" applyFill="1" applyBorder="1" applyAlignment="1">
      <alignment vertical="top"/>
    </xf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0" fontId="30" fillId="0" borderId="0" xfId="0" applyFont="1" applyFill="1" applyBorder="1" applyAlignment="1">
      <alignment horizontal="center" vertical="top" wrapText="1"/>
    </xf>
    <xf numFmtId="164" fontId="30" fillId="0" borderId="0" xfId="3" applyNumberFormat="1" applyFont="1" applyFill="1" applyBorder="1" applyAlignment="1">
      <alignment horizontal="center" vertical="top" wrapText="1"/>
    </xf>
    <xf numFmtId="0" fontId="30" fillId="0" borderId="0" xfId="0" applyFont="1" applyFill="1" applyBorder="1" applyAlignment="1">
      <alignment vertical="top" wrapText="1"/>
    </xf>
    <xf numFmtId="164" fontId="30" fillId="0" borderId="0" xfId="3" applyFont="1" applyFill="1" applyBorder="1" applyAlignment="1">
      <alignment vertical="top" wrapText="1"/>
    </xf>
    <xf numFmtId="164" fontId="30" fillId="0" borderId="0" xfId="3" applyNumberFormat="1" applyFont="1" applyFill="1" applyBorder="1" applyAlignment="1">
      <alignment vertical="top" wrapText="1"/>
    </xf>
    <xf numFmtId="0" fontId="16" fillId="0" borderId="0" xfId="8" applyFill="1" applyBorder="1" applyAlignment="1">
      <alignment vertical="top"/>
    </xf>
    <xf numFmtId="0" fontId="30" fillId="0" borderId="0" xfId="8" applyFont="1" applyFill="1" applyBorder="1" applyAlignment="1">
      <alignment horizontal="left" vertical="top"/>
    </xf>
    <xf numFmtId="0" fontId="30" fillId="0" borderId="1" xfId="0" applyFont="1" applyFill="1" applyBorder="1" applyAlignment="1">
      <alignment horizontal="left" vertical="top" wrapText="1"/>
    </xf>
    <xf numFmtId="0" fontId="7" fillId="0" borderId="1" xfId="0" quotePrefix="1" applyFont="1" applyBorder="1" applyAlignment="1">
      <alignment horizontal="left"/>
    </xf>
    <xf numFmtId="0" fontId="7" fillId="4" borderId="0" xfId="0" applyFont="1" applyFill="1" applyBorder="1" applyAlignment="1">
      <alignment vertical="top"/>
    </xf>
    <xf numFmtId="0" fontId="22" fillId="0" borderId="0" xfId="8" applyFont="1" applyFill="1" applyBorder="1" applyAlignment="1">
      <alignment horizontal="center" vertical="top"/>
    </xf>
    <xf numFmtId="0" fontId="22" fillId="0" borderId="0" xfId="0" applyFont="1" applyFill="1" applyBorder="1" applyAlignment="1">
      <alignment horizontal="right" vertical="top" wrapText="1"/>
    </xf>
    <xf numFmtId="164" fontId="22" fillId="0" borderId="0" xfId="3" applyNumberFormat="1" applyFont="1" applyFill="1" applyBorder="1" applyAlignment="1">
      <alignment horizontal="right" vertical="top" wrapText="1"/>
    </xf>
    <xf numFmtId="0" fontId="33" fillId="0" borderId="0" xfId="0" applyFont="1" applyFill="1" applyBorder="1" applyAlignment="1">
      <alignment horizontal="right" vertical="top" wrapText="1"/>
    </xf>
    <xf numFmtId="14" fontId="22" fillId="0" borderId="0" xfId="8" applyNumberFormat="1" applyFont="1" applyFill="1" applyBorder="1" applyAlignment="1">
      <alignment vertical="top"/>
    </xf>
    <xf numFmtId="164" fontId="22" fillId="0" borderId="0" xfId="3" applyFont="1" applyFill="1" applyBorder="1" applyAlignment="1">
      <alignment horizontal="right" vertical="top" wrapText="1"/>
    </xf>
    <xf numFmtId="164" fontId="22" fillId="0" borderId="0" xfId="3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14" fontId="22" fillId="0" borderId="0" xfId="0" applyNumberFormat="1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center" vertical="top" wrapText="1"/>
    </xf>
    <xf numFmtId="164" fontId="22" fillId="0" borderId="0" xfId="3" applyNumberFormat="1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top" wrapText="1"/>
    </xf>
    <xf numFmtId="0" fontId="16" fillId="0" borderId="0" xfId="8" applyFill="1" applyBorder="1" applyAlignment="1">
      <alignment horizontal="left" vertical="top"/>
    </xf>
    <xf numFmtId="0" fontId="22" fillId="0" borderId="0" xfId="8" applyFont="1" applyFill="1" applyBorder="1" applyAlignment="1">
      <alignment vertical="top"/>
    </xf>
    <xf numFmtId="0" fontId="30" fillId="0" borderId="0" xfId="8" applyFont="1" applyFill="1" applyBorder="1" applyAlignment="1">
      <alignment vertical="top"/>
    </xf>
    <xf numFmtId="0" fontId="30" fillId="0" borderId="0" xfId="8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center" vertical="top" wrapText="1"/>
    </xf>
    <xf numFmtId="0" fontId="16" fillId="0" borderId="0" xfId="8" applyFill="1" applyBorder="1" applyAlignment="1">
      <alignment horizontal="center" vertical="top"/>
    </xf>
    <xf numFmtId="14" fontId="30" fillId="0" borderId="0" xfId="8" applyNumberFormat="1" applyFont="1" applyFill="1" applyBorder="1" applyAlignment="1">
      <alignment vertical="top"/>
    </xf>
    <xf numFmtId="0" fontId="31" fillId="0" borderId="0" xfId="0" applyFont="1" applyFill="1" applyBorder="1" applyAlignment="1">
      <alignment vertical="top" wrapText="1"/>
    </xf>
    <xf numFmtId="0" fontId="32" fillId="0" borderId="0" xfId="8" applyFont="1" applyFill="1" applyBorder="1" applyAlignment="1">
      <alignment vertical="top"/>
    </xf>
    <xf numFmtId="0" fontId="0" fillId="0" borderId="0" xfId="0" quotePrefix="1" applyFill="1" applyBorder="1" applyAlignment="1">
      <alignment vertical="top"/>
    </xf>
    <xf numFmtId="0" fontId="16" fillId="0" borderId="0" xfId="8" quotePrefix="1" applyFill="1" applyBorder="1" applyAlignment="1">
      <alignment vertical="top"/>
    </xf>
    <xf numFmtId="0" fontId="0" fillId="0" borderId="0" xfId="0" quotePrefix="1" applyFill="1" applyBorder="1" applyAlignment="1">
      <alignment horizontal="right" vertical="top"/>
    </xf>
    <xf numFmtId="0" fontId="0" fillId="0" borderId="1" xfId="0" applyFill="1" applyBorder="1" applyAlignment="1">
      <alignment vertical="top"/>
    </xf>
    <xf numFmtId="0" fontId="7" fillId="0" borderId="1" xfId="0" quotePrefix="1" applyFont="1" applyFill="1" applyBorder="1" applyAlignment="1">
      <alignment vertical="top" wrapText="1"/>
    </xf>
    <xf numFmtId="0" fontId="20" fillId="0" borderId="0" xfId="0" applyFont="1" applyBorder="1" applyAlignment="1">
      <alignment horizontal="left" vertical="top"/>
    </xf>
    <xf numFmtId="0" fontId="35" fillId="0" borderId="0" xfId="0" applyFont="1"/>
    <xf numFmtId="0" fontId="20" fillId="0" borderId="0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7" fillId="0" borderId="1" xfId="0" quotePrefix="1" applyFont="1" applyBorder="1" applyAlignment="1">
      <alignment horizontal="left" vertical="top"/>
    </xf>
    <xf numFmtId="176" fontId="22" fillId="0" borderId="0" xfId="0" applyNumberFormat="1" applyFont="1" applyFill="1" applyAlignment="1">
      <alignment vertical="top"/>
    </xf>
    <xf numFmtId="1" fontId="22" fillId="0" borderId="0" xfId="0" applyNumberFormat="1" applyFont="1" applyFill="1" applyAlignment="1">
      <alignment vertical="top"/>
    </xf>
    <xf numFmtId="164" fontId="22" fillId="0" borderId="0" xfId="1" applyFont="1" applyFill="1" applyAlignment="1">
      <alignment vertical="top"/>
    </xf>
    <xf numFmtId="0" fontId="22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176" fontId="22" fillId="0" borderId="1" xfId="0" applyNumberFormat="1" applyFont="1" applyFill="1" applyBorder="1" applyAlignment="1">
      <alignment vertical="top"/>
    </xf>
    <xf numFmtId="0" fontId="24" fillId="5" borderId="0" xfId="0" applyFont="1" applyFill="1" applyAlignment="1">
      <alignment vertical="top"/>
    </xf>
    <xf numFmtId="164" fontId="7" fillId="0" borderId="0" xfId="3" applyNumberFormat="1" applyFont="1" applyFill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22" fillId="0" borderId="16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vertical="top" wrapText="1"/>
    </xf>
    <xf numFmtId="0" fontId="22" fillId="0" borderId="14" xfId="0" applyFont="1" applyFill="1" applyBorder="1" applyAlignment="1">
      <alignment horizontal="center" vertical="top" wrapText="1"/>
    </xf>
    <xf numFmtId="164" fontId="22" fillId="0" borderId="14" xfId="3" applyNumberFormat="1" applyFont="1" applyFill="1" applyBorder="1" applyAlignment="1">
      <alignment horizontal="center" vertical="top" wrapText="1"/>
    </xf>
    <xf numFmtId="0" fontId="33" fillId="0" borderId="14" xfId="0" applyFont="1" applyFill="1" applyBorder="1" applyAlignment="1">
      <alignment horizontal="center" vertical="top" wrapText="1"/>
    </xf>
    <xf numFmtId="164" fontId="22" fillId="0" borderId="14" xfId="3" applyFont="1" applyFill="1" applyBorder="1" applyAlignment="1">
      <alignment vertical="top" wrapText="1"/>
    </xf>
    <xf numFmtId="164" fontId="22" fillId="0" borderId="14" xfId="3" applyNumberFormat="1" applyFont="1" applyFill="1" applyBorder="1" applyAlignment="1">
      <alignment vertical="top" wrapText="1"/>
    </xf>
    <xf numFmtId="0" fontId="33" fillId="0" borderId="14" xfId="0" applyFont="1" applyFill="1" applyBorder="1" applyAlignment="1">
      <alignment vertical="top" wrapText="1"/>
    </xf>
    <xf numFmtId="0" fontId="22" fillId="0" borderId="17" xfId="0" applyFont="1" applyFill="1" applyBorder="1" applyAlignment="1">
      <alignment horizontal="center" vertical="top" wrapText="1"/>
    </xf>
    <xf numFmtId="0" fontId="7" fillId="0" borderId="0" xfId="0" quotePrefix="1" applyFont="1" applyFill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0" xfId="0" quotePrefix="1" applyFont="1" applyFill="1" applyBorder="1" applyAlignment="1">
      <alignment vertical="top"/>
    </xf>
    <xf numFmtId="0" fontId="22" fillId="0" borderId="1" xfId="0" applyFont="1" applyFill="1" applyBorder="1" applyAlignment="1">
      <alignment horizontal="left" vertical="top" wrapText="1"/>
    </xf>
    <xf numFmtId="0" fontId="36" fillId="0" borderId="0" xfId="0" applyFont="1"/>
    <xf numFmtId="0" fontId="36" fillId="0" borderId="0" xfId="0" applyFont="1" applyAlignment="1">
      <alignment horizontal="left"/>
    </xf>
    <xf numFmtId="0" fontId="37" fillId="2" borderId="1" xfId="0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left" vertical="top" wrapText="1"/>
    </xf>
    <xf numFmtId="0" fontId="38" fillId="0" borderId="1" xfId="0" applyFont="1" applyBorder="1"/>
    <xf numFmtId="0" fontId="38" fillId="0" borderId="1" xfId="0" applyFont="1" applyBorder="1" applyAlignment="1">
      <alignment horizontal="left"/>
    </xf>
    <xf numFmtId="0" fontId="39" fillId="0" borderId="1" xfId="0" applyFont="1" applyFill="1" applyBorder="1" applyAlignment="1">
      <alignment vertical="top" wrapText="1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left" vertical="top" wrapText="1"/>
    </xf>
    <xf numFmtId="0" fontId="27" fillId="5" borderId="0" xfId="0" applyFont="1" applyFill="1" applyAlignment="1">
      <alignment horizontal="left" vertical="top"/>
    </xf>
    <xf numFmtId="0" fontId="7" fillId="5" borderId="1" xfId="6" applyFont="1" applyFill="1" applyBorder="1" applyAlignment="1">
      <alignment horizontal="center" vertical="top" wrapText="1"/>
    </xf>
    <xf numFmtId="165" fontId="7" fillId="5" borderId="1" xfId="6" applyNumberFormat="1" applyFont="1" applyFill="1" applyBorder="1" applyAlignment="1">
      <alignment horizontal="center" vertical="top" wrapText="1"/>
    </xf>
    <xf numFmtId="167" fontId="7" fillId="5" borderId="1" xfId="1" applyNumberFormat="1" applyFont="1" applyFill="1" applyBorder="1" applyAlignment="1">
      <alignment vertical="top"/>
    </xf>
    <xf numFmtId="165" fontId="7" fillId="5" borderId="1" xfId="1" applyNumberFormat="1" applyFont="1" applyFill="1" applyBorder="1" applyAlignment="1">
      <alignment vertical="top"/>
    </xf>
    <xf numFmtId="168" fontId="7" fillId="5" borderId="1" xfId="1" applyNumberFormat="1" applyFont="1" applyFill="1" applyBorder="1" applyAlignment="1">
      <alignment vertical="top"/>
    </xf>
    <xf numFmtId="0" fontId="7" fillId="5" borderId="1" xfId="4" applyFont="1" applyFill="1" applyBorder="1" applyAlignment="1">
      <alignment horizontal="left" vertical="top"/>
    </xf>
    <xf numFmtId="167" fontId="7" fillId="5" borderId="1" xfId="4" applyNumberFormat="1" applyFont="1" applyFill="1" applyBorder="1" applyAlignment="1">
      <alignment vertical="top"/>
    </xf>
    <xf numFmtId="165" fontId="7" fillId="5" borderId="1" xfId="4" applyNumberFormat="1" applyFont="1" applyFill="1" applyBorder="1" applyAlignment="1">
      <alignment vertical="top"/>
    </xf>
    <xf numFmtId="167" fontId="7" fillId="5" borderId="1" xfId="5" applyNumberFormat="1" applyFont="1" applyFill="1" applyBorder="1" applyAlignment="1">
      <alignment vertical="top"/>
    </xf>
    <xf numFmtId="165" fontId="7" fillId="5" borderId="1" xfId="5" applyNumberFormat="1" applyFont="1" applyFill="1" applyBorder="1" applyAlignment="1">
      <alignment vertical="top"/>
    </xf>
    <xf numFmtId="167" fontId="7" fillId="5" borderId="1" xfId="1" applyNumberFormat="1" applyFont="1" applyFill="1" applyBorder="1" applyAlignment="1">
      <alignment horizontal="center" vertical="top"/>
    </xf>
    <xf numFmtId="165" fontId="7" fillId="5" borderId="1" xfId="1" applyNumberFormat="1" applyFont="1" applyFill="1" applyBorder="1" applyAlignment="1">
      <alignment horizontal="center" vertical="top"/>
    </xf>
    <xf numFmtId="0" fontId="40" fillId="0" borderId="0" xfId="2" applyFont="1" applyFill="1" applyAlignment="1">
      <alignment horizontal="right"/>
    </xf>
    <xf numFmtId="0" fontId="42" fillId="0" borderId="0" xfId="2" applyFont="1" applyFill="1"/>
    <xf numFmtId="0" fontId="43" fillId="0" borderId="0" xfId="2" applyFont="1" applyFill="1"/>
    <xf numFmtId="0" fontId="44" fillId="0" borderId="0" xfId="2" applyFont="1" applyFill="1"/>
    <xf numFmtId="0" fontId="44" fillId="0" borderId="0" xfId="2" applyFont="1" applyFill="1" applyAlignment="1">
      <alignment horizontal="right"/>
    </xf>
    <xf numFmtId="178" fontId="45" fillId="0" borderId="0" xfId="1" applyNumberFormat="1" applyFont="1" applyFill="1"/>
    <xf numFmtId="178" fontId="46" fillId="0" borderId="0" xfId="1" applyNumberFormat="1" applyFont="1" applyFill="1"/>
    <xf numFmtId="0" fontId="40" fillId="5" borderId="0" xfId="2" applyFont="1" applyFill="1" applyAlignment="1">
      <alignment horizontal="right"/>
    </xf>
    <xf numFmtId="0" fontId="42" fillId="5" borderId="0" xfId="2" applyFont="1" applyFill="1"/>
    <xf numFmtId="0" fontId="43" fillId="5" borderId="0" xfId="2" applyFont="1" applyFill="1"/>
    <xf numFmtId="0" fontId="44" fillId="5" borderId="0" xfId="2" applyFont="1" applyFill="1"/>
    <xf numFmtId="0" fontId="44" fillId="5" borderId="0" xfId="2" applyFont="1" applyFill="1" applyAlignment="1">
      <alignment horizontal="right"/>
    </xf>
    <xf numFmtId="178" fontId="45" fillId="5" borderId="0" xfId="1" applyNumberFormat="1" applyFont="1" applyFill="1"/>
    <xf numFmtId="178" fontId="46" fillId="5" borderId="0" xfId="1" applyNumberFormat="1" applyFont="1" applyFill="1"/>
    <xf numFmtId="0" fontId="47" fillId="5" borderId="0" xfId="0" applyFont="1" applyFill="1" applyAlignment="1">
      <alignment horizontal="left"/>
    </xf>
    <xf numFmtId="0" fontId="48" fillId="5" borderId="19" xfId="0" applyFont="1" applyFill="1" applyBorder="1" applyAlignment="1">
      <alignment horizontal="center" vertical="center"/>
    </xf>
    <xf numFmtId="0" fontId="48" fillId="5" borderId="20" xfId="0" applyFont="1" applyFill="1" applyBorder="1" applyAlignment="1">
      <alignment horizontal="center" vertical="center"/>
    </xf>
    <xf numFmtId="0" fontId="49" fillId="5" borderId="0" xfId="0" applyFont="1" applyFill="1" applyAlignment="1">
      <alignment horizontal="left"/>
    </xf>
    <xf numFmtId="0" fontId="42" fillId="5" borderId="0" xfId="0" applyFont="1" applyFill="1" applyAlignment="1"/>
    <xf numFmtId="164" fontId="52" fillId="5" borderId="40" xfId="1" applyFont="1" applyFill="1" applyBorder="1" applyAlignment="1">
      <alignment horizontal="center" vertical="center"/>
    </xf>
    <xf numFmtId="0" fontId="53" fillId="5" borderId="0" xfId="0" applyFont="1" applyFill="1" applyAlignment="1">
      <alignment horizontal="right"/>
    </xf>
    <xf numFmtId="0" fontId="54" fillId="5" borderId="42" xfId="0" applyFont="1" applyFill="1" applyBorder="1" applyAlignment="1">
      <alignment horizontal="left"/>
    </xf>
    <xf numFmtId="0" fontId="16" fillId="5" borderId="43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left"/>
    </xf>
    <xf numFmtId="178" fontId="16" fillId="5" borderId="44" xfId="1" applyNumberFormat="1" applyFont="1" applyFill="1" applyBorder="1" applyAlignment="1">
      <alignment horizontal="center"/>
    </xf>
    <xf numFmtId="164" fontId="16" fillId="5" borderId="45" xfId="1" applyFont="1" applyFill="1" applyBorder="1" applyAlignment="1">
      <alignment horizontal="center"/>
    </xf>
    <xf numFmtId="164" fontId="16" fillId="5" borderId="44" xfId="1" applyFont="1" applyFill="1" applyBorder="1" applyAlignment="1">
      <alignment horizontal="center"/>
    </xf>
    <xf numFmtId="10" fontId="16" fillId="5" borderId="46" xfId="0" applyNumberFormat="1" applyFont="1" applyFill="1" applyBorder="1" applyAlignment="1">
      <alignment horizontal="center"/>
    </xf>
    <xf numFmtId="10" fontId="16" fillId="5" borderId="47" xfId="1" applyNumberFormat="1" applyFont="1" applyFill="1" applyBorder="1" applyAlignment="1">
      <alignment horizontal="center"/>
    </xf>
    <xf numFmtId="10" fontId="16" fillId="5" borderId="48" xfId="1" applyNumberFormat="1" applyFont="1" applyFill="1" applyBorder="1" applyAlignment="1">
      <alignment horizontal="right"/>
    </xf>
    <xf numFmtId="10" fontId="16" fillId="5" borderId="49" xfId="1" applyNumberFormat="1" applyFont="1" applyFill="1" applyBorder="1" applyAlignment="1">
      <alignment horizontal="right"/>
    </xf>
    <xf numFmtId="178" fontId="16" fillId="5" borderId="44" xfId="1" applyNumberFormat="1" applyFont="1" applyFill="1" applyBorder="1" applyAlignment="1">
      <alignment horizontal="right"/>
    </xf>
    <xf numFmtId="164" fontId="16" fillId="5" borderId="44" xfId="1" quotePrefix="1" applyFont="1" applyFill="1" applyBorder="1" applyAlignment="1">
      <alignment horizontal="right"/>
    </xf>
    <xf numFmtId="164" fontId="16" fillId="5" borderId="50" xfId="1" applyFont="1" applyFill="1" applyBorder="1" applyAlignment="1"/>
    <xf numFmtId="10" fontId="16" fillId="5" borderId="48" xfId="3" applyNumberFormat="1" applyFont="1" applyFill="1" applyBorder="1" applyAlignment="1">
      <alignment horizontal="right"/>
    </xf>
    <xf numFmtId="10" fontId="16" fillId="5" borderId="49" xfId="3" applyNumberFormat="1" applyFont="1" applyFill="1" applyBorder="1" applyAlignment="1">
      <alignment horizontal="right"/>
    </xf>
    <xf numFmtId="178" fontId="16" fillId="5" borderId="44" xfId="3" applyNumberFormat="1" applyFont="1" applyFill="1" applyBorder="1" applyAlignment="1">
      <alignment horizontal="right"/>
    </xf>
    <xf numFmtId="164" fontId="16" fillId="5" borderId="44" xfId="3" quotePrefix="1" applyFont="1" applyFill="1" applyBorder="1" applyAlignment="1">
      <alignment horizontal="right"/>
    </xf>
    <xf numFmtId="164" fontId="16" fillId="5" borderId="50" xfId="3" applyFont="1" applyFill="1" applyBorder="1" applyAlignment="1"/>
    <xf numFmtId="178" fontId="16" fillId="5" borderId="48" xfId="1" applyNumberFormat="1" applyFont="1" applyFill="1" applyBorder="1" applyAlignment="1">
      <alignment horizontal="right"/>
    </xf>
    <xf numFmtId="164" fontId="16" fillId="5" borderId="45" xfId="1" applyFont="1" applyFill="1" applyBorder="1" applyAlignment="1">
      <alignment horizontal="right"/>
    </xf>
    <xf numFmtId="10" fontId="16" fillId="5" borderId="44" xfId="0" applyNumberFormat="1" applyFont="1" applyFill="1" applyBorder="1" applyAlignment="1">
      <alignment horizontal="center"/>
    </xf>
    <xf numFmtId="164" fontId="16" fillId="5" borderId="50" xfId="1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0" fontId="54" fillId="5" borderId="11" xfId="0" applyFont="1" applyFill="1" applyBorder="1" applyAlignment="1"/>
    <xf numFmtId="0" fontId="42" fillId="5" borderId="51" xfId="0" applyFont="1" applyFill="1" applyBorder="1" applyAlignment="1">
      <alignment horizontal="center"/>
    </xf>
    <xf numFmtId="0" fontId="16" fillId="5" borderId="11" xfId="0" applyFont="1" applyFill="1" applyBorder="1" applyAlignment="1"/>
    <xf numFmtId="178" fontId="16" fillId="5" borderId="52" xfId="1" applyNumberFormat="1" applyFont="1" applyFill="1" applyBorder="1" applyAlignment="1"/>
    <xf numFmtId="164" fontId="16" fillId="5" borderId="53" xfId="1" applyFont="1" applyFill="1" applyBorder="1" applyAlignment="1"/>
    <xf numFmtId="164" fontId="16" fillId="5" borderId="52" xfId="1" applyFont="1" applyFill="1" applyBorder="1" applyAlignment="1"/>
    <xf numFmtId="10" fontId="40" fillId="5" borderId="54" xfId="0" applyNumberFormat="1" applyFont="1" applyFill="1" applyBorder="1" applyAlignment="1">
      <alignment horizontal="right"/>
    </xf>
    <xf numFmtId="10" fontId="40" fillId="5" borderId="55" xfId="0" applyNumberFormat="1" applyFont="1" applyFill="1" applyBorder="1" applyAlignment="1">
      <alignment horizontal="right"/>
    </xf>
    <xf numFmtId="179" fontId="52" fillId="5" borderId="56" xfId="1" applyNumberFormat="1" applyFont="1" applyFill="1" applyBorder="1" applyAlignment="1">
      <alignment horizontal="right"/>
    </xf>
    <xf numFmtId="179" fontId="52" fillId="5" borderId="53" xfId="1" applyNumberFormat="1" applyFont="1" applyFill="1" applyBorder="1" applyAlignment="1">
      <alignment horizontal="right"/>
    </xf>
    <xf numFmtId="164" fontId="52" fillId="5" borderId="52" xfId="1" applyFont="1" applyFill="1" applyBorder="1" applyAlignment="1">
      <alignment horizontal="right"/>
    </xf>
    <xf numFmtId="164" fontId="52" fillId="5" borderId="55" xfId="1" applyFont="1" applyFill="1" applyBorder="1" applyAlignment="1">
      <alignment horizontal="right"/>
    </xf>
    <xf numFmtId="10" fontId="40" fillId="5" borderId="52" xfId="0" applyNumberFormat="1" applyFont="1" applyFill="1" applyBorder="1" applyAlignment="1">
      <alignment horizontal="right"/>
    </xf>
    <xf numFmtId="10" fontId="52" fillId="5" borderId="56" xfId="0" applyNumberFormat="1" applyFont="1" applyFill="1" applyBorder="1" applyAlignment="1">
      <alignment horizontal="right"/>
    </xf>
    <xf numFmtId="10" fontId="52" fillId="5" borderId="53" xfId="0" applyNumberFormat="1" applyFont="1" applyFill="1" applyBorder="1" applyAlignment="1">
      <alignment horizontal="right"/>
    </xf>
    <xf numFmtId="164" fontId="52" fillId="5" borderId="52" xfId="3" applyFont="1" applyFill="1" applyBorder="1" applyAlignment="1">
      <alignment horizontal="right"/>
    </xf>
    <xf numFmtId="164" fontId="52" fillId="5" borderId="55" xfId="3" applyFont="1" applyFill="1" applyBorder="1" applyAlignment="1">
      <alignment horizontal="right"/>
    </xf>
    <xf numFmtId="178" fontId="16" fillId="5" borderId="56" xfId="1" applyNumberFormat="1" applyFont="1" applyFill="1" applyBorder="1" applyAlignment="1"/>
    <xf numFmtId="0" fontId="16" fillId="5" borderId="0" xfId="0" applyFont="1" applyFill="1" applyAlignment="1"/>
    <xf numFmtId="0" fontId="54" fillId="5" borderId="58" xfId="2" applyFont="1" applyFill="1" applyBorder="1" applyAlignment="1"/>
    <xf numFmtId="0" fontId="42" fillId="5" borderId="57" xfId="2" applyFont="1" applyFill="1" applyBorder="1" applyAlignment="1">
      <alignment horizontal="center"/>
    </xf>
    <xf numFmtId="0" fontId="42" fillId="5" borderId="58" xfId="2" applyFont="1" applyFill="1" applyBorder="1" applyAlignment="1"/>
    <xf numFmtId="178" fontId="16" fillId="5" borderId="59" xfId="1" applyNumberFormat="1" applyFont="1" applyFill="1" applyBorder="1" applyAlignment="1"/>
    <xf numFmtId="164" fontId="16" fillId="5" borderId="60" xfId="1" applyFont="1" applyFill="1" applyBorder="1" applyAlignment="1"/>
    <xf numFmtId="164" fontId="16" fillId="5" borderId="59" xfId="1" applyFont="1" applyFill="1" applyBorder="1" applyAlignment="1"/>
    <xf numFmtId="10" fontId="40" fillId="5" borderId="61" xfId="0" applyNumberFormat="1" applyFont="1" applyFill="1" applyBorder="1" applyAlignment="1">
      <alignment horizontal="right"/>
    </xf>
    <xf numFmtId="10" fontId="40" fillId="5" borderId="62" xfId="0" applyNumberFormat="1" applyFont="1" applyFill="1" applyBorder="1" applyAlignment="1">
      <alignment horizontal="right"/>
    </xf>
    <xf numFmtId="179" fontId="52" fillId="5" borderId="63" xfId="1" applyNumberFormat="1" applyFont="1" applyFill="1" applyBorder="1" applyAlignment="1">
      <alignment horizontal="right"/>
    </xf>
    <xf numFmtId="179" fontId="52" fillId="5" borderId="64" xfId="1" applyNumberFormat="1" applyFont="1" applyFill="1" applyBorder="1" applyAlignment="1">
      <alignment horizontal="right"/>
    </xf>
    <xf numFmtId="164" fontId="52" fillId="5" borderId="59" xfId="1" applyFont="1" applyFill="1" applyBorder="1" applyAlignment="1">
      <alignment horizontal="right"/>
    </xf>
    <xf numFmtId="164" fontId="52" fillId="5" borderId="62" xfId="1" applyFont="1" applyFill="1" applyBorder="1" applyAlignment="1">
      <alignment horizontal="right"/>
    </xf>
    <xf numFmtId="10" fontId="40" fillId="5" borderId="58" xfId="0" applyNumberFormat="1" applyFont="1" applyFill="1" applyBorder="1" applyAlignment="1">
      <alignment horizontal="right"/>
    </xf>
    <xf numFmtId="10" fontId="40" fillId="5" borderId="65" xfId="0" applyNumberFormat="1" applyFont="1" applyFill="1" applyBorder="1" applyAlignment="1">
      <alignment horizontal="right"/>
    </xf>
    <xf numFmtId="10" fontId="52" fillId="5" borderId="66" xfId="0" applyNumberFormat="1" applyFont="1" applyFill="1" applyBorder="1" applyAlignment="1">
      <alignment horizontal="right"/>
    </xf>
    <xf numFmtId="10" fontId="52" fillId="5" borderId="57" xfId="0" applyNumberFormat="1" applyFont="1" applyFill="1" applyBorder="1" applyAlignment="1">
      <alignment horizontal="right"/>
    </xf>
    <xf numFmtId="164" fontId="52" fillId="5" borderId="58" xfId="3" applyFont="1" applyFill="1" applyBorder="1" applyAlignment="1">
      <alignment horizontal="right"/>
    </xf>
    <xf numFmtId="164" fontId="52" fillId="5" borderId="65" xfId="3" applyFont="1" applyFill="1" applyBorder="1" applyAlignment="1">
      <alignment horizontal="right"/>
    </xf>
    <xf numFmtId="178" fontId="16" fillId="5" borderId="63" xfId="1" applyNumberFormat="1" applyFont="1" applyFill="1" applyBorder="1" applyAlignment="1"/>
    <xf numFmtId="10" fontId="40" fillId="5" borderId="59" xfId="0" applyNumberFormat="1" applyFont="1" applyFill="1" applyBorder="1" applyAlignment="1">
      <alignment horizontal="right"/>
    </xf>
    <xf numFmtId="0" fontId="54" fillId="5" borderId="58" xfId="0" applyFont="1" applyFill="1" applyBorder="1" applyAlignment="1"/>
    <xf numFmtId="0" fontId="42" fillId="5" borderId="57" xfId="0" applyFont="1" applyFill="1" applyBorder="1" applyAlignment="1">
      <alignment horizontal="center"/>
    </xf>
    <xf numFmtId="0" fontId="16" fillId="5" borderId="58" xfId="0" applyFont="1" applyFill="1" applyBorder="1" applyAlignment="1"/>
    <xf numFmtId="10" fontId="52" fillId="5" borderId="63" xfId="0" applyNumberFormat="1" applyFont="1" applyFill="1" applyBorder="1" applyAlignment="1">
      <alignment horizontal="right"/>
    </xf>
    <xf numFmtId="10" fontId="52" fillId="5" borderId="64" xfId="0" applyNumberFormat="1" applyFont="1" applyFill="1" applyBorder="1" applyAlignment="1">
      <alignment horizontal="right"/>
    </xf>
    <xf numFmtId="0" fontId="42" fillId="5" borderId="58" xfId="0" applyFont="1" applyFill="1" applyBorder="1" applyAlignment="1"/>
    <xf numFmtId="0" fontId="16" fillId="5" borderId="57" xfId="0" applyFont="1" applyFill="1" applyBorder="1" applyAlignment="1">
      <alignment horizontal="center"/>
    </xf>
    <xf numFmtId="178" fontId="16" fillId="5" borderId="60" xfId="1" applyNumberFormat="1" applyFont="1" applyFill="1" applyBorder="1" applyAlignment="1"/>
    <xf numFmtId="179" fontId="52" fillId="5" borderId="61" xfId="1" applyNumberFormat="1" applyFont="1" applyFill="1" applyBorder="1" applyAlignment="1">
      <alignment horizontal="right"/>
    </xf>
    <xf numFmtId="10" fontId="52" fillId="5" borderId="61" xfId="0" applyNumberFormat="1" applyFont="1" applyFill="1" applyBorder="1" applyAlignment="1">
      <alignment horizontal="right"/>
    </xf>
    <xf numFmtId="179" fontId="52" fillId="5" borderId="60" xfId="1" applyNumberFormat="1" applyFont="1" applyFill="1" applyBorder="1" applyAlignment="1">
      <alignment horizontal="right"/>
    </xf>
    <xf numFmtId="0" fontId="55" fillId="5" borderId="37" xfId="0" applyFont="1" applyFill="1" applyBorder="1"/>
    <xf numFmtId="0" fontId="42" fillId="5" borderId="37" xfId="0" applyFont="1" applyFill="1" applyBorder="1" applyAlignment="1">
      <alignment horizontal="center"/>
    </xf>
    <xf numFmtId="0" fontId="16" fillId="5" borderId="10" xfId="0" applyFont="1" applyFill="1" applyBorder="1" applyAlignment="1"/>
    <xf numFmtId="178" fontId="16" fillId="5" borderId="11" xfId="1" applyNumberFormat="1" applyFont="1" applyFill="1" applyBorder="1" applyAlignment="1"/>
    <xf numFmtId="164" fontId="16" fillId="5" borderId="51" xfId="1" applyFont="1" applyFill="1" applyBorder="1" applyAlignment="1"/>
    <xf numFmtId="164" fontId="16" fillId="5" borderId="11" xfId="1" applyFont="1" applyFill="1" applyBorder="1" applyAlignment="1"/>
    <xf numFmtId="10" fontId="40" fillId="5" borderId="68" xfId="0" applyNumberFormat="1" applyFont="1" applyFill="1" applyBorder="1" applyAlignment="1">
      <alignment horizontal="right"/>
    </xf>
    <xf numFmtId="10" fontId="40" fillId="5" borderId="69" xfId="0" applyNumberFormat="1" applyFont="1" applyFill="1" applyBorder="1" applyAlignment="1">
      <alignment horizontal="right"/>
    </xf>
    <xf numFmtId="179" fontId="52" fillId="5" borderId="70" xfId="1" applyNumberFormat="1" applyFont="1" applyFill="1" applyBorder="1" applyAlignment="1">
      <alignment horizontal="right"/>
    </xf>
    <xf numFmtId="179" fontId="52" fillId="5" borderId="0" xfId="1" applyNumberFormat="1" applyFont="1" applyFill="1" applyBorder="1" applyAlignment="1">
      <alignment horizontal="right"/>
    </xf>
    <xf numFmtId="178" fontId="16" fillId="5" borderId="10" xfId="1" applyNumberFormat="1" applyFont="1" applyFill="1" applyBorder="1" applyAlignment="1"/>
    <xf numFmtId="178" fontId="16" fillId="5" borderId="70" xfId="1" applyNumberFormat="1" applyFont="1" applyFill="1" applyBorder="1" applyAlignment="1"/>
    <xf numFmtId="10" fontId="40" fillId="5" borderId="11" xfId="0" applyNumberFormat="1" applyFont="1" applyFill="1" applyBorder="1" applyAlignment="1">
      <alignment horizontal="right"/>
    </xf>
    <xf numFmtId="164" fontId="52" fillId="5" borderId="69" xfId="1" applyFont="1" applyFill="1" applyBorder="1" applyAlignment="1">
      <alignment horizontal="right"/>
    </xf>
    <xf numFmtId="0" fontId="56" fillId="5" borderId="0" xfId="0" applyFont="1" applyFill="1" applyAlignment="1">
      <alignment horizontal="right"/>
    </xf>
    <xf numFmtId="0" fontId="57" fillId="5" borderId="9" xfId="0" applyFont="1" applyFill="1" applyBorder="1" applyAlignment="1"/>
    <xf numFmtId="9" fontId="52" fillId="5" borderId="8" xfId="0" applyNumberFormat="1" applyFont="1" applyFill="1" applyBorder="1" applyAlignment="1">
      <alignment horizontal="center"/>
    </xf>
    <xf numFmtId="0" fontId="42" fillId="5" borderId="7" xfId="0" applyFont="1" applyFill="1" applyBorder="1" applyAlignment="1"/>
    <xf numFmtId="178" fontId="52" fillId="5" borderId="9" xfId="3" applyNumberFormat="1" applyFont="1" applyFill="1" applyBorder="1" applyAlignment="1">
      <alignment horizontal="right"/>
    </xf>
    <xf numFmtId="164" fontId="52" fillId="5" borderId="7" xfId="3" applyFont="1" applyFill="1" applyBorder="1" applyAlignment="1">
      <alignment horizontal="right"/>
    </xf>
    <xf numFmtId="178" fontId="52" fillId="5" borderId="1" xfId="3" applyNumberFormat="1" applyFont="1" applyFill="1" applyBorder="1" applyAlignment="1">
      <alignment horizontal="right"/>
    </xf>
    <xf numFmtId="10" fontId="52" fillId="5" borderId="1" xfId="0" applyNumberFormat="1" applyFont="1" applyFill="1" applyBorder="1" applyAlignment="1">
      <alignment horizontal="right"/>
    </xf>
    <xf numFmtId="10" fontId="52" fillId="5" borderId="71" xfId="0" applyNumberFormat="1" applyFont="1" applyFill="1" applyBorder="1" applyAlignment="1">
      <alignment horizontal="right"/>
    </xf>
    <xf numFmtId="10" fontId="52" fillId="5" borderId="72" xfId="0" applyNumberFormat="1" applyFont="1" applyFill="1" applyBorder="1" applyAlignment="1">
      <alignment horizontal="right"/>
    </xf>
    <xf numFmtId="10" fontId="52" fillId="5" borderId="8" xfId="0" applyNumberFormat="1" applyFont="1" applyFill="1" applyBorder="1" applyAlignment="1">
      <alignment horizontal="right"/>
    </xf>
    <xf numFmtId="164" fontId="52" fillId="5" borderId="1" xfId="3" applyFont="1" applyFill="1" applyBorder="1" applyAlignment="1">
      <alignment horizontal="right"/>
    </xf>
    <xf numFmtId="178" fontId="52" fillId="5" borderId="72" xfId="3" applyNumberFormat="1" applyFont="1" applyFill="1" applyBorder="1" applyAlignment="1">
      <alignment horizontal="right"/>
    </xf>
    <xf numFmtId="164" fontId="52" fillId="5" borderId="73" xfId="3" applyFont="1" applyFill="1" applyBorder="1" applyAlignment="1">
      <alignment horizontal="right"/>
    </xf>
    <xf numFmtId="0" fontId="58" fillId="5" borderId="0" xfId="0" applyFont="1" applyFill="1" applyAlignment="1"/>
    <xf numFmtId="0" fontId="7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0" borderId="1" xfId="0" applyBorder="1"/>
    <xf numFmtId="0" fontId="7" fillId="0" borderId="1" xfId="0" applyFont="1" applyBorder="1" applyAlignment="1">
      <alignment vertical="center" wrapText="1"/>
    </xf>
    <xf numFmtId="0" fontId="9" fillId="5" borderId="0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42" fillId="5" borderId="37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/>
    </xf>
    <xf numFmtId="15" fontId="7" fillId="0" borderId="0" xfId="0" applyNumberFormat="1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7" applyFont="1" applyFill="1" applyBorder="1" applyAlignment="1">
      <alignment horizontal="left" vertical="top"/>
    </xf>
    <xf numFmtId="1" fontId="7" fillId="5" borderId="0" xfId="0" applyNumberFormat="1" applyFont="1" applyFill="1" applyBorder="1" applyAlignment="1">
      <alignment vertical="top"/>
    </xf>
    <xf numFmtId="0" fontId="7" fillId="0" borderId="9" xfId="0" applyFont="1" applyBorder="1" applyAlignment="1">
      <alignment vertical="top" wrapText="1"/>
    </xf>
    <xf numFmtId="0" fontId="22" fillId="0" borderId="1" xfId="0" quotePrefix="1" applyFont="1" applyFill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7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Border="1" applyAlignment="1">
      <alignment horizontal="center" vertical="top"/>
    </xf>
    <xf numFmtId="0" fontId="21" fillId="2" borderId="1" xfId="0" applyFont="1" applyFill="1" applyBorder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0" fontId="22" fillId="0" borderId="1" xfId="0" applyFont="1" applyFill="1" applyBorder="1" applyAlignment="1">
      <alignment horizontal="center" vertical="top"/>
    </xf>
    <xf numFmtId="49" fontId="22" fillId="0" borderId="1" xfId="0" applyNumberFormat="1" applyFont="1" applyBorder="1" applyAlignment="1">
      <alignment horizontal="center" vertical="top"/>
    </xf>
    <xf numFmtId="49" fontId="22" fillId="0" borderId="0" xfId="0" applyNumberFormat="1" applyFont="1" applyBorder="1" applyAlignment="1">
      <alignment horizontal="center" vertical="top"/>
    </xf>
    <xf numFmtId="10" fontId="7" fillId="0" borderId="1" xfId="0" applyNumberFormat="1" applyFont="1" applyBorder="1" applyAlignment="1">
      <alignment horizontal="center" vertical="top" wrapText="1"/>
    </xf>
    <xf numFmtId="0" fontId="13" fillId="5" borderId="9" xfId="0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vertical="top"/>
    </xf>
    <xf numFmtId="0" fontId="0" fillId="5" borderId="0" xfId="0" applyFont="1" applyFill="1" applyBorder="1" applyAlignment="1">
      <alignment vertical="top"/>
    </xf>
    <xf numFmtId="0" fontId="10" fillId="5" borderId="0" xfId="0" applyFont="1" applyFill="1" applyBorder="1" applyAlignment="1">
      <alignment vertical="top"/>
    </xf>
    <xf numFmtId="14" fontId="9" fillId="5" borderId="0" xfId="0" applyNumberFormat="1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right" vertical="top" wrapText="1"/>
    </xf>
    <xf numFmtId="4" fontId="9" fillId="5" borderId="0" xfId="0" applyNumberFormat="1" applyFont="1" applyFill="1" applyBorder="1" applyAlignment="1">
      <alignment horizontal="right" vertical="top" wrapText="1"/>
    </xf>
    <xf numFmtId="0" fontId="9" fillId="5" borderId="1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vertical="top"/>
    </xf>
    <xf numFmtId="14" fontId="9" fillId="5" borderId="1" xfId="0" applyNumberFormat="1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right" vertical="top" wrapText="1"/>
    </xf>
    <xf numFmtId="4" fontId="9" fillId="5" borderId="1" xfId="0" applyNumberFormat="1" applyFont="1" applyFill="1" applyBorder="1" applyAlignment="1">
      <alignment horizontal="right" vertical="top" wrapText="1"/>
    </xf>
    <xf numFmtId="0" fontId="0" fillId="5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0" fillId="8" borderId="0" xfId="0" applyFont="1" applyFill="1" applyAlignment="1">
      <alignment vertical="top"/>
    </xf>
    <xf numFmtId="0" fontId="7" fillId="0" borderId="9" xfId="0" applyFont="1" applyBorder="1" applyAlignment="1">
      <alignment horizontal="center" vertical="top" wrapText="1"/>
    </xf>
    <xf numFmtId="14" fontId="9" fillId="5" borderId="1" xfId="0" quotePrefix="1" applyNumberFormat="1" applyFont="1" applyFill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59" fillId="5" borderId="0" xfId="0" applyFont="1" applyFill="1" applyAlignment="1">
      <alignment vertical="top"/>
    </xf>
    <xf numFmtId="0" fontId="7" fillId="0" borderId="7" xfId="0" applyFont="1" applyBorder="1" applyAlignment="1">
      <alignment horizontal="left" wrapText="1"/>
    </xf>
    <xf numFmtId="0" fontId="18" fillId="0" borderId="9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6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68" xfId="0" applyBorder="1" applyAlignment="1"/>
    <xf numFmtId="0" fontId="0" fillId="0" borderId="6" xfId="0" applyBorder="1" applyAlignment="1"/>
    <xf numFmtId="0" fontId="41" fillId="0" borderId="0" xfId="2" applyFont="1" applyFill="1" applyAlignment="1">
      <alignment horizontal="center"/>
    </xf>
    <xf numFmtId="0" fontId="42" fillId="0" borderId="0" xfId="2" applyFont="1" applyFill="1" applyAlignment="1">
      <alignment horizontal="center"/>
    </xf>
    <xf numFmtId="0" fontId="42" fillId="5" borderId="0" xfId="2" applyFont="1" applyFill="1" applyAlignment="1">
      <alignment horizontal="center"/>
    </xf>
    <xf numFmtId="0" fontId="48" fillId="5" borderId="18" xfId="0" applyFont="1" applyFill="1" applyBorder="1" applyAlignment="1">
      <alignment horizontal="center" vertical="center"/>
    </xf>
    <xf numFmtId="0" fontId="48" fillId="5" borderId="28" xfId="0" applyFont="1" applyFill="1" applyBorder="1" applyAlignment="1">
      <alignment horizontal="center" vertical="center"/>
    </xf>
    <xf numFmtId="0" fontId="54" fillId="5" borderId="41" xfId="0" applyFont="1" applyFill="1" applyBorder="1" applyAlignment="1">
      <alignment horizontal="center" vertical="center"/>
    </xf>
    <xf numFmtId="0" fontId="54" fillId="5" borderId="51" xfId="2" applyFont="1" applyFill="1" applyBorder="1" applyAlignment="1">
      <alignment horizontal="center"/>
    </xf>
    <xf numFmtId="0" fontId="54" fillId="5" borderId="57" xfId="2" applyFont="1" applyFill="1" applyBorder="1" applyAlignment="1">
      <alignment horizontal="center"/>
    </xf>
    <xf numFmtId="0" fontId="54" fillId="5" borderId="67" xfId="2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0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18" fillId="0" borderId="9" xfId="0" applyFont="1" applyBorder="1" applyAlignment="1">
      <alignment vertical="top" wrapText="1"/>
    </xf>
    <xf numFmtId="0" fontId="7" fillId="5" borderId="1" xfId="6" applyFont="1" applyFill="1" applyBorder="1" applyAlignment="1">
      <alignment horizontal="left" vertical="top"/>
    </xf>
    <xf numFmtId="0" fontId="7" fillId="5" borderId="1" xfId="5" applyFont="1" applyFill="1" applyBorder="1" applyAlignment="1">
      <alignment horizontal="left" vertical="top"/>
    </xf>
    <xf numFmtId="0" fontId="7" fillId="19" borderId="0" xfId="7" applyFont="1" applyFill="1" applyBorder="1"/>
    <xf numFmtId="0" fontId="7" fillId="19" borderId="0" xfId="7" applyFont="1" applyFill="1" applyBorder="1" applyAlignment="1"/>
    <xf numFmtId="0" fontId="7" fillId="19" borderId="0" xfId="7" applyFont="1" applyFill="1" applyBorder="1" applyAlignment="1">
      <alignment horizontal="left"/>
    </xf>
    <xf numFmtId="0" fontId="7" fillId="19" borderId="0" xfId="7" applyFont="1" applyFill="1" applyBorder="1" applyAlignment="1">
      <alignment horizontal="right"/>
    </xf>
    <xf numFmtId="2" fontId="7" fillId="19" borderId="0" xfId="7" applyNumberFormat="1" applyFont="1" applyFill="1" applyBorder="1" applyAlignment="1">
      <alignment horizontal="right"/>
    </xf>
    <xf numFmtId="0" fontId="7" fillId="0" borderId="7" xfId="0" quotePrefix="1" applyFont="1" applyFill="1" applyBorder="1" applyAlignment="1">
      <alignment vertical="top" wrapText="1"/>
    </xf>
    <xf numFmtId="0" fontId="7" fillId="0" borderId="7" xfId="0" quotePrefix="1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horizontal="left" vertical="top"/>
    </xf>
    <xf numFmtId="0" fontId="20" fillId="0" borderId="0" xfId="0" applyFont="1" applyFill="1" applyAlignment="1">
      <alignment vertical="top"/>
    </xf>
    <xf numFmtId="0" fontId="20" fillId="0" borderId="1" xfId="0" applyFont="1" applyFill="1" applyBorder="1" applyAlignment="1">
      <alignment horizontal="center" vertical="top" wrapText="1"/>
    </xf>
    <xf numFmtId="2" fontId="20" fillId="0" borderId="0" xfId="0" quotePrefix="1" applyNumberFormat="1" applyFont="1" applyFill="1" applyAlignment="1">
      <alignment horizontal="right" vertical="top"/>
    </xf>
    <xf numFmtId="0" fontId="7" fillId="5" borderId="0" xfId="0" applyFont="1" applyFill="1" applyBorder="1" applyAlignment="1">
      <alignment horizontal="right" vertical="top"/>
    </xf>
    <xf numFmtId="2" fontId="7" fillId="5" borderId="0" xfId="0" applyNumberFormat="1" applyFont="1" applyFill="1" applyBorder="1" applyAlignment="1">
      <alignment horizontal="right" vertical="top"/>
    </xf>
    <xf numFmtId="0" fontId="7" fillId="5" borderId="0" xfId="7" applyFont="1" applyFill="1" applyBorder="1"/>
    <xf numFmtId="0" fontId="22" fillId="5" borderId="0" xfId="0" applyFont="1" applyFill="1" applyBorder="1" applyAlignment="1">
      <alignment horizontal="left" vertical="top"/>
    </xf>
    <xf numFmtId="0" fontId="7" fillId="5" borderId="0" xfId="7" applyFont="1" applyFill="1" applyBorder="1" applyAlignment="1">
      <alignment horizontal="left"/>
    </xf>
    <xf numFmtId="0" fontId="22" fillId="5" borderId="0" xfId="0" applyFont="1" applyFill="1" applyBorder="1" applyAlignment="1">
      <alignment wrapText="1"/>
    </xf>
    <xf numFmtId="0" fontId="22" fillId="5" borderId="0" xfId="0" applyFont="1" applyFill="1" applyBorder="1" applyAlignment="1">
      <alignment horizontal="left" wrapText="1"/>
    </xf>
    <xf numFmtId="177" fontId="22" fillId="5" borderId="0" xfId="1" applyNumberFormat="1" applyFont="1" applyFill="1" applyBorder="1" applyAlignment="1">
      <alignment horizontal="right" vertical="top"/>
    </xf>
    <xf numFmtId="164" fontId="22" fillId="5" borderId="0" xfId="1" applyFont="1" applyFill="1" applyBorder="1" applyAlignment="1">
      <alignment horizontal="right" vertical="top"/>
    </xf>
    <xf numFmtId="43" fontId="22" fillId="5" borderId="0" xfId="1" applyNumberFormat="1" applyFont="1" applyFill="1" applyBorder="1" applyAlignment="1">
      <alignment horizontal="right" vertical="top"/>
    </xf>
    <xf numFmtId="164" fontId="7" fillId="5" borderId="0" xfId="3" applyNumberFormat="1" applyFont="1" applyFill="1" applyBorder="1" applyAlignment="1">
      <alignment horizontal="right" vertical="top"/>
    </xf>
    <xf numFmtId="2" fontId="7" fillId="5" borderId="0" xfId="3" applyNumberFormat="1" applyFont="1" applyFill="1" applyBorder="1" applyAlignment="1">
      <alignment horizontal="right" vertical="top"/>
    </xf>
    <xf numFmtId="0" fontId="7" fillId="5" borderId="0" xfId="7" applyFont="1" applyFill="1" applyBorder="1" applyAlignment="1">
      <alignment horizontal="right"/>
    </xf>
    <xf numFmtId="177" fontId="7" fillId="5" borderId="0" xfId="0" applyNumberFormat="1" applyFont="1" applyFill="1" applyBorder="1" applyAlignment="1">
      <alignment horizontal="right" vertical="top"/>
    </xf>
    <xf numFmtId="2" fontId="7" fillId="5" borderId="0" xfId="7" applyNumberFormat="1" applyFont="1" applyFill="1" applyBorder="1" applyAlignment="1">
      <alignment horizontal="right"/>
    </xf>
    <xf numFmtId="0" fontId="7" fillId="5" borderId="0" xfId="0" applyFont="1" applyFill="1" applyBorder="1" applyAlignment="1"/>
    <xf numFmtId="177" fontId="7" fillId="5" borderId="0" xfId="7" applyNumberFormat="1" applyFont="1" applyFill="1" applyBorder="1" applyAlignment="1">
      <alignment horizontal="right"/>
    </xf>
    <xf numFmtId="2" fontId="22" fillId="13" borderId="15" xfId="0" applyNumberFormat="1" applyFont="1" applyFill="1" applyBorder="1" applyAlignment="1">
      <alignment horizontal="center" vertical="top" wrapText="1"/>
    </xf>
    <xf numFmtId="2" fontId="22" fillId="13" borderId="0" xfId="0" applyNumberFormat="1" applyFont="1" applyFill="1" applyBorder="1" applyAlignment="1">
      <alignment horizontal="center" vertical="top" wrapText="1"/>
    </xf>
    <xf numFmtId="0" fontId="7" fillId="5" borderId="0" xfId="0" applyFont="1" applyFill="1" applyBorder="1" applyAlignment="1">
      <alignment horizontal="left" vertical="top" wrapText="1"/>
    </xf>
    <xf numFmtId="2" fontId="22" fillId="14" borderId="15" xfId="0" applyNumberFormat="1" applyFont="1" applyFill="1" applyBorder="1" applyAlignment="1">
      <alignment horizontal="center" vertical="top" wrapText="1"/>
    </xf>
    <xf numFmtId="2" fontId="22" fillId="14" borderId="0" xfId="0" applyNumberFormat="1" applyFont="1" applyFill="1" applyBorder="1" applyAlignment="1">
      <alignment horizontal="center" vertical="top" wrapText="1"/>
    </xf>
    <xf numFmtId="2" fontId="22" fillId="9" borderId="15" xfId="0" applyNumberFormat="1" applyFont="1" applyFill="1" applyBorder="1" applyAlignment="1">
      <alignment horizontal="center" vertical="top" wrapText="1"/>
    </xf>
    <xf numFmtId="2" fontId="22" fillId="9" borderId="0" xfId="0" applyNumberFormat="1" applyFont="1" applyFill="1" applyBorder="1" applyAlignment="1">
      <alignment horizontal="center" vertical="top" wrapText="1"/>
    </xf>
    <xf numFmtId="2" fontId="22" fillId="10" borderId="15" xfId="0" applyNumberFormat="1" applyFont="1" applyFill="1" applyBorder="1" applyAlignment="1">
      <alignment horizontal="center" vertical="top" wrapText="1"/>
    </xf>
    <xf numFmtId="2" fontId="22" fillId="10" borderId="0" xfId="0" applyNumberFormat="1" applyFont="1" applyFill="1" applyBorder="1" applyAlignment="1">
      <alignment horizontal="center" vertical="top" wrapText="1"/>
    </xf>
    <xf numFmtId="2" fontId="22" fillId="12" borderId="15" xfId="0" applyNumberFormat="1" applyFont="1" applyFill="1" applyBorder="1" applyAlignment="1">
      <alignment horizontal="center" vertical="top" wrapText="1"/>
    </xf>
    <xf numFmtId="2" fontId="22" fillId="12" borderId="0" xfId="0" applyNumberFormat="1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vertical="top" wrapText="1"/>
    </xf>
    <xf numFmtId="0" fontId="10" fillId="5" borderId="0" xfId="0" applyFont="1" applyFill="1" applyBorder="1" applyAlignment="1">
      <alignment vertical="top" wrapText="1"/>
    </xf>
    <xf numFmtId="0" fontId="9" fillId="5" borderId="0" xfId="0" applyFont="1" applyFill="1" applyBorder="1" applyAlignment="1">
      <alignment horizontal="center" vertical="top" wrapText="1"/>
    </xf>
    <xf numFmtId="0" fontId="7" fillId="5" borderId="0" xfId="0" applyFont="1" applyFill="1" applyBorder="1" applyAlignment="1">
      <alignment horizontal="center" vertical="top"/>
    </xf>
    <xf numFmtId="0" fontId="22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right" vertical="top"/>
    </xf>
    <xf numFmtId="0" fontId="20" fillId="17" borderId="7" xfId="0" applyFont="1" applyFill="1" applyBorder="1" applyAlignment="1">
      <alignment horizontal="left" vertical="top"/>
    </xf>
    <xf numFmtId="0" fontId="20" fillId="17" borderId="8" xfId="0" applyFont="1" applyFill="1" applyBorder="1" applyAlignment="1">
      <alignment horizontal="left" vertical="top"/>
    </xf>
    <xf numFmtId="0" fontId="20" fillId="17" borderId="9" xfId="0" applyFont="1" applyFill="1" applyBorder="1" applyAlignment="1">
      <alignment horizontal="left" vertical="top"/>
    </xf>
    <xf numFmtId="0" fontId="22" fillId="5" borderId="0" xfId="0" applyFont="1" applyFill="1" applyBorder="1" applyAlignment="1">
      <alignment horizontal="center" vertical="top"/>
    </xf>
    <xf numFmtId="0" fontId="20" fillId="16" borderId="7" xfId="0" applyFont="1" applyFill="1" applyBorder="1" applyAlignment="1">
      <alignment horizontal="left" vertical="center" wrapText="1"/>
    </xf>
    <xf numFmtId="0" fontId="20" fillId="16" borderId="8" xfId="0" applyFont="1" applyFill="1" applyBorder="1" applyAlignment="1">
      <alignment horizontal="left" vertical="center" wrapText="1"/>
    </xf>
    <xf numFmtId="0" fontId="20" fillId="16" borderId="9" xfId="0" applyFont="1" applyFill="1" applyBorder="1" applyAlignment="1">
      <alignment horizontal="left" vertical="center" wrapText="1"/>
    </xf>
    <xf numFmtId="0" fontId="48" fillId="5" borderId="21" xfId="0" applyFont="1" applyFill="1" applyBorder="1" applyAlignment="1">
      <alignment horizontal="center" vertical="center"/>
    </xf>
    <xf numFmtId="0" fontId="48" fillId="5" borderId="22" xfId="0" applyFont="1" applyFill="1" applyBorder="1" applyAlignment="1">
      <alignment horizontal="center" vertical="center"/>
    </xf>
    <xf numFmtId="0" fontId="48" fillId="5" borderId="23" xfId="0" applyFont="1" applyFill="1" applyBorder="1" applyAlignment="1">
      <alignment horizontal="center" vertical="center"/>
    </xf>
    <xf numFmtId="0" fontId="48" fillId="5" borderId="24" xfId="0" applyFont="1" applyFill="1" applyBorder="1" applyAlignment="1">
      <alignment horizontal="center" vertical="center"/>
    </xf>
    <xf numFmtId="0" fontId="48" fillId="5" borderId="25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0" fontId="48" fillId="5" borderId="27" xfId="0" applyFont="1" applyFill="1" applyBorder="1" applyAlignment="1">
      <alignment horizontal="center" vertical="center"/>
    </xf>
    <xf numFmtId="49" fontId="50" fillId="5" borderId="29" xfId="0" applyNumberFormat="1" applyFont="1" applyFill="1" applyBorder="1" applyAlignment="1">
      <alignment horizontal="center" vertical="center"/>
    </xf>
    <xf numFmtId="49" fontId="50" fillId="5" borderId="30" xfId="0" applyNumberFormat="1" applyFont="1" applyFill="1" applyBorder="1" applyAlignment="1">
      <alignment horizontal="center" vertical="center"/>
    </xf>
    <xf numFmtId="49" fontId="50" fillId="5" borderId="31" xfId="0" applyNumberFormat="1" applyFont="1" applyFill="1" applyBorder="1" applyAlignment="1">
      <alignment horizontal="center" vertical="center"/>
    </xf>
    <xf numFmtId="0" fontId="51" fillId="5" borderId="32" xfId="0" applyFont="1" applyFill="1" applyBorder="1" applyAlignment="1">
      <alignment horizontal="center" vertical="center"/>
    </xf>
    <xf numFmtId="0" fontId="51" fillId="5" borderId="33" xfId="0" applyFont="1" applyFill="1" applyBorder="1" applyAlignment="1">
      <alignment horizontal="center" vertical="center"/>
    </xf>
    <xf numFmtId="0" fontId="51" fillId="5" borderId="34" xfId="0" applyFont="1" applyFill="1" applyBorder="1" applyAlignment="1">
      <alignment horizontal="center" vertical="center"/>
    </xf>
    <xf numFmtId="0" fontId="51" fillId="5" borderId="35" xfId="0" applyFont="1" applyFill="1" applyBorder="1" applyAlignment="1">
      <alignment horizontal="center" vertical="center"/>
    </xf>
    <xf numFmtId="0" fontId="51" fillId="5" borderId="8" xfId="0" applyFont="1" applyFill="1" applyBorder="1" applyAlignment="1">
      <alignment horizontal="center" vertical="center"/>
    </xf>
    <xf numFmtId="0" fontId="51" fillId="5" borderId="36" xfId="0" applyFont="1" applyFill="1" applyBorder="1" applyAlignment="1">
      <alignment horizontal="center" vertical="center"/>
    </xf>
    <xf numFmtId="10" fontId="42" fillId="5" borderId="37" xfId="0" applyNumberFormat="1" applyFont="1" applyFill="1" applyBorder="1" applyAlignment="1">
      <alignment horizontal="center" vertical="center"/>
    </xf>
    <xf numFmtId="10" fontId="42" fillId="5" borderId="40" xfId="0" applyNumberFormat="1" applyFont="1" applyFill="1" applyBorder="1" applyAlignment="1">
      <alignment horizontal="center" vertical="center"/>
    </xf>
    <xf numFmtId="0" fontId="52" fillId="5" borderId="7" xfId="0" applyFont="1" applyFill="1" applyBorder="1" applyAlignment="1">
      <alignment horizontal="center" vertical="center"/>
    </xf>
    <xf numFmtId="0" fontId="52" fillId="5" borderId="8" xfId="0" applyFont="1" applyFill="1" applyBorder="1" applyAlignment="1">
      <alignment horizontal="center" vertical="center"/>
    </xf>
    <xf numFmtId="0" fontId="52" fillId="5" borderId="9" xfId="0" applyFont="1" applyFill="1" applyBorder="1" applyAlignment="1">
      <alignment horizontal="center" vertical="center"/>
    </xf>
    <xf numFmtId="0" fontId="42" fillId="5" borderId="7" xfId="0" applyFont="1" applyFill="1" applyBorder="1" applyAlignment="1">
      <alignment horizontal="center" vertical="center"/>
    </xf>
    <xf numFmtId="0" fontId="42" fillId="5" borderId="9" xfId="0" applyFont="1" applyFill="1" applyBorder="1" applyAlignment="1">
      <alignment horizontal="center" vertical="center"/>
    </xf>
    <xf numFmtId="10" fontId="42" fillId="5" borderId="7" xfId="0" applyNumberFormat="1" applyFont="1" applyFill="1" applyBorder="1" applyAlignment="1">
      <alignment horizontal="center" vertical="center"/>
    </xf>
    <xf numFmtId="10" fontId="42" fillId="5" borderId="36" xfId="0" applyNumberFormat="1" applyFont="1" applyFill="1" applyBorder="1" applyAlignment="1">
      <alignment horizontal="center" vertical="center"/>
    </xf>
    <xf numFmtId="164" fontId="42" fillId="5" borderId="35" xfId="1" applyFont="1" applyFill="1" applyBorder="1" applyAlignment="1">
      <alignment horizontal="center" vertical="center"/>
    </xf>
    <xf numFmtId="164" fontId="42" fillId="5" borderId="8" xfId="1" applyFont="1" applyFill="1" applyBorder="1" applyAlignment="1">
      <alignment horizontal="center" vertical="center"/>
    </xf>
    <xf numFmtId="164" fontId="42" fillId="5" borderId="36" xfId="1" applyFont="1" applyFill="1" applyBorder="1" applyAlignment="1">
      <alignment horizontal="center" vertical="center"/>
    </xf>
    <xf numFmtId="0" fontId="42" fillId="5" borderId="35" xfId="0" applyFont="1" applyFill="1" applyBorder="1" applyAlignment="1">
      <alignment horizontal="center" vertical="center"/>
    </xf>
    <xf numFmtId="0" fontId="42" fillId="5" borderId="8" xfId="0" applyFont="1" applyFill="1" applyBorder="1" applyAlignment="1">
      <alignment horizontal="center" vertical="center"/>
    </xf>
    <xf numFmtId="164" fontId="42" fillId="5" borderId="35" xfId="3" applyFont="1" applyFill="1" applyBorder="1" applyAlignment="1">
      <alignment horizontal="center" vertical="center"/>
    </xf>
    <xf numFmtId="164" fontId="42" fillId="5" borderId="8" xfId="3" applyFont="1" applyFill="1" applyBorder="1" applyAlignment="1">
      <alignment horizontal="center" vertical="center"/>
    </xf>
    <xf numFmtId="164" fontId="42" fillId="5" borderId="36" xfId="3" applyFont="1" applyFill="1" applyBorder="1" applyAlignment="1">
      <alignment horizontal="center" vertical="center"/>
    </xf>
    <xf numFmtId="0" fontId="42" fillId="5" borderId="38" xfId="0" applyFont="1" applyFill="1" applyBorder="1" applyAlignment="1">
      <alignment horizontal="center" vertical="center"/>
    </xf>
    <xf numFmtId="0" fontId="42" fillId="5" borderId="39" xfId="0" applyFont="1" applyFill="1" applyBorder="1" applyAlignment="1">
      <alignment horizontal="center" vertical="center"/>
    </xf>
    <xf numFmtId="0" fontId="42" fillId="5" borderId="3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left" vertical="top" wrapText="1"/>
    </xf>
    <xf numFmtId="0" fontId="20" fillId="18" borderId="8" xfId="0" applyFont="1" applyFill="1" applyBorder="1" applyAlignment="1">
      <alignment horizontal="left" vertical="top" wrapText="1"/>
    </xf>
    <xf numFmtId="0" fontId="20" fillId="18" borderId="9" xfId="0" applyFont="1" applyFill="1" applyBorder="1" applyAlignment="1">
      <alignment horizontal="left" vertical="top" wrapText="1"/>
    </xf>
    <xf numFmtId="0" fontId="7" fillId="5" borderId="7" xfId="6" applyFont="1" applyFill="1" applyBorder="1" applyAlignment="1">
      <alignment horizontal="center" vertical="top"/>
    </xf>
    <xf numFmtId="0" fontId="7" fillId="5" borderId="8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horizontal="center" vertical="top"/>
    </xf>
    <xf numFmtId="0" fontId="7" fillId="5" borderId="6" xfId="1" applyNumberFormat="1" applyFont="1" applyFill="1" applyBorder="1" applyAlignment="1">
      <alignment horizontal="left" vertical="top"/>
    </xf>
    <xf numFmtId="0" fontId="7" fillId="5" borderId="11" xfId="1" applyNumberFormat="1" applyFont="1" applyFill="1" applyBorder="1" applyAlignment="1">
      <alignment horizontal="left" vertical="top"/>
    </xf>
    <xf numFmtId="0" fontId="7" fillId="5" borderId="10" xfId="1" applyNumberFormat="1" applyFont="1" applyFill="1" applyBorder="1" applyAlignment="1">
      <alignment horizontal="left" vertical="top"/>
    </xf>
    <xf numFmtId="173" fontId="7" fillId="5" borderId="1" xfId="1" applyNumberFormat="1" applyFont="1" applyFill="1" applyBorder="1" applyAlignment="1">
      <alignment horizontal="left" vertical="top"/>
    </xf>
    <xf numFmtId="174" fontId="7" fillId="5" borderId="1" xfId="1" applyNumberFormat="1" applyFont="1" applyFill="1" applyBorder="1" applyAlignment="1">
      <alignment horizontal="left" vertical="top"/>
    </xf>
    <xf numFmtId="175" fontId="7" fillId="5" borderId="1" xfId="1" applyNumberFormat="1" applyFont="1" applyFill="1" applyBorder="1" applyAlignment="1">
      <alignment horizontal="left" vertical="top"/>
    </xf>
    <xf numFmtId="166" fontId="7" fillId="5" borderId="1" xfId="1" applyNumberFormat="1" applyFont="1" applyFill="1" applyBorder="1" applyAlignment="1">
      <alignment horizontal="left" vertical="top"/>
    </xf>
    <xf numFmtId="169" fontId="7" fillId="5" borderId="1" xfId="1" applyNumberFormat="1" applyFont="1" applyFill="1" applyBorder="1" applyAlignment="1">
      <alignment horizontal="left" vertical="top"/>
    </xf>
    <xf numFmtId="170" fontId="7" fillId="5" borderId="1" xfId="1" applyNumberFormat="1" applyFont="1" applyFill="1" applyBorder="1" applyAlignment="1">
      <alignment horizontal="left" vertical="top"/>
    </xf>
    <xf numFmtId="171" fontId="7" fillId="5" borderId="1" xfId="1" applyNumberFormat="1" applyFont="1" applyFill="1" applyBorder="1" applyAlignment="1">
      <alignment horizontal="left" vertical="top"/>
    </xf>
    <xf numFmtId="172" fontId="7" fillId="5" borderId="1" xfId="1" applyNumberFormat="1" applyFont="1" applyFill="1" applyBorder="1" applyAlignment="1">
      <alignment horizontal="left" vertical="top"/>
    </xf>
    <xf numFmtId="164" fontId="7" fillId="5" borderId="6" xfId="1" applyFont="1" applyFill="1" applyBorder="1" applyAlignment="1">
      <alignment horizontal="left" vertical="top"/>
    </xf>
    <xf numFmtId="164" fontId="7" fillId="5" borderId="10" xfId="1" applyFont="1" applyFill="1" applyBorder="1" applyAlignment="1">
      <alignment horizontal="left" vertical="top"/>
    </xf>
    <xf numFmtId="0" fontId="7" fillId="5" borderId="6" xfId="6" applyFont="1" applyFill="1" applyBorder="1" applyAlignment="1">
      <alignment horizontal="left" vertical="top"/>
    </xf>
    <xf numFmtId="0" fontId="7" fillId="5" borderId="10" xfId="6" applyFont="1" applyFill="1" applyBorder="1" applyAlignment="1">
      <alignment horizontal="left" vertical="top"/>
    </xf>
    <xf numFmtId="0" fontId="22" fillId="0" borderId="9" xfId="0" applyFont="1" applyBorder="1" applyAlignment="1">
      <alignment vertical="top" wrapText="1"/>
    </xf>
    <xf numFmtId="0" fontId="22" fillId="5" borderId="0" xfId="0" applyFont="1" applyFill="1" applyAlignment="1">
      <alignment vertical="top"/>
    </xf>
  </cellXfs>
  <cellStyles count="9">
    <cellStyle name="Accent2" xfId="5" builtinId="33"/>
    <cellStyle name="Comma" xfId="1" builtinId="3"/>
    <cellStyle name="Comma 2" xfId="3"/>
    <cellStyle name="Neutral" xfId="4" builtinId="28"/>
    <cellStyle name="Normal" xfId="0" builtinId="0"/>
    <cellStyle name="Normal 2" xfId="6"/>
    <cellStyle name="Normal 2 2" xfId="7"/>
    <cellStyle name="Normal 4" xfId="8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19050</xdr:rowOff>
    </xdr:from>
    <xdr:to>
      <xdr:col>3</xdr:col>
      <xdr:colOff>1946910</xdr:colOff>
      <xdr:row>26</xdr:row>
      <xdr:rowOff>66675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00025"/>
          <a:ext cx="5394960" cy="457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47625</xdr:rowOff>
    </xdr:from>
    <xdr:to>
      <xdr:col>3</xdr:col>
      <xdr:colOff>1792605</xdr:colOff>
      <xdr:row>17</xdr:row>
      <xdr:rowOff>260985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14325"/>
          <a:ext cx="5212080" cy="44805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247650</xdr:rowOff>
    </xdr:from>
    <xdr:to>
      <xdr:col>4</xdr:col>
      <xdr:colOff>1847850</xdr:colOff>
      <xdr:row>17</xdr:row>
      <xdr:rowOff>104775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514350"/>
          <a:ext cx="5419725" cy="4124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266700</xdr:rowOff>
    </xdr:from>
    <xdr:to>
      <xdr:col>3</xdr:col>
      <xdr:colOff>2076450</xdr:colOff>
      <xdr:row>15</xdr:row>
      <xdr:rowOff>262890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600075"/>
          <a:ext cx="5486400" cy="4663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104775</xdr:rowOff>
    </xdr:from>
    <xdr:to>
      <xdr:col>3</xdr:col>
      <xdr:colOff>137160</xdr:colOff>
      <xdr:row>20</xdr:row>
      <xdr:rowOff>38100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438150"/>
          <a:ext cx="5394960" cy="457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85725</xdr:rowOff>
    </xdr:from>
    <xdr:to>
      <xdr:col>3</xdr:col>
      <xdr:colOff>2318385</xdr:colOff>
      <xdr:row>25</xdr:row>
      <xdr:rowOff>40005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66700"/>
          <a:ext cx="5394960" cy="4297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7" sqref="B17"/>
    </sheetView>
  </sheetViews>
  <sheetFormatPr defaultRowHeight="15"/>
  <cols>
    <col min="2" max="2" width="29.28515625" style="8" customWidth="1"/>
    <col min="3" max="3" width="59.85546875" style="5" customWidth="1"/>
  </cols>
  <sheetData>
    <row r="2" spans="2:3">
      <c r="B2" s="5" t="s">
        <v>37</v>
      </c>
      <c r="C2" s="5" t="s">
        <v>42</v>
      </c>
    </row>
    <row r="3" spans="2:3">
      <c r="B3" s="4" t="s">
        <v>7</v>
      </c>
      <c r="C3" s="6" t="s">
        <v>8</v>
      </c>
    </row>
    <row r="4" spans="2:3">
      <c r="B4" s="3" t="s">
        <v>9</v>
      </c>
      <c r="C4" s="7" t="s">
        <v>10</v>
      </c>
    </row>
    <row r="5" spans="2:3">
      <c r="B5" s="3" t="s">
        <v>11</v>
      </c>
      <c r="C5" s="7" t="s">
        <v>12</v>
      </c>
    </row>
    <row r="6" spans="2:3">
      <c r="B6" s="3" t="s">
        <v>13</v>
      </c>
      <c r="C6" s="7" t="s">
        <v>14</v>
      </c>
    </row>
    <row r="7" spans="2:3">
      <c r="B7" s="3" t="s">
        <v>15</v>
      </c>
      <c r="C7" s="7" t="s">
        <v>16</v>
      </c>
    </row>
    <row r="8" spans="2:3">
      <c r="B8" s="3" t="s">
        <v>17</v>
      </c>
      <c r="C8" s="7" t="s">
        <v>18</v>
      </c>
    </row>
    <row r="9" spans="2:3">
      <c r="B9" s="3" t="s">
        <v>19</v>
      </c>
      <c r="C9" s="7" t="s">
        <v>20</v>
      </c>
    </row>
    <row r="10" spans="2:3">
      <c r="B10" s="3" t="s">
        <v>21</v>
      </c>
      <c r="C10" s="7" t="s">
        <v>22</v>
      </c>
    </row>
    <row r="11" spans="2:3">
      <c r="B11" s="3" t="s">
        <v>23</v>
      </c>
      <c r="C11" s="7" t="s">
        <v>24</v>
      </c>
    </row>
    <row r="12" spans="2:3">
      <c r="B12" s="3" t="s">
        <v>25</v>
      </c>
      <c r="C12" s="7" t="s">
        <v>26</v>
      </c>
    </row>
    <row r="13" spans="2:3">
      <c r="B13" s="3" t="s">
        <v>27</v>
      </c>
      <c r="C13" s="7" t="s">
        <v>28</v>
      </c>
    </row>
    <row r="14" spans="2:3">
      <c r="B14" s="3" t="s">
        <v>29</v>
      </c>
      <c r="C14" s="7" t="s">
        <v>30</v>
      </c>
    </row>
    <row r="15" spans="2:3">
      <c r="B15" s="3" t="s">
        <v>31</v>
      </c>
      <c r="C15" s="7" t="s">
        <v>32</v>
      </c>
    </row>
    <row r="16" spans="2:3">
      <c r="B16" s="3" t="s">
        <v>33</v>
      </c>
      <c r="C16" s="7" t="s">
        <v>34</v>
      </c>
    </row>
    <row r="17" spans="2:3">
      <c r="B17" s="3" t="s">
        <v>35</v>
      </c>
      <c r="C17" s="7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D19" workbookViewId="0">
      <selection activeCell="F24" sqref="F24:G24"/>
    </sheetView>
  </sheetViews>
  <sheetFormatPr defaultRowHeight="15"/>
  <cols>
    <col min="1" max="1" width="21.42578125" bestFit="1" customWidth="1"/>
    <col min="2" max="2" width="15.42578125" customWidth="1"/>
    <col min="3" max="3" width="10.5703125" customWidth="1"/>
    <col min="4" max="4" width="66.7109375" customWidth="1"/>
    <col min="5" max="5" width="11.140625" bestFit="1" customWidth="1"/>
    <col min="6" max="6" width="42.42578125" bestFit="1" customWidth="1"/>
    <col min="7" max="7" width="39.140625" bestFit="1" customWidth="1"/>
  </cols>
  <sheetData>
    <row r="1" spans="1:7" ht="26.25">
      <c r="A1" s="224" t="s">
        <v>875</v>
      </c>
      <c r="B1" s="63"/>
      <c r="C1" s="63"/>
      <c r="D1" s="63"/>
      <c r="E1" s="63"/>
      <c r="F1" s="63"/>
      <c r="G1" s="63"/>
    </row>
    <row r="2" spans="1:7" ht="26.25">
      <c r="A2" s="224"/>
      <c r="B2" s="63"/>
      <c r="C2" s="63"/>
      <c r="D2" s="63"/>
      <c r="E2" s="63"/>
      <c r="F2" s="63"/>
      <c r="G2" s="63"/>
    </row>
    <row r="3" spans="1:7" ht="26.25">
      <c r="A3" s="224"/>
      <c r="B3" s="63"/>
      <c r="C3" s="63"/>
      <c r="D3" s="63"/>
      <c r="E3" s="63"/>
      <c r="F3" s="63"/>
      <c r="G3" s="63"/>
    </row>
    <row r="4" spans="1:7" ht="26.25">
      <c r="A4" s="224"/>
      <c r="B4" s="63"/>
      <c r="C4" s="63"/>
      <c r="D4" s="63"/>
      <c r="E4" s="63"/>
      <c r="F4" s="63"/>
      <c r="G4" s="63"/>
    </row>
    <row r="5" spans="1:7" ht="26.25">
      <c r="A5" s="224"/>
      <c r="B5" s="63"/>
      <c r="C5" s="63"/>
      <c r="D5" s="63"/>
      <c r="E5" s="63"/>
      <c r="F5" s="63"/>
      <c r="G5" s="63"/>
    </row>
    <row r="6" spans="1:7" ht="26.25">
      <c r="A6" s="224"/>
      <c r="B6" s="63"/>
      <c r="C6" s="63"/>
      <c r="D6" s="63"/>
      <c r="E6" s="63"/>
      <c r="F6" s="63"/>
      <c r="G6" s="63"/>
    </row>
    <row r="7" spans="1:7" ht="26.25">
      <c r="A7" s="224"/>
      <c r="B7" s="63"/>
      <c r="C7" s="63"/>
      <c r="D7" s="63"/>
      <c r="E7" s="63"/>
      <c r="F7" s="63"/>
      <c r="G7" s="63"/>
    </row>
    <row r="8" spans="1:7" ht="26.25">
      <c r="A8" s="224"/>
      <c r="B8" s="63"/>
      <c r="C8" s="63"/>
      <c r="D8" s="63"/>
      <c r="E8" s="63"/>
      <c r="F8" s="63"/>
      <c r="G8" s="63"/>
    </row>
    <row r="9" spans="1:7" ht="26.25">
      <c r="A9" s="224"/>
      <c r="B9" s="63"/>
      <c r="C9" s="63"/>
      <c r="D9" s="63"/>
      <c r="E9" s="63"/>
      <c r="F9" s="63"/>
      <c r="G9" s="63"/>
    </row>
    <row r="10" spans="1:7" ht="26.25">
      <c r="A10" s="224"/>
      <c r="B10" s="63"/>
      <c r="C10" s="63"/>
      <c r="D10" s="63"/>
      <c r="E10" s="63"/>
      <c r="F10" s="63"/>
      <c r="G10" s="63"/>
    </row>
    <row r="11" spans="1:7" ht="26.25">
      <c r="A11" s="224"/>
      <c r="B11" s="63"/>
      <c r="C11" s="63"/>
      <c r="D11" s="63"/>
      <c r="E11" s="63"/>
      <c r="F11" s="63"/>
      <c r="G11" s="63"/>
    </row>
    <row r="12" spans="1:7" ht="26.25">
      <c r="A12" s="224"/>
      <c r="B12" s="63"/>
      <c r="C12" s="63"/>
      <c r="D12" s="63"/>
      <c r="E12" s="63"/>
      <c r="F12" s="63"/>
      <c r="G12" s="63"/>
    </row>
    <row r="13" spans="1:7" ht="26.25">
      <c r="A13" s="224"/>
      <c r="B13" s="63"/>
      <c r="C13" s="63"/>
      <c r="D13" s="63"/>
      <c r="E13" s="63"/>
      <c r="F13" s="63"/>
      <c r="G13" s="63"/>
    </row>
    <row r="14" spans="1:7" ht="26.25">
      <c r="A14" s="224"/>
      <c r="B14" s="63"/>
      <c r="C14" s="63"/>
      <c r="D14" s="63"/>
      <c r="E14" s="63"/>
      <c r="F14" s="63"/>
      <c r="G14" s="63"/>
    </row>
    <row r="15" spans="1:7" ht="26.25">
      <c r="A15" s="224"/>
      <c r="B15" s="63"/>
      <c r="C15" s="63"/>
      <c r="D15" s="63"/>
      <c r="E15" s="63"/>
      <c r="F15" s="63"/>
      <c r="G15" s="63"/>
    </row>
    <row r="16" spans="1:7" ht="26.25">
      <c r="A16" s="224"/>
      <c r="B16" s="63"/>
      <c r="C16" s="63"/>
      <c r="D16" s="63"/>
      <c r="E16" s="63"/>
      <c r="F16" s="63"/>
      <c r="G16" s="63"/>
    </row>
    <row r="17" spans="1:7" ht="26.25">
      <c r="A17" s="224"/>
      <c r="B17" s="63"/>
      <c r="C17" s="63"/>
      <c r="D17" s="63"/>
      <c r="E17" s="63"/>
      <c r="F17" s="63"/>
      <c r="G17" s="63"/>
    </row>
    <row r="18" spans="1:7" ht="26.25">
      <c r="A18" s="224"/>
      <c r="B18" s="63"/>
      <c r="C18" s="63"/>
      <c r="D18" s="63"/>
      <c r="E18" s="63"/>
      <c r="F18" s="63"/>
      <c r="G18" s="63"/>
    </row>
    <row r="20" spans="1:7" ht="21">
      <c r="A20" s="109" t="s">
        <v>340</v>
      </c>
      <c r="B20" s="448" t="s">
        <v>341</v>
      </c>
      <c r="C20" s="416" t="s">
        <v>342</v>
      </c>
      <c r="D20" s="109" t="s">
        <v>343</v>
      </c>
      <c r="E20" s="109" t="s">
        <v>8</v>
      </c>
      <c r="F20" s="110" t="s">
        <v>785</v>
      </c>
      <c r="G20" s="34" t="s">
        <v>836</v>
      </c>
    </row>
    <row r="21" spans="1:7" ht="21">
      <c r="A21" s="446" t="s">
        <v>363</v>
      </c>
      <c r="B21" s="402" t="s">
        <v>464</v>
      </c>
      <c r="C21" s="24" t="s">
        <v>348</v>
      </c>
      <c r="D21" s="447" t="s">
        <v>472</v>
      </c>
      <c r="E21" s="37" t="s">
        <v>27</v>
      </c>
      <c r="F21" s="73" t="s">
        <v>961</v>
      </c>
      <c r="G21" s="73" t="s">
        <v>962</v>
      </c>
    </row>
    <row r="22" spans="1:7" ht="21">
      <c r="A22" s="446" t="s">
        <v>364</v>
      </c>
      <c r="B22" s="402" t="s">
        <v>465</v>
      </c>
      <c r="C22" s="24" t="s">
        <v>345</v>
      </c>
      <c r="D22" s="447" t="s">
        <v>473</v>
      </c>
      <c r="E22" s="34" t="s">
        <v>17</v>
      </c>
      <c r="F22" s="195" t="s">
        <v>840</v>
      </c>
      <c r="G22" s="34"/>
    </row>
    <row r="23" spans="1:7" ht="21">
      <c r="A23" s="446" t="s">
        <v>365</v>
      </c>
      <c r="B23" s="402" t="s">
        <v>347</v>
      </c>
      <c r="C23" s="24" t="s">
        <v>348</v>
      </c>
      <c r="D23" s="447" t="s">
        <v>418</v>
      </c>
      <c r="E23" s="182" t="s">
        <v>17</v>
      </c>
      <c r="F23" s="34" t="s">
        <v>786</v>
      </c>
      <c r="G23" s="34"/>
    </row>
    <row r="24" spans="1:7" ht="21">
      <c r="A24" s="446" t="s">
        <v>366</v>
      </c>
      <c r="B24" s="402" t="s">
        <v>70</v>
      </c>
      <c r="C24" s="24" t="s">
        <v>348</v>
      </c>
      <c r="D24" s="447" t="s">
        <v>139</v>
      </c>
      <c r="E24" s="34" t="s">
        <v>17</v>
      </c>
      <c r="F24" s="73" t="s">
        <v>961</v>
      </c>
      <c r="G24" s="29" t="s">
        <v>849</v>
      </c>
    </row>
    <row r="25" spans="1:7" ht="21">
      <c r="A25" s="446" t="s">
        <v>788</v>
      </c>
      <c r="B25" s="402" t="s">
        <v>129</v>
      </c>
      <c r="C25" s="24" t="s">
        <v>345</v>
      </c>
      <c r="D25" s="447" t="s">
        <v>471</v>
      </c>
      <c r="E25" s="34" t="s">
        <v>11</v>
      </c>
      <c r="F25" s="195" t="s">
        <v>840</v>
      </c>
      <c r="G25" s="34"/>
    </row>
    <row r="26" spans="1:7" ht="42">
      <c r="A26" s="446" t="s">
        <v>789</v>
      </c>
      <c r="B26" s="402" t="s">
        <v>163</v>
      </c>
      <c r="C26" s="24" t="s">
        <v>348</v>
      </c>
      <c r="D26" s="447" t="s">
        <v>809</v>
      </c>
      <c r="E26" s="34" t="s">
        <v>17</v>
      </c>
      <c r="F26" s="34" t="s">
        <v>164</v>
      </c>
      <c r="G26" s="34"/>
    </row>
    <row r="27" spans="1:7" ht="63">
      <c r="A27" s="446" t="s">
        <v>790</v>
      </c>
      <c r="B27" s="402" t="s">
        <v>466</v>
      </c>
      <c r="C27" s="24" t="s">
        <v>348</v>
      </c>
      <c r="D27" s="447" t="s">
        <v>399</v>
      </c>
      <c r="E27" s="34" t="s">
        <v>17</v>
      </c>
      <c r="F27" s="183" t="s">
        <v>787</v>
      </c>
      <c r="G27" s="34"/>
    </row>
    <row r="28" spans="1:7" ht="21">
      <c r="A28" s="446" t="s">
        <v>791</v>
      </c>
      <c r="B28" s="402" t="s">
        <v>467</v>
      </c>
      <c r="C28" s="24" t="s">
        <v>348</v>
      </c>
      <c r="D28" s="447" t="s">
        <v>469</v>
      </c>
      <c r="E28" s="34" t="s">
        <v>17</v>
      </c>
      <c r="F28" s="26" t="s">
        <v>851</v>
      </c>
      <c r="G28" s="83" t="s">
        <v>964</v>
      </c>
    </row>
    <row r="29" spans="1:7" ht="21">
      <c r="A29" s="446" t="s">
        <v>792</v>
      </c>
      <c r="B29" s="402" t="s">
        <v>468</v>
      </c>
      <c r="C29" s="24" t="s">
        <v>348</v>
      </c>
      <c r="D29" s="447" t="s">
        <v>470</v>
      </c>
      <c r="E29" s="34" t="s">
        <v>17</v>
      </c>
      <c r="F29" s="26" t="s">
        <v>851</v>
      </c>
      <c r="G29" s="83" t="s">
        <v>963</v>
      </c>
    </row>
    <row r="30" spans="1:7" ht="21">
      <c r="A30" s="446" t="s">
        <v>474</v>
      </c>
      <c r="B30" s="402" t="s">
        <v>69</v>
      </c>
      <c r="C30" s="24" t="s">
        <v>348</v>
      </c>
      <c r="D30" s="447" t="s">
        <v>138</v>
      </c>
      <c r="E30" s="34" t="s">
        <v>17</v>
      </c>
      <c r="F30" s="26" t="s">
        <v>851</v>
      </c>
      <c r="G30" s="26" t="s">
        <v>965</v>
      </c>
    </row>
    <row r="35" spans="1:2" ht="21">
      <c r="A35" s="24" t="s">
        <v>358</v>
      </c>
      <c r="B35" s="24" t="s">
        <v>343</v>
      </c>
    </row>
    <row r="36" spans="1:2" ht="147">
      <c r="A36" s="402" t="s">
        <v>359</v>
      </c>
      <c r="B36" s="402" t="s">
        <v>674</v>
      </c>
    </row>
    <row r="37" spans="1:2" ht="63">
      <c r="A37" s="402" t="s">
        <v>360</v>
      </c>
      <c r="B37" s="402" t="s">
        <v>675</v>
      </c>
    </row>
    <row r="38" spans="1:2" ht="21">
      <c r="A38" s="402" t="s">
        <v>361</v>
      </c>
      <c r="B38" s="402" t="s">
        <v>362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53"/>
  <sheetViews>
    <sheetView topLeftCell="B130" zoomScaleNormal="100" workbookViewId="0">
      <selection activeCell="D94" sqref="D94"/>
    </sheetView>
  </sheetViews>
  <sheetFormatPr defaultColWidth="9.28515625" defaultRowHeight="21"/>
  <cols>
    <col min="1" max="1" width="10.42578125" style="69" customWidth="1"/>
    <col min="2" max="2" width="19.42578125" style="69" customWidth="1"/>
    <col min="3" max="3" width="46.42578125" style="69" customWidth="1"/>
    <col min="4" max="4" width="38.28515625" style="69" customWidth="1"/>
    <col min="5" max="5" width="50.42578125" style="69" customWidth="1"/>
    <col min="6" max="6" width="20.7109375" style="69" customWidth="1"/>
    <col min="7" max="7" width="9.7109375" style="69" customWidth="1"/>
    <col min="8" max="8" width="8.7109375" style="69" customWidth="1"/>
    <col min="9" max="9" width="10.5703125" style="69" customWidth="1"/>
    <col min="10" max="10" width="11.140625" style="69" customWidth="1"/>
    <col min="11" max="11" width="12.7109375" style="69" customWidth="1"/>
    <col min="12" max="12" width="10.85546875" style="69" customWidth="1"/>
    <col min="13" max="13" width="13" style="69" customWidth="1"/>
    <col min="14" max="14" width="13.42578125" style="69" customWidth="1"/>
    <col min="15" max="15" width="12.5703125" style="69" customWidth="1"/>
    <col min="16" max="16" width="13.5703125" style="69" customWidth="1"/>
    <col min="17" max="17" width="7.5703125" style="69" customWidth="1"/>
    <col min="18" max="18" width="9.85546875" style="69" customWidth="1"/>
    <col min="19" max="19" width="11.85546875" style="69" customWidth="1"/>
    <col min="20" max="20" width="7.28515625" style="69" customWidth="1"/>
    <col min="21" max="21" width="17.7109375" style="69" customWidth="1"/>
    <col min="22" max="22" width="11.140625" style="69" customWidth="1"/>
    <col min="23" max="23" width="11.5703125" style="69" customWidth="1"/>
    <col min="24" max="25" width="11.7109375" style="69" customWidth="1"/>
    <col min="26" max="26" width="11.42578125" style="69" customWidth="1"/>
    <col min="27" max="27" width="8.7109375" style="69" customWidth="1"/>
    <col min="28" max="31" width="8.28515625" style="69" bestFit="1" customWidth="1"/>
    <col min="32" max="33" width="5.42578125" style="69" bestFit="1" customWidth="1"/>
    <col min="34" max="34" width="6.28515625" style="69" bestFit="1" customWidth="1"/>
    <col min="35" max="35" width="3.7109375" style="69" bestFit="1" customWidth="1"/>
    <col min="36" max="16384" width="9.28515625" style="69"/>
  </cols>
  <sheetData>
    <row r="1" spans="1:33" s="61" customFormat="1">
      <c r="A1" s="61" t="s">
        <v>475</v>
      </c>
      <c r="B1" s="65"/>
      <c r="C1" s="65"/>
      <c r="D1" s="65"/>
      <c r="E1" s="65"/>
    </row>
    <row r="2" spans="1:33" s="61" customFormat="1">
      <c r="A2" s="61" t="s">
        <v>476</v>
      </c>
      <c r="B2" s="65"/>
      <c r="C2" s="65"/>
      <c r="D2" s="65"/>
      <c r="E2" s="65"/>
    </row>
    <row r="3" spans="1:33" s="61" customFormat="1">
      <c r="A3" s="61" t="s">
        <v>477</v>
      </c>
      <c r="B3" s="65"/>
      <c r="C3" s="65"/>
      <c r="D3" s="65"/>
      <c r="E3" s="65"/>
    </row>
    <row r="4" spans="1:33" s="61" customFormat="1">
      <c r="A4" s="61" t="s">
        <v>478</v>
      </c>
      <c r="B4" s="65"/>
      <c r="C4" s="65"/>
      <c r="D4" s="65"/>
      <c r="E4" s="65"/>
    </row>
    <row r="5" spans="1:33" s="65" customFormat="1" ht="63">
      <c r="A5" s="62" t="s">
        <v>67</v>
      </c>
      <c r="B5" s="169" t="s">
        <v>467</v>
      </c>
      <c r="C5" s="169" t="s">
        <v>468</v>
      </c>
      <c r="D5" s="169" t="s">
        <v>127</v>
      </c>
      <c r="E5" s="169" t="s">
        <v>70</v>
      </c>
      <c r="F5" s="206" t="s">
        <v>614</v>
      </c>
      <c r="G5" s="206" t="s">
        <v>615</v>
      </c>
      <c r="H5" s="206" t="s">
        <v>616</v>
      </c>
      <c r="I5" s="207" t="s">
        <v>617</v>
      </c>
      <c r="J5" s="206" t="s">
        <v>618</v>
      </c>
      <c r="K5" s="206" t="s">
        <v>619</v>
      </c>
      <c r="L5" s="208" t="s">
        <v>620</v>
      </c>
      <c r="M5" s="208" t="s">
        <v>669</v>
      </c>
      <c r="N5" s="208" t="s">
        <v>621</v>
      </c>
      <c r="O5" s="208" t="s">
        <v>622</v>
      </c>
      <c r="P5" s="206" t="s">
        <v>623</v>
      </c>
      <c r="Q5" s="206" t="s">
        <v>624</v>
      </c>
      <c r="R5" s="206" t="s">
        <v>625</v>
      </c>
      <c r="S5" s="206" t="s">
        <v>626</v>
      </c>
      <c r="T5" s="206" t="s">
        <v>627</v>
      </c>
      <c r="U5" s="206" t="s">
        <v>628</v>
      </c>
      <c r="V5" s="206" t="s">
        <v>629</v>
      </c>
      <c r="W5" s="206" t="s">
        <v>630</v>
      </c>
      <c r="X5" s="206" t="s">
        <v>631</v>
      </c>
      <c r="Y5" s="206" t="s">
        <v>632</v>
      </c>
      <c r="Z5" s="206" t="s">
        <v>633</v>
      </c>
      <c r="AA5" s="206" t="s">
        <v>634</v>
      </c>
      <c r="AB5" s="206" t="s">
        <v>635</v>
      </c>
      <c r="AC5" s="206" t="s">
        <v>636</v>
      </c>
      <c r="AD5" s="206" t="s">
        <v>637</v>
      </c>
      <c r="AE5" s="206" t="s">
        <v>638</v>
      </c>
      <c r="AF5" s="206" t="s">
        <v>639</v>
      </c>
      <c r="AG5" s="206" t="s">
        <v>640</v>
      </c>
    </row>
    <row r="6" spans="1:33" s="65" customFormat="1">
      <c r="A6" s="62" t="s">
        <v>408</v>
      </c>
      <c r="B6" s="169" t="s">
        <v>510</v>
      </c>
      <c r="C6" s="169" t="s">
        <v>511</v>
      </c>
      <c r="D6" s="169" t="s">
        <v>512</v>
      </c>
      <c r="E6" s="169" t="s">
        <v>411</v>
      </c>
      <c r="F6" s="198">
        <v>10</v>
      </c>
      <c r="G6" s="202">
        <v>286710.23</v>
      </c>
      <c r="H6" s="198">
        <v>8</v>
      </c>
      <c r="I6" s="199">
        <v>230102.31</v>
      </c>
      <c r="J6" s="198">
        <v>80</v>
      </c>
      <c r="K6" s="198">
        <v>80.260000000000005</v>
      </c>
      <c r="L6" s="200">
        <v>0</v>
      </c>
      <c r="M6" s="200">
        <v>0</v>
      </c>
      <c r="N6" s="200">
        <v>0</v>
      </c>
      <c r="O6" s="200">
        <v>0</v>
      </c>
      <c r="P6" s="198">
        <v>0</v>
      </c>
      <c r="Q6" s="198">
        <v>8</v>
      </c>
      <c r="R6" s="198">
        <v>0</v>
      </c>
      <c r="S6" s="198"/>
      <c r="T6" s="198">
        <v>0</v>
      </c>
      <c r="U6" s="198">
        <v>0</v>
      </c>
      <c r="V6" s="198">
        <v>0</v>
      </c>
      <c r="W6" s="198">
        <v>0</v>
      </c>
      <c r="X6" s="198">
        <v>0</v>
      </c>
      <c r="Y6" s="198">
        <v>0</v>
      </c>
      <c r="Z6" s="198">
        <v>0</v>
      </c>
      <c r="AA6" s="198"/>
      <c r="AB6" s="198"/>
      <c r="AC6" s="198">
        <v>0</v>
      </c>
      <c r="AD6" s="198">
        <v>0</v>
      </c>
      <c r="AE6" s="198">
        <v>0</v>
      </c>
      <c r="AF6" s="198">
        <v>0</v>
      </c>
      <c r="AG6" s="198">
        <v>2</v>
      </c>
    </row>
    <row r="7" spans="1:33" s="65" customFormat="1">
      <c r="A7" s="62" t="s">
        <v>408</v>
      </c>
      <c r="B7" s="169" t="s">
        <v>510</v>
      </c>
      <c r="C7" s="169" t="s">
        <v>511</v>
      </c>
      <c r="D7" s="169" t="s">
        <v>512</v>
      </c>
      <c r="E7" s="169" t="s">
        <v>513</v>
      </c>
      <c r="F7" s="198">
        <v>10</v>
      </c>
      <c r="G7" s="202">
        <v>286710.23</v>
      </c>
      <c r="H7" s="198">
        <v>8</v>
      </c>
      <c r="I7" s="199">
        <v>230102.31</v>
      </c>
      <c r="J7" s="198">
        <v>80</v>
      </c>
      <c r="K7" s="198">
        <v>80.260000000000005</v>
      </c>
      <c r="L7" s="200">
        <v>0</v>
      </c>
      <c r="M7" s="200">
        <v>0</v>
      </c>
      <c r="N7" s="200">
        <v>0</v>
      </c>
      <c r="O7" s="200">
        <v>0</v>
      </c>
      <c r="P7" s="198">
        <v>0</v>
      </c>
      <c r="Q7" s="198">
        <v>8</v>
      </c>
      <c r="R7" s="198">
        <v>0</v>
      </c>
      <c r="S7" s="198"/>
      <c r="T7" s="198">
        <v>0</v>
      </c>
      <c r="U7" s="198">
        <v>0</v>
      </c>
      <c r="V7" s="198">
        <v>0</v>
      </c>
      <c r="W7" s="198">
        <v>0</v>
      </c>
      <c r="X7" s="198">
        <v>0</v>
      </c>
      <c r="Y7" s="198">
        <v>0</v>
      </c>
      <c r="Z7" s="198">
        <v>0</v>
      </c>
      <c r="AA7" s="198"/>
      <c r="AB7" s="198"/>
      <c r="AC7" s="198">
        <v>0</v>
      </c>
      <c r="AD7" s="198">
        <v>0</v>
      </c>
      <c r="AE7" s="198">
        <v>0</v>
      </c>
      <c r="AF7" s="198">
        <v>0</v>
      </c>
      <c r="AG7" s="198">
        <v>2</v>
      </c>
    </row>
    <row r="8" spans="1:33" s="65" customFormat="1">
      <c r="A8" s="62" t="s">
        <v>408</v>
      </c>
      <c r="B8" s="169" t="s">
        <v>510</v>
      </c>
      <c r="C8" s="169" t="s">
        <v>511</v>
      </c>
      <c r="D8" s="169" t="s">
        <v>512</v>
      </c>
      <c r="E8" s="169" t="s">
        <v>513</v>
      </c>
      <c r="F8" s="198">
        <v>10</v>
      </c>
      <c r="G8" s="202">
        <v>286710.23</v>
      </c>
      <c r="H8" s="198">
        <v>8</v>
      </c>
      <c r="I8" s="199">
        <v>230102.31</v>
      </c>
      <c r="J8" s="198">
        <v>80</v>
      </c>
      <c r="K8" s="198">
        <v>80.260000000000005</v>
      </c>
      <c r="L8" s="200">
        <v>0</v>
      </c>
      <c r="M8" s="200">
        <v>0</v>
      </c>
      <c r="N8" s="200">
        <v>0</v>
      </c>
      <c r="O8" s="200">
        <v>0</v>
      </c>
      <c r="P8" s="198">
        <v>0</v>
      </c>
      <c r="Q8" s="198">
        <v>8</v>
      </c>
      <c r="R8" s="198">
        <v>0</v>
      </c>
      <c r="S8" s="198"/>
      <c r="T8" s="198">
        <v>0</v>
      </c>
      <c r="U8" s="198">
        <v>0</v>
      </c>
      <c r="V8" s="198">
        <v>0</v>
      </c>
      <c r="W8" s="198">
        <v>0</v>
      </c>
      <c r="X8" s="198">
        <v>0</v>
      </c>
      <c r="Y8" s="198">
        <v>0</v>
      </c>
      <c r="Z8" s="198">
        <v>0</v>
      </c>
      <c r="AA8" s="198"/>
      <c r="AB8" s="198"/>
      <c r="AC8" s="198">
        <v>0</v>
      </c>
      <c r="AD8" s="198">
        <v>0</v>
      </c>
      <c r="AE8" s="198">
        <v>0</v>
      </c>
      <c r="AF8" s="198">
        <v>0</v>
      </c>
      <c r="AG8" s="198">
        <v>2</v>
      </c>
    </row>
    <row r="9" spans="1:33" s="61" customFormat="1">
      <c r="A9" s="61" t="s">
        <v>514</v>
      </c>
      <c r="B9" s="65"/>
      <c r="C9" s="65"/>
      <c r="D9" s="65"/>
      <c r="E9" s="65"/>
      <c r="F9" s="107">
        <f>SUM(F6:F8)</f>
        <v>30</v>
      </c>
      <c r="G9" s="107">
        <f t="shared" ref="G9:AG9" si="0">SUM(G6:G8)</f>
        <v>860130.69</v>
      </c>
      <c r="H9" s="107">
        <f t="shared" si="0"/>
        <v>24</v>
      </c>
      <c r="I9" s="107">
        <f t="shared" si="0"/>
        <v>690306.92999999993</v>
      </c>
      <c r="J9" s="107">
        <f t="shared" si="0"/>
        <v>240</v>
      </c>
      <c r="K9" s="107">
        <f t="shared" si="0"/>
        <v>240.78000000000003</v>
      </c>
      <c r="L9" s="107">
        <f t="shared" si="0"/>
        <v>0</v>
      </c>
      <c r="M9" s="107">
        <f t="shared" si="0"/>
        <v>0</v>
      </c>
      <c r="N9" s="107">
        <f t="shared" si="0"/>
        <v>0</v>
      </c>
      <c r="O9" s="107">
        <f t="shared" si="0"/>
        <v>0</v>
      </c>
      <c r="P9" s="107">
        <f t="shared" si="0"/>
        <v>0</v>
      </c>
      <c r="Q9" s="107">
        <f t="shared" si="0"/>
        <v>24</v>
      </c>
      <c r="R9" s="107">
        <f t="shared" si="0"/>
        <v>0</v>
      </c>
      <c r="S9" s="107">
        <f t="shared" si="0"/>
        <v>0</v>
      </c>
      <c r="T9" s="107">
        <f t="shared" si="0"/>
        <v>0</v>
      </c>
      <c r="U9" s="107">
        <f t="shared" si="0"/>
        <v>0</v>
      </c>
      <c r="V9" s="107">
        <f t="shared" si="0"/>
        <v>0</v>
      </c>
      <c r="W9" s="107">
        <f t="shared" si="0"/>
        <v>0</v>
      </c>
      <c r="X9" s="107">
        <f t="shared" si="0"/>
        <v>0</v>
      </c>
      <c r="Y9" s="107">
        <f t="shared" si="0"/>
        <v>0</v>
      </c>
      <c r="Z9" s="107">
        <f t="shared" si="0"/>
        <v>0</v>
      </c>
      <c r="AA9" s="107">
        <f t="shared" si="0"/>
        <v>0</v>
      </c>
      <c r="AB9" s="107">
        <f t="shared" si="0"/>
        <v>0</v>
      </c>
      <c r="AC9" s="107">
        <f t="shared" si="0"/>
        <v>0</v>
      </c>
      <c r="AD9" s="107">
        <f t="shared" si="0"/>
        <v>0</v>
      </c>
      <c r="AE9" s="107">
        <f t="shared" si="0"/>
        <v>0</v>
      </c>
      <c r="AF9" s="107">
        <f t="shared" si="0"/>
        <v>0</v>
      </c>
      <c r="AG9" s="107">
        <f t="shared" si="0"/>
        <v>6</v>
      </c>
    </row>
    <row r="10" spans="1:33" s="61" customFormat="1">
      <c r="A10" s="61" t="s">
        <v>515</v>
      </c>
      <c r="B10" s="65"/>
      <c r="C10" s="65"/>
      <c r="D10" s="65"/>
      <c r="E10" s="65"/>
    </row>
    <row r="11" spans="1:33" s="65" customFormat="1" ht="63">
      <c r="A11" s="62" t="s">
        <v>67</v>
      </c>
      <c r="B11" s="169" t="s">
        <v>467</v>
      </c>
      <c r="C11" s="169" t="s">
        <v>468</v>
      </c>
      <c r="D11" s="169" t="s">
        <v>127</v>
      </c>
      <c r="E11" s="169" t="s">
        <v>70</v>
      </c>
      <c r="F11" s="206" t="s">
        <v>614</v>
      </c>
      <c r="G11" s="206" t="s">
        <v>615</v>
      </c>
      <c r="H11" s="206" t="s">
        <v>616</v>
      </c>
      <c r="I11" s="207" t="s">
        <v>617</v>
      </c>
      <c r="J11" s="206" t="s">
        <v>618</v>
      </c>
      <c r="K11" s="206" t="s">
        <v>619</v>
      </c>
      <c r="L11" s="208" t="s">
        <v>620</v>
      </c>
      <c r="M11" s="208" t="s">
        <v>669</v>
      </c>
      <c r="N11" s="208" t="s">
        <v>621</v>
      </c>
      <c r="O11" s="208" t="s">
        <v>622</v>
      </c>
      <c r="P11" s="206" t="s">
        <v>623</v>
      </c>
      <c r="Q11" s="206" t="s">
        <v>624</v>
      </c>
      <c r="R11" s="206" t="s">
        <v>625</v>
      </c>
      <c r="S11" s="206" t="s">
        <v>626</v>
      </c>
      <c r="T11" s="206" t="s">
        <v>627</v>
      </c>
      <c r="U11" s="206" t="s">
        <v>628</v>
      </c>
      <c r="V11" s="206" t="s">
        <v>629</v>
      </c>
      <c r="W11" s="206" t="s">
        <v>630</v>
      </c>
      <c r="X11" s="206" t="s">
        <v>631</v>
      </c>
      <c r="Y11" s="206" t="s">
        <v>632</v>
      </c>
      <c r="Z11" s="206" t="s">
        <v>633</v>
      </c>
      <c r="AA11" s="206" t="s">
        <v>634</v>
      </c>
      <c r="AB11" s="206" t="s">
        <v>635</v>
      </c>
      <c r="AC11" s="206" t="s">
        <v>636</v>
      </c>
      <c r="AD11" s="206" t="s">
        <v>637</v>
      </c>
      <c r="AE11" s="206" t="s">
        <v>638</v>
      </c>
      <c r="AF11" s="206" t="s">
        <v>639</v>
      </c>
      <c r="AG11" s="206" t="s">
        <v>640</v>
      </c>
    </row>
    <row r="12" spans="1:33" s="65" customFormat="1">
      <c r="A12" s="62" t="s">
        <v>408</v>
      </c>
      <c r="B12" s="169" t="s">
        <v>510</v>
      </c>
      <c r="C12" s="169" t="s">
        <v>511</v>
      </c>
      <c r="D12" s="169" t="s">
        <v>516</v>
      </c>
      <c r="E12" s="169" t="s">
        <v>513</v>
      </c>
      <c r="F12" s="198">
        <v>10</v>
      </c>
      <c r="G12" s="202">
        <v>286710.23</v>
      </c>
      <c r="H12" s="198">
        <v>8</v>
      </c>
      <c r="I12" s="199">
        <v>230102.31</v>
      </c>
      <c r="J12" s="198">
        <v>80</v>
      </c>
      <c r="K12" s="198">
        <v>80.260000000000005</v>
      </c>
      <c r="L12" s="200">
        <v>0</v>
      </c>
      <c r="M12" s="200">
        <v>0</v>
      </c>
      <c r="N12" s="200">
        <v>0</v>
      </c>
      <c r="O12" s="200">
        <v>0</v>
      </c>
      <c r="P12" s="198">
        <v>0</v>
      </c>
      <c r="Q12" s="198">
        <v>8</v>
      </c>
      <c r="R12" s="198">
        <v>0</v>
      </c>
      <c r="S12" s="198"/>
      <c r="T12" s="198">
        <v>0</v>
      </c>
      <c r="U12" s="198">
        <v>0</v>
      </c>
      <c r="V12" s="198">
        <v>0</v>
      </c>
      <c r="W12" s="198">
        <v>0</v>
      </c>
      <c r="X12" s="198">
        <v>0</v>
      </c>
      <c r="Y12" s="198">
        <v>0</v>
      </c>
      <c r="Z12" s="198">
        <v>0</v>
      </c>
      <c r="AA12" s="198"/>
      <c r="AB12" s="198"/>
      <c r="AC12" s="198">
        <v>0</v>
      </c>
      <c r="AD12" s="198">
        <v>0</v>
      </c>
      <c r="AE12" s="198">
        <v>0</v>
      </c>
      <c r="AF12" s="198">
        <v>0</v>
      </c>
      <c r="AG12" s="198">
        <v>2</v>
      </c>
    </row>
    <row r="13" spans="1:33" s="65" customFormat="1">
      <c r="A13" s="62" t="s">
        <v>408</v>
      </c>
      <c r="B13" s="169" t="s">
        <v>510</v>
      </c>
      <c r="C13" s="169" t="s">
        <v>511</v>
      </c>
      <c r="D13" s="169" t="s">
        <v>516</v>
      </c>
      <c r="E13" s="169" t="s">
        <v>513</v>
      </c>
      <c r="F13" s="198">
        <v>10</v>
      </c>
      <c r="G13" s="202">
        <v>286710.23</v>
      </c>
      <c r="H13" s="198">
        <v>8</v>
      </c>
      <c r="I13" s="199">
        <v>230102.31</v>
      </c>
      <c r="J13" s="198">
        <v>80</v>
      </c>
      <c r="K13" s="198">
        <v>80.260000000000005</v>
      </c>
      <c r="L13" s="200">
        <v>0</v>
      </c>
      <c r="M13" s="200">
        <v>0</v>
      </c>
      <c r="N13" s="200">
        <v>0</v>
      </c>
      <c r="O13" s="200">
        <v>0</v>
      </c>
      <c r="P13" s="198">
        <v>0</v>
      </c>
      <c r="Q13" s="198">
        <v>8</v>
      </c>
      <c r="R13" s="198">
        <v>0</v>
      </c>
      <c r="S13" s="198"/>
      <c r="T13" s="198">
        <v>0</v>
      </c>
      <c r="U13" s="198">
        <v>0</v>
      </c>
      <c r="V13" s="198">
        <v>0</v>
      </c>
      <c r="W13" s="198">
        <v>0</v>
      </c>
      <c r="X13" s="198">
        <v>0</v>
      </c>
      <c r="Y13" s="198">
        <v>0</v>
      </c>
      <c r="Z13" s="198">
        <v>0</v>
      </c>
      <c r="AA13" s="198"/>
      <c r="AB13" s="198"/>
      <c r="AC13" s="198">
        <v>0</v>
      </c>
      <c r="AD13" s="198">
        <v>0</v>
      </c>
      <c r="AE13" s="198">
        <v>0</v>
      </c>
      <c r="AF13" s="198">
        <v>0</v>
      </c>
      <c r="AG13" s="198">
        <v>2</v>
      </c>
    </row>
    <row r="14" spans="1:33" s="61" customFormat="1">
      <c r="A14" s="61" t="s">
        <v>517</v>
      </c>
      <c r="B14" s="65"/>
      <c r="C14" s="65"/>
      <c r="D14" s="65"/>
      <c r="E14" s="65"/>
      <c r="F14" s="107">
        <f>SUM(F11:F13)</f>
        <v>20</v>
      </c>
      <c r="G14" s="107">
        <f t="shared" ref="G14:AG14" si="1">SUM(G11:G13)</f>
        <v>573420.46</v>
      </c>
      <c r="H14" s="107">
        <f t="shared" si="1"/>
        <v>16</v>
      </c>
      <c r="I14" s="107">
        <f t="shared" si="1"/>
        <v>460204.62</v>
      </c>
      <c r="J14" s="107">
        <f t="shared" si="1"/>
        <v>160</v>
      </c>
      <c r="K14" s="107">
        <f t="shared" si="1"/>
        <v>160.52000000000001</v>
      </c>
      <c r="L14" s="107">
        <f t="shared" si="1"/>
        <v>0</v>
      </c>
      <c r="M14" s="107">
        <f t="shared" si="1"/>
        <v>0</v>
      </c>
      <c r="N14" s="107">
        <f t="shared" si="1"/>
        <v>0</v>
      </c>
      <c r="O14" s="107">
        <f t="shared" si="1"/>
        <v>0</v>
      </c>
      <c r="P14" s="107">
        <f t="shared" si="1"/>
        <v>0</v>
      </c>
      <c r="Q14" s="107">
        <f t="shared" si="1"/>
        <v>16</v>
      </c>
      <c r="R14" s="107">
        <f t="shared" si="1"/>
        <v>0</v>
      </c>
      <c r="S14" s="107">
        <f t="shared" si="1"/>
        <v>0</v>
      </c>
      <c r="T14" s="107">
        <f t="shared" si="1"/>
        <v>0</v>
      </c>
      <c r="U14" s="107">
        <f t="shared" si="1"/>
        <v>0</v>
      </c>
      <c r="V14" s="107">
        <f t="shared" si="1"/>
        <v>0</v>
      </c>
      <c r="W14" s="107">
        <f t="shared" si="1"/>
        <v>0</v>
      </c>
      <c r="X14" s="107">
        <f t="shared" si="1"/>
        <v>0</v>
      </c>
      <c r="Y14" s="107">
        <f t="shared" si="1"/>
        <v>0</v>
      </c>
      <c r="Z14" s="107">
        <f t="shared" si="1"/>
        <v>0</v>
      </c>
      <c r="AA14" s="107">
        <f t="shared" si="1"/>
        <v>0</v>
      </c>
      <c r="AB14" s="107">
        <f t="shared" si="1"/>
        <v>0</v>
      </c>
      <c r="AC14" s="107">
        <f t="shared" si="1"/>
        <v>0</v>
      </c>
      <c r="AD14" s="107">
        <f t="shared" si="1"/>
        <v>0</v>
      </c>
      <c r="AE14" s="107">
        <f t="shared" si="1"/>
        <v>0</v>
      </c>
      <c r="AF14" s="107">
        <f t="shared" si="1"/>
        <v>0</v>
      </c>
      <c r="AG14" s="107">
        <f t="shared" si="1"/>
        <v>4</v>
      </c>
    </row>
    <row r="15" spans="1:33" s="61" customFormat="1">
      <c r="A15" s="61" t="s">
        <v>518</v>
      </c>
      <c r="B15" s="65"/>
      <c r="C15" s="65"/>
      <c r="D15" s="65"/>
      <c r="E15" s="65"/>
      <c r="F15" s="107">
        <f t="shared" ref="F15:AG15" si="2">F9+F14</f>
        <v>50</v>
      </c>
      <c r="G15" s="107">
        <f t="shared" si="2"/>
        <v>1433551.15</v>
      </c>
      <c r="H15" s="107">
        <f t="shared" si="2"/>
        <v>40</v>
      </c>
      <c r="I15" s="107">
        <f t="shared" si="2"/>
        <v>1150511.5499999998</v>
      </c>
      <c r="J15" s="107">
        <f t="shared" si="2"/>
        <v>400</v>
      </c>
      <c r="K15" s="107">
        <f t="shared" si="2"/>
        <v>401.30000000000007</v>
      </c>
      <c r="L15" s="107">
        <f t="shared" si="2"/>
        <v>0</v>
      </c>
      <c r="M15" s="107">
        <f t="shared" si="2"/>
        <v>0</v>
      </c>
      <c r="N15" s="107">
        <f t="shared" si="2"/>
        <v>0</v>
      </c>
      <c r="O15" s="107">
        <f t="shared" si="2"/>
        <v>0</v>
      </c>
      <c r="P15" s="107">
        <f t="shared" si="2"/>
        <v>0</v>
      </c>
      <c r="Q15" s="107">
        <f t="shared" si="2"/>
        <v>40</v>
      </c>
      <c r="R15" s="107">
        <f t="shared" si="2"/>
        <v>0</v>
      </c>
      <c r="S15" s="107">
        <f t="shared" si="2"/>
        <v>0</v>
      </c>
      <c r="T15" s="107">
        <f t="shared" si="2"/>
        <v>0</v>
      </c>
      <c r="U15" s="107">
        <f t="shared" si="2"/>
        <v>0</v>
      </c>
      <c r="V15" s="107">
        <f t="shared" si="2"/>
        <v>0</v>
      </c>
      <c r="W15" s="107">
        <f t="shared" si="2"/>
        <v>0</v>
      </c>
      <c r="X15" s="107">
        <f t="shared" si="2"/>
        <v>0</v>
      </c>
      <c r="Y15" s="107">
        <f t="shared" si="2"/>
        <v>0</v>
      </c>
      <c r="Z15" s="107">
        <f t="shared" si="2"/>
        <v>0</v>
      </c>
      <c r="AA15" s="107">
        <f t="shared" si="2"/>
        <v>0</v>
      </c>
      <c r="AB15" s="107">
        <f t="shared" si="2"/>
        <v>0</v>
      </c>
      <c r="AC15" s="107">
        <f t="shared" si="2"/>
        <v>0</v>
      </c>
      <c r="AD15" s="107">
        <f t="shared" si="2"/>
        <v>0</v>
      </c>
      <c r="AE15" s="107">
        <f t="shared" si="2"/>
        <v>0</v>
      </c>
      <c r="AF15" s="107">
        <f t="shared" si="2"/>
        <v>0</v>
      </c>
      <c r="AG15" s="107">
        <f t="shared" si="2"/>
        <v>10</v>
      </c>
    </row>
    <row r="16" spans="1:33" s="65" customFormat="1">
      <c r="A16" s="61"/>
    </row>
    <row r="17" spans="1:33" s="61" customFormat="1">
      <c r="A17" s="61" t="s">
        <v>519</v>
      </c>
      <c r="B17" s="65"/>
      <c r="C17" s="65"/>
      <c r="D17" s="65"/>
      <c r="E17" s="65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</row>
    <row r="18" spans="1:33" s="61" customFormat="1">
      <c r="A18" s="61" t="s">
        <v>520</v>
      </c>
      <c r="B18" s="65"/>
      <c r="C18" s="65"/>
      <c r="D18" s="65"/>
      <c r="E18" s="65"/>
    </row>
    <row r="19" spans="1:33" s="65" customFormat="1" ht="63">
      <c r="A19" s="62" t="s">
        <v>67</v>
      </c>
      <c r="B19" s="169" t="s">
        <v>467</v>
      </c>
      <c r="C19" s="169" t="s">
        <v>468</v>
      </c>
      <c r="D19" s="169" t="s">
        <v>127</v>
      </c>
      <c r="E19" s="169" t="s">
        <v>70</v>
      </c>
      <c r="F19" s="206" t="s">
        <v>614</v>
      </c>
      <c r="G19" s="206" t="s">
        <v>615</v>
      </c>
      <c r="H19" s="206" t="s">
        <v>616</v>
      </c>
      <c r="I19" s="207" t="s">
        <v>617</v>
      </c>
      <c r="J19" s="206" t="s">
        <v>618</v>
      </c>
      <c r="K19" s="206" t="s">
        <v>619</v>
      </c>
      <c r="L19" s="208" t="s">
        <v>620</v>
      </c>
      <c r="M19" s="208" t="s">
        <v>669</v>
      </c>
      <c r="N19" s="208" t="s">
        <v>621</v>
      </c>
      <c r="O19" s="208" t="s">
        <v>622</v>
      </c>
      <c r="P19" s="206" t="s">
        <v>623</v>
      </c>
      <c r="Q19" s="206" t="s">
        <v>624</v>
      </c>
      <c r="R19" s="206" t="s">
        <v>625</v>
      </c>
      <c r="S19" s="206" t="s">
        <v>626</v>
      </c>
      <c r="T19" s="206" t="s">
        <v>627</v>
      </c>
      <c r="U19" s="206" t="s">
        <v>628</v>
      </c>
      <c r="V19" s="206" t="s">
        <v>629</v>
      </c>
      <c r="W19" s="206" t="s">
        <v>630</v>
      </c>
      <c r="X19" s="206" t="s">
        <v>631</v>
      </c>
      <c r="Y19" s="206" t="s">
        <v>632</v>
      </c>
      <c r="Z19" s="206" t="s">
        <v>633</v>
      </c>
      <c r="AA19" s="206" t="s">
        <v>634</v>
      </c>
      <c r="AB19" s="206" t="s">
        <v>635</v>
      </c>
      <c r="AC19" s="206" t="s">
        <v>636</v>
      </c>
      <c r="AD19" s="206" t="s">
        <v>637</v>
      </c>
      <c r="AE19" s="206" t="s">
        <v>638</v>
      </c>
      <c r="AF19" s="206" t="s">
        <v>639</v>
      </c>
      <c r="AG19" s="206" t="s">
        <v>640</v>
      </c>
    </row>
    <row r="20" spans="1:33" s="65" customFormat="1">
      <c r="A20" s="62" t="s">
        <v>408</v>
      </c>
      <c r="B20" s="169" t="s">
        <v>510</v>
      </c>
      <c r="C20" s="169" t="s">
        <v>521</v>
      </c>
      <c r="D20" s="169" t="s">
        <v>522</v>
      </c>
      <c r="E20" s="169" t="s">
        <v>411</v>
      </c>
      <c r="F20" s="198">
        <v>10</v>
      </c>
      <c r="G20" s="202">
        <v>286710.23</v>
      </c>
      <c r="H20" s="198">
        <v>8</v>
      </c>
      <c r="I20" s="199">
        <v>230102.31</v>
      </c>
      <c r="J20" s="198">
        <v>80</v>
      </c>
      <c r="K20" s="198">
        <v>80.260000000000005</v>
      </c>
      <c r="L20" s="200">
        <v>0</v>
      </c>
      <c r="M20" s="200">
        <v>0</v>
      </c>
      <c r="N20" s="200">
        <v>0</v>
      </c>
      <c r="O20" s="200">
        <v>0</v>
      </c>
      <c r="P20" s="198">
        <v>0</v>
      </c>
      <c r="Q20" s="198">
        <v>8</v>
      </c>
      <c r="R20" s="198">
        <v>0</v>
      </c>
      <c r="S20" s="198"/>
      <c r="T20" s="198">
        <v>0</v>
      </c>
      <c r="U20" s="198">
        <v>0</v>
      </c>
      <c r="V20" s="198">
        <v>0</v>
      </c>
      <c r="W20" s="198">
        <v>0</v>
      </c>
      <c r="X20" s="198">
        <v>0</v>
      </c>
      <c r="Y20" s="198">
        <v>0</v>
      </c>
      <c r="Z20" s="198">
        <v>0</v>
      </c>
      <c r="AA20" s="198">
        <v>0</v>
      </c>
      <c r="AB20" s="198">
        <v>0</v>
      </c>
      <c r="AC20" s="198">
        <v>0</v>
      </c>
      <c r="AD20" s="198">
        <v>0</v>
      </c>
      <c r="AE20" s="198">
        <v>0</v>
      </c>
      <c r="AF20" s="198">
        <v>0</v>
      </c>
      <c r="AG20" s="198">
        <v>2</v>
      </c>
    </row>
    <row r="21" spans="1:33" s="65" customFormat="1">
      <c r="A21" s="62" t="s">
        <v>408</v>
      </c>
      <c r="B21" s="169" t="s">
        <v>510</v>
      </c>
      <c r="C21" s="169" t="s">
        <v>521</v>
      </c>
      <c r="D21" s="169" t="s">
        <v>522</v>
      </c>
      <c r="E21" s="169" t="s">
        <v>513</v>
      </c>
      <c r="F21" s="198">
        <v>10</v>
      </c>
      <c r="G21" s="202">
        <v>286710.23</v>
      </c>
      <c r="H21" s="198">
        <v>8</v>
      </c>
      <c r="I21" s="199">
        <v>230102.31</v>
      </c>
      <c r="J21" s="198">
        <v>80</v>
      </c>
      <c r="K21" s="198">
        <v>80.260000000000005</v>
      </c>
      <c r="L21" s="200">
        <v>0</v>
      </c>
      <c r="M21" s="200">
        <v>0</v>
      </c>
      <c r="N21" s="200">
        <v>0</v>
      </c>
      <c r="O21" s="200">
        <v>0</v>
      </c>
      <c r="P21" s="198">
        <v>0</v>
      </c>
      <c r="Q21" s="198">
        <v>8</v>
      </c>
      <c r="R21" s="198">
        <v>0</v>
      </c>
      <c r="S21" s="198"/>
      <c r="T21" s="198">
        <v>0</v>
      </c>
      <c r="U21" s="198">
        <v>0</v>
      </c>
      <c r="V21" s="198">
        <v>0</v>
      </c>
      <c r="W21" s="198">
        <v>0</v>
      </c>
      <c r="X21" s="198">
        <v>0</v>
      </c>
      <c r="Y21" s="198">
        <v>0</v>
      </c>
      <c r="Z21" s="198">
        <v>0</v>
      </c>
      <c r="AA21" s="198">
        <v>0</v>
      </c>
      <c r="AB21" s="198">
        <v>0</v>
      </c>
      <c r="AC21" s="198">
        <v>0</v>
      </c>
      <c r="AD21" s="198">
        <v>0</v>
      </c>
      <c r="AE21" s="198">
        <v>0</v>
      </c>
      <c r="AF21" s="198">
        <v>0</v>
      </c>
      <c r="AG21" s="198">
        <v>2</v>
      </c>
    </row>
    <row r="22" spans="1:33" s="65" customFormat="1">
      <c r="A22" s="62" t="s">
        <v>408</v>
      </c>
      <c r="B22" s="169" t="s">
        <v>510</v>
      </c>
      <c r="C22" s="169" t="s">
        <v>521</v>
      </c>
      <c r="D22" s="169" t="s">
        <v>522</v>
      </c>
      <c r="E22" s="169" t="s">
        <v>513</v>
      </c>
      <c r="F22" s="198">
        <v>10</v>
      </c>
      <c r="G22" s="202">
        <v>286710.23</v>
      </c>
      <c r="H22" s="198">
        <v>8</v>
      </c>
      <c r="I22" s="199">
        <v>230102.31</v>
      </c>
      <c r="J22" s="198">
        <v>80</v>
      </c>
      <c r="K22" s="198">
        <v>80.260000000000005</v>
      </c>
      <c r="L22" s="200">
        <v>0</v>
      </c>
      <c r="M22" s="200">
        <v>0</v>
      </c>
      <c r="N22" s="200">
        <v>0</v>
      </c>
      <c r="O22" s="200">
        <v>0</v>
      </c>
      <c r="P22" s="198">
        <v>0</v>
      </c>
      <c r="Q22" s="198">
        <v>8</v>
      </c>
      <c r="R22" s="198">
        <v>0</v>
      </c>
      <c r="S22" s="198"/>
      <c r="T22" s="198">
        <v>0</v>
      </c>
      <c r="U22" s="198">
        <v>0</v>
      </c>
      <c r="V22" s="198">
        <v>0</v>
      </c>
      <c r="W22" s="198">
        <v>0</v>
      </c>
      <c r="X22" s="198">
        <v>0</v>
      </c>
      <c r="Y22" s="198">
        <v>0</v>
      </c>
      <c r="Z22" s="198">
        <v>0</v>
      </c>
      <c r="AA22" s="198">
        <v>0</v>
      </c>
      <c r="AB22" s="198">
        <v>0</v>
      </c>
      <c r="AC22" s="198">
        <v>0</v>
      </c>
      <c r="AD22" s="198">
        <v>0</v>
      </c>
      <c r="AE22" s="198">
        <v>0</v>
      </c>
      <c r="AF22" s="198">
        <v>0</v>
      </c>
      <c r="AG22" s="198">
        <v>2</v>
      </c>
    </row>
    <row r="23" spans="1:33" s="61" customFormat="1">
      <c r="A23" s="61" t="s">
        <v>523</v>
      </c>
      <c r="B23" s="65"/>
      <c r="C23" s="65"/>
      <c r="D23" s="65"/>
      <c r="E23" s="65"/>
      <c r="F23" s="107">
        <f>SUM(F20:F22)</f>
        <v>30</v>
      </c>
      <c r="G23" s="107">
        <f t="shared" ref="G23:AG23" si="3">SUM(G20:G22)</f>
        <v>860130.69</v>
      </c>
      <c r="H23" s="107">
        <f t="shared" si="3"/>
        <v>24</v>
      </c>
      <c r="I23" s="107">
        <f t="shared" si="3"/>
        <v>690306.92999999993</v>
      </c>
      <c r="J23" s="107">
        <f t="shared" si="3"/>
        <v>240</v>
      </c>
      <c r="K23" s="107">
        <f t="shared" si="3"/>
        <v>240.78000000000003</v>
      </c>
      <c r="L23" s="107">
        <f t="shared" si="3"/>
        <v>0</v>
      </c>
      <c r="M23" s="107">
        <f t="shared" si="3"/>
        <v>0</v>
      </c>
      <c r="N23" s="107">
        <f t="shared" si="3"/>
        <v>0</v>
      </c>
      <c r="O23" s="107">
        <f t="shared" si="3"/>
        <v>0</v>
      </c>
      <c r="P23" s="107">
        <f t="shared" si="3"/>
        <v>0</v>
      </c>
      <c r="Q23" s="107">
        <f t="shared" si="3"/>
        <v>24</v>
      </c>
      <c r="R23" s="107">
        <f t="shared" si="3"/>
        <v>0</v>
      </c>
      <c r="S23" s="107">
        <f t="shared" si="3"/>
        <v>0</v>
      </c>
      <c r="T23" s="107">
        <f t="shared" si="3"/>
        <v>0</v>
      </c>
      <c r="U23" s="107">
        <f t="shared" si="3"/>
        <v>0</v>
      </c>
      <c r="V23" s="107">
        <f t="shared" si="3"/>
        <v>0</v>
      </c>
      <c r="W23" s="107">
        <f t="shared" si="3"/>
        <v>0</v>
      </c>
      <c r="X23" s="107">
        <f t="shared" si="3"/>
        <v>0</v>
      </c>
      <c r="Y23" s="107">
        <f t="shared" si="3"/>
        <v>0</v>
      </c>
      <c r="Z23" s="107">
        <f t="shared" si="3"/>
        <v>0</v>
      </c>
      <c r="AA23" s="107">
        <f t="shared" si="3"/>
        <v>0</v>
      </c>
      <c r="AB23" s="107">
        <f t="shared" si="3"/>
        <v>0</v>
      </c>
      <c r="AC23" s="107">
        <f t="shared" si="3"/>
        <v>0</v>
      </c>
      <c r="AD23" s="107">
        <f t="shared" si="3"/>
        <v>0</v>
      </c>
      <c r="AE23" s="107">
        <f t="shared" si="3"/>
        <v>0</v>
      </c>
      <c r="AF23" s="107">
        <f t="shared" si="3"/>
        <v>0</v>
      </c>
      <c r="AG23" s="107">
        <f t="shared" si="3"/>
        <v>6</v>
      </c>
    </row>
    <row r="24" spans="1:33" s="65" customFormat="1">
      <c r="A24" s="62"/>
      <c r="B24" s="169"/>
      <c r="C24" s="169"/>
      <c r="D24" s="169"/>
      <c r="E24" s="169"/>
    </row>
    <row r="25" spans="1:33" s="61" customFormat="1">
      <c r="A25" s="61" t="s">
        <v>524</v>
      </c>
      <c r="B25" s="65"/>
      <c r="C25" s="65"/>
      <c r="D25" s="65"/>
      <c r="E25" s="65"/>
      <c r="F25" s="107">
        <f>F23</f>
        <v>30</v>
      </c>
      <c r="G25" s="107">
        <f t="shared" ref="G25:AG25" si="4">G23</f>
        <v>860130.69</v>
      </c>
      <c r="H25" s="107">
        <f t="shared" si="4"/>
        <v>24</v>
      </c>
      <c r="I25" s="107">
        <f t="shared" si="4"/>
        <v>690306.92999999993</v>
      </c>
      <c r="J25" s="107">
        <f t="shared" si="4"/>
        <v>240</v>
      </c>
      <c r="K25" s="107">
        <f t="shared" si="4"/>
        <v>240.78000000000003</v>
      </c>
      <c r="L25" s="107">
        <f t="shared" si="4"/>
        <v>0</v>
      </c>
      <c r="M25" s="107">
        <f t="shared" si="4"/>
        <v>0</v>
      </c>
      <c r="N25" s="107">
        <f t="shared" si="4"/>
        <v>0</v>
      </c>
      <c r="O25" s="107">
        <f t="shared" si="4"/>
        <v>0</v>
      </c>
      <c r="P25" s="107">
        <f t="shared" si="4"/>
        <v>0</v>
      </c>
      <c r="Q25" s="107">
        <f t="shared" si="4"/>
        <v>24</v>
      </c>
      <c r="R25" s="107">
        <f t="shared" si="4"/>
        <v>0</v>
      </c>
      <c r="S25" s="107">
        <f t="shared" si="4"/>
        <v>0</v>
      </c>
      <c r="T25" s="107">
        <f t="shared" si="4"/>
        <v>0</v>
      </c>
      <c r="U25" s="107">
        <f t="shared" si="4"/>
        <v>0</v>
      </c>
      <c r="V25" s="107">
        <f t="shared" si="4"/>
        <v>0</v>
      </c>
      <c r="W25" s="107">
        <f t="shared" si="4"/>
        <v>0</v>
      </c>
      <c r="X25" s="107">
        <f t="shared" si="4"/>
        <v>0</v>
      </c>
      <c r="Y25" s="107">
        <f t="shared" si="4"/>
        <v>0</v>
      </c>
      <c r="Z25" s="107">
        <f t="shared" si="4"/>
        <v>0</v>
      </c>
      <c r="AA25" s="107">
        <f t="shared" si="4"/>
        <v>0</v>
      </c>
      <c r="AB25" s="107">
        <f t="shared" si="4"/>
        <v>0</v>
      </c>
      <c r="AC25" s="107">
        <f t="shared" si="4"/>
        <v>0</v>
      </c>
      <c r="AD25" s="107">
        <f t="shared" si="4"/>
        <v>0</v>
      </c>
      <c r="AE25" s="107">
        <f t="shared" si="4"/>
        <v>0</v>
      </c>
      <c r="AF25" s="107">
        <f t="shared" si="4"/>
        <v>0</v>
      </c>
      <c r="AG25" s="107">
        <f t="shared" si="4"/>
        <v>6</v>
      </c>
    </row>
    <row r="26" spans="1:33" s="61" customFormat="1">
      <c r="A26" s="61" t="s">
        <v>525</v>
      </c>
      <c r="B26" s="65"/>
      <c r="C26" s="65"/>
      <c r="D26" s="65"/>
      <c r="E26" s="65"/>
      <c r="F26" s="107">
        <f>F25+F15+F9</f>
        <v>110</v>
      </c>
      <c r="G26" s="107">
        <f t="shared" ref="G26:AG26" si="5">G25+G15</f>
        <v>2293681.84</v>
      </c>
      <c r="H26" s="107">
        <f t="shared" si="5"/>
        <v>64</v>
      </c>
      <c r="I26" s="107">
        <f t="shared" si="5"/>
        <v>1840818.4799999997</v>
      </c>
      <c r="J26" s="107">
        <f t="shared" si="5"/>
        <v>640</v>
      </c>
      <c r="K26" s="107">
        <f t="shared" si="5"/>
        <v>642.08000000000015</v>
      </c>
      <c r="L26" s="107">
        <f t="shared" si="5"/>
        <v>0</v>
      </c>
      <c r="M26" s="107">
        <f t="shared" si="5"/>
        <v>0</v>
      </c>
      <c r="N26" s="107">
        <f t="shared" si="5"/>
        <v>0</v>
      </c>
      <c r="O26" s="107">
        <f t="shared" si="5"/>
        <v>0</v>
      </c>
      <c r="P26" s="107">
        <f t="shared" si="5"/>
        <v>0</v>
      </c>
      <c r="Q26" s="107">
        <f t="shared" si="5"/>
        <v>64</v>
      </c>
      <c r="R26" s="107">
        <f t="shared" si="5"/>
        <v>0</v>
      </c>
      <c r="S26" s="107">
        <f t="shared" si="5"/>
        <v>0</v>
      </c>
      <c r="T26" s="107">
        <f t="shared" si="5"/>
        <v>0</v>
      </c>
      <c r="U26" s="107">
        <f t="shared" si="5"/>
        <v>0</v>
      </c>
      <c r="V26" s="107">
        <f t="shared" si="5"/>
        <v>0</v>
      </c>
      <c r="W26" s="107">
        <f t="shared" si="5"/>
        <v>0</v>
      </c>
      <c r="X26" s="107">
        <f t="shared" si="5"/>
        <v>0</v>
      </c>
      <c r="Y26" s="107">
        <f t="shared" si="5"/>
        <v>0</v>
      </c>
      <c r="Z26" s="107">
        <f t="shared" si="5"/>
        <v>0</v>
      </c>
      <c r="AA26" s="107">
        <f t="shared" si="5"/>
        <v>0</v>
      </c>
      <c r="AB26" s="107">
        <f t="shared" si="5"/>
        <v>0</v>
      </c>
      <c r="AC26" s="107">
        <f t="shared" si="5"/>
        <v>0</v>
      </c>
      <c r="AD26" s="107">
        <f t="shared" si="5"/>
        <v>0</v>
      </c>
      <c r="AE26" s="107">
        <f t="shared" si="5"/>
        <v>0</v>
      </c>
      <c r="AF26" s="107">
        <f t="shared" si="5"/>
        <v>0</v>
      </c>
      <c r="AG26" s="107">
        <f t="shared" si="5"/>
        <v>16</v>
      </c>
    </row>
    <row r="27" spans="1:33" s="61" customFormat="1">
      <c r="A27" s="61" t="s">
        <v>526</v>
      </c>
      <c r="B27" s="65"/>
      <c r="C27" s="65"/>
      <c r="D27" s="65"/>
      <c r="E27" s="65"/>
      <c r="F27" s="107">
        <f>F26</f>
        <v>110</v>
      </c>
      <c r="G27" s="107">
        <f t="shared" ref="G27:AG27" si="6">G26</f>
        <v>2293681.84</v>
      </c>
      <c r="H27" s="107">
        <f t="shared" si="6"/>
        <v>64</v>
      </c>
      <c r="I27" s="107">
        <f t="shared" si="6"/>
        <v>1840818.4799999997</v>
      </c>
      <c r="J27" s="107">
        <f t="shared" si="6"/>
        <v>640</v>
      </c>
      <c r="K27" s="107">
        <f t="shared" si="6"/>
        <v>642.08000000000015</v>
      </c>
      <c r="L27" s="107">
        <f t="shared" si="6"/>
        <v>0</v>
      </c>
      <c r="M27" s="107">
        <f t="shared" si="6"/>
        <v>0</v>
      </c>
      <c r="N27" s="107">
        <f t="shared" si="6"/>
        <v>0</v>
      </c>
      <c r="O27" s="107">
        <f t="shared" si="6"/>
        <v>0</v>
      </c>
      <c r="P27" s="107">
        <f t="shared" si="6"/>
        <v>0</v>
      </c>
      <c r="Q27" s="107">
        <f t="shared" si="6"/>
        <v>64</v>
      </c>
      <c r="R27" s="107">
        <f t="shared" si="6"/>
        <v>0</v>
      </c>
      <c r="S27" s="107">
        <f t="shared" si="6"/>
        <v>0</v>
      </c>
      <c r="T27" s="107">
        <f t="shared" si="6"/>
        <v>0</v>
      </c>
      <c r="U27" s="107">
        <f t="shared" si="6"/>
        <v>0</v>
      </c>
      <c r="V27" s="107">
        <f t="shared" si="6"/>
        <v>0</v>
      </c>
      <c r="W27" s="107">
        <f t="shared" si="6"/>
        <v>0</v>
      </c>
      <c r="X27" s="107">
        <f t="shared" si="6"/>
        <v>0</v>
      </c>
      <c r="Y27" s="107">
        <f t="shared" si="6"/>
        <v>0</v>
      </c>
      <c r="Z27" s="107">
        <f t="shared" si="6"/>
        <v>0</v>
      </c>
      <c r="AA27" s="107">
        <f t="shared" si="6"/>
        <v>0</v>
      </c>
      <c r="AB27" s="107">
        <f t="shared" si="6"/>
        <v>0</v>
      </c>
      <c r="AC27" s="107">
        <f t="shared" si="6"/>
        <v>0</v>
      </c>
      <c r="AD27" s="107">
        <f t="shared" si="6"/>
        <v>0</v>
      </c>
      <c r="AE27" s="107">
        <f t="shared" si="6"/>
        <v>0</v>
      </c>
      <c r="AF27" s="107">
        <f t="shared" si="6"/>
        <v>0</v>
      </c>
      <c r="AG27" s="107">
        <f t="shared" si="6"/>
        <v>16</v>
      </c>
    </row>
    <row r="28" spans="1:33" s="65" customFormat="1">
      <c r="A28" s="61"/>
    </row>
    <row r="29" spans="1:33" s="65" customFormat="1">
      <c r="A29" s="61"/>
    </row>
    <row r="30" spans="1:33" s="61" customFormat="1">
      <c r="A30" s="61" t="s">
        <v>527</v>
      </c>
      <c r="B30" s="65"/>
      <c r="C30" s="65"/>
      <c r="D30" s="65"/>
      <c r="E30" s="65"/>
    </row>
    <row r="31" spans="1:33" s="61" customFormat="1">
      <c r="A31" s="61" t="s">
        <v>476</v>
      </c>
      <c r="B31" s="65"/>
      <c r="C31" s="65"/>
      <c r="D31" s="65"/>
      <c r="E31" s="65"/>
    </row>
    <row r="32" spans="1:33" s="61" customFormat="1">
      <c r="A32" s="61" t="s">
        <v>528</v>
      </c>
      <c r="B32" s="65"/>
      <c r="C32" s="65"/>
      <c r="D32" s="65"/>
      <c r="E32" s="65"/>
    </row>
    <row r="33" spans="1:33" s="61" customFormat="1">
      <c r="A33" s="61" t="s">
        <v>529</v>
      </c>
      <c r="B33" s="65"/>
      <c r="C33" s="65"/>
      <c r="D33" s="65"/>
      <c r="E33" s="65"/>
    </row>
    <row r="34" spans="1:33" s="65" customFormat="1" ht="63">
      <c r="A34" s="62" t="s">
        <v>67</v>
      </c>
      <c r="B34" s="169" t="s">
        <v>467</v>
      </c>
      <c r="C34" s="169" t="s">
        <v>468</v>
      </c>
      <c r="D34" s="169" t="s">
        <v>127</v>
      </c>
      <c r="E34" s="169" t="s">
        <v>70</v>
      </c>
      <c r="F34" s="206" t="s">
        <v>614</v>
      </c>
      <c r="G34" s="206" t="s">
        <v>615</v>
      </c>
      <c r="H34" s="206" t="s">
        <v>616</v>
      </c>
      <c r="I34" s="207" t="s">
        <v>617</v>
      </c>
      <c r="J34" s="206" t="s">
        <v>618</v>
      </c>
      <c r="K34" s="206" t="s">
        <v>619</v>
      </c>
      <c r="L34" s="208" t="s">
        <v>620</v>
      </c>
      <c r="M34" s="208" t="s">
        <v>669</v>
      </c>
      <c r="N34" s="208" t="s">
        <v>621</v>
      </c>
      <c r="O34" s="208" t="s">
        <v>622</v>
      </c>
      <c r="P34" s="206" t="s">
        <v>623</v>
      </c>
      <c r="Q34" s="206" t="s">
        <v>624</v>
      </c>
      <c r="R34" s="206" t="s">
        <v>625</v>
      </c>
      <c r="S34" s="206" t="s">
        <v>626</v>
      </c>
      <c r="T34" s="206" t="s">
        <v>627</v>
      </c>
      <c r="U34" s="206" t="s">
        <v>628</v>
      </c>
      <c r="V34" s="206" t="s">
        <v>629</v>
      </c>
      <c r="W34" s="206" t="s">
        <v>630</v>
      </c>
      <c r="X34" s="206" t="s">
        <v>631</v>
      </c>
      <c r="Y34" s="206" t="s">
        <v>632</v>
      </c>
      <c r="Z34" s="206" t="s">
        <v>633</v>
      </c>
      <c r="AA34" s="206" t="s">
        <v>634</v>
      </c>
      <c r="AB34" s="206" t="s">
        <v>635</v>
      </c>
      <c r="AC34" s="206" t="s">
        <v>636</v>
      </c>
      <c r="AD34" s="206" t="s">
        <v>637</v>
      </c>
      <c r="AE34" s="206" t="s">
        <v>638</v>
      </c>
      <c r="AF34" s="206" t="s">
        <v>639</v>
      </c>
      <c r="AG34" s="206" t="s">
        <v>640</v>
      </c>
    </row>
    <row r="35" spans="1:33" s="65" customFormat="1">
      <c r="A35" s="62" t="s">
        <v>408</v>
      </c>
      <c r="B35" s="169" t="s">
        <v>510</v>
      </c>
      <c r="C35" s="169" t="s">
        <v>530</v>
      </c>
      <c r="D35" s="169" t="s">
        <v>531</v>
      </c>
      <c r="E35" s="169" t="s">
        <v>411</v>
      </c>
      <c r="F35" s="169">
        <v>10</v>
      </c>
      <c r="G35" s="170">
        <v>286710.23</v>
      </c>
      <c r="H35" s="169">
        <v>8</v>
      </c>
      <c r="I35" s="203">
        <v>230102.31</v>
      </c>
      <c r="J35" s="169">
        <v>80</v>
      </c>
      <c r="K35" s="169">
        <v>80.260000000000005</v>
      </c>
      <c r="L35" s="204">
        <v>0</v>
      </c>
      <c r="M35" s="204">
        <v>0</v>
      </c>
      <c r="N35" s="204">
        <v>0</v>
      </c>
      <c r="O35" s="204">
        <v>0</v>
      </c>
      <c r="P35" s="206">
        <v>0</v>
      </c>
      <c r="Q35" s="169">
        <v>8</v>
      </c>
      <c r="R35" s="206">
        <v>0</v>
      </c>
      <c r="S35" s="206"/>
      <c r="T35" s="206">
        <v>0</v>
      </c>
      <c r="U35" s="206">
        <v>0</v>
      </c>
      <c r="V35" s="206">
        <v>0</v>
      </c>
      <c r="W35" s="206">
        <v>0</v>
      </c>
      <c r="X35" s="206">
        <v>0</v>
      </c>
      <c r="Y35" s="206">
        <v>0</v>
      </c>
      <c r="Z35" s="206">
        <v>0</v>
      </c>
      <c r="AA35" s="206"/>
      <c r="AB35" s="206"/>
      <c r="AC35" s="206">
        <v>0</v>
      </c>
      <c r="AD35" s="206">
        <v>0</v>
      </c>
      <c r="AE35" s="206">
        <v>0</v>
      </c>
      <c r="AF35" s="206">
        <v>0</v>
      </c>
      <c r="AG35" s="206">
        <v>2</v>
      </c>
    </row>
    <row r="36" spans="1:33" s="65" customFormat="1">
      <c r="A36" s="62" t="s">
        <v>408</v>
      </c>
      <c r="B36" s="169" t="s">
        <v>510</v>
      </c>
      <c r="C36" s="169" t="s">
        <v>530</v>
      </c>
      <c r="D36" s="169" t="s">
        <v>531</v>
      </c>
      <c r="E36" s="169" t="s">
        <v>513</v>
      </c>
      <c r="F36" s="169">
        <v>10</v>
      </c>
      <c r="G36" s="170">
        <v>286710.23</v>
      </c>
      <c r="H36" s="169">
        <v>8</v>
      </c>
      <c r="I36" s="203">
        <v>230102.31</v>
      </c>
      <c r="J36" s="169">
        <v>80</v>
      </c>
      <c r="K36" s="169">
        <v>80.260000000000005</v>
      </c>
      <c r="L36" s="204">
        <v>0</v>
      </c>
      <c r="M36" s="204">
        <v>0</v>
      </c>
      <c r="N36" s="204">
        <v>0</v>
      </c>
      <c r="O36" s="204">
        <v>0</v>
      </c>
      <c r="P36" s="206">
        <v>0</v>
      </c>
      <c r="Q36" s="169">
        <v>8</v>
      </c>
      <c r="R36" s="206">
        <v>0</v>
      </c>
      <c r="S36" s="206"/>
      <c r="T36" s="206">
        <v>0</v>
      </c>
      <c r="U36" s="206">
        <v>0</v>
      </c>
      <c r="V36" s="206">
        <v>0</v>
      </c>
      <c r="W36" s="206">
        <v>0</v>
      </c>
      <c r="X36" s="206">
        <v>0</v>
      </c>
      <c r="Y36" s="206">
        <v>0</v>
      </c>
      <c r="Z36" s="206">
        <v>0</v>
      </c>
      <c r="AA36" s="206"/>
      <c r="AB36" s="206"/>
      <c r="AC36" s="206">
        <v>0</v>
      </c>
      <c r="AD36" s="206">
        <v>0</v>
      </c>
      <c r="AE36" s="206">
        <v>0</v>
      </c>
      <c r="AF36" s="206">
        <v>0</v>
      </c>
      <c r="AG36" s="206">
        <v>2</v>
      </c>
    </row>
    <row r="37" spans="1:33" s="65" customFormat="1">
      <c r="A37" s="62" t="s">
        <v>408</v>
      </c>
      <c r="B37" s="169" t="s">
        <v>510</v>
      </c>
      <c r="C37" s="169" t="s">
        <v>530</v>
      </c>
      <c r="D37" s="169" t="s">
        <v>531</v>
      </c>
      <c r="E37" s="169" t="s">
        <v>513</v>
      </c>
      <c r="F37" s="169">
        <v>10</v>
      </c>
      <c r="G37" s="170">
        <v>286710.23</v>
      </c>
      <c r="H37" s="169">
        <v>8</v>
      </c>
      <c r="I37" s="203">
        <v>230102.31</v>
      </c>
      <c r="J37" s="169">
        <v>80</v>
      </c>
      <c r="K37" s="169">
        <v>80.260000000000005</v>
      </c>
      <c r="L37" s="204">
        <v>0</v>
      </c>
      <c r="M37" s="204">
        <v>0</v>
      </c>
      <c r="N37" s="204">
        <v>0</v>
      </c>
      <c r="O37" s="204">
        <v>0</v>
      </c>
      <c r="P37" s="206">
        <v>0</v>
      </c>
      <c r="Q37" s="169">
        <v>8</v>
      </c>
      <c r="R37" s="206">
        <v>0</v>
      </c>
      <c r="S37" s="206"/>
      <c r="T37" s="206">
        <v>0</v>
      </c>
      <c r="U37" s="206">
        <v>0</v>
      </c>
      <c r="V37" s="206">
        <v>0</v>
      </c>
      <c r="W37" s="206">
        <v>0</v>
      </c>
      <c r="X37" s="206">
        <v>0</v>
      </c>
      <c r="Y37" s="206">
        <v>0</v>
      </c>
      <c r="Z37" s="206">
        <v>0</v>
      </c>
      <c r="AA37" s="206"/>
      <c r="AB37" s="206"/>
      <c r="AC37" s="206">
        <v>0</v>
      </c>
      <c r="AD37" s="206">
        <v>0</v>
      </c>
      <c r="AE37" s="206">
        <v>0</v>
      </c>
      <c r="AF37" s="206">
        <v>0</v>
      </c>
      <c r="AG37" s="206">
        <v>2</v>
      </c>
    </row>
    <row r="38" spans="1:33" s="61" customFormat="1">
      <c r="A38" s="61" t="s">
        <v>532</v>
      </c>
      <c r="B38" s="65"/>
      <c r="C38" s="65"/>
      <c r="D38" s="65"/>
      <c r="E38" s="65"/>
      <c r="F38" s="65">
        <f>SUM(F35:F37)</f>
        <v>30</v>
      </c>
      <c r="G38" s="65">
        <f t="shared" ref="G38:AG38" si="7">SUM(G35:G37)</f>
        <v>860130.69</v>
      </c>
      <c r="H38" s="65">
        <f t="shared" si="7"/>
        <v>24</v>
      </c>
      <c r="I38" s="65">
        <f t="shared" si="7"/>
        <v>690306.92999999993</v>
      </c>
      <c r="J38" s="65">
        <f t="shared" si="7"/>
        <v>240</v>
      </c>
      <c r="K38" s="65">
        <f t="shared" si="7"/>
        <v>240.78000000000003</v>
      </c>
      <c r="L38" s="65">
        <f t="shared" si="7"/>
        <v>0</v>
      </c>
      <c r="M38" s="65">
        <f t="shared" si="7"/>
        <v>0</v>
      </c>
      <c r="N38" s="65">
        <f t="shared" si="7"/>
        <v>0</v>
      </c>
      <c r="O38" s="65">
        <f t="shared" si="7"/>
        <v>0</v>
      </c>
      <c r="P38" s="65">
        <f t="shared" si="7"/>
        <v>0</v>
      </c>
      <c r="Q38" s="65">
        <f t="shared" si="7"/>
        <v>24</v>
      </c>
      <c r="R38" s="65">
        <f t="shared" si="7"/>
        <v>0</v>
      </c>
      <c r="S38" s="65">
        <f t="shared" si="7"/>
        <v>0</v>
      </c>
      <c r="T38" s="65">
        <f t="shared" si="7"/>
        <v>0</v>
      </c>
      <c r="U38" s="65">
        <f t="shared" si="7"/>
        <v>0</v>
      </c>
      <c r="V38" s="65">
        <f t="shared" si="7"/>
        <v>0</v>
      </c>
      <c r="W38" s="65">
        <f t="shared" si="7"/>
        <v>0</v>
      </c>
      <c r="X38" s="65">
        <f t="shared" si="7"/>
        <v>0</v>
      </c>
      <c r="Y38" s="65">
        <f t="shared" si="7"/>
        <v>0</v>
      </c>
      <c r="Z38" s="65">
        <f t="shared" si="7"/>
        <v>0</v>
      </c>
      <c r="AA38" s="65">
        <f t="shared" si="7"/>
        <v>0</v>
      </c>
      <c r="AB38" s="65">
        <f t="shared" si="7"/>
        <v>0</v>
      </c>
      <c r="AC38" s="65">
        <f t="shared" si="7"/>
        <v>0</v>
      </c>
      <c r="AD38" s="65">
        <f t="shared" si="7"/>
        <v>0</v>
      </c>
      <c r="AE38" s="65">
        <f t="shared" si="7"/>
        <v>0</v>
      </c>
      <c r="AF38" s="65">
        <f t="shared" si="7"/>
        <v>0</v>
      </c>
      <c r="AG38" s="65">
        <f t="shared" si="7"/>
        <v>6</v>
      </c>
    </row>
    <row r="39" spans="1:33" s="65" customFormat="1">
      <c r="A39" s="62"/>
      <c r="B39" s="169"/>
      <c r="C39" s="169"/>
      <c r="D39" s="169"/>
      <c r="E39" s="169"/>
    </row>
    <row r="40" spans="1:33" s="61" customFormat="1">
      <c r="A40" s="61" t="s">
        <v>533</v>
      </c>
      <c r="B40" s="65"/>
      <c r="C40" s="65"/>
      <c r="D40" s="65"/>
      <c r="E40" s="65"/>
    </row>
    <row r="41" spans="1:33" s="65" customFormat="1" ht="63">
      <c r="A41" s="62" t="s">
        <v>67</v>
      </c>
      <c r="B41" s="169" t="s">
        <v>467</v>
      </c>
      <c r="C41" s="169" t="s">
        <v>468</v>
      </c>
      <c r="D41" s="169" t="s">
        <v>127</v>
      </c>
      <c r="E41" s="169" t="s">
        <v>70</v>
      </c>
      <c r="F41" s="206" t="s">
        <v>614</v>
      </c>
      <c r="G41" s="206" t="s">
        <v>615</v>
      </c>
      <c r="H41" s="206" t="s">
        <v>616</v>
      </c>
      <c r="I41" s="207" t="s">
        <v>617</v>
      </c>
      <c r="J41" s="206" t="s">
        <v>618</v>
      </c>
      <c r="K41" s="206" t="s">
        <v>619</v>
      </c>
      <c r="L41" s="208" t="s">
        <v>620</v>
      </c>
      <c r="M41" s="208" t="s">
        <v>669</v>
      </c>
      <c r="N41" s="208" t="s">
        <v>621</v>
      </c>
      <c r="O41" s="208" t="s">
        <v>622</v>
      </c>
      <c r="P41" s="206" t="s">
        <v>623</v>
      </c>
      <c r="Q41" s="206" t="s">
        <v>624</v>
      </c>
      <c r="R41" s="206" t="s">
        <v>625</v>
      </c>
      <c r="S41" s="206" t="s">
        <v>626</v>
      </c>
      <c r="T41" s="206" t="s">
        <v>627</v>
      </c>
      <c r="U41" s="206" t="s">
        <v>628</v>
      </c>
      <c r="V41" s="206" t="s">
        <v>629</v>
      </c>
      <c r="W41" s="206" t="s">
        <v>630</v>
      </c>
      <c r="X41" s="206" t="s">
        <v>631</v>
      </c>
      <c r="Y41" s="206" t="s">
        <v>632</v>
      </c>
      <c r="Z41" s="206" t="s">
        <v>633</v>
      </c>
      <c r="AA41" s="206" t="s">
        <v>634</v>
      </c>
      <c r="AB41" s="206" t="s">
        <v>635</v>
      </c>
      <c r="AC41" s="206" t="s">
        <v>636</v>
      </c>
      <c r="AD41" s="206" t="s">
        <v>637</v>
      </c>
      <c r="AE41" s="206" t="s">
        <v>638</v>
      </c>
      <c r="AF41" s="206" t="s">
        <v>639</v>
      </c>
      <c r="AG41" s="206" t="s">
        <v>640</v>
      </c>
    </row>
    <row r="42" spans="1:33" s="65" customFormat="1">
      <c r="A42" s="62" t="s">
        <v>408</v>
      </c>
      <c r="B42" s="169" t="s">
        <v>510</v>
      </c>
      <c r="C42" s="169" t="s">
        <v>530</v>
      </c>
      <c r="D42" s="169" t="s">
        <v>534</v>
      </c>
      <c r="E42" s="169" t="s">
        <v>411</v>
      </c>
      <c r="F42" s="169">
        <v>10</v>
      </c>
      <c r="G42" s="170">
        <v>286710.23</v>
      </c>
      <c r="H42" s="169">
        <v>8</v>
      </c>
      <c r="I42" s="203">
        <v>230102.31</v>
      </c>
      <c r="J42" s="169">
        <v>80</v>
      </c>
      <c r="K42" s="169">
        <v>80.260000000000005</v>
      </c>
      <c r="L42" s="204">
        <v>0</v>
      </c>
      <c r="M42" s="204">
        <v>0</v>
      </c>
      <c r="N42" s="204">
        <v>0</v>
      </c>
      <c r="O42" s="204">
        <v>0</v>
      </c>
      <c r="P42" s="169">
        <v>0</v>
      </c>
      <c r="Q42" s="169">
        <v>8</v>
      </c>
      <c r="R42" s="169">
        <v>0</v>
      </c>
      <c r="S42" s="169"/>
      <c r="T42" s="169">
        <v>0</v>
      </c>
      <c r="U42" s="169">
        <v>0</v>
      </c>
      <c r="V42" s="169">
        <v>0</v>
      </c>
      <c r="W42" s="169">
        <v>0</v>
      </c>
      <c r="X42" s="169">
        <v>0</v>
      </c>
      <c r="Y42" s="169">
        <v>0</v>
      </c>
      <c r="Z42" s="169">
        <v>0</v>
      </c>
      <c r="AA42" s="169"/>
      <c r="AB42" s="169"/>
      <c r="AC42" s="169">
        <v>0</v>
      </c>
      <c r="AD42" s="169">
        <v>0</v>
      </c>
      <c r="AE42" s="169">
        <v>0</v>
      </c>
      <c r="AF42" s="169">
        <v>0</v>
      </c>
      <c r="AG42" s="169">
        <v>2</v>
      </c>
    </row>
    <row r="43" spans="1:33" s="65" customFormat="1">
      <c r="A43" s="62" t="s">
        <v>408</v>
      </c>
      <c r="B43" s="169" t="s">
        <v>510</v>
      </c>
      <c r="C43" s="169" t="s">
        <v>530</v>
      </c>
      <c r="D43" s="169" t="s">
        <v>534</v>
      </c>
      <c r="E43" s="169" t="s">
        <v>513</v>
      </c>
      <c r="F43" s="169">
        <v>10</v>
      </c>
      <c r="G43" s="170">
        <v>286710.23</v>
      </c>
      <c r="H43" s="169">
        <v>8</v>
      </c>
      <c r="I43" s="203">
        <v>230102.31</v>
      </c>
      <c r="J43" s="169">
        <v>80</v>
      </c>
      <c r="K43" s="169">
        <v>80.260000000000005</v>
      </c>
      <c r="L43" s="204">
        <v>0</v>
      </c>
      <c r="M43" s="204">
        <v>0</v>
      </c>
      <c r="N43" s="204">
        <v>0</v>
      </c>
      <c r="O43" s="204">
        <v>0</v>
      </c>
      <c r="P43" s="169">
        <v>0</v>
      </c>
      <c r="Q43" s="169">
        <v>8</v>
      </c>
      <c r="R43" s="169">
        <v>0</v>
      </c>
      <c r="S43" s="169"/>
      <c r="T43" s="169">
        <v>0</v>
      </c>
      <c r="U43" s="169">
        <v>0</v>
      </c>
      <c r="V43" s="169">
        <v>0</v>
      </c>
      <c r="W43" s="169">
        <v>0</v>
      </c>
      <c r="X43" s="169">
        <v>0</v>
      </c>
      <c r="Y43" s="169">
        <v>0</v>
      </c>
      <c r="Z43" s="169">
        <v>0</v>
      </c>
      <c r="AA43" s="169"/>
      <c r="AB43" s="169"/>
      <c r="AC43" s="169">
        <v>0</v>
      </c>
      <c r="AD43" s="169">
        <v>0</v>
      </c>
      <c r="AE43" s="169">
        <v>0</v>
      </c>
      <c r="AF43" s="169">
        <v>0</v>
      </c>
      <c r="AG43" s="169">
        <v>2</v>
      </c>
    </row>
    <row r="44" spans="1:33" s="61" customFormat="1">
      <c r="A44" s="61" t="s">
        <v>535</v>
      </c>
      <c r="B44" s="65"/>
      <c r="C44" s="65"/>
      <c r="D44" s="65"/>
      <c r="E44" s="65"/>
      <c r="F44" s="65">
        <f>SUM(F41:F43)</f>
        <v>20</v>
      </c>
      <c r="G44" s="65">
        <f t="shared" ref="G44:AG44" si="8">SUM(G41:G43)</f>
        <v>573420.46</v>
      </c>
      <c r="H44" s="65">
        <f t="shared" si="8"/>
        <v>16</v>
      </c>
      <c r="I44" s="65">
        <f t="shared" si="8"/>
        <v>460204.62</v>
      </c>
      <c r="J44" s="65">
        <f t="shared" si="8"/>
        <v>160</v>
      </c>
      <c r="K44" s="65">
        <f t="shared" si="8"/>
        <v>160.52000000000001</v>
      </c>
      <c r="L44" s="65">
        <f t="shared" si="8"/>
        <v>0</v>
      </c>
      <c r="M44" s="65">
        <f t="shared" si="8"/>
        <v>0</v>
      </c>
      <c r="N44" s="65">
        <f t="shared" si="8"/>
        <v>0</v>
      </c>
      <c r="O44" s="65">
        <f t="shared" si="8"/>
        <v>0</v>
      </c>
      <c r="P44" s="65">
        <f t="shared" si="8"/>
        <v>0</v>
      </c>
      <c r="Q44" s="65">
        <f t="shared" si="8"/>
        <v>16</v>
      </c>
      <c r="R44" s="65">
        <f t="shared" si="8"/>
        <v>0</v>
      </c>
      <c r="S44" s="65">
        <f t="shared" si="8"/>
        <v>0</v>
      </c>
      <c r="T44" s="65">
        <f t="shared" si="8"/>
        <v>0</v>
      </c>
      <c r="U44" s="65">
        <f t="shared" si="8"/>
        <v>0</v>
      </c>
      <c r="V44" s="65">
        <f t="shared" si="8"/>
        <v>0</v>
      </c>
      <c r="W44" s="65">
        <f t="shared" si="8"/>
        <v>0</v>
      </c>
      <c r="X44" s="65">
        <f t="shared" si="8"/>
        <v>0</v>
      </c>
      <c r="Y44" s="65">
        <f t="shared" si="8"/>
        <v>0</v>
      </c>
      <c r="Z44" s="65">
        <f t="shared" si="8"/>
        <v>0</v>
      </c>
      <c r="AA44" s="65">
        <f t="shared" si="8"/>
        <v>0</v>
      </c>
      <c r="AB44" s="65">
        <f t="shared" si="8"/>
        <v>0</v>
      </c>
      <c r="AC44" s="65">
        <f t="shared" si="8"/>
        <v>0</v>
      </c>
      <c r="AD44" s="65">
        <f t="shared" si="8"/>
        <v>0</v>
      </c>
      <c r="AE44" s="65">
        <f t="shared" si="8"/>
        <v>0</v>
      </c>
      <c r="AF44" s="65">
        <f t="shared" si="8"/>
        <v>0</v>
      </c>
      <c r="AG44" s="65">
        <f t="shared" si="8"/>
        <v>4</v>
      </c>
    </row>
    <row r="45" spans="1:33" s="65" customFormat="1">
      <c r="A45" s="61"/>
    </row>
    <row r="46" spans="1:33" s="61" customFormat="1">
      <c r="A46" s="61" t="s">
        <v>536</v>
      </c>
      <c r="B46" s="65"/>
      <c r="C46" s="65"/>
      <c r="D46" s="65"/>
      <c r="E46" s="65"/>
      <c r="F46" s="65">
        <f>F38+F44</f>
        <v>50</v>
      </c>
      <c r="G46" s="65">
        <f t="shared" ref="G46:AG46" si="9">G38+G44</f>
        <v>1433551.15</v>
      </c>
      <c r="H46" s="65">
        <f t="shared" si="9"/>
        <v>40</v>
      </c>
      <c r="I46" s="65">
        <f t="shared" si="9"/>
        <v>1150511.5499999998</v>
      </c>
      <c r="J46" s="65">
        <f t="shared" si="9"/>
        <v>400</v>
      </c>
      <c r="K46" s="65">
        <f t="shared" si="9"/>
        <v>401.30000000000007</v>
      </c>
      <c r="L46" s="65">
        <f t="shared" si="9"/>
        <v>0</v>
      </c>
      <c r="M46" s="65">
        <f t="shared" si="9"/>
        <v>0</v>
      </c>
      <c r="N46" s="65">
        <f t="shared" si="9"/>
        <v>0</v>
      </c>
      <c r="O46" s="65">
        <f t="shared" si="9"/>
        <v>0</v>
      </c>
      <c r="P46" s="65">
        <f t="shared" si="9"/>
        <v>0</v>
      </c>
      <c r="Q46" s="65">
        <f t="shared" si="9"/>
        <v>40</v>
      </c>
      <c r="R46" s="65">
        <f t="shared" si="9"/>
        <v>0</v>
      </c>
      <c r="S46" s="65">
        <f t="shared" si="9"/>
        <v>0</v>
      </c>
      <c r="T46" s="65">
        <f t="shared" si="9"/>
        <v>0</v>
      </c>
      <c r="U46" s="65">
        <f t="shared" si="9"/>
        <v>0</v>
      </c>
      <c r="V46" s="65">
        <f t="shared" si="9"/>
        <v>0</v>
      </c>
      <c r="W46" s="65">
        <f t="shared" si="9"/>
        <v>0</v>
      </c>
      <c r="X46" s="65">
        <f t="shared" si="9"/>
        <v>0</v>
      </c>
      <c r="Y46" s="65">
        <f t="shared" si="9"/>
        <v>0</v>
      </c>
      <c r="Z46" s="65">
        <f t="shared" si="9"/>
        <v>0</v>
      </c>
      <c r="AA46" s="65">
        <f t="shared" si="9"/>
        <v>0</v>
      </c>
      <c r="AB46" s="65">
        <f t="shared" si="9"/>
        <v>0</v>
      </c>
      <c r="AC46" s="65">
        <f t="shared" si="9"/>
        <v>0</v>
      </c>
      <c r="AD46" s="65">
        <f t="shared" si="9"/>
        <v>0</v>
      </c>
      <c r="AE46" s="65">
        <f t="shared" si="9"/>
        <v>0</v>
      </c>
      <c r="AF46" s="65">
        <f t="shared" si="9"/>
        <v>0</v>
      </c>
      <c r="AG46" s="65">
        <f t="shared" si="9"/>
        <v>10</v>
      </c>
    </row>
    <row r="47" spans="1:33" s="65" customFormat="1">
      <c r="A47" s="61"/>
      <c r="G47" s="107"/>
    </row>
    <row r="48" spans="1:33" s="61" customFormat="1">
      <c r="A48" s="61" t="s">
        <v>537</v>
      </c>
      <c r="B48" s="65"/>
      <c r="C48" s="65"/>
      <c r="D48" s="65"/>
      <c r="E48" s="65"/>
      <c r="G48" s="107"/>
    </row>
    <row r="49" spans="1:33" s="61" customFormat="1">
      <c r="A49" s="61" t="s">
        <v>538</v>
      </c>
      <c r="B49" s="65"/>
      <c r="C49" s="65"/>
      <c r="D49" s="65"/>
      <c r="E49" s="65"/>
      <c r="G49" s="107"/>
    </row>
    <row r="50" spans="1:33" s="65" customFormat="1" ht="63">
      <c r="A50" s="62" t="s">
        <v>67</v>
      </c>
      <c r="B50" s="169" t="s">
        <v>467</v>
      </c>
      <c r="C50" s="169" t="s">
        <v>468</v>
      </c>
      <c r="D50" s="169" t="s">
        <v>127</v>
      </c>
      <c r="E50" s="169" t="s">
        <v>70</v>
      </c>
      <c r="F50" s="206" t="s">
        <v>614</v>
      </c>
      <c r="G50" s="198" t="s">
        <v>615</v>
      </c>
      <c r="H50" s="206" t="s">
        <v>616</v>
      </c>
      <c r="I50" s="207" t="s">
        <v>617</v>
      </c>
      <c r="J50" s="206" t="s">
        <v>618</v>
      </c>
      <c r="K50" s="206" t="s">
        <v>619</v>
      </c>
      <c r="L50" s="208" t="s">
        <v>620</v>
      </c>
      <c r="M50" s="208" t="s">
        <v>669</v>
      </c>
      <c r="N50" s="208" t="s">
        <v>621</v>
      </c>
      <c r="O50" s="208" t="s">
        <v>622</v>
      </c>
      <c r="P50" s="206" t="s">
        <v>623</v>
      </c>
      <c r="Q50" s="206" t="s">
        <v>624</v>
      </c>
      <c r="R50" s="206" t="s">
        <v>625</v>
      </c>
      <c r="S50" s="206" t="s">
        <v>626</v>
      </c>
      <c r="T50" s="206" t="s">
        <v>627</v>
      </c>
      <c r="U50" s="206" t="s">
        <v>628</v>
      </c>
      <c r="V50" s="206" t="s">
        <v>629</v>
      </c>
      <c r="W50" s="206" t="s">
        <v>630</v>
      </c>
      <c r="X50" s="206" t="s">
        <v>631</v>
      </c>
      <c r="Y50" s="206" t="s">
        <v>632</v>
      </c>
      <c r="Z50" s="206" t="s">
        <v>633</v>
      </c>
      <c r="AA50" s="206" t="s">
        <v>634</v>
      </c>
      <c r="AB50" s="206" t="s">
        <v>635</v>
      </c>
      <c r="AC50" s="206" t="s">
        <v>636</v>
      </c>
      <c r="AD50" s="206" t="s">
        <v>637</v>
      </c>
      <c r="AE50" s="206" t="s">
        <v>638</v>
      </c>
      <c r="AF50" s="206" t="s">
        <v>639</v>
      </c>
      <c r="AG50" s="206" t="s">
        <v>640</v>
      </c>
    </row>
    <row r="51" spans="1:33" s="65" customFormat="1">
      <c r="A51" s="62" t="s">
        <v>408</v>
      </c>
      <c r="B51" s="169" t="s">
        <v>510</v>
      </c>
      <c r="C51" s="169" t="s">
        <v>539</v>
      </c>
      <c r="D51" s="169" t="s">
        <v>540</v>
      </c>
      <c r="E51" s="169" t="s">
        <v>411</v>
      </c>
      <c r="F51" s="169">
        <v>10</v>
      </c>
      <c r="G51" s="170">
        <v>286710.23</v>
      </c>
      <c r="H51" s="169">
        <v>8</v>
      </c>
      <c r="I51" s="203">
        <v>230102.31</v>
      </c>
      <c r="J51" s="169">
        <v>80</v>
      </c>
      <c r="K51" s="169">
        <v>80.260000000000005</v>
      </c>
      <c r="L51" s="204">
        <v>0</v>
      </c>
      <c r="M51" s="204">
        <v>0</v>
      </c>
      <c r="N51" s="204">
        <v>0</v>
      </c>
      <c r="O51" s="204">
        <v>0</v>
      </c>
      <c r="P51" s="169">
        <v>0</v>
      </c>
      <c r="Q51" s="169">
        <v>8</v>
      </c>
      <c r="R51" s="169">
        <v>0</v>
      </c>
      <c r="S51" s="169"/>
      <c r="T51" s="169">
        <v>0</v>
      </c>
      <c r="U51" s="169">
        <v>0</v>
      </c>
      <c r="V51" s="169">
        <v>0</v>
      </c>
      <c r="W51" s="169">
        <v>0</v>
      </c>
      <c r="X51" s="169">
        <v>0</v>
      </c>
      <c r="Y51" s="169">
        <v>0</v>
      </c>
      <c r="Z51" s="169">
        <v>0</v>
      </c>
      <c r="AA51" s="169"/>
      <c r="AB51" s="169"/>
      <c r="AC51" s="169">
        <v>0</v>
      </c>
      <c r="AD51" s="169">
        <v>0</v>
      </c>
      <c r="AE51" s="169">
        <v>0</v>
      </c>
      <c r="AF51" s="169">
        <v>0</v>
      </c>
      <c r="AG51" s="169">
        <v>2</v>
      </c>
    </row>
    <row r="52" spans="1:33" s="65" customFormat="1">
      <c r="A52" s="62" t="s">
        <v>408</v>
      </c>
      <c r="B52" s="169" t="s">
        <v>510</v>
      </c>
      <c r="C52" s="169" t="s">
        <v>539</v>
      </c>
      <c r="D52" s="169" t="s">
        <v>540</v>
      </c>
      <c r="E52" s="169" t="s">
        <v>513</v>
      </c>
      <c r="F52" s="169">
        <v>10</v>
      </c>
      <c r="G52" s="170">
        <v>286710.23</v>
      </c>
      <c r="H52" s="169">
        <v>8</v>
      </c>
      <c r="I52" s="203">
        <v>230102.31</v>
      </c>
      <c r="J52" s="169">
        <v>80</v>
      </c>
      <c r="K52" s="169">
        <v>80.260000000000005</v>
      </c>
      <c r="L52" s="204">
        <v>0</v>
      </c>
      <c r="M52" s="204">
        <v>0</v>
      </c>
      <c r="N52" s="204">
        <v>0</v>
      </c>
      <c r="O52" s="204">
        <v>0</v>
      </c>
      <c r="P52" s="169">
        <v>0</v>
      </c>
      <c r="Q52" s="169">
        <v>8</v>
      </c>
      <c r="R52" s="169">
        <v>0</v>
      </c>
      <c r="S52" s="169"/>
      <c r="T52" s="169">
        <v>0</v>
      </c>
      <c r="U52" s="169">
        <v>0</v>
      </c>
      <c r="V52" s="169">
        <v>0</v>
      </c>
      <c r="W52" s="169">
        <v>0</v>
      </c>
      <c r="X52" s="169">
        <v>0</v>
      </c>
      <c r="Y52" s="169">
        <v>0</v>
      </c>
      <c r="Z52" s="169">
        <v>0</v>
      </c>
      <c r="AA52" s="169"/>
      <c r="AB52" s="169"/>
      <c r="AC52" s="169">
        <v>0</v>
      </c>
      <c r="AD52" s="169">
        <v>0</v>
      </c>
      <c r="AE52" s="169">
        <v>0</v>
      </c>
      <c r="AF52" s="169">
        <v>0</v>
      </c>
      <c r="AG52" s="169">
        <v>2</v>
      </c>
    </row>
    <row r="53" spans="1:33" s="65" customFormat="1">
      <c r="A53" s="62" t="s">
        <v>408</v>
      </c>
      <c r="B53" s="169" t="s">
        <v>510</v>
      </c>
      <c r="C53" s="169" t="s">
        <v>539</v>
      </c>
      <c r="D53" s="169" t="s">
        <v>540</v>
      </c>
      <c r="E53" s="169" t="s">
        <v>513</v>
      </c>
      <c r="F53" s="169">
        <v>10</v>
      </c>
      <c r="G53" s="170">
        <v>286710.23</v>
      </c>
      <c r="H53" s="169">
        <v>8</v>
      </c>
      <c r="I53" s="203">
        <v>230102.31</v>
      </c>
      <c r="J53" s="169">
        <v>80</v>
      </c>
      <c r="K53" s="169">
        <v>80.260000000000005</v>
      </c>
      <c r="L53" s="204">
        <v>0</v>
      </c>
      <c r="M53" s="204">
        <v>0</v>
      </c>
      <c r="N53" s="204">
        <v>0</v>
      </c>
      <c r="O53" s="204">
        <v>0</v>
      </c>
      <c r="P53" s="169">
        <v>0</v>
      </c>
      <c r="Q53" s="169">
        <v>8</v>
      </c>
      <c r="R53" s="169">
        <v>0</v>
      </c>
      <c r="S53" s="169"/>
      <c r="T53" s="169">
        <v>0</v>
      </c>
      <c r="U53" s="169">
        <v>0</v>
      </c>
      <c r="V53" s="169">
        <v>0</v>
      </c>
      <c r="W53" s="169">
        <v>0</v>
      </c>
      <c r="X53" s="169">
        <v>0</v>
      </c>
      <c r="Y53" s="169">
        <v>0</v>
      </c>
      <c r="Z53" s="169">
        <v>0</v>
      </c>
      <c r="AA53" s="169"/>
      <c r="AB53" s="169"/>
      <c r="AC53" s="169">
        <v>0</v>
      </c>
      <c r="AD53" s="169">
        <v>0</v>
      </c>
      <c r="AE53" s="169">
        <v>0</v>
      </c>
      <c r="AF53" s="169">
        <v>0</v>
      </c>
      <c r="AG53" s="169">
        <v>2</v>
      </c>
    </row>
    <row r="54" spans="1:33" s="61" customFormat="1">
      <c r="A54" s="61" t="s">
        <v>541</v>
      </c>
      <c r="B54" s="65"/>
      <c r="C54" s="65"/>
      <c r="D54" s="65"/>
      <c r="E54" s="65"/>
      <c r="F54" s="65">
        <f>SUM(F51:F53)</f>
        <v>30</v>
      </c>
      <c r="G54" s="65">
        <f t="shared" ref="G54:AB54" si="10">SUM(G51:G53)</f>
        <v>860130.69</v>
      </c>
      <c r="H54" s="65">
        <f t="shared" si="10"/>
        <v>24</v>
      </c>
      <c r="I54" s="65">
        <f t="shared" si="10"/>
        <v>690306.92999999993</v>
      </c>
      <c r="J54" s="65">
        <f t="shared" si="10"/>
        <v>240</v>
      </c>
      <c r="K54" s="65">
        <f t="shared" si="10"/>
        <v>240.78000000000003</v>
      </c>
      <c r="L54" s="65">
        <f t="shared" si="10"/>
        <v>0</v>
      </c>
      <c r="M54" s="65">
        <f t="shared" si="10"/>
        <v>0</v>
      </c>
      <c r="N54" s="65">
        <f t="shared" si="10"/>
        <v>0</v>
      </c>
      <c r="O54" s="65">
        <f t="shared" si="10"/>
        <v>0</v>
      </c>
      <c r="P54" s="65">
        <f t="shared" si="10"/>
        <v>0</v>
      </c>
      <c r="Q54" s="65">
        <f t="shared" si="10"/>
        <v>24</v>
      </c>
      <c r="R54" s="65">
        <f t="shared" si="10"/>
        <v>0</v>
      </c>
      <c r="S54" s="65">
        <f t="shared" si="10"/>
        <v>0</v>
      </c>
      <c r="T54" s="65">
        <f t="shared" si="10"/>
        <v>0</v>
      </c>
      <c r="U54" s="65">
        <f t="shared" si="10"/>
        <v>0</v>
      </c>
      <c r="V54" s="65">
        <f t="shared" si="10"/>
        <v>0</v>
      </c>
      <c r="W54" s="65">
        <f t="shared" si="10"/>
        <v>0</v>
      </c>
      <c r="X54" s="65">
        <f t="shared" si="10"/>
        <v>0</v>
      </c>
      <c r="Y54" s="65">
        <f t="shared" si="10"/>
        <v>0</v>
      </c>
      <c r="Z54" s="65">
        <f t="shared" si="10"/>
        <v>0</v>
      </c>
      <c r="AA54" s="65">
        <f t="shared" si="10"/>
        <v>0</v>
      </c>
      <c r="AB54" s="65">
        <f t="shared" si="10"/>
        <v>0</v>
      </c>
      <c r="AC54" s="65">
        <f t="shared" ref="AC54" si="11">SUM(AC51:AC53)</f>
        <v>0</v>
      </c>
      <c r="AD54" s="65">
        <f t="shared" ref="AD54:AG54" si="12">SUM(AD51:AD53)</f>
        <v>0</v>
      </c>
      <c r="AE54" s="65">
        <f t="shared" si="12"/>
        <v>0</v>
      </c>
      <c r="AF54" s="65">
        <f t="shared" si="12"/>
        <v>0</v>
      </c>
      <c r="AG54" s="65">
        <f t="shared" si="12"/>
        <v>6</v>
      </c>
    </row>
    <row r="55" spans="1:33" s="65" customFormat="1">
      <c r="A55" s="62"/>
      <c r="B55" s="169"/>
      <c r="C55" s="169"/>
      <c r="D55" s="169"/>
      <c r="E55" s="169"/>
    </row>
    <row r="56" spans="1:33" s="61" customFormat="1">
      <c r="A56" s="61" t="s">
        <v>542</v>
      </c>
      <c r="B56" s="65"/>
      <c r="C56" s="65"/>
      <c r="D56" s="65"/>
      <c r="E56" s="65"/>
      <c r="F56" s="65">
        <f>F54</f>
        <v>30</v>
      </c>
      <c r="G56" s="65">
        <f t="shared" ref="G56:AG56" si="13">G54</f>
        <v>860130.69</v>
      </c>
      <c r="H56" s="65">
        <f t="shared" si="13"/>
        <v>24</v>
      </c>
      <c r="I56" s="65">
        <f t="shared" si="13"/>
        <v>690306.92999999993</v>
      </c>
      <c r="J56" s="65">
        <f t="shared" si="13"/>
        <v>240</v>
      </c>
      <c r="K56" s="65">
        <f t="shared" si="13"/>
        <v>240.78000000000003</v>
      </c>
      <c r="L56" s="65">
        <f t="shared" si="13"/>
        <v>0</v>
      </c>
      <c r="M56" s="65">
        <f t="shared" si="13"/>
        <v>0</v>
      </c>
      <c r="N56" s="65">
        <f t="shared" si="13"/>
        <v>0</v>
      </c>
      <c r="O56" s="65">
        <f t="shared" si="13"/>
        <v>0</v>
      </c>
      <c r="P56" s="65">
        <f t="shared" si="13"/>
        <v>0</v>
      </c>
      <c r="Q56" s="65">
        <f t="shared" si="13"/>
        <v>24</v>
      </c>
      <c r="R56" s="65">
        <f t="shared" si="13"/>
        <v>0</v>
      </c>
      <c r="S56" s="65">
        <f t="shared" si="13"/>
        <v>0</v>
      </c>
      <c r="T56" s="65">
        <f t="shared" si="13"/>
        <v>0</v>
      </c>
      <c r="U56" s="65">
        <f t="shared" si="13"/>
        <v>0</v>
      </c>
      <c r="V56" s="65">
        <f t="shared" si="13"/>
        <v>0</v>
      </c>
      <c r="W56" s="65">
        <f t="shared" si="13"/>
        <v>0</v>
      </c>
      <c r="X56" s="65">
        <f t="shared" si="13"/>
        <v>0</v>
      </c>
      <c r="Y56" s="65">
        <f t="shared" si="13"/>
        <v>0</v>
      </c>
      <c r="Z56" s="65">
        <f t="shared" si="13"/>
        <v>0</v>
      </c>
      <c r="AA56" s="65">
        <f t="shared" si="13"/>
        <v>0</v>
      </c>
      <c r="AB56" s="65">
        <f t="shared" si="13"/>
        <v>0</v>
      </c>
      <c r="AC56" s="65">
        <f t="shared" si="13"/>
        <v>0</v>
      </c>
      <c r="AD56" s="65">
        <f t="shared" si="13"/>
        <v>0</v>
      </c>
      <c r="AE56" s="65">
        <f t="shared" si="13"/>
        <v>0</v>
      </c>
      <c r="AF56" s="65">
        <f t="shared" si="13"/>
        <v>0</v>
      </c>
      <c r="AG56" s="65">
        <f t="shared" si="13"/>
        <v>6</v>
      </c>
    </row>
    <row r="57" spans="1:33" s="65" customFormat="1">
      <c r="A57" s="61"/>
    </row>
    <row r="58" spans="1:33" s="70" customFormat="1">
      <c r="A58" s="70" t="s">
        <v>525</v>
      </c>
      <c r="B58" s="69"/>
      <c r="C58" s="69"/>
      <c r="D58" s="69"/>
      <c r="E58" s="69"/>
      <c r="F58" s="104">
        <f>F56+F46</f>
        <v>80</v>
      </c>
      <c r="G58" s="104">
        <f t="shared" ref="G58:AG58" si="14">G56+G46</f>
        <v>2293681.84</v>
      </c>
      <c r="H58" s="104">
        <f t="shared" si="14"/>
        <v>64</v>
      </c>
      <c r="I58" s="104">
        <f t="shared" si="14"/>
        <v>1840818.4799999997</v>
      </c>
      <c r="J58" s="104">
        <f t="shared" si="14"/>
        <v>640</v>
      </c>
      <c r="K58" s="104">
        <f t="shared" si="14"/>
        <v>642.08000000000015</v>
      </c>
      <c r="L58" s="104">
        <f t="shared" si="14"/>
        <v>0</v>
      </c>
      <c r="M58" s="104">
        <f t="shared" si="14"/>
        <v>0</v>
      </c>
      <c r="N58" s="104">
        <f t="shared" si="14"/>
        <v>0</v>
      </c>
      <c r="O58" s="104">
        <f t="shared" si="14"/>
        <v>0</v>
      </c>
      <c r="P58" s="104">
        <f t="shared" si="14"/>
        <v>0</v>
      </c>
      <c r="Q58" s="104">
        <f t="shared" si="14"/>
        <v>64</v>
      </c>
      <c r="R58" s="104">
        <f t="shared" si="14"/>
        <v>0</v>
      </c>
      <c r="S58" s="104">
        <f t="shared" si="14"/>
        <v>0</v>
      </c>
      <c r="T58" s="104">
        <f t="shared" si="14"/>
        <v>0</v>
      </c>
      <c r="U58" s="104">
        <f t="shared" si="14"/>
        <v>0</v>
      </c>
      <c r="V58" s="104">
        <f t="shared" si="14"/>
        <v>0</v>
      </c>
      <c r="W58" s="104">
        <f t="shared" si="14"/>
        <v>0</v>
      </c>
      <c r="X58" s="104">
        <f t="shared" si="14"/>
        <v>0</v>
      </c>
      <c r="Y58" s="104">
        <f t="shared" si="14"/>
        <v>0</v>
      </c>
      <c r="Z58" s="104">
        <f t="shared" si="14"/>
        <v>0</v>
      </c>
      <c r="AA58" s="104">
        <f t="shared" si="14"/>
        <v>0</v>
      </c>
      <c r="AB58" s="104">
        <f t="shared" si="14"/>
        <v>0</v>
      </c>
      <c r="AC58" s="104">
        <f t="shared" si="14"/>
        <v>0</v>
      </c>
      <c r="AD58" s="104">
        <f t="shared" si="14"/>
        <v>0</v>
      </c>
      <c r="AE58" s="104">
        <f t="shared" si="14"/>
        <v>0</v>
      </c>
      <c r="AF58" s="104">
        <f t="shared" si="14"/>
        <v>0</v>
      </c>
      <c r="AG58" s="104">
        <f t="shared" si="14"/>
        <v>16</v>
      </c>
    </row>
    <row r="59" spans="1:33" s="70" customFormat="1">
      <c r="A59" s="70" t="s">
        <v>543</v>
      </c>
      <c r="B59" s="69"/>
      <c r="C59" s="69"/>
      <c r="D59" s="69"/>
      <c r="E59" s="69"/>
      <c r="F59" s="104">
        <f>F58</f>
        <v>80</v>
      </c>
      <c r="G59" s="104">
        <f t="shared" ref="G59:AG59" si="15">G58</f>
        <v>2293681.84</v>
      </c>
      <c r="H59" s="104">
        <f t="shared" si="15"/>
        <v>64</v>
      </c>
      <c r="I59" s="104">
        <f t="shared" si="15"/>
        <v>1840818.4799999997</v>
      </c>
      <c r="J59" s="104">
        <f t="shared" si="15"/>
        <v>640</v>
      </c>
      <c r="K59" s="104">
        <f t="shared" si="15"/>
        <v>642.08000000000015</v>
      </c>
      <c r="L59" s="104">
        <f t="shared" si="15"/>
        <v>0</v>
      </c>
      <c r="M59" s="104">
        <f t="shared" si="15"/>
        <v>0</v>
      </c>
      <c r="N59" s="104">
        <f t="shared" si="15"/>
        <v>0</v>
      </c>
      <c r="O59" s="104">
        <f t="shared" si="15"/>
        <v>0</v>
      </c>
      <c r="P59" s="104">
        <f t="shared" si="15"/>
        <v>0</v>
      </c>
      <c r="Q59" s="104">
        <f t="shared" si="15"/>
        <v>64</v>
      </c>
      <c r="R59" s="104">
        <f t="shared" si="15"/>
        <v>0</v>
      </c>
      <c r="S59" s="104">
        <f t="shared" si="15"/>
        <v>0</v>
      </c>
      <c r="T59" s="104">
        <f t="shared" si="15"/>
        <v>0</v>
      </c>
      <c r="U59" s="104">
        <f t="shared" si="15"/>
        <v>0</v>
      </c>
      <c r="V59" s="104">
        <f t="shared" si="15"/>
        <v>0</v>
      </c>
      <c r="W59" s="104">
        <f t="shared" si="15"/>
        <v>0</v>
      </c>
      <c r="X59" s="104">
        <f t="shared" si="15"/>
        <v>0</v>
      </c>
      <c r="Y59" s="104">
        <f t="shared" si="15"/>
        <v>0</v>
      </c>
      <c r="Z59" s="104">
        <f t="shared" si="15"/>
        <v>0</v>
      </c>
      <c r="AA59" s="104">
        <f t="shared" si="15"/>
        <v>0</v>
      </c>
      <c r="AB59" s="104">
        <f t="shared" si="15"/>
        <v>0</v>
      </c>
      <c r="AC59" s="104">
        <f t="shared" si="15"/>
        <v>0</v>
      </c>
      <c r="AD59" s="104">
        <f t="shared" si="15"/>
        <v>0</v>
      </c>
      <c r="AE59" s="104">
        <f t="shared" si="15"/>
        <v>0</v>
      </c>
      <c r="AF59" s="104">
        <f t="shared" si="15"/>
        <v>0</v>
      </c>
      <c r="AG59" s="104">
        <f t="shared" si="15"/>
        <v>16</v>
      </c>
    </row>
    <row r="60" spans="1:33" s="70" customFormat="1">
      <c r="A60" s="70" t="s">
        <v>314</v>
      </c>
      <c r="B60" s="69"/>
      <c r="C60" s="69"/>
      <c r="D60" s="69"/>
      <c r="E60" s="69"/>
      <c r="F60" s="104">
        <f>F27+F59</f>
        <v>190</v>
      </c>
      <c r="G60" s="104">
        <f t="shared" ref="G60:AG60" si="16">G27+G59</f>
        <v>4587363.68</v>
      </c>
      <c r="H60" s="104">
        <f t="shared" si="16"/>
        <v>128</v>
      </c>
      <c r="I60" s="104">
        <f t="shared" si="16"/>
        <v>3681636.9599999995</v>
      </c>
      <c r="J60" s="104">
        <f t="shared" si="16"/>
        <v>1280</v>
      </c>
      <c r="K60" s="104">
        <f t="shared" si="16"/>
        <v>1284.1600000000003</v>
      </c>
      <c r="L60" s="104">
        <f t="shared" si="16"/>
        <v>0</v>
      </c>
      <c r="M60" s="104">
        <f t="shared" si="16"/>
        <v>0</v>
      </c>
      <c r="N60" s="104">
        <f t="shared" si="16"/>
        <v>0</v>
      </c>
      <c r="O60" s="104">
        <f t="shared" si="16"/>
        <v>0</v>
      </c>
      <c r="P60" s="104">
        <f t="shared" si="16"/>
        <v>0</v>
      </c>
      <c r="Q60" s="104">
        <f t="shared" si="16"/>
        <v>128</v>
      </c>
      <c r="R60" s="104">
        <f t="shared" si="16"/>
        <v>0</v>
      </c>
      <c r="S60" s="104">
        <f t="shared" si="16"/>
        <v>0</v>
      </c>
      <c r="T60" s="104">
        <f t="shared" si="16"/>
        <v>0</v>
      </c>
      <c r="U60" s="104">
        <f t="shared" si="16"/>
        <v>0</v>
      </c>
      <c r="V60" s="104">
        <f t="shared" si="16"/>
        <v>0</v>
      </c>
      <c r="W60" s="104">
        <f t="shared" si="16"/>
        <v>0</v>
      </c>
      <c r="X60" s="104">
        <f t="shared" si="16"/>
        <v>0</v>
      </c>
      <c r="Y60" s="104">
        <f t="shared" si="16"/>
        <v>0</v>
      </c>
      <c r="Z60" s="104">
        <f t="shared" si="16"/>
        <v>0</v>
      </c>
      <c r="AA60" s="104">
        <f t="shared" si="16"/>
        <v>0</v>
      </c>
      <c r="AB60" s="104">
        <f t="shared" si="16"/>
        <v>0</v>
      </c>
      <c r="AC60" s="104">
        <f t="shared" si="16"/>
        <v>0</v>
      </c>
      <c r="AD60" s="104">
        <f t="shared" si="16"/>
        <v>0</v>
      </c>
      <c r="AE60" s="104">
        <f t="shared" si="16"/>
        <v>0</v>
      </c>
      <c r="AF60" s="104">
        <f t="shared" si="16"/>
        <v>0</v>
      </c>
      <c r="AG60" s="104">
        <f t="shared" si="16"/>
        <v>32</v>
      </c>
    </row>
    <row r="61" spans="1:33">
      <c r="A61" s="70"/>
    </row>
    <row r="62" spans="1:33">
      <c r="A62" s="70" t="s">
        <v>544</v>
      </c>
      <c r="F62" s="104">
        <f t="shared" ref="F62:AG62" si="17">F9</f>
        <v>30</v>
      </c>
      <c r="G62" s="104">
        <f t="shared" si="17"/>
        <v>860130.69</v>
      </c>
      <c r="H62" s="104">
        <f t="shared" si="17"/>
        <v>24</v>
      </c>
      <c r="I62" s="104">
        <f t="shared" si="17"/>
        <v>690306.92999999993</v>
      </c>
      <c r="J62" s="104">
        <f t="shared" si="17"/>
        <v>240</v>
      </c>
      <c r="K62" s="104">
        <f t="shared" si="17"/>
        <v>240.78000000000003</v>
      </c>
      <c r="L62" s="104">
        <f t="shared" si="17"/>
        <v>0</v>
      </c>
      <c r="M62" s="104">
        <f t="shared" si="17"/>
        <v>0</v>
      </c>
      <c r="N62" s="104">
        <f t="shared" si="17"/>
        <v>0</v>
      </c>
      <c r="O62" s="104">
        <f t="shared" si="17"/>
        <v>0</v>
      </c>
      <c r="P62" s="104">
        <f t="shared" si="17"/>
        <v>0</v>
      </c>
      <c r="Q62" s="104">
        <f t="shared" si="17"/>
        <v>24</v>
      </c>
      <c r="R62" s="104">
        <f t="shared" si="17"/>
        <v>0</v>
      </c>
      <c r="S62" s="104">
        <f t="shared" si="17"/>
        <v>0</v>
      </c>
      <c r="T62" s="104">
        <f t="shared" si="17"/>
        <v>0</v>
      </c>
      <c r="U62" s="104">
        <f t="shared" si="17"/>
        <v>0</v>
      </c>
      <c r="V62" s="104">
        <f t="shared" si="17"/>
        <v>0</v>
      </c>
      <c r="W62" s="104">
        <f t="shared" si="17"/>
        <v>0</v>
      </c>
      <c r="X62" s="104">
        <f t="shared" si="17"/>
        <v>0</v>
      </c>
      <c r="Y62" s="104">
        <f t="shared" si="17"/>
        <v>0</v>
      </c>
      <c r="Z62" s="104">
        <f t="shared" si="17"/>
        <v>0</v>
      </c>
      <c r="AA62" s="104">
        <f t="shared" si="17"/>
        <v>0</v>
      </c>
      <c r="AB62" s="104">
        <f t="shared" si="17"/>
        <v>0</v>
      </c>
      <c r="AC62" s="104">
        <f t="shared" si="17"/>
        <v>0</v>
      </c>
      <c r="AD62" s="104">
        <f t="shared" si="17"/>
        <v>0</v>
      </c>
      <c r="AE62" s="104">
        <f t="shared" si="17"/>
        <v>0</v>
      </c>
      <c r="AF62" s="104">
        <f t="shared" si="17"/>
        <v>0</v>
      </c>
      <c r="AG62" s="104">
        <f t="shared" si="17"/>
        <v>6</v>
      </c>
    </row>
    <row r="63" spans="1:33">
      <c r="A63" s="70" t="s">
        <v>545</v>
      </c>
      <c r="F63" s="104">
        <f t="shared" ref="F63:AG63" si="18">F14</f>
        <v>20</v>
      </c>
      <c r="G63" s="104">
        <f t="shared" si="18"/>
        <v>573420.46</v>
      </c>
      <c r="H63" s="104">
        <f t="shared" si="18"/>
        <v>16</v>
      </c>
      <c r="I63" s="104">
        <f t="shared" si="18"/>
        <v>460204.62</v>
      </c>
      <c r="J63" s="104">
        <f t="shared" si="18"/>
        <v>160</v>
      </c>
      <c r="K63" s="104">
        <f t="shared" si="18"/>
        <v>160.52000000000001</v>
      </c>
      <c r="L63" s="104">
        <f t="shared" si="18"/>
        <v>0</v>
      </c>
      <c r="M63" s="104">
        <f t="shared" si="18"/>
        <v>0</v>
      </c>
      <c r="N63" s="104">
        <f t="shared" si="18"/>
        <v>0</v>
      </c>
      <c r="O63" s="104">
        <f t="shared" si="18"/>
        <v>0</v>
      </c>
      <c r="P63" s="104">
        <f t="shared" si="18"/>
        <v>0</v>
      </c>
      <c r="Q63" s="104">
        <f t="shared" si="18"/>
        <v>16</v>
      </c>
      <c r="R63" s="104">
        <f t="shared" si="18"/>
        <v>0</v>
      </c>
      <c r="S63" s="104">
        <f t="shared" si="18"/>
        <v>0</v>
      </c>
      <c r="T63" s="104">
        <f t="shared" si="18"/>
        <v>0</v>
      </c>
      <c r="U63" s="104">
        <f t="shared" si="18"/>
        <v>0</v>
      </c>
      <c r="V63" s="104">
        <f t="shared" si="18"/>
        <v>0</v>
      </c>
      <c r="W63" s="104">
        <f t="shared" si="18"/>
        <v>0</v>
      </c>
      <c r="X63" s="104">
        <f t="shared" si="18"/>
        <v>0</v>
      </c>
      <c r="Y63" s="104">
        <f t="shared" si="18"/>
        <v>0</v>
      </c>
      <c r="Z63" s="104">
        <f t="shared" si="18"/>
        <v>0</v>
      </c>
      <c r="AA63" s="104">
        <f t="shared" si="18"/>
        <v>0</v>
      </c>
      <c r="AB63" s="104">
        <f t="shared" si="18"/>
        <v>0</v>
      </c>
      <c r="AC63" s="104">
        <f t="shared" si="18"/>
        <v>0</v>
      </c>
      <c r="AD63" s="104">
        <f t="shared" si="18"/>
        <v>0</v>
      </c>
      <c r="AE63" s="104">
        <f t="shared" si="18"/>
        <v>0</v>
      </c>
      <c r="AF63" s="104">
        <f t="shared" si="18"/>
        <v>0</v>
      </c>
      <c r="AG63" s="104">
        <f t="shared" si="18"/>
        <v>4</v>
      </c>
    </row>
    <row r="64" spans="1:33">
      <c r="A64" s="70" t="s">
        <v>546</v>
      </c>
      <c r="F64" s="104">
        <f t="shared" ref="F64:AG64" si="19">F23</f>
        <v>30</v>
      </c>
      <c r="G64" s="104">
        <f t="shared" si="19"/>
        <v>860130.69</v>
      </c>
      <c r="H64" s="104">
        <f t="shared" si="19"/>
        <v>24</v>
      </c>
      <c r="I64" s="104">
        <f t="shared" si="19"/>
        <v>690306.92999999993</v>
      </c>
      <c r="J64" s="104">
        <f t="shared" si="19"/>
        <v>240</v>
      </c>
      <c r="K64" s="104">
        <f t="shared" si="19"/>
        <v>240.78000000000003</v>
      </c>
      <c r="L64" s="104">
        <f t="shared" si="19"/>
        <v>0</v>
      </c>
      <c r="M64" s="104">
        <f t="shared" si="19"/>
        <v>0</v>
      </c>
      <c r="N64" s="104">
        <f t="shared" si="19"/>
        <v>0</v>
      </c>
      <c r="O64" s="104">
        <f t="shared" si="19"/>
        <v>0</v>
      </c>
      <c r="P64" s="104">
        <f t="shared" si="19"/>
        <v>0</v>
      </c>
      <c r="Q64" s="104">
        <f t="shared" si="19"/>
        <v>24</v>
      </c>
      <c r="R64" s="104">
        <f t="shared" si="19"/>
        <v>0</v>
      </c>
      <c r="S64" s="104">
        <f t="shared" si="19"/>
        <v>0</v>
      </c>
      <c r="T64" s="104">
        <f t="shared" si="19"/>
        <v>0</v>
      </c>
      <c r="U64" s="104">
        <f t="shared" si="19"/>
        <v>0</v>
      </c>
      <c r="V64" s="104">
        <f t="shared" si="19"/>
        <v>0</v>
      </c>
      <c r="W64" s="104">
        <f t="shared" si="19"/>
        <v>0</v>
      </c>
      <c r="X64" s="104">
        <f t="shared" si="19"/>
        <v>0</v>
      </c>
      <c r="Y64" s="104">
        <f t="shared" si="19"/>
        <v>0</v>
      </c>
      <c r="Z64" s="104">
        <f t="shared" si="19"/>
        <v>0</v>
      </c>
      <c r="AA64" s="104">
        <f t="shared" si="19"/>
        <v>0</v>
      </c>
      <c r="AB64" s="104">
        <f t="shared" si="19"/>
        <v>0</v>
      </c>
      <c r="AC64" s="104">
        <f t="shared" si="19"/>
        <v>0</v>
      </c>
      <c r="AD64" s="104">
        <f t="shared" si="19"/>
        <v>0</v>
      </c>
      <c r="AE64" s="104">
        <f t="shared" si="19"/>
        <v>0</v>
      </c>
      <c r="AF64" s="104">
        <f t="shared" si="19"/>
        <v>0</v>
      </c>
      <c r="AG64" s="104">
        <f t="shared" si="19"/>
        <v>6</v>
      </c>
    </row>
    <row r="65" spans="1:33">
      <c r="A65" s="70" t="s">
        <v>547</v>
      </c>
      <c r="F65" s="104">
        <f>F38</f>
        <v>30</v>
      </c>
      <c r="G65" s="104">
        <f t="shared" ref="G65:AG65" si="20">G38</f>
        <v>860130.69</v>
      </c>
      <c r="H65" s="104">
        <f t="shared" si="20"/>
        <v>24</v>
      </c>
      <c r="I65" s="104">
        <f t="shared" si="20"/>
        <v>690306.92999999993</v>
      </c>
      <c r="J65" s="104">
        <f t="shared" si="20"/>
        <v>240</v>
      </c>
      <c r="K65" s="104">
        <f t="shared" si="20"/>
        <v>240.78000000000003</v>
      </c>
      <c r="L65" s="104">
        <f t="shared" si="20"/>
        <v>0</v>
      </c>
      <c r="M65" s="104">
        <f t="shared" si="20"/>
        <v>0</v>
      </c>
      <c r="N65" s="104">
        <f t="shared" si="20"/>
        <v>0</v>
      </c>
      <c r="O65" s="104">
        <f t="shared" si="20"/>
        <v>0</v>
      </c>
      <c r="P65" s="104">
        <f t="shared" si="20"/>
        <v>0</v>
      </c>
      <c r="Q65" s="104">
        <f t="shared" si="20"/>
        <v>24</v>
      </c>
      <c r="R65" s="104">
        <f t="shared" si="20"/>
        <v>0</v>
      </c>
      <c r="S65" s="104">
        <f t="shared" si="20"/>
        <v>0</v>
      </c>
      <c r="T65" s="104">
        <f t="shared" si="20"/>
        <v>0</v>
      </c>
      <c r="U65" s="104">
        <f t="shared" si="20"/>
        <v>0</v>
      </c>
      <c r="V65" s="104">
        <f t="shared" si="20"/>
        <v>0</v>
      </c>
      <c r="W65" s="104">
        <f t="shared" si="20"/>
        <v>0</v>
      </c>
      <c r="X65" s="104">
        <f t="shared" si="20"/>
        <v>0</v>
      </c>
      <c r="Y65" s="104">
        <f t="shared" si="20"/>
        <v>0</v>
      </c>
      <c r="Z65" s="104">
        <f t="shared" si="20"/>
        <v>0</v>
      </c>
      <c r="AA65" s="104">
        <f t="shared" si="20"/>
        <v>0</v>
      </c>
      <c r="AB65" s="104">
        <f t="shared" si="20"/>
        <v>0</v>
      </c>
      <c r="AC65" s="104">
        <f t="shared" si="20"/>
        <v>0</v>
      </c>
      <c r="AD65" s="104">
        <f t="shared" si="20"/>
        <v>0</v>
      </c>
      <c r="AE65" s="104">
        <f t="shared" si="20"/>
        <v>0</v>
      </c>
      <c r="AF65" s="104">
        <f t="shared" si="20"/>
        <v>0</v>
      </c>
      <c r="AG65" s="104">
        <f t="shared" si="20"/>
        <v>6</v>
      </c>
    </row>
    <row r="66" spans="1:33">
      <c r="A66" s="70" t="s">
        <v>548</v>
      </c>
      <c r="F66" s="104">
        <f>F44</f>
        <v>20</v>
      </c>
      <c r="G66" s="104">
        <f t="shared" ref="G66:AG66" si="21">G44</f>
        <v>573420.46</v>
      </c>
      <c r="H66" s="104">
        <f t="shared" si="21"/>
        <v>16</v>
      </c>
      <c r="I66" s="104">
        <f t="shared" si="21"/>
        <v>460204.62</v>
      </c>
      <c r="J66" s="104">
        <f t="shared" si="21"/>
        <v>160</v>
      </c>
      <c r="K66" s="104">
        <f t="shared" si="21"/>
        <v>160.52000000000001</v>
      </c>
      <c r="L66" s="104">
        <f t="shared" si="21"/>
        <v>0</v>
      </c>
      <c r="M66" s="104">
        <f t="shared" si="21"/>
        <v>0</v>
      </c>
      <c r="N66" s="104">
        <f t="shared" si="21"/>
        <v>0</v>
      </c>
      <c r="O66" s="104">
        <f t="shared" si="21"/>
        <v>0</v>
      </c>
      <c r="P66" s="104">
        <f t="shared" si="21"/>
        <v>0</v>
      </c>
      <c r="Q66" s="104">
        <f t="shared" si="21"/>
        <v>16</v>
      </c>
      <c r="R66" s="104">
        <f t="shared" si="21"/>
        <v>0</v>
      </c>
      <c r="S66" s="104">
        <f t="shared" si="21"/>
        <v>0</v>
      </c>
      <c r="T66" s="104">
        <f t="shared" si="21"/>
        <v>0</v>
      </c>
      <c r="U66" s="104">
        <f t="shared" si="21"/>
        <v>0</v>
      </c>
      <c r="V66" s="104">
        <f t="shared" si="21"/>
        <v>0</v>
      </c>
      <c r="W66" s="104">
        <f t="shared" si="21"/>
        <v>0</v>
      </c>
      <c r="X66" s="104">
        <f t="shared" si="21"/>
        <v>0</v>
      </c>
      <c r="Y66" s="104">
        <f t="shared" si="21"/>
        <v>0</v>
      </c>
      <c r="Z66" s="104">
        <f t="shared" si="21"/>
        <v>0</v>
      </c>
      <c r="AA66" s="104">
        <f t="shared" si="21"/>
        <v>0</v>
      </c>
      <c r="AB66" s="104">
        <f t="shared" si="21"/>
        <v>0</v>
      </c>
      <c r="AC66" s="104">
        <f t="shared" si="21"/>
        <v>0</v>
      </c>
      <c r="AD66" s="104">
        <f t="shared" si="21"/>
        <v>0</v>
      </c>
      <c r="AE66" s="104">
        <f t="shared" si="21"/>
        <v>0</v>
      </c>
      <c r="AF66" s="104">
        <f t="shared" si="21"/>
        <v>0</v>
      </c>
      <c r="AG66" s="104">
        <f t="shared" si="21"/>
        <v>4</v>
      </c>
    </row>
    <row r="67" spans="1:33">
      <c r="A67" s="70" t="s">
        <v>549</v>
      </c>
      <c r="F67" s="104">
        <f>F54</f>
        <v>30</v>
      </c>
      <c r="G67" s="104">
        <f t="shared" ref="G67:AG67" si="22">G54</f>
        <v>860130.69</v>
      </c>
      <c r="H67" s="104">
        <f t="shared" si="22"/>
        <v>24</v>
      </c>
      <c r="I67" s="104">
        <f t="shared" si="22"/>
        <v>690306.92999999993</v>
      </c>
      <c r="J67" s="104">
        <f t="shared" si="22"/>
        <v>240</v>
      </c>
      <c r="K67" s="104">
        <f t="shared" si="22"/>
        <v>240.78000000000003</v>
      </c>
      <c r="L67" s="104">
        <f t="shared" si="22"/>
        <v>0</v>
      </c>
      <c r="M67" s="104">
        <f t="shared" si="22"/>
        <v>0</v>
      </c>
      <c r="N67" s="104">
        <f t="shared" si="22"/>
        <v>0</v>
      </c>
      <c r="O67" s="104">
        <f t="shared" si="22"/>
        <v>0</v>
      </c>
      <c r="P67" s="104">
        <f t="shared" si="22"/>
        <v>0</v>
      </c>
      <c r="Q67" s="104">
        <f t="shared" si="22"/>
        <v>24</v>
      </c>
      <c r="R67" s="104">
        <f t="shared" si="22"/>
        <v>0</v>
      </c>
      <c r="S67" s="104">
        <f t="shared" si="22"/>
        <v>0</v>
      </c>
      <c r="T67" s="104">
        <f t="shared" si="22"/>
        <v>0</v>
      </c>
      <c r="U67" s="104">
        <f t="shared" si="22"/>
        <v>0</v>
      </c>
      <c r="V67" s="104">
        <f t="shared" si="22"/>
        <v>0</v>
      </c>
      <c r="W67" s="104">
        <f t="shared" si="22"/>
        <v>0</v>
      </c>
      <c r="X67" s="104">
        <f t="shared" si="22"/>
        <v>0</v>
      </c>
      <c r="Y67" s="104">
        <f t="shared" si="22"/>
        <v>0</v>
      </c>
      <c r="Z67" s="104">
        <f t="shared" si="22"/>
        <v>0</v>
      </c>
      <c r="AA67" s="104">
        <f t="shared" si="22"/>
        <v>0</v>
      </c>
      <c r="AB67" s="104">
        <f t="shared" si="22"/>
        <v>0</v>
      </c>
      <c r="AC67" s="104">
        <f t="shared" si="22"/>
        <v>0</v>
      </c>
      <c r="AD67" s="104">
        <f t="shared" si="22"/>
        <v>0</v>
      </c>
      <c r="AE67" s="104">
        <f t="shared" si="22"/>
        <v>0</v>
      </c>
      <c r="AF67" s="104">
        <f t="shared" si="22"/>
        <v>0</v>
      </c>
      <c r="AG67" s="104">
        <f t="shared" si="22"/>
        <v>6</v>
      </c>
    </row>
    <row r="68" spans="1:33">
      <c r="A68" s="70" t="s">
        <v>550</v>
      </c>
      <c r="F68" s="104">
        <f t="shared" ref="F68:AG68" si="23">F15</f>
        <v>50</v>
      </c>
      <c r="G68" s="104">
        <f t="shared" si="23"/>
        <v>1433551.15</v>
      </c>
      <c r="H68" s="104">
        <f t="shared" si="23"/>
        <v>40</v>
      </c>
      <c r="I68" s="104">
        <f t="shared" si="23"/>
        <v>1150511.5499999998</v>
      </c>
      <c r="J68" s="104">
        <f t="shared" si="23"/>
        <v>400</v>
      </c>
      <c r="K68" s="104">
        <f t="shared" si="23"/>
        <v>401.30000000000007</v>
      </c>
      <c r="L68" s="104">
        <f t="shared" si="23"/>
        <v>0</v>
      </c>
      <c r="M68" s="104">
        <f t="shared" si="23"/>
        <v>0</v>
      </c>
      <c r="N68" s="104">
        <f t="shared" si="23"/>
        <v>0</v>
      </c>
      <c r="O68" s="104">
        <f t="shared" si="23"/>
        <v>0</v>
      </c>
      <c r="P68" s="104">
        <f t="shared" si="23"/>
        <v>0</v>
      </c>
      <c r="Q68" s="104">
        <f t="shared" si="23"/>
        <v>40</v>
      </c>
      <c r="R68" s="104">
        <f t="shared" si="23"/>
        <v>0</v>
      </c>
      <c r="S68" s="104">
        <f t="shared" si="23"/>
        <v>0</v>
      </c>
      <c r="T68" s="104">
        <f t="shared" si="23"/>
        <v>0</v>
      </c>
      <c r="U68" s="104">
        <f t="shared" si="23"/>
        <v>0</v>
      </c>
      <c r="V68" s="104">
        <f t="shared" si="23"/>
        <v>0</v>
      </c>
      <c r="W68" s="104">
        <f t="shared" si="23"/>
        <v>0</v>
      </c>
      <c r="X68" s="104">
        <f t="shared" si="23"/>
        <v>0</v>
      </c>
      <c r="Y68" s="104">
        <f t="shared" si="23"/>
        <v>0</v>
      </c>
      <c r="Z68" s="104">
        <f t="shared" si="23"/>
        <v>0</v>
      </c>
      <c r="AA68" s="104">
        <f t="shared" si="23"/>
        <v>0</v>
      </c>
      <c r="AB68" s="104">
        <f t="shared" si="23"/>
        <v>0</v>
      </c>
      <c r="AC68" s="104">
        <f t="shared" si="23"/>
        <v>0</v>
      </c>
      <c r="AD68" s="104">
        <f t="shared" si="23"/>
        <v>0</v>
      </c>
      <c r="AE68" s="104">
        <f t="shared" si="23"/>
        <v>0</v>
      </c>
      <c r="AF68" s="104">
        <f t="shared" si="23"/>
        <v>0</v>
      </c>
      <c r="AG68" s="104">
        <f t="shared" si="23"/>
        <v>10</v>
      </c>
    </row>
    <row r="69" spans="1:33">
      <c r="A69" s="70" t="s">
        <v>551</v>
      </c>
      <c r="F69" s="104">
        <f t="shared" ref="F69:AG69" si="24">F25</f>
        <v>30</v>
      </c>
      <c r="G69" s="104">
        <f t="shared" si="24"/>
        <v>860130.69</v>
      </c>
      <c r="H69" s="104">
        <f t="shared" si="24"/>
        <v>24</v>
      </c>
      <c r="I69" s="104">
        <f t="shared" si="24"/>
        <v>690306.92999999993</v>
      </c>
      <c r="J69" s="104">
        <f t="shared" si="24"/>
        <v>240</v>
      </c>
      <c r="K69" s="104">
        <f t="shared" si="24"/>
        <v>240.78000000000003</v>
      </c>
      <c r="L69" s="104">
        <f t="shared" si="24"/>
        <v>0</v>
      </c>
      <c r="M69" s="104">
        <f t="shared" si="24"/>
        <v>0</v>
      </c>
      <c r="N69" s="104">
        <f t="shared" si="24"/>
        <v>0</v>
      </c>
      <c r="O69" s="104">
        <f t="shared" si="24"/>
        <v>0</v>
      </c>
      <c r="P69" s="104">
        <f t="shared" si="24"/>
        <v>0</v>
      </c>
      <c r="Q69" s="104">
        <f t="shared" si="24"/>
        <v>24</v>
      </c>
      <c r="R69" s="104">
        <f t="shared" si="24"/>
        <v>0</v>
      </c>
      <c r="S69" s="104">
        <f t="shared" si="24"/>
        <v>0</v>
      </c>
      <c r="T69" s="104">
        <f t="shared" si="24"/>
        <v>0</v>
      </c>
      <c r="U69" s="104">
        <f t="shared" si="24"/>
        <v>0</v>
      </c>
      <c r="V69" s="104">
        <f t="shared" si="24"/>
        <v>0</v>
      </c>
      <c r="W69" s="104">
        <f t="shared" si="24"/>
        <v>0</v>
      </c>
      <c r="X69" s="104">
        <f t="shared" si="24"/>
        <v>0</v>
      </c>
      <c r="Y69" s="104">
        <f t="shared" si="24"/>
        <v>0</v>
      </c>
      <c r="Z69" s="104">
        <f t="shared" si="24"/>
        <v>0</v>
      </c>
      <c r="AA69" s="104">
        <f t="shared" si="24"/>
        <v>0</v>
      </c>
      <c r="AB69" s="104">
        <f t="shared" si="24"/>
        <v>0</v>
      </c>
      <c r="AC69" s="104">
        <f t="shared" si="24"/>
        <v>0</v>
      </c>
      <c r="AD69" s="104">
        <f t="shared" si="24"/>
        <v>0</v>
      </c>
      <c r="AE69" s="104">
        <f t="shared" si="24"/>
        <v>0</v>
      </c>
      <c r="AF69" s="104">
        <f t="shared" si="24"/>
        <v>0</v>
      </c>
      <c r="AG69" s="104">
        <f t="shared" si="24"/>
        <v>6</v>
      </c>
    </row>
    <row r="70" spans="1:33">
      <c r="A70" s="70" t="s">
        <v>552</v>
      </c>
      <c r="F70" s="104">
        <f>F46</f>
        <v>50</v>
      </c>
      <c r="G70" s="104">
        <f t="shared" ref="G70:AG70" si="25">G46</f>
        <v>1433551.15</v>
      </c>
      <c r="H70" s="104">
        <f t="shared" si="25"/>
        <v>40</v>
      </c>
      <c r="I70" s="104">
        <f t="shared" si="25"/>
        <v>1150511.5499999998</v>
      </c>
      <c r="J70" s="104">
        <f t="shared" si="25"/>
        <v>400</v>
      </c>
      <c r="K70" s="104">
        <f t="shared" si="25"/>
        <v>401.30000000000007</v>
      </c>
      <c r="L70" s="104">
        <f t="shared" si="25"/>
        <v>0</v>
      </c>
      <c r="M70" s="104">
        <f t="shared" si="25"/>
        <v>0</v>
      </c>
      <c r="N70" s="104">
        <f t="shared" si="25"/>
        <v>0</v>
      </c>
      <c r="O70" s="104">
        <f t="shared" si="25"/>
        <v>0</v>
      </c>
      <c r="P70" s="104">
        <f t="shared" si="25"/>
        <v>0</v>
      </c>
      <c r="Q70" s="104">
        <f t="shared" si="25"/>
        <v>40</v>
      </c>
      <c r="R70" s="104">
        <f t="shared" si="25"/>
        <v>0</v>
      </c>
      <c r="S70" s="104">
        <f t="shared" si="25"/>
        <v>0</v>
      </c>
      <c r="T70" s="104">
        <f t="shared" si="25"/>
        <v>0</v>
      </c>
      <c r="U70" s="104">
        <f t="shared" si="25"/>
        <v>0</v>
      </c>
      <c r="V70" s="104">
        <f t="shared" si="25"/>
        <v>0</v>
      </c>
      <c r="W70" s="104">
        <f t="shared" si="25"/>
        <v>0</v>
      </c>
      <c r="X70" s="104">
        <f t="shared" si="25"/>
        <v>0</v>
      </c>
      <c r="Y70" s="104">
        <f t="shared" si="25"/>
        <v>0</v>
      </c>
      <c r="Z70" s="104">
        <f t="shared" si="25"/>
        <v>0</v>
      </c>
      <c r="AA70" s="104">
        <f t="shared" si="25"/>
        <v>0</v>
      </c>
      <c r="AB70" s="104">
        <f t="shared" si="25"/>
        <v>0</v>
      </c>
      <c r="AC70" s="104">
        <f t="shared" si="25"/>
        <v>0</v>
      </c>
      <c r="AD70" s="104">
        <f t="shared" si="25"/>
        <v>0</v>
      </c>
      <c r="AE70" s="104">
        <f t="shared" si="25"/>
        <v>0</v>
      </c>
      <c r="AF70" s="104">
        <f t="shared" si="25"/>
        <v>0</v>
      </c>
      <c r="AG70" s="104">
        <f t="shared" si="25"/>
        <v>10</v>
      </c>
    </row>
    <row r="71" spans="1:33">
      <c r="A71" s="70" t="s">
        <v>553</v>
      </c>
      <c r="F71" s="104">
        <f>F54</f>
        <v>30</v>
      </c>
      <c r="G71" s="104">
        <f t="shared" ref="G71:AG71" si="26">G54</f>
        <v>860130.69</v>
      </c>
      <c r="H71" s="104">
        <f t="shared" si="26"/>
        <v>24</v>
      </c>
      <c r="I71" s="104">
        <f t="shared" si="26"/>
        <v>690306.92999999993</v>
      </c>
      <c r="J71" s="104">
        <f t="shared" si="26"/>
        <v>240</v>
      </c>
      <c r="K71" s="104">
        <f t="shared" si="26"/>
        <v>240.78000000000003</v>
      </c>
      <c r="L71" s="104">
        <f t="shared" si="26"/>
        <v>0</v>
      </c>
      <c r="M71" s="104">
        <f t="shared" si="26"/>
        <v>0</v>
      </c>
      <c r="N71" s="104">
        <f t="shared" si="26"/>
        <v>0</v>
      </c>
      <c r="O71" s="104">
        <f t="shared" si="26"/>
        <v>0</v>
      </c>
      <c r="P71" s="104">
        <f t="shared" si="26"/>
        <v>0</v>
      </c>
      <c r="Q71" s="104">
        <f t="shared" si="26"/>
        <v>24</v>
      </c>
      <c r="R71" s="104">
        <f t="shared" si="26"/>
        <v>0</v>
      </c>
      <c r="S71" s="104">
        <f t="shared" si="26"/>
        <v>0</v>
      </c>
      <c r="T71" s="104">
        <f t="shared" si="26"/>
        <v>0</v>
      </c>
      <c r="U71" s="104">
        <f t="shared" si="26"/>
        <v>0</v>
      </c>
      <c r="V71" s="104">
        <f t="shared" si="26"/>
        <v>0</v>
      </c>
      <c r="W71" s="104">
        <f t="shared" si="26"/>
        <v>0</v>
      </c>
      <c r="X71" s="104">
        <f t="shared" si="26"/>
        <v>0</v>
      </c>
      <c r="Y71" s="104">
        <f t="shared" si="26"/>
        <v>0</v>
      </c>
      <c r="Z71" s="104">
        <f t="shared" si="26"/>
        <v>0</v>
      </c>
      <c r="AA71" s="104">
        <f t="shared" si="26"/>
        <v>0</v>
      </c>
      <c r="AB71" s="104">
        <f t="shared" si="26"/>
        <v>0</v>
      </c>
      <c r="AC71" s="104">
        <f t="shared" si="26"/>
        <v>0</v>
      </c>
      <c r="AD71" s="104">
        <f t="shared" si="26"/>
        <v>0</v>
      </c>
      <c r="AE71" s="104">
        <f t="shared" si="26"/>
        <v>0</v>
      </c>
      <c r="AF71" s="104">
        <f t="shared" si="26"/>
        <v>0</v>
      </c>
      <c r="AG71" s="104">
        <f t="shared" si="26"/>
        <v>6</v>
      </c>
    </row>
    <row r="72" spans="1:33">
      <c r="A72" s="70" t="s">
        <v>554</v>
      </c>
      <c r="F72" s="104">
        <f>F58+F26</f>
        <v>190</v>
      </c>
      <c r="G72" s="104">
        <f t="shared" ref="G72:AG72" si="27">G58+G26</f>
        <v>4587363.68</v>
      </c>
      <c r="H72" s="104">
        <f t="shared" si="27"/>
        <v>128</v>
      </c>
      <c r="I72" s="104">
        <f t="shared" si="27"/>
        <v>3681636.9599999995</v>
      </c>
      <c r="J72" s="104">
        <f t="shared" si="27"/>
        <v>1280</v>
      </c>
      <c r="K72" s="104">
        <f t="shared" si="27"/>
        <v>1284.1600000000003</v>
      </c>
      <c r="L72" s="104">
        <f t="shared" si="27"/>
        <v>0</v>
      </c>
      <c r="M72" s="104">
        <f t="shared" si="27"/>
        <v>0</v>
      </c>
      <c r="N72" s="104">
        <f t="shared" si="27"/>
        <v>0</v>
      </c>
      <c r="O72" s="104">
        <f t="shared" si="27"/>
        <v>0</v>
      </c>
      <c r="P72" s="104">
        <f t="shared" si="27"/>
        <v>0</v>
      </c>
      <c r="Q72" s="104">
        <f t="shared" si="27"/>
        <v>128</v>
      </c>
      <c r="R72" s="104">
        <f t="shared" si="27"/>
        <v>0</v>
      </c>
      <c r="S72" s="104">
        <f t="shared" si="27"/>
        <v>0</v>
      </c>
      <c r="T72" s="104">
        <f t="shared" si="27"/>
        <v>0</v>
      </c>
      <c r="U72" s="104">
        <f t="shared" si="27"/>
        <v>0</v>
      </c>
      <c r="V72" s="104">
        <f t="shared" si="27"/>
        <v>0</v>
      </c>
      <c r="W72" s="104">
        <f t="shared" si="27"/>
        <v>0</v>
      </c>
      <c r="X72" s="104">
        <f t="shared" si="27"/>
        <v>0</v>
      </c>
      <c r="Y72" s="104">
        <f t="shared" si="27"/>
        <v>0</v>
      </c>
      <c r="Z72" s="104">
        <f t="shared" si="27"/>
        <v>0</v>
      </c>
      <c r="AA72" s="104">
        <f t="shared" si="27"/>
        <v>0</v>
      </c>
      <c r="AB72" s="104">
        <f t="shared" si="27"/>
        <v>0</v>
      </c>
      <c r="AC72" s="104">
        <f t="shared" si="27"/>
        <v>0</v>
      </c>
      <c r="AD72" s="104">
        <f t="shared" si="27"/>
        <v>0</v>
      </c>
      <c r="AE72" s="104">
        <f t="shared" si="27"/>
        <v>0</v>
      </c>
      <c r="AF72" s="104">
        <f t="shared" si="27"/>
        <v>0</v>
      </c>
      <c r="AG72" s="104">
        <f t="shared" si="27"/>
        <v>32</v>
      </c>
    </row>
    <row r="73" spans="1:33">
      <c r="A73" s="70" t="s">
        <v>555</v>
      </c>
      <c r="F73" s="104">
        <f>F27</f>
        <v>110</v>
      </c>
      <c r="G73" s="104">
        <f t="shared" ref="G73:AG73" si="28">G27</f>
        <v>2293681.84</v>
      </c>
      <c r="H73" s="104">
        <f t="shared" si="28"/>
        <v>64</v>
      </c>
      <c r="I73" s="104">
        <f t="shared" si="28"/>
        <v>1840818.4799999997</v>
      </c>
      <c r="J73" s="104">
        <f t="shared" si="28"/>
        <v>640</v>
      </c>
      <c r="K73" s="104">
        <f t="shared" si="28"/>
        <v>642.08000000000015</v>
      </c>
      <c r="L73" s="104">
        <f t="shared" si="28"/>
        <v>0</v>
      </c>
      <c r="M73" s="104">
        <f t="shared" si="28"/>
        <v>0</v>
      </c>
      <c r="N73" s="104">
        <f t="shared" si="28"/>
        <v>0</v>
      </c>
      <c r="O73" s="104">
        <f t="shared" si="28"/>
        <v>0</v>
      </c>
      <c r="P73" s="104">
        <f t="shared" si="28"/>
        <v>0</v>
      </c>
      <c r="Q73" s="104">
        <f t="shared" si="28"/>
        <v>64</v>
      </c>
      <c r="R73" s="104">
        <f t="shared" si="28"/>
        <v>0</v>
      </c>
      <c r="S73" s="104">
        <f t="shared" si="28"/>
        <v>0</v>
      </c>
      <c r="T73" s="104">
        <f t="shared" si="28"/>
        <v>0</v>
      </c>
      <c r="U73" s="104">
        <f t="shared" si="28"/>
        <v>0</v>
      </c>
      <c r="V73" s="104">
        <f t="shared" si="28"/>
        <v>0</v>
      </c>
      <c r="W73" s="104">
        <f t="shared" si="28"/>
        <v>0</v>
      </c>
      <c r="X73" s="104">
        <f t="shared" si="28"/>
        <v>0</v>
      </c>
      <c r="Y73" s="104">
        <f t="shared" si="28"/>
        <v>0</v>
      </c>
      <c r="Z73" s="104">
        <f t="shared" si="28"/>
        <v>0</v>
      </c>
      <c r="AA73" s="104">
        <f t="shared" si="28"/>
        <v>0</v>
      </c>
      <c r="AB73" s="104">
        <f t="shared" si="28"/>
        <v>0</v>
      </c>
      <c r="AC73" s="104">
        <f t="shared" si="28"/>
        <v>0</v>
      </c>
      <c r="AD73" s="104">
        <f t="shared" si="28"/>
        <v>0</v>
      </c>
      <c r="AE73" s="104">
        <f t="shared" si="28"/>
        <v>0</v>
      </c>
      <c r="AF73" s="104">
        <f t="shared" si="28"/>
        <v>0</v>
      </c>
      <c r="AG73" s="104">
        <f t="shared" si="28"/>
        <v>16</v>
      </c>
    </row>
    <row r="74" spans="1:33">
      <c r="A74" s="70" t="s">
        <v>556</v>
      </c>
      <c r="F74" s="104">
        <f>F59</f>
        <v>80</v>
      </c>
      <c r="G74" s="104">
        <f t="shared" ref="G74:AG75" si="29">G59</f>
        <v>2293681.84</v>
      </c>
      <c r="H74" s="104">
        <f t="shared" si="29"/>
        <v>64</v>
      </c>
      <c r="I74" s="104">
        <f t="shared" si="29"/>
        <v>1840818.4799999997</v>
      </c>
      <c r="J74" s="104">
        <f t="shared" si="29"/>
        <v>640</v>
      </c>
      <c r="K74" s="104">
        <f t="shared" si="29"/>
        <v>642.08000000000015</v>
      </c>
      <c r="L74" s="104">
        <f t="shared" si="29"/>
        <v>0</v>
      </c>
      <c r="M74" s="104">
        <f t="shared" si="29"/>
        <v>0</v>
      </c>
      <c r="N74" s="104">
        <f t="shared" si="29"/>
        <v>0</v>
      </c>
      <c r="O74" s="104">
        <f t="shared" si="29"/>
        <v>0</v>
      </c>
      <c r="P74" s="104">
        <f t="shared" si="29"/>
        <v>0</v>
      </c>
      <c r="Q74" s="104">
        <f t="shared" si="29"/>
        <v>64</v>
      </c>
      <c r="R74" s="104">
        <f t="shared" si="29"/>
        <v>0</v>
      </c>
      <c r="S74" s="104">
        <f t="shared" si="29"/>
        <v>0</v>
      </c>
      <c r="T74" s="104">
        <f t="shared" si="29"/>
        <v>0</v>
      </c>
      <c r="U74" s="104">
        <f t="shared" si="29"/>
        <v>0</v>
      </c>
      <c r="V74" s="104">
        <f t="shared" si="29"/>
        <v>0</v>
      </c>
      <c r="W74" s="104">
        <f t="shared" si="29"/>
        <v>0</v>
      </c>
      <c r="X74" s="104">
        <f t="shared" si="29"/>
        <v>0</v>
      </c>
      <c r="Y74" s="104">
        <f t="shared" si="29"/>
        <v>0</v>
      </c>
      <c r="Z74" s="104">
        <f t="shared" si="29"/>
        <v>0</v>
      </c>
      <c r="AA74" s="104">
        <f t="shared" si="29"/>
        <v>0</v>
      </c>
      <c r="AB74" s="104">
        <f t="shared" si="29"/>
        <v>0</v>
      </c>
      <c r="AC74" s="104">
        <f t="shared" si="29"/>
        <v>0</v>
      </c>
      <c r="AD74" s="104">
        <f t="shared" si="29"/>
        <v>0</v>
      </c>
      <c r="AE74" s="104">
        <f t="shared" si="29"/>
        <v>0</v>
      </c>
      <c r="AF74" s="104">
        <f t="shared" si="29"/>
        <v>0</v>
      </c>
      <c r="AG74" s="104">
        <f t="shared" si="29"/>
        <v>16</v>
      </c>
    </row>
    <row r="75" spans="1:33">
      <c r="A75" s="70" t="s">
        <v>673</v>
      </c>
      <c r="F75" s="104">
        <f>F60</f>
        <v>190</v>
      </c>
      <c r="G75" s="104">
        <f t="shared" si="29"/>
        <v>4587363.68</v>
      </c>
      <c r="H75" s="104">
        <f t="shared" si="29"/>
        <v>128</v>
      </c>
      <c r="I75" s="104">
        <f t="shared" si="29"/>
        <v>3681636.9599999995</v>
      </c>
      <c r="J75" s="104">
        <f t="shared" si="29"/>
        <v>1280</v>
      </c>
      <c r="K75" s="104">
        <f t="shared" si="29"/>
        <v>1284.1600000000003</v>
      </c>
      <c r="L75" s="104">
        <f t="shared" si="29"/>
        <v>0</v>
      </c>
      <c r="M75" s="104">
        <f t="shared" si="29"/>
        <v>0</v>
      </c>
      <c r="N75" s="104">
        <f t="shared" si="29"/>
        <v>0</v>
      </c>
      <c r="O75" s="104">
        <f t="shared" si="29"/>
        <v>0</v>
      </c>
      <c r="P75" s="104">
        <f t="shared" si="29"/>
        <v>0</v>
      </c>
      <c r="Q75" s="104">
        <f t="shared" si="29"/>
        <v>128</v>
      </c>
      <c r="R75" s="104">
        <f t="shared" si="29"/>
        <v>0</v>
      </c>
      <c r="S75" s="104">
        <f t="shared" si="29"/>
        <v>0</v>
      </c>
      <c r="T75" s="104">
        <f t="shared" si="29"/>
        <v>0</v>
      </c>
      <c r="U75" s="104">
        <f t="shared" si="29"/>
        <v>0</v>
      </c>
      <c r="V75" s="104">
        <f t="shared" si="29"/>
        <v>0</v>
      </c>
      <c r="W75" s="104">
        <f t="shared" si="29"/>
        <v>0</v>
      </c>
      <c r="X75" s="104">
        <f t="shared" si="29"/>
        <v>0</v>
      </c>
      <c r="Y75" s="104">
        <f t="shared" si="29"/>
        <v>0</v>
      </c>
      <c r="Z75" s="104">
        <f t="shared" si="29"/>
        <v>0</v>
      </c>
      <c r="AA75" s="104">
        <f t="shared" si="29"/>
        <v>0</v>
      </c>
      <c r="AB75" s="104">
        <f t="shared" si="29"/>
        <v>0</v>
      </c>
      <c r="AC75" s="104">
        <f t="shared" si="29"/>
        <v>0</v>
      </c>
      <c r="AD75" s="104">
        <f t="shared" si="29"/>
        <v>0</v>
      </c>
      <c r="AE75" s="104">
        <f t="shared" si="29"/>
        <v>0</v>
      </c>
      <c r="AF75" s="104">
        <f t="shared" si="29"/>
        <v>0</v>
      </c>
      <c r="AG75" s="104">
        <f t="shared" si="29"/>
        <v>32</v>
      </c>
    </row>
    <row r="77" spans="1:33">
      <c r="A77" s="69" t="s">
        <v>876</v>
      </c>
    </row>
    <row r="79" spans="1:33" s="47" customForma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</row>
    <row r="80" spans="1:33">
      <c r="D80" s="65"/>
      <c r="E80" s="181"/>
      <c r="F80" s="106"/>
      <c r="G80" s="91"/>
    </row>
    <row r="81" spans="1:33">
      <c r="A81" s="236" t="s">
        <v>777</v>
      </c>
      <c r="D81" s="65"/>
      <c r="E81" s="181"/>
      <c r="F81" s="106"/>
      <c r="G81" s="91"/>
    </row>
    <row r="83" spans="1:33">
      <c r="A83" s="177" t="s">
        <v>670</v>
      </c>
      <c r="K83" s="237"/>
      <c r="T83" s="234"/>
      <c r="Y83" s="234"/>
      <c r="Z83" s="234"/>
      <c r="AA83" s="234"/>
      <c r="AB83" s="234"/>
      <c r="AC83" s="234"/>
      <c r="AD83" s="234"/>
      <c r="AE83" s="234"/>
    </row>
    <row r="84" spans="1:33">
      <c r="A84" s="177"/>
      <c r="K84" s="237"/>
      <c r="L84" s="69" t="s">
        <v>671</v>
      </c>
      <c r="T84" s="234"/>
      <c r="Y84" s="234"/>
      <c r="Z84" s="234"/>
      <c r="AA84" s="234"/>
      <c r="AB84" s="234"/>
      <c r="AC84" s="234"/>
      <c r="AD84" s="234"/>
      <c r="AE84" s="234"/>
    </row>
    <row r="85" spans="1:33">
      <c r="I85" s="237"/>
      <c r="K85" s="104" t="s">
        <v>641</v>
      </c>
      <c r="L85" s="234" t="s">
        <v>642</v>
      </c>
      <c r="M85" s="234" t="s">
        <v>642</v>
      </c>
      <c r="N85" s="234" t="s">
        <v>642</v>
      </c>
      <c r="O85" s="234" t="s">
        <v>642</v>
      </c>
      <c r="P85" s="234" t="s">
        <v>642</v>
      </c>
      <c r="Q85" s="234" t="s">
        <v>127</v>
      </c>
      <c r="R85" s="234" t="s">
        <v>127</v>
      </c>
      <c r="S85" s="234" t="s">
        <v>127</v>
      </c>
      <c r="T85" s="234" t="s">
        <v>127</v>
      </c>
      <c r="U85" s="234" t="s">
        <v>127</v>
      </c>
      <c r="V85" s="234" t="s">
        <v>127</v>
      </c>
      <c r="W85" s="234" t="s">
        <v>127</v>
      </c>
      <c r="X85" s="234" t="s">
        <v>127</v>
      </c>
      <c r="Y85" s="234" t="s">
        <v>127</v>
      </c>
      <c r="Z85" s="234" t="s">
        <v>127</v>
      </c>
      <c r="AA85" s="234" t="s">
        <v>127</v>
      </c>
      <c r="AB85" s="234" t="s">
        <v>127</v>
      </c>
      <c r="AC85" s="234" t="s">
        <v>127</v>
      </c>
      <c r="AD85" s="234" t="s">
        <v>127</v>
      </c>
      <c r="AE85" s="234" t="s">
        <v>127</v>
      </c>
      <c r="AF85" s="234" t="s">
        <v>127</v>
      </c>
    </row>
    <row r="86" spans="1:33" s="234" customFormat="1" ht="63">
      <c r="A86" s="238" t="s">
        <v>67</v>
      </c>
      <c r="B86" s="239" t="s">
        <v>467</v>
      </c>
      <c r="C86" s="240" t="s">
        <v>468</v>
      </c>
      <c r="D86" s="240" t="s">
        <v>127</v>
      </c>
      <c r="E86" s="240" t="s">
        <v>70</v>
      </c>
      <c r="F86" s="241" t="s">
        <v>614</v>
      </c>
      <c r="G86" s="241" t="s">
        <v>615</v>
      </c>
      <c r="H86" s="241" t="s">
        <v>616</v>
      </c>
      <c r="I86" s="242" t="s">
        <v>617</v>
      </c>
      <c r="J86" s="241" t="s">
        <v>618</v>
      </c>
      <c r="K86" s="241" t="s">
        <v>619</v>
      </c>
      <c r="L86" s="243" t="s">
        <v>620</v>
      </c>
      <c r="M86" s="243" t="s">
        <v>669</v>
      </c>
      <c r="N86" s="243" t="s">
        <v>621</v>
      </c>
      <c r="O86" s="243" t="s">
        <v>622</v>
      </c>
      <c r="P86" s="241" t="s">
        <v>623</v>
      </c>
      <c r="Q86" s="241" t="s">
        <v>624</v>
      </c>
      <c r="R86" s="241" t="s">
        <v>625</v>
      </c>
      <c r="S86" s="241" t="s">
        <v>626</v>
      </c>
      <c r="T86" s="241" t="s">
        <v>627</v>
      </c>
      <c r="U86" s="241" t="s">
        <v>628</v>
      </c>
      <c r="V86" s="241" t="s">
        <v>629</v>
      </c>
      <c r="W86" s="241" t="s">
        <v>630</v>
      </c>
      <c r="X86" s="241" t="s">
        <v>631</v>
      </c>
      <c r="Y86" s="241" t="s">
        <v>632</v>
      </c>
      <c r="Z86" s="241" t="s">
        <v>633</v>
      </c>
      <c r="AA86" s="241" t="s">
        <v>634</v>
      </c>
      <c r="AB86" s="241" t="s">
        <v>635</v>
      </c>
      <c r="AC86" s="241" t="s">
        <v>636</v>
      </c>
      <c r="AD86" s="241" t="s">
        <v>637</v>
      </c>
      <c r="AE86" s="241" t="s">
        <v>638</v>
      </c>
      <c r="AF86" s="241" t="s">
        <v>639</v>
      </c>
      <c r="AG86" s="241" t="s">
        <v>640</v>
      </c>
    </row>
    <row r="87" spans="1:33">
      <c r="A87" s="77" t="s">
        <v>408</v>
      </c>
      <c r="B87" s="239" t="s">
        <v>510</v>
      </c>
      <c r="C87" s="240" t="s">
        <v>586</v>
      </c>
      <c r="D87" s="240" t="s">
        <v>586</v>
      </c>
      <c r="E87" s="240" t="s">
        <v>411</v>
      </c>
      <c r="F87" s="240">
        <v>10</v>
      </c>
      <c r="G87" s="244">
        <v>286710.23</v>
      </c>
      <c r="H87" s="240">
        <v>8</v>
      </c>
      <c r="I87" s="245">
        <v>230102.31</v>
      </c>
      <c r="J87" s="240">
        <v>80</v>
      </c>
      <c r="K87" s="240">
        <v>80.260000000000005</v>
      </c>
      <c r="L87" s="246">
        <v>0</v>
      </c>
      <c r="M87" s="246">
        <v>0</v>
      </c>
      <c r="N87" s="246">
        <v>0</v>
      </c>
      <c r="O87" s="246">
        <v>0</v>
      </c>
      <c r="P87" s="241">
        <v>0</v>
      </c>
      <c r="Q87" s="240">
        <v>8</v>
      </c>
      <c r="R87" s="241">
        <v>0</v>
      </c>
      <c r="S87" s="241"/>
      <c r="T87" s="241">
        <v>0</v>
      </c>
      <c r="U87" s="241">
        <v>0</v>
      </c>
      <c r="V87" s="241">
        <v>0</v>
      </c>
      <c r="W87" s="241">
        <v>0</v>
      </c>
      <c r="X87" s="241">
        <v>0</v>
      </c>
      <c r="Y87" s="241">
        <v>0</v>
      </c>
      <c r="Z87" s="241">
        <v>0</v>
      </c>
      <c r="AA87" s="241"/>
      <c r="AB87" s="241"/>
      <c r="AC87" s="241">
        <v>0</v>
      </c>
      <c r="AD87" s="241">
        <v>0</v>
      </c>
      <c r="AE87" s="241">
        <v>0</v>
      </c>
      <c r="AF87" s="247">
        <v>0</v>
      </c>
      <c r="AG87" s="241">
        <v>2</v>
      </c>
    </row>
    <row r="88" spans="1:33">
      <c r="B88" s="69">
        <v>1</v>
      </c>
      <c r="C88" s="69">
        <v>2</v>
      </c>
      <c r="D88" s="69">
        <v>3</v>
      </c>
      <c r="E88" s="69">
        <v>4</v>
      </c>
      <c r="F88" s="69">
        <v>5</v>
      </c>
      <c r="G88" s="69">
        <v>6</v>
      </c>
      <c r="H88" s="69">
        <v>7</v>
      </c>
      <c r="I88" s="69">
        <v>8</v>
      </c>
      <c r="J88" s="248" t="s">
        <v>643</v>
      </c>
      <c r="K88" s="248" t="s">
        <v>644</v>
      </c>
      <c r="L88" s="69">
        <v>13</v>
      </c>
      <c r="M88" s="69">
        <v>14</v>
      </c>
      <c r="N88" s="69">
        <v>15</v>
      </c>
      <c r="O88" s="69">
        <v>16</v>
      </c>
      <c r="P88" s="69">
        <v>17</v>
      </c>
      <c r="Q88" s="248" t="s">
        <v>645</v>
      </c>
      <c r="R88" s="69">
        <v>18</v>
      </c>
      <c r="S88" s="69">
        <v>19</v>
      </c>
      <c r="T88" s="69">
        <v>20</v>
      </c>
      <c r="U88" s="69">
        <v>21</v>
      </c>
      <c r="V88" s="69">
        <v>22</v>
      </c>
      <c r="W88" s="69">
        <v>23</v>
      </c>
      <c r="X88" s="69">
        <v>24</v>
      </c>
      <c r="Y88" s="69">
        <v>25</v>
      </c>
      <c r="Z88" s="69">
        <v>26</v>
      </c>
      <c r="AA88" s="69">
        <v>27</v>
      </c>
      <c r="AB88" s="69">
        <v>28</v>
      </c>
      <c r="AC88" s="69">
        <v>29</v>
      </c>
      <c r="AD88" s="69">
        <v>30</v>
      </c>
      <c r="AE88" s="69">
        <v>31</v>
      </c>
      <c r="AF88" s="249">
        <v>32</v>
      </c>
      <c r="AG88" s="248">
        <v>33</v>
      </c>
    </row>
    <row r="89" spans="1:33"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50" t="s">
        <v>672</v>
      </c>
    </row>
    <row r="90" spans="1:33">
      <c r="Q90" s="248"/>
      <c r="T90" s="248"/>
      <c r="AE90" s="248"/>
    </row>
    <row r="93" spans="1:33">
      <c r="A93" s="85" t="s">
        <v>340</v>
      </c>
      <c r="B93" s="85" t="s">
        <v>368</v>
      </c>
      <c r="C93" s="85" t="s">
        <v>369</v>
      </c>
      <c r="D93" s="85" t="s">
        <v>785</v>
      </c>
      <c r="E93" s="85" t="s">
        <v>836</v>
      </c>
      <c r="F93" s="85" t="s">
        <v>39</v>
      </c>
    </row>
    <row r="94" spans="1:33" ht="84">
      <c r="A94" s="75" t="s">
        <v>370</v>
      </c>
      <c r="B94" s="93" t="s">
        <v>124</v>
      </c>
      <c r="C94" s="32" t="s">
        <v>966</v>
      </c>
      <c r="D94" s="582" t="s">
        <v>787</v>
      </c>
      <c r="E94" s="77"/>
      <c r="F94" s="235" t="s">
        <v>117</v>
      </c>
      <c r="G94" s="231"/>
      <c r="H94" s="231"/>
      <c r="I94" s="232"/>
      <c r="J94" s="232"/>
      <c r="K94" s="232"/>
      <c r="L94" s="177"/>
      <c r="M94" s="230"/>
      <c r="N94" s="177"/>
      <c r="O94" s="177"/>
      <c r="P94" s="177"/>
      <c r="Q94" s="177"/>
      <c r="R94" s="177"/>
      <c r="S94" s="177"/>
      <c r="T94" s="177"/>
      <c r="U94" s="177"/>
      <c r="V94" s="233"/>
      <c r="W94" s="234"/>
    </row>
    <row r="95" spans="1:33">
      <c r="A95" s="75" t="s">
        <v>371</v>
      </c>
      <c r="B95" s="93" t="s">
        <v>467</v>
      </c>
      <c r="C95" s="93" t="s">
        <v>469</v>
      </c>
      <c r="D95" s="92" t="s">
        <v>146</v>
      </c>
      <c r="E95" s="92" t="s">
        <v>967</v>
      </c>
      <c r="F95" s="239" t="s">
        <v>510</v>
      </c>
      <c r="G95" s="231"/>
      <c r="H95" s="231"/>
      <c r="I95" s="232"/>
      <c r="J95" s="232"/>
      <c r="K95" s="232"/>
      <c r="L95" s="177"/>
      <c r="M95" s="230"/>
      <c r="N95" s="177"/>
      <c r="O95" s="177"/>
      <c r="P95" s="177"/>
      <c r="Q95" s="177"/>
      <c r="R95" s="177"/>
      <c r="S95" s="177"/>
      <c r="T95" s="177"/>
      <c r="U95" s="177"/>
      <c r="V95" s="233"/>
      <c r="W95" s="234"/>
    </row>
    <row r="96" spans="1:33">
      <c r="A96" s="75" t="s">
        <v>372</v>
      </c>
      <c r="B96" s="93" t="s">
        <v>468</v>
      </c>
      <c r="C96" s="93" t="s">
        <v>470</v>
      </c>
      <c r="D96" s="92" t="s">
        <v>146</v>
      </c>
      <c r="E96" s="92" t="s">
        <v>968</v>
      </c>
      <c r="F96" s="240" t="s">
        <v>586</v>
      </c>
      <c r="G96" s="231"/>
      <c r="H96" s="231"/>
      <c r="I96" s="232"/>
      <c r="J96" s="232"/>
      <c r="K96" s="232"/>
      <c r="L96" s="177"/>
      <c r="M96" s="230"/>
      <c r="N96" s="177"/>
      <c r="O96" s="177"/>
      <c r="P96" s="177"/>
      <c r="Q96" s="177"/>
      <c r="R96" s="177"/>
      <c r="S96" s="177"/>
      <c r="T96" s="177"/>
      <c r="U96" s="177"/>
      <c r="V96" s="233"/>
      <c r="W96" s="234"/>
    </row>
    <row r="97" spans="1:6">
      <c r="A97" s="75" t="s">
        <v>373</v>
      </c>
      <c r="B97" s="93" t="s">
        <v>127</v>
      </c>
      <c r="C97" s="93" t="s">
        <v>138</v>
      </c>
      <c r="D97" s="92" t="s">
        <v>146</v>
      </c>
      <c r="E97" s="92" t="s">
        <v>852</v>
      </c>
      <c r="F97" s="240" t="s">
        <v>586</v>
      </c>
    </row>
    <row r="98" spans="1:6" ht="42">
      <c r="A98" s="75" t="s">
        <v>374</v>
      </c>
      <c r="B98" s="93" t="s">
        <v>67</v>
      </c>
      <c r="C98" s="93" t="s">
        <v>418</v>
      </c>
      <c r="D98" s="92" t="s">
        <v>786</v>
      </c>
      <c r="E98" s="77" t="s">
        <v>837</v>
      </c>
      <c r="F98" s="77" t="s">
        <v>408</v>
      </c>
    </row>
    <row r="99" spans="1:6" ht="63">
      <c r="A99" s="75" t="s">
        <v>375</v>
      </c>
      <c r="B99" s="92" t="s">
        <v>70</v>
      </c>
      <c r="C99" s="93" t="s">
        <v>139</v>
      </c>
      <c r="D99" s="32" t="s">
        <v>961</v>
      </c>
      <c r="E99" s="178" t="s">
        <v>986</v>
      </c>
      <c r="F99" s="240" t="s">
        <v>411</v>
      </c>
    </row>
    <row r="100" spans="1:6" ht="63">
      <c r="A100" s="75" t="s">
        <v>376</v>
      </c>
      <c r="B100" s="92" t="s">
        <v>406</v>
      </c>
      <c r="C100" s="93" t="s">
        <v>809</v>
      </c>
      <c r="D100" s="92" t="s">
        <v>164</v>
      </c>
      <c r="E100" s="77"/>
      <c r="F100" s="240">
        <v>10</v>
      </c>
    </row>
    <row r="101" spans="1:6">
      <c r="A101" s="75" t="s">
        <v>676</v>
      </c>
      <c r="B101" s="92" t="s">
        <v>129</v>
      </c>
      <c r="C101" s="93" t="s">
        <v>378</v>
      </c>
      <c r="D101" s="92" t="s">
        <v>832</v>
      </c>
      <c r="E101" s="77"/>
      <c r="F101" s="244">
        <v>286710.23</v>
      </c>
    </row>
    <row r="102" spans="1:6">
      <c r="A102" s="75" t="s">
        <v>377</v>
      </c>
      <c r="B102" s="92" t="s">
        <v>130</v>
      </c>
      <c r="C102" s="93" t="s">
        <v>380</v>
      </c>
      <c r="D102" s="92" t="s">
        <v>850</v>
      </c>
      <c r="E102" s="77"/>
      <c r="F102" s="240">
        <v>8</v>
      </c>
    </row>
    <row r="103" spans="1:6">
      <c r="A103" s="75" t="s">
        <v>379</v>
      </c>
      <c r="B103" s="92" t="s">
        <v>614</v>
      </c>
      <c r="C103" s="93" t="s">
        <v>647</v>
      </c>
      <c r="D103" s="92" t="s">
        <v>853</v>
      </c>
      <c r="E103" s="77"/>
      <c r="F103" s="245">
        <v>230102.31</v>
      </c>
    </row>
    <row r="104" spans="1:6">
      <c r="A104" s="75" t="s">
        <v>677</v>
      </c>
      <c r="B104" s="92" t="s">
        <v>615</v>
      </c>
      <c r="C104" s="93" t="s">
        <v>649</v>
      </c>
      <c r="D104" s="92" t="s">
        <v>811</v>
      </c>
      <c r="E104" s="77"/>
      <c r="F104" s="240">
        <v>80</v>
      </c>
    </row>
    <row r="105" spans="1:6" ht="105">
      <c r="A105" s="75" t="s">
        <v>381</v>
      </c>
      <c r="B105" s="92" t="s">
        <v>616</v>
      </c>
      <c r="C105" s="93" t="s">
        <v>648</v>
      </c>
      <c r="D105" s="412" t="s">
        <v>971</v>
      </c>
      <c r="E105" s="413" t="s">
        <v>1037</v>
      </c>
      <c r="F105" s="240">
        <v>80.260000000000005</v>
      </c>
    </row>
    <row r="106" spans="1:6" ht="63">
      <c r="A106" s="75" t="s">
        <v>678</v>
      </c>
      <c r="B106" s="92" t="s">
        <v>679</v>
      </c>
      <c r="C106" s="93" t="s">
        <v>650</v>
      </c>
      <c r="D106" s="412" t="s">
        <v>972</v>
      </c>
      <c r="E106" s="413" t="s">
        <v>1004</v>
      </c>
      <c r="F106" s="246">
        <v>0</v>
      </c>
    </row>
    <row r="107" spans="1:6" ht="63">
      <c r="A107" s="75" t="s">
        <v>382</v>
      </c>
      <c r="B107" s="92" t="s">
        <v>618</v>
      </c>
      <c r="C107" s="93" t="s">
        <v>651</v>
      </c>
      <c r="D107" s="92"/>
      <c r="E107" s="77"/>
      <c r="F107" s="246">
        <v>0</v>
      </c>
    </row>
    <row r="108" spans="1:6" ht="63">
      <c r="A108" s="75" t="s">
        <v>383</v>
      </c>
      <c r="B108" s="92" t="s">
        <v>619</v>
      </c>
      <c r="C108" s="93" t="s">
        <v>687</v>
      </c>
      <c r="D108" s="92"/>
      <c r="E108" s="77"/>
      <c r="F108" s="246">
        <v>0</v>
      </c>
    </row>
    <row r="109" spans="1:6" ht="126">
      <c r="A109" s="75" t="s">
        <v>384</v>
      </c>
      <c r="B109" s="93" t="s">
        <v>620</v>
      </c>
      <c r="C109" s="93" t="s">
        <v>652</v>
      </c>
      <c r="D109" s="92" t="s">
        <v>155</v>
      </c>
      <c r="E109" s="222" t="s">
        <v>856</v>
      </c>
      <c r="F109" s="246">
        <v>0</v>
      </c>
    </row>
    <row r="110" spans="1:6" ht="126">
      <c r="A110" s="75" t="s">
        <v>385</v>
      </c>
      <c r="B110" s="92" t="s">
        <v>653</v>
      </c>
      <c r="C110" s="92" t="s">
        <v>688</v>
      </c>
      <c r="D110" s="92" t="s">
        <v>155</v>
      </c>
      <c r="E110" s="222" t="s">
        <v>854</v>
      </c>
      <c r="F110" s="241">
        <v>0</v>
      </c>
    </row>
    <row r="111" spans="1:6" ht="84">
      <c r="A111" s="75" t="s">
        <v>386</v>
      </c>
      <c r="B111" s="93" t="s">
        <v>621</v>
      </c>
      <c r="C111" s="93" t="s">
        <v>689</v>
      </c>
      <c r="D111" s="92" t="s">
        <v>155</v>
      </c>
      <c r="E111" s="222" t="s">
        <v>855</v>
      </c>
      <c r="F111" s="240">
        <v>8</v>
      </c>
    </row>
    <row r="112" spans="1:6" ht="147">
      <c r="A112" s="75" t="s">
        <v>387</v>
      </c>
      <c r="B112" s="93" t="s">
        <v>622</v>
      </c>
      <c r="C112" s="93" t="s">
        <v>654</v>
      </c>
      <c r="D112" s="92" t="s">
        <v>155</v>
      </c>
      <c r="E112" s="222" t="s">
        <v>857</v>
      </c>
      <c r="F112" s="241">
        <v>0</v>
      </c>
    </row>
    <row r="113" spans="1:6" ht="147">
      <c r="A113" s="75" t="s">
        <v>388</v>
      </c>
      <c r="B113" s="92" t="s">
        <v>623</v>
      </c>
      <c r="C113" s="93" t="s">
        <v>655</v>
      </c>
      <c r="D113" s="92" t="s">
        <v>155</v>
      </c>
      <c r="E113" s="222" t="s">
        <v>859</v>
      </c>
      <c r="F113" s="241"/>
    </row>
    <row r="114" spans="1:6" ht="147">
      <c r="A114" s="75" t="s">
        <v>389</v>
      </c>
      <c r="B114" s="92" t="s">
        <v>624</v>
      </c>
      <c r="C114" s="93" t="s">
        <v>858</v>
      </c>
      <c r="D114" s="92" t="s">
        <v>155</v>
      </c>
      <c r="E114" s="77"/>
      <c r="F114" s="241">
        <v>0</v>
      </c>
    </row>
    <row r="115" spans="1:6" ht="147">
      <c r="A115" s="75" t="s">
        <v>390</v>
      </c>
      <c r="B115" s="92" t="s">
        <v>625</v>
      </c>
      <c r="C115" s="93" t="s">
        <v>690</v>
      </c>
      <c r="D115" s="92" t="s">
        <v>155</v>
      </c>
      <c r="E115" s="222" t="s">
        <v>860</v>
      </c>
      <c r="F115" s="241">
        <v>0</v>
      </c>
    </row>
    <row r="116" spans="1:6" ht="126">
      <c r="A116" s="75" t="s">
        <v>391</v>
      </c>
      <c r="B116" s="92" t="s">
        <v>626</v>
      </c>
      <c r="C116" s="93" t="s">
        <v>691</v>
      </c>
      <c r="D116" s="92" t="s">
        <v>155</v>
      </c>
      <c r="E116" s="222" t="s">
        <v>861</v>
      </c>
      <c r="F116" s="241">
        <v>0</v>
      </c>
    </row>
    <row r="117" spans="1:6" ht="105">
      <c r="A117" s="75" t="s">
        <v>392</v>
      </c>
      <c r="B117" s="92" t="s">
        <v>627</v>
      </c>
      <c r="C117" s="93" t="s">
        <v>692</v>
      </c>
      <c r="D117" s="92" t="s">
        <v>155</v>
      </c>
      <c r="E117" s="222" t="s">
        <v>862</v>
      </c>
      <c r="F117" s="241">
        <v>0</v>
      </c>
    </row>
    <row r="118" spans="1:6" ht="147">
      <c r="A118" s="75" t="s">
        <v>393</v>
      </c>
      <c r="B118" s="92" t="s">
        <v>628</v>
      </c>
      <c r="C118" s="93" t="s">
        <v>656</v>
      </c>
      <c r="D118" s="92" t="s">
        <v>155</v>
      </c>
      <c r="E118" s="222" t="s">
        <v>863</v>
      </c>
      <c r="F118" s="241">
        <v>0</v>
      </c>
    </row>
    <row r="119" spans="1:6" ht="105">
      <c r="A119" s="75" t="s">
        <v>394</v>
      </c>
      <c r="B119" s="92" t="s">
        <v>629</v>
      </c>
      <c r="C119" s="93" t="s">
        <v>658</v>
      </c>
      <c r="D119" s="92" t="s">
        <v>155</v>
      </c>
      <c r="E119" s="222" t="s">
        <v>864</v>
      </c>
      <c r="F119" s="241">
        <v>0</v>
      </c>
    </row>
    <row r="120" spans="1:6" ht="105">
      <c r="A120" s="75" t="s">
        <v>395</v>
      </c>
      <c r="B120" s="92" t="s">
        <v>630</v>
      </c>
      <c r="C120" s="93" t="s">
        <v>659</v>
      </c>
      <c r="D120" s="92" t="s">
        <v>155</v>
      </c>
      <c r="E120" s="222" t="s">
        <v>865</v>
      </c>
      <c r="F120" s="241">
        <v>0</v>
      </c>
    </row>
    <row r="121" spans="1:6" ht="105">
      <c r="A121" s="75" t="s">
        <v>396</v>
      </c>
      <c r="B121" s="92" t="s">
        <v>631</v>
      </c>
      <c r="C121" s="93" t="s">
        <v>660</v>
      </c>
      <c r="D121" s="92" t="s">
        <v>155</v>
      </c>
      <c r="E121" s="222" t="s">
        <v>866</v>
      </c>
      <c r="F121" s="241"/>
    </row>
    <row r="122" spans="1:6" ht="105">
      <c r="A122" s="75" t="s">
        <v>397</v>
      </c>
      <c r="B122" s="92" t="s">
        <v>632</v>
      </c>
      <c r="C122" s="93" t="s">
        <v>661</v>
      </c>
      <c r="D122" s="92" t="s">
        <v>155</v>
      </c>
      <c r="E122" s="222" t="s">
        <v>867</v>
      </c>
      <c r="F122" s="241"/>
    </row>
    <row r="123" spans="1:6" ht="105">
      <c r="A123" s="75" t="s">
        <v>680</v>
      </c>
      <c r="B123" s="92" t="s">
        <v>633</v>
      </c>
      <c r="C123" s="93" t="s">
        <v>662</v>
      </c>
      <c r="D123" s="92" t="s">
        <v>155</v>
      </c>
      <c r="E123" s="222" t="s">
        <v>868</v>
      </c>
      <c r="F123" s="241">
        <v>0</v>
      </c>
    </row>
    <row r="124" spans="1:6" ht="105">
      <c r="A124" s="75" t="s">
        <v>681</v>
      </c>
      <c r="B124" s="92" t="s">
        <v>634</v>
      </c>
      <c r="C124" s="93" t="s">
        <v>663</v>
      </c>
      <c r="D124" s="92" t="s">
        <v>155</v>
      </c>
      <c r="E124" s="222" t="s">
        <v>869</v>
      </c>
      <c r="F124" s="241">
        <v>0</v>
      </c>
    </row>
    <row r="125" spans="1:6" ht="105">
      <c r="A125" s="75" t="s">
        <v>682</v>
      </c>
      <c r="B125" s="92" t="s">
        <v>635</v>
      </c>
      <c r="C125" s="93" t="s">
        <v>664</v>
      </c>
      <c r="D125" s="92" t="s">
        <v>155</v>
      </c>
      <c r="E125" s="222" t="s">
        <v>870</v>
      </c>
      <c r="F125" s="241">
        <v>0</v>
      </c>
    </row>
    <row r="126" spans="1:6" ht="105">
      <c r="A126" s="75" t="s">
        <v>683</v>
      </c>
      <c r="B126" s="92" t="s">
        <v>636</v>
      </c>
      <c r="C126" s="93" t="s">
        <v>665</v>
      </c>
      <c r="D126" s="92" t="s">
        <v>155</v>
      </c>
      <c r="E126" s="222" t="s">
        <v>871</v>
      </c>
      <c r="F126" s="247">
        <v>0</v>
      </c>
    </row>
    <row r="127" spans="1:6" ht="105">
      <c r="A127" s="75" t="s">
        <v>684</v>
      </c>
      <c r="B127" s="92" t="s">
        <v>637</v>
      </c>
      <c r="C127" s="93" t="s">
        <v>666</v>
      </c>
      <c r="D127" s="92" t="s">
        <v>155</v>
      </c>
      <c r="E127" s="222" t="s">
        <v>872</v>
      </c>
      <c r="F127" s="241">
        <v>2</v>
      </c>
    </row>
    <row r="128" spans="1:6" ht="105">
      <c r="A128" s="75" t="s">
        <v>685</v>
      </c>
      <c r="B128" s="92" t="s">
        <v>638</v>
      </c>
      <c r="C128" s="93" t="s">
        <v>667</v>
      </c>
      <c r="D128" s="92" t="s">
        <v>155</v>
      </c>
      <c r="E128" s="222" t="s">
        <v>873</v>
      </c>
      <c r="F128" s="77"/>
    </row>
    <row r="129" spans="1:6">
      <c r="A129" s="75" t="s">
        <v>686</v>
      </c>
      <c r="B129" s="92" t="s">
        <v>639</v>
      </c>
      <c r="C129" s="93" t="s">
        <v>668</v>
      </c>
      <c r="D129" s="92" t="s">
        <v>155</v>
      </c>
      <c r="E129" s="77" t="s">
        <v>874</v>
      </c>
      <c r="F129" s="77"/>
    </row>
    <row r="130" spans="1:6">
      <c r="A130" s="73">
        <v>37</v>
      </c>
      <c r="B130" s="251" t="s">
        <v>640</v>
      </c>
      <c r="C130" s="77" t="s">
        <v>877</v>
      </c>
      <c r="D130" s="77"/>
      <c r="E130" s="77"/>
    </row>
    <row r="153" ht="21" customHeight="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3" workbookViewId="0">
      <selection activeCell="F24" sqref="F24"/>
    </sheetView>
  </sheetViews>
  <sheetFormatPr defaultColWidth="9" defaultRowHeight="15"/>
  <cols>
    <col min="1" max="1" width="19.140625" style="51" bestFit="1" customWidth="1"/>
    <col min="2" max="2" width="29.7109375" style="51" customWidth="1"/>
    <col min="3" max="3" width="26" style="51" bestFit="1" customWidth="1"/>
    <col min="4" max="4" width="35.85546875" style="51" customWidth="1"/>
    <col min="5" max="5" width="11.140625" style="51" bestFit="1" customWidth="1"/>
    <col min="6" max="6" width="42.42578125" style="51" bestFit="1" customWidth="1"/>
    <col min="7" max="7" width="39.140625" style="51" bestFit="1" customWidth="1"/>
    <col min="8" max="8" width="15.42578125" style="228" bestFit="1" customWidth="1"/>
    <col min="9" max="16384" width="9" style="51"/>
  </cols>
  <sheetData>
    <row r="1" spans="1:11" s="28" customFormat="1" ht="26.25">
      <c r="A1" s="179" t="s">
        <v>693</v>
      </c>
      <c r="C1" s="61"/>
      <c r="D1" s="61"/>
      <c r="E1" s="61"/>
      <c r="F1" s="61"/>
      <c r="G1" s="65"/>
      <c r="H1" s="65"/>
      <c r="I1" s="65"/>
      <c r="J1" s="65"/>
      <c r="K1" s="227"/>
    </row>
    <row r="2" spans="1:11" s="28" customFormat="1" ht="21">
      <c r="A2" s="64"/>
      <c r="B2" s="67"/>
      <c r="C2" s="61"/>
      <c r="D2" s="61"/>
      <c r="E2" s="61"/>
      <c r="F2" s="61"/>
      <c r="G2" s="65"/>
      <c r="H2" s="65"/>
      <c r="I2" s="65"/>
      <c r="J2" s="65"/>
      <c r="K2" s="227"/>
    </row>
    <row r="3" spans="1:11" s="28" customFormat="1" ht="21">
      <c r="A3" s="64"/>
      <c r="B3" s="67"/>
      <c r="C3" s="61"/>
      <c r="D3" s="61"/>
      <c r="E3" s="61"/>
      <c r="F3" s="61"/>
      <c r="G3" s="65"/>
      <c r="H3" s="65"/>
      <c r="I3" s="65"/>
      <c r="J3" s="65"/>
      <c r="K3" s="227"/>
    </row>
    <row r="4" spans="1:11" s="28" customFormat="1" ht="21">
      <c r="A4" s="64"/>
      <c r="B4" s="67"/>
      <c r="C4" s="61"/>
      <c r="D4" s="61"/>
      <c r="E4" s="61"/>
      <c r="F4" s="61"/>
      <c r="G4" s="65"/>
      <c r="H4" s="65"/>
      <c r="I4" s="65"/>
      <c r="J4" s="65"/>
      <c r="K4" s="227"/>
    </row>
    <row r="5" spans="1:11" s="28" customFormat="1" ht="21">
      <c r="A5" s="64"/>
      <c r="B5" s="67"/>
      <c r="C5" s="61"/>
      <c r="D5" s="61"/>
      <c r="E5" s="61"/>
      <c r="F5" s="61"/>
      <c r="G5" s="65"/>
      <c r="H5" s="65"/>
      <c r="I5" s="65"/>
      <c r="J5" s="65"/>
      <c r="K5" s="227"/>
    </row>
    <row r="6" spans="1:11" s="28" customFormat="1" ht="21">
      <c r="A6" s="64"/>
      <c r="B6" s="67"/>
      <c r="C6" s="61"/>
      <c r="D6" s="61"/>
      <c r="E6" s="61"/>
      <c r="F6" s="61"/>
      <c r="G6" s="65"/>
      <c r="H6" s="65"/>
      <c r="I6" s="65"/>
      <c r="J6" s="65"/>
      <c r="K6" s="227"/>
    </row>
    <row r="7" spans="1:11" s="28" customFormat="1" ht="21">
      <c r="A7" s="64"/>
      <c r="B7" s="67"/>
      <c r="C7" s="61"/>
      <c r="D7" s="61"/>
      <c r="E7" s="61"/>
      <c r="F7" s="61"/>
      <c r="G7" s="65"/>
      <c r="H7" s="65"/>
      <c r="I7" s="65"/>
      <c r="J7" s="65"/>
      <c r="K7" s="227"/>
    </row>
    <row r="8" spans="1:11" s="28" customFormat="1" ht="21">
      <c r="A8" s="64"/>
      <c r="B8" s="67"/>
      <c r="C8" s="61"/>
      <c r="D8" s="61"/>
      <c r="E8" s="61"/>
      <c r="F8" s="61"/>
      <c r="G8" s="65"/>
      <c r="H8" s="65"/>
      <c r="I8" s="65"/>
      <c r="J8" s="65"/>
      <c r="K8" s="227"/>
    </row>
    <row r="9" spans="1:11" s="28" customFormat="1" ht="21">
      <c r="A9" s="64"/>
      <c r="B9" s="67"/>
      <c r="C9" s="61"/>
      <c r="D9" s="61"/>
      <c r="E9" s="61"/>
      <c r="F9" s="61"/>
      <c r="G9" s="65"/>
      <c r="H9" s="65"/>
      <c r="I9" s="65"/>
      <c r="J9" s="65"/>
      <c r="K9" s="227"/>
    </row>
    <row r="10" spans="1:11" s="28" customFormat="1" ht="21">
      <c r="A10" s="64"/>
      <c r="B10" s="67"/>
      <c r="C10" s="61"/>
      <c r="D10" s="61"/>
      <c r="E10" s="61"/>
      <c r="F10" s="61"/>
      <c r="G10" s="65"/>
      <c r="H10" s="65"/>
      <c r="I10" s="65"/>
      <c r="J10" s="65"/>
      <c r="K10" s="227"/>
    </row>
    <row r="11" spans="1:11" s="28" customFormat="1" ht="21">
      <c r="A11" s="64"/>
      <c r="B11" s="67"/>
      <c r="C11" s="61"/>
      <c r="D11" s="61"/>
      <c r="E11" s="61"/>
      <c r="F11" s="61"/>
      <c r="G11" s="65"/>
      <c r="H11" s="65"/>
      <c r="I11" s="65"/>
      <c r="J11" s="65"/>
      <c r="K11" s="227"/>
    </row>
    <row r="12" spans="1:11" s="28" customFormat="1" ht="21">
      <c r="A12" s="64"/>
      <c r="B12" s="67"/>
      <c r="C12" s="61"/>
      <c r="D12" s="61"/>
      <c r="E12" s="61"/>
      <c r="F12" s="61"/>
      <c r="G12" s="65"/>
      <c r="H12" s="65"/>
      <c r="I12" s="65"/>
      <c r="J12" s="65"/>
      <c r="K12" s="227"/>
    </row>
    <row r="13" spans="1:11" s="28" customFormat="1" ht="21">
      <c r="A13" s="64"/>
      <c r="B13" s="67"/>
      <c r="C13" s="61"/>
      <c r="D13" s="61"/>
      <c r="E13" s="61"/>
      <c r="F13" s="61"/>
      <c r="G13" s="65"/>
      <c r="H13" s="65"/>
      <c r="I13" s="65"/>
      <c r="J13" s="65"/>
      <c r="K13" s="227"/>
    </row>
    <row r="14" spans="1:11" s="28" customFormat="1" ht="21">
      <c r="A14" s="64"/>
      <c r="B14" s="67"/>
      <c r="C14" s="61"/>
      <c r="D14" s="61"/>
      <c r="E14" s="61"/>
      <c r="F14" s="61"/>
      <c r="G14" s="65"/>
      <c r="H14" s="65"/>
      <c r="I14" s="65"/>
      <c r="J14" s="65"/>
      <c r="K14" s="227"/>
    </row>
    <row r="15" spans="1:11" s="28" customFormat="1" ht="21">
      <c r="A15" s="64"/>
      <c r="B15" s="67"/>
      <c r="C15" s="61"/>
      <c r="D15" s="61"/>
      <c r="E15" s="61"/>
      <c r="F15" s="61"/>
      <c r="G15" s="65"/>
      <c r="H15" s="65"/>
      <c r="I15" s="65"/>
      <c r="J15" s="65"/>
      <c r="K15" s="227"/>
    </row>
    <row r="26" spans="1:7" s="51" customFormat="1" ht="21">
      <c r="A26" s="108" t="s">
        <v>340</v>
      </c>
      <c r="B26" s="108" t="s">
        <v>341</v>
      </c>
      <c r="C26" s="84" t="s">
        <v>342</v>
      </c>
      <c r="D26" s="108" t="s">
        <v>343</v>
      </c>
      <c r="E26" s="108" t="s">
        <v>8</v>
      </c>
      <c r="F26" s="75" t="s">
        <v>785</v>
      </c>
      <c r="G26" s="27" t="s">
        <v>836</v>
      </c>
    </row>
    <row r="27" spans="1:7" s="51" customFormat="1" ht="21">
      <c r="A27" s="108" t="s">
        <v>363</v>
      </c>
      <c r="B27" s="32" t="s">
        <v>464</v>
      </c>
      <c r="C27" s="84" t="s">
        <v>348</v>
      </c>
      <c r="D27" s="32" t="s">
        <v>472</v>
      </c>
      <c r="E27" s="27" t="s">
        <v>27</v>
      </c>
      <c r="F27" s="73" t="s">
        <v>961</v>
      </c>
      <c r="G27" s="73" t="s">
        <v>962</v>
      </c>
    </row>
    <row r="28" spans="1:7" s="51" customFormat="1" ht="21">
      <c r="A28" s="108" t="s">
        <v>364</v>
      </c>
      <c r="B28" s="32" t="s">
        <v>465</v>
      </c>
      <c r="C28" s="84" t="s">
        <v>345</v>
      </c>
      <c r="D28" s="32" t="s">
        <v>473</v>
      </c>
      <c r="E28" s="27" t="s">
        <v>17</v>
      </c>
      <c r="F28" s="229" t="s">
        <v>840</v>
      </c>
      <c r="G28" s="27"/>
    </row>
    <row r="29" spans="1:7" s="51" customFormat="1" ht="42">
      <c r="A29" s="108" t="s">
        <v>365</v>
      </c>
      <c r="B29" s="32" t="s">
        <v>347</v>
      </c>
      <c r="C29" s="84" t="s">
        <v>348</v>
      </c>
      <c r="D29" s="32" t="s">
        <v>418</v>
      </c>
      <c r="E29" s="73" t="s">
        <v>17</v>
      </c>
      <c r="F29" s="27" t="s">
        <v>786</v>
      </c>
      <c r="G29" s="27"/>
    </row>
    <row r="30" spans="1:7" s="51" customFormat="1" ht="21">
      <c r="A30" s="108" t="s">
        <v>366</v>
      </c>
      <c r="B30" s="32" t="s">
        <v>70</v>
      </c>
      <c r="C30" s="84" t="s">
        <v>348</v>
      </c>
      <c r="D30" s="32" t="s">
        <v>139</v>
      </c>
      <c r="E30" s="27" t="s">
        <v>17</v>
      </c>
      <c r="F30" s="73" t="s">
        <v>961</v>
      </c>
      <c r="G30" s="27" t="s">
        <v>849</v>
      </c>
    </row>
    <row r="31" spans="1:7" s="51" customFormat="1" ht="21">
      <c r="A31" s="108" t="s">
        <v>788</v>
      </c>
      <c r="B31" s="32" t="s">
        <v>129</v>
      </c>
      <c r="C31" s="84" t="s">
        <v>345</v>
      </c>
      <c r="D31" s="32" t="s">
        <v>471</v>
      </c>
      <c r="E31" s="27" t="s">
        <v>11</v>
      </c>
      <c r="F31" s="229" t="s">
        <v>840</v>
      </c>
      <c r="G31" s="27"/>
    </row>
    <row r="32" spans="1:7" s="51" customFormat="1" ht="84">
      <c r="A32" s="108" t="s">
        <v>789</v>
      </c>
      <c r="B32" s="32" t="s">
        <v>163</v>
      </c>
      <c r="C32" s="84" t="s">
        <v>348</v>
      </c>
      <c r="D32" s="32" t="s">
        <v>809</v>
      </c>
      <c r="E32" s="27" t="s">
        <v>17</v>
      </c>
      <c r="F32" s="27" t="s">
        <v>164</v>
      </c>
      <c r="G32" s="27"/>
    </row>
    <row r="33" spans="1:8" ht="105">
      <c r="A33" s="108" t="s">
        <v>790</v>
      </c>
      <c r="B33" s="32" t="s">
        <v>466</v>
      </c>
      <c r="C33" s="84" t="s">
        <v>348</v>
      </c>
      <c r="D33" s="32" t="s">
        <v>966</v>
      </c>
      <c r="E33" s="27" t="s">
        <v>17</v>
      </c>
      <c r="F33" s="73" t="s">
        <v>787</v>
      </c>
      <c r="G33" s="27"/>
      <c r="H33" s="51"/>
    </row>
    <row r="34" spans="1:8" ht="21">
      <c r="A34" s="108" t="s">
        <v>791</v>
      </c>
      <c r="B34" s="32" t="s">
        <v>467</v>
      </c>
      <c r="C34" s="84" t="s">
        <v>348</v>
      </c>
      <c r="D34" s="32" t="s">
        <v>469</v>
      </c>
      <c r="E34" s="27" t="s">
        <v>17</v>
      </c>
      <c r="F34" s="26" t="s">
        <v>851</v>
      </c>
      <c r="G34" s="83" t="s">
        <v>964</v>
      </c>
      <c r="H34" s="51"/>
    </row>
    <row r="35" spans="1:8" ht="21">
      <c r="A35" s="108" t="s">
        <v>792</v>
      </c>
      <c r="B35" s="32" t="s">
        <v>468</v>
      </c>
      <c r="C35" s="84" t="s">
        <v>348</v>
      </c>
      <c r="D35" s="32" t="s">
        <v>470</v>
      </c>
      <c r="E35" s="27" t="s">
        <v>17</v>
      </c>
      <c r="F35" s="26" t="s">
        <v>851</v>
      </c>
      <c r="G35" s="83" t="s">
        <v>963</v>
      </c>
      <c r="H35" s="51"/>
    </row>
    <row r="36" spans="1:8" ht="21">
      <c r="A36" s="108" t="s">
        <v>474</v>
      </c>
      <c r="B36" s="32" t="s">
        <v>69</v>
      </c>
      <c r="C36" s="84" t="s">
        <v>348</v>
      </c>
      <c r="D36" s="32" t="s">
        <v>138</v>
      </c>
      <c r="E36" s="27" t="s">
        <v>17</v>
      </c>
      <c r="F36" s="26" t="s">
        <v>851</v>
      </c>
      <c r="G36" s="73" t="s">
        <v>965</v>
      </c>
      <c r="H36" s="51"/>
    </row>
    <row r="39" spans="1:8" ht="15.75" thickBot="1"/>
    <row r="40" spans="1:8" ht="21.75" thickBot="1">
      <c r="A40" s="21" t="s">
        <v>358</v>
      </c>
      <c r="B40" s="22" t="s">
        <v>343</v>
      </c>
    </row>
    <row r="41" spans="1:8" ht="63.75" thickBot="1">
      <c r="A41" s="81" t="s">
        <v>359</v>
      </c>
      <c r="B41" s="23" t="s">
        <v>674</v>
      </c>
    </row>
    <row r="42" spans="1:8" ht="42.75" thickBot="1">
      <c r="A42" s="81" t="s">
        <v>360</v>
      </c>
      <c r="B42" s="23" t="s">
        <v>675</v>
      </c>
    </row>
    <row r="43" spans="1:8" ht="21.75" thickBot="1">
      <c r="A43" s="81" t="s">
        <v>361</v>
      </c>
      <c r="B43" s="23" t="s">
        <v>362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16476"/>
  <sheetViews>
    <sheetView topLeftCell="A75" zoomScaleNormal="100" workbookViewId="0">
      <selection activeCell="E129" sqref="E129"/>
    </sheetView>
  </sheetViews>
  <sheetFormatPr defaultColWidth="9.28515625" defaultRowHeight="21"/>
  <cols>
    <col min="1" max="1" width="6.85546875" style="69" customWidth="1"/>
    <col min="2" max="2" width="23.5703125" style="69" bestFit="1" customWidth="1"/>
    <col min="3" max="3" width="48.28515625" style="70" customWidth="1"/>
    <col min="4" max="4" width="39.42578125" style="70" customWidth="1"/>
    <col min="5" max="5" width="47.7109375" style="70" customWidth="1"/>
    <col min="6" max="6" width="19.42578125" style="104" customWidth="1"/>
    <col min="7" max="7" width="10.85546875" style="69" customWidth="1"/>
    <col min="8" max="8" width="12.28515625" style="69" customWidth="1"/>
    <col min="9" max="9" width="13" style="69" customWidth="1"/>
    <col min="10" max="10" width="13.7109375" style="69" customWidth="1"/>
    <col min="11" max="11" width="13.85546875" style="69" customWidth="1"/>
    <col min="12" max="12" width="8.140625" style="69" customWidth="1"/>
    <col min="13" max="13" width="8.42578125" style="69" customWidth="1"/>
    <col min="14" max="14" width="15.5703125" style="71" customWidth="1"/>
    <col min="15" max="15" width="15.42578125" style="71" bestFit="1" customWidth="1"/>
    <col min="16" max="16" width="7.85546875" style="69" bestFit="1" customWidth="1"/>
    <col min="17" max="17" width="9" style="69" customWidth="1"/>
    <col min="18" max="18" width="15.85546875" style="71" bestFit="1" customWidth="1"/>
    <col min="19" max="19" width="15.42578125" style="71" bestFit="1" customWidth="1"/>
    <col min="20" max="20" width="7.85546875" style="69" bestFit="1" customWidth="1"/>
    <col min="21" max="21" width="8.5703125" style="69" bestFit="1" customWidth="1"/>
    <col min="22" max="22" width="15.85546875" style="71" bestFit="1" customWidth="1"/>
    <col min="23" max="23" width="15.42578125" style="71" bestFit="1" customWidth="1"/>
    <col min="24" max="24" width="7.85546875" style="69" bestFit="1" customWidth="1"/>
    <col min="25" max="25" width="8.5703125" style="69" bestFit="1" customWidth="1"/>
    <col min="26" max="26" width="15.85546875" style="71" bestFit="1" customWidth="1"/>
    <col min="27" max="27" width="15.42578125" style="71" bestFit="1" customWidth="1"/>
    <col min="28" max="28" width="7.85546875" style="69" bestFit="1" customWidth="1"/>
    <col min="29" max="29" width="8.5703125" style="69" bestFit="1" customWidth="1"/>
    <col min="30" max="30" width="15.85546875" style="71" bestFit="1" customWidth="1"/>
    <col min="31" max="31" width="15.42578125" style="71" bestFit="1" customWidth="1"/>
    <col min="32" max="32" width="9.5703125" style="69" bestFit="1" customWidth="1"/>
    <col min="33" max="33" width="9.28515625" style="69" bestFit="1" customWidth="1"/>
    <col min="34" max="34" width="17.7109375" style="71" customWidth="1"/>
    <col min="35" max="35" width="19.28515625" style="71" customWidth="1"/>
    <col min="36" max="36" width="8.85546875" style="69" customWidth="1"/>
    <col min="37" max="37" width="9.28515625" style="69" customWidth="1"/>
    <col min="38" max="38" width="9.140625" style="71" bestFit="1" customWidth="1"/>
    <col min="39" max="39" width="9" style="71" bestFit="1" customWidth="1"/>
    <col min="40" max="40" width="7.85546875" style="69" bestFit="1" customWidth="1"/>
    <col min="41" max="41" width="9.42578125" style="69" customWidth="1"/>
    <col min="42" max="42" width="9.140625" style="71" bestFit="1" customWidth="1"/>
    <col min="43" max="43" width="9" style="71" bestFit="1" customWidth="1"/>
    <col min="44" max="44" width="7.140625" style="69" bestFit="1" customWidth="1"/>
    <col min="45" max="45" width="8.5703125" style="69" bestFit="1" customWidth="1"/>
    <col min="46" max="47" width="9.140625" style="71" bestFit="1" customWidth="1"/>
    <col min="48" max="48" width="7.85546875" style="69" bestFit="1" customWidth="1"/>
    <col min="49" max="49" width="8.5703125" style="69" bestFit="1" customWidth="1"/>
    <col min="50" max="51" width="9.140625" style="71" bestFit="1" customWidth="1"/>
    <col min="52" max="52" width="7.85546875" style="69" bestFit="1" customWidth="1"/>
    <col min="53" max="53" width="8.5703125" style="69" bestFit="1" customWidth="1"/>
    <col min="54" max="55" width="9.140625" style="71" bestFit="1" customWidth="1"/>
    <col min="56" max="56" width="9.5703125" style="69" bestFit="1" customWidth="1"/>
    <col min="57" max="57" width="9.28515625" style="69" bestFit="1" customWidth="1"/>
    <col min="58" max="58" width="11.28515625" style="71" customWidth="1"/>
    <col min="59" max="59" width="10.42578125" style="71" bestFit="1" customWidth="1"/>
    <col min="60" max="60" width="11.7109375" style="69" bestFit="1" customWidth="1"/>
    <col min="61" max="16384" width="9.28515625" style="69"/>
  </cols>
  <sheetData>
    <row r="1" spans="2:59" s="48" customFormat="1">
      <c r="B1" s="45" t="s">
        <v>475</v>
      </c>
      <c r="F1" s="484"/>
      <c r="N1" s="485"/>
      <c r="O1" s="485"/>
      <c r="R1" s="485"/>
      <c r="S1" s="485"/>
      <c r="V1" s="485"/>
      <c r="W1" s="485"/>
      <c r="Z1" s="485"/>
      <c r="AA1" s="485"/>
      <c r="AD1" s="485"/>
      <c r="AE1" s="485"/>
      <c r="AH1" s="485"/>
      <c r="AI1" s="485"/>
      <c r="AL1" s="485"/>
      <c r="AM1" s="485"/>
      <c r="AP1" s="485"/>
      <c r="AQ1" s="485"/>
      <c r="AT1" s="485"/>
      <c r="AU1" s="485"/>
      <c r="AX1" s="485"/>
      <c r="AY1" s="485"/>
      <c r="BB1" s="485"/>
      <c r="BC1" s="485"/>
      <c r="BF1" s="485"/>
      <c r="BG1" s="485"/>
    </row>
    <row r="2" spans="2:59" s="48" customFormat="1">
      <c r="B2" s="45" t="s">
        <v>476</v>
      </c>
      <c r="F2" s="484"/>
      <c r="N2" s="485"/>
      <c r="O2" s="485"/>
      <c r="R2" s="485"/>
      <c r="S2" s="485"/>
      <c r="V2" s="485"/>
      <c r="W2" s="485"/>
      <c r="Z2" s="485"/>
      <c r="AA2" s="485"/>
      <c r="AD2" s="485"/>
      <c r="AE2" s="485"/>
      <c r="AH2" s="485"/>
      <c r="AI2" s="485"/>
      <c r="AL2" s="485"/>
      <c r="AM2" s="485"/>
      <c r="AP2" s="485"/>
      <c r="AQ2" s="485"/>
      <c r="AT2" s="485"/>
      <c r="AU2" s="485"/>
      <c r="AX2" s="485"/>
      <c r="AY2" s="485"/>
      <c r="BB2" s="485"/>
      <c r="BC2" s="485"/>
      <c r="BF2" s="485"/>
      <c r="BG2" s="485"/>
    </row>
    <row r="3" spans="2:59" s="48" customFormat="1">
      <c r="B3" s="45" t="s">
        <v>477</v>
      </c>
      <c r="F3" s="484"/>
      <c r="N3" s="485"/>
      <c r="O3" s="485"/>
      <c r="R3" s="485"/>
      <c r="S3" s="485"/>
      <c r="V3" s="485"/>
      <c r="W3" s="485"/>
      <c r="Z3" s="485"/>
      <c r="AA3" s="485"/>
      <c r="AD3" s="485"/>
      <c r="AE3" s="485"/>
      <c r="AH3" s="485"/>
      <c r="AI3" s="485"/>
      <c r="AL3" s="485"/>
      <c r="AM3" s="485"/>
      <c r="AP3" s="485"/>
      <c r="AQ3" s="485"/>
      <c r="AT3" s="485"/>
      <c r="AU3" s="485"/>
      <c r="AX3" s="485"/>
      <c r="AY3" s="485"/>
      <c r="BB3" s="485"/>
      <c r="BC3" s="485"/>
      <c r="BF3" s="485"/>
      <c r="BG3" s="485"/>
    </row>
    <row r="4" spans="2:59" s="48" customFormat="1">
      <c r="B4" s="45" t="s">
        <v>478</v>
      </c>
      <c r="F4" s="484"/>
      <c r="N4" s="485"/>
      <c r="O4" s="485"/>
      <c r="R4" s="485"/>
      <c r="S4" s="485"/>
      <c r="V4" s="485"/>
      <c r="W4" s="485"/>
      <c r="Z4" s="485"/>
      <c r="AA4" s="485"/>
      <c r="AD4" s="485"/>
      <c r="AE4" s="485"/>
      <c r="AH4" s="485"/>
      <c r="AI4" s="485"/>
      <c r="AL4" s="485"/>
      <c r="AM4" s="485"/>
      <c r="AP4" s="485"/>
      <c r="AQ4" s="485"/>
      <c r="AT4" s="485"/>
      <c r="AU4" s="485"/>
      <c r="AX4" s="485"/>
      <c r="AY4" s="485"/>
      <c r="BB4" s="485"/>
      <c r="BC4" s="485"/>
      <c r="BF4" s="485"/>
      <c r="BG4" s="485"/>
    </row>
    <row r="5" spans="2:59" s="486" customFormat="1">
      <c r="B5" s="516" t="s">
        <v>347</v>
      </c>
      <c r="C5" s="516" t="s">
        <v>467</v>
      </c>
      <c r="D5" s="516" t="s">
        <v>468</v>
      </c>
      <c r="E5" s="516" t="s">
        <v>127</v>
      </c>
      <c r="F5" s="517" t="s">
        <v>696</v>
      </c>
      <c r="G5" s="515" t="s">
        <v>697</v>
      </c>
      <c r="H5" s="515" t="s">
        <v>698</v>
      </c>
      <c r="I5" s="515" t="s">
        <v>699</v>
      </c>
      <c r="J5" s="515" t="s">
        <v>700</v>
      </c>
      <c r="K5" s="515" t="s">
        <v>701</v>
      </c>
      <c r="L5" s="521" t="s">
        <v>694</v>
      </c>
      <c r="M5" s="521"/>
      <c r="N5" s="521"/>
      <c r="O5" s="521"/>
      <c r="P5" s="521"/>
      <c r="Q5" s="521"/>
      <c r="R5" s="521"/>
      <c r="S5" s="521"/>
      <c r="T5" s="521"/>
      <c r="U5" s="521"/>
      <c r="V5" s="521"/>
      <c r="W5" s="521"/>
      <c r="X5" s="521"/>
      <c r="Y5" s="521"/>
      <c r="Z5" s="521"/>
      <c r="AA5" s="521"/>
      <c r="AB5" s="521"/>
      <c r="AC5" s="521"/>
      <c r="AD5" s="521"/>
      <c r="AE5" s="521"/>
      <c r="AF5" s="521"/>
      <c r="AG5" s="521"/>
      <c r="AH5" s="521"/>
      <c r="AI5" s="521"/>
      <c r="AJ5" s="521" t="s">
        <v>695</v>
      </c>
      <c r="AK5" s="521"/>
      <c r="AL5" s="521"/>
      <c r="AM5" s="521"/>
      <c r="AN5" s="521"/>
      <c r="AO5" s="521"/>
      <c r="AP5" s="521"/>
      <c r="AQ5" s="521"/>
      <c r="AR5" s="521"/>
      <c r="AS5" s="521"/>
      <c r="AT5" s="521"/>
      <c r="AU5" s="521"/>
      <c r="AV5" s="521"/>
      <c r="AW5" s="521"/>
      <c r="AX5" s="521"/>
      <c r="AY5" s="521"/>
      <c r="AZ5" s="521"/>
      <c r="BA5" s="521"/>
      <c r="BB5" s="521"/>
      <c r="BC5" s="521"/>
      <c r="BD5" s="521"/>
      <c r="BE5" s="521"/>
      <c r="BF5" s="521"/>
      <c r="BG5" s="521"/>
    </row>
    <row r="6" spans="2:59" s="488" customFormat="1">
      <c r="B6" s="516"/>
      <c r="C6" s="516"/>
      <c r="D6" s="516"/>
      <c r="E6" s="516"/>
      <c r="F6" s="517"/>
      <c r="G6" s="515"/>
      <c r="H6" s="515"/>
      <c r="I6" s="515"/>
      <c r="J6" s="515"/>
      <c r="K6" s="515"/>
      <c r="L6" s="487" t="s">
        <v>702</v>
      </c>
      <c r="M6" s="48" t="s">
        <v>703</v>
      </c>
      <c r="N6" s="485" t="s">
        <v>704</v>
      </c>
      <c r="O6" s="485" t="s">
        <v>705</v>
      </c>
      <c r="P6" s="487" t="s">
        <v>706</v>
      </c>
      <c r="Q6" s="48" t="s">
        <v>707</v>
      </c>
      <c r="R6" s="485" t="s">
        <v>708</v>
      </c>
      <c r="S6" s="485" t="s">
        <v>709</v>
      </c>
      <c r="T6" s="487" t="s">
        <v>710</v>
      </c>
      <c r="U6" s="48" t="s">
        <v>711</v>
      </c>
      <c r="V6" s="485" t="s">
        <v>712</v>
      </c>
      <c r="W6" s="485" t="s">
        <v>713</v>
      </c>
      <c r="X6" s="487" t="s">
        <v>714</v>
      </c>
      <c r="Y6" s="48" t="s">
        <v>715</v>
      </c>
      <c r="Z6" s="485" t="s">
        <v>716</v>
      </c>
      <c r="AA6" s="485" t="s">
        <v>717</v>
      </c>
      <c r="AB6" s="487" t="s">
        <v>718</v>
      </c>
      <c r="AC6" s="48" t="s">
        <v>719</v>
      </c>
      <c r="AD6" s="485" t="s">
        <v>720</v>
      </c>
      <c r="AE6" s="485" t="s">
        <v>721</v>
      </c>
      <c r="AF6" s="487" t="s">
        <v>722</v>
      </c>
      <c r="AG6" s="48" t="s">
        <v>723</v>
      </c>
      <c r="AH6" s="485" t="s">
        <v>724</v>
      </c>
      <c r="AI6" s="485" t="s">
        <v>725</v>
      </c>
      <c r="AJ6" s="487" t="s">
        <v>702</v>
      </c>
      <c r="AK6" s="487" t="s">
        <v>703</v>
      </c>
      <c r="AL6" s="485" t="s">
        <v>726</v>
      </c>
      <c r="AM6" s="485" t="s">
        <v>727</v>
      </c>
      <c r="AN6" s="487" t="s">
        <v>706</v>
      </c>
      <c r="AO6" s="487" t="s">
        <v>707</v>
      </c>
      <c r="AP6" s="485" t="s">
        <v>728</v>
      </c>
      <c r="AQ6" s="485" t="s">
        <v>729</v>
      </c>
      <c r="AR6" s="487" t="s">
        <v>710</v>
      </c>
      <c r="AS6" s="487" t="s">
        <v>711</v>
      </c>
      <c r="AT6" s="485" t="s">
        <v>730</v>
      </c>
      <c r="AU6" s="485" t="s">
        <v>731</v>
      </c>
      <c r="AV6" s="487" t="s">
        <v>714</v>
      </c>
      <c r="AW6" s="487" t="s">
        <v>715</v>
      </c>
      <c r="AX6" s="485" t="s">
        <v>732</v>
      </c>
      <c r="AY6" s="485" t="s">
        <v>733</v>
      </c>
      <c r="AZ6" s="487" t="s">
        <v>718</v>
      </c>
      <c r="BA6" s="487" t="s">
        <v>719</v>
      </c>
      <c r="BB6" s="485" t="s">
        <v>734</v>
      </c>
      <c r="BC6" s="485" t="s">
        <v>735</v>
      </c>
      <c r="BD6" s="487" t="s">
        <v>722</v>
      </c>
      <c r="BE6" s="487" t="s">
        <v>723</v>
      </c>
      <c r="BF6" s="485" t="s">
        <v>736</v>
      </c>
      <c r="BG6" s="485" t="s">
        <v>737</v>
      </c>
    </row>
    <row r="7" spans="2:59" s="496" customFormat="1">
      <c r="B7" s="489" t="s">
        <v>408</v>
      </c>
      <c r="C7" s="490" t="s">
        <v>510</v>
      </c>
      <c r="D7" s="490" t="s">
        <v>511</v>
      </c>
      <c r="E7" s="490" t="s">
        <v>512</v>
      </c>
      <c r="F7" s="491">
        <f t="shared" ref="F7:G9" si="0">L7+P7+T7+X7+AB7+AJ7+AN7+AR7+AV7+AZ7+BD7+AF7</f>
        <v>420</v>
      </c>
      <c r="G7" s="492">
        <f t="shared" si="0"/>
        <v>420000</v>
      </c>
      <c r="H7" s="491">
        <f t="shared" ref="H7:I9" si="1">L7+P7+T7+X7+AB7+AF7</f>
        <v>210</v>
      </c>
      <c r="I7" s="493">
        <f t="shared" si="1"/>
        <v>210000</v>
      </c>
      <c r="J7" s="493">
        <f>H7/F7*100</f>
        <v>50</v>
      </c>
      <c r="K7" s="493">
        <f>I7/G7*100</f>
        <v>50</v>
      </c>
      <c r="L7" s="484">
        <v>10</v>
      </c>
      <c r="M7" s="494">
        <f>L7*1000</f>
        <v>10000</v>
      </c>
      <c r="N7" s="495" t="e">
        <f>L7/#REF!*100</f>
        <v>#REF!</v>
      </c>
      <c r="O7" s="495" t="e">
        <f>M7/#REF!*100</f>
        <v>#REF!</v>
      </c>
      <c r="P7" s="484">
        <v>20</v>
      </c>
      <c r="Q7" s="494">
        <f>P7*1000</f>
        <v>20000</v>
      </c>
      <c r="R7" s="495" t="e">
        <f>P7/#REF!*100</f>
        <v>#REF!</v>
      </c>
      <c r="S7" s="495" t="e">
        <f>Q7/#REF!*100</f>
        <v>#REF!</v>
      </c>
      <c r="T7" s="484">
        <v>30</v>
      </c>
      <c r="U7" s="494">
        <f>T7*1000</f>
        <v>30000</v>
      </c>
      <c r="V7" s="495" t="e">
        <f>T7/#REF!*100</f>
        <v>#REF!</v>
      </c>
      <c r="W7" s="495" t="e">
        <f>U7/#REF!*100</f>
        <v>#REF!</v>
      </c>
      <c r="X7" s="484">
        <v>40</v>
      </c>
      <c r="Y7" s="494">
        <f>X7*1000</f>
        <v>40000</v>
      </c>
      <c r="Z7" s="495" t="e">
        <f>X7/#REF!*100</f>
        <v>#REF!</v>
      </c>
      <c r="AA7" s="495" t="e">
        <f>Y7/#REF!*100</f>
        <v>#REF!</v>
      </c>
      <c r="AB7" s="484">
        <v>50</v>
      </c>
      <c r="AC7" s="494">
        <f>AB7*1000</f>
        <v>50000</v>
      </c>
      <c r="AD7" s="495" t="e">
        <f>AB7/#REF!*100</f>
        <v>#REF!</v>
      </c>
      <c r="AE7" s="495" t="e">
        <f>AC7/#REF!*100</f>
        <v>#REF!</v>
      </c>
      <c r="AF7" s="484">
        <v>60</v>
      </c>
      <c r="AG7" s="494">
        <f>AF7*1000</f>
        <v>60000</v>
      </c>
      <c r="AH7" s="495" t="e">
        <f>AF7/#REF!*100</f>
        <v>#REF!</v>
      </c>
      <c r="AI7" s="495" t="e">
        <f>AG7/#REF!*100</f>
        <v>#REF!</v>
      </c>
      <c r="AJ7" s="484">
        <v>10</v>
      </c>
      <c r="AK7" s="494">
        <f>AJ7*1000</f>
        <v>10000</v>
      </c>
      <c r="AL7" s="495" t="e">
        <f>AJ7/#REF!*100</f>
        <v>#REF!</v>
      </c>
      <c r="AM7" s="495" t="e">
        <f>AK7/#REF!*100</f>
        <v>#REF!</v>
      </c>
      <c r="AN7" s="484">
        <v>20</v>
      </c>
      <c r="AO7" s="494">
        <f>AN7*1000</f>
        <v>20000</v>
      </c>
      <c r="AP7" s="495" t="e">
        <f>AN7/#REF!*100</f>
        <v>#REF!</v>
      </c>
      <c r="AQ7" s="495" t="e">
        <f>AO7/#REF!*100</f>
        <v>#REF!</v>
      </c>
      <c r="AR7" s="484">
        <v>30</v>
      </c>
      <c r="AS7" s="494">
        <f>AR7*1000</f>
        <v>30000</v>
      </c>
      <c r="AT7" s="495" t="e">
        <f>AR7/#REF!*100</f>
        <v>#REF!</v>
      </c>
      <c r="AU7" s="495" t="e">
        <f>AS7/#REF!*100</f>
        <v>#REF!</v>
      </c>
      <c r="AV7" s="484">
        <v>40</v>
      </c>
      <c r="AW7" s="494">
        <f>AV7*1000</f>
        <v>40000</v>
      </c>
      <c r="AX7" s="495" t="e">
        <f>AV7/#REF!*100</f>
        <v>#REF!</v>
      </c>
      <c r="AY7" s="495" t="e">
        <f>AW7/#REF!*100</f>
        <v>#REF!</v>
      </c>
      <c r="AZ7" s="484">
        <v>50</v>
      </c>
      <c r="BA7" s="494">
        <f>AZ7*1000</f>
        <v>50000</v>
      </c>
      <c r="BB7" s="495" t="e">
        <f>AZ7/#REF!*100</f>
        <v>#REF!</v>
      </c>
      <c r="BC7" s="495" t="e">
        <f>BA7/#REF!*100</f>
        <v>#REF!</v>
      </c>
      <c r="BD7" s="484">
        <v>60</v>
      </c>
      <c r="BE7" s="494">
        <f>BD7*1000</f>
        <v>60000</v>
      </c>
      <c r="BF7" s="495" t="e">
        <f>BD7/#REF!*100</f>
        <v>#REF!</v>
      </c>
      <c r="BG7" s="495" t="e">
        <f>BE7/#REF!*100</f>
        <v>#REF!</v>
      </c>
    </row>
    <row r="8" spans="2:59" s="496" customFormat="1">
      <c r="B8" s="489" t="s">
        <v>408</v>
      </c>
      <c r="C8" s="490" t="s">
        <v>510</v>
      </c>
      <c r="D8" s="490" t="s">
        <v>511</v>
      </c>
      <c r="E8" s="490" t="s">
        <v>512</v>
      </c>
      <c r="F8" s="491">
        <f t="shared" si="0"/>
        <v>420</v>
      </c>
      <c r="G8" s="492">
        <f t="shared" si="0"/>
        <v>420000</v>
      </c>
      <c r="H8" s="491">
        <f t="shared" si="1"/>
        <v>210</v>
      </c>
      <c r="I8" s="493">
        <f t="shared" si="1"/>
        <v>210000</v>
      </c>
      <c r="J8" s="492">
        <f>H8/F8*100</f>
        <v>50</v>
      </c>
      <c r="K8" s="492">
        <f>I8/G8*100</f>
        <v>50</v>
      </c>
      <c r="L8" s="484">
        <v>10</v>
      </c>
      <c r="M8" s="494">
        <f t="shared" ref="M8:M9" si="2">L8*1000</f>
        <v>10000</v>
      </c>
      <c r="N8" s="495" t="e">
        <f>L8/#REF!*100</f>
        <v>#REF!</v>
      </c>
      <c r="O8" s="495" t="e">
        <f>M8/#REF!*100</f>
        <v>#REF!</v>
      </c>
      <c r="P8" s="484">
        <v>20</v>
      </c>
      <c r="Q8" s="494">
        <f t="shared" ref="Q8:Q9" si="3">P8*1000</f>
        <v>20000</v>
      </c>
      <c r="R8" s="495" t="e">
        <f>P8/#REF!*100</f>
        <v>#REF!</v>
      </c>
      <c r="S8" s="495" t="e">
        <f>Q8/#REF!*100</f>
        <v>#REF!</v>
      </c>
      <c r="T8" s="484">
        <v>30</v>
      </c>
      <c r="U8" s="494">
        <f t="shared" ref="U8:U9" si="4">T8*1000</f>
        <v>30000</v>
      </c>
      <c r="V8" s="495" t="e">
        <f>T8/#REF!*100</f>
        <v>#REF!</v>
      </c>
      <c r="W8" s="495" t="e">
        <f>U8/#REF!*100</f>
        <v>#REF!</v>
      </c>
      <c r="X8" s="484">
        <v>40</v>
      </c>
      <c r="Y8" s="494">
        <f t="shared" ref="Y8:Y9" si="5">X8*1000</f>
        <v>40000</v>
      </c>
      <c r="Z8" s="495" t="e">
        <f>X8/#REF!*100</f>
        <v>#REF!</v>
      </c>
      <c r="AA8" s="495" t="e">
        <f>Y8/#REF!*100</f>
        <v>#REF!</v>
      </c>
      <c r="AB8" s="484">
        <v>50</v>
      </c>
      <c r="AC8" s="494">
        <f t="shared" ref="AC8:AC9" si="6">AB8*1000</f>
        <v>50000</v>
      </c>
      <c r="AD8" s="495" t="e">
        <f>AB8/#REF!*100</f>
        <v>#REF!</v>
      </c>
      <c r="AE8" s="495" t="e">
        <f>AC8/#REF!*100</f>
        <v>#REF!</v>
      </c>
      <c r="AF8" s="484">
        <v>60</v>
      </c>
      <c r="AG8" s="494">
        <f t="shared" ref="AG8:AG9" si="7">AF8*1000</f>
        <v>60000</v>
      </c>
      <c r="AH8" s="495" t="e">
        <f>AF8/#REF!*100</f>
        <v>#REF!</v>
      </c>
      <c r="AI8" s="495" t="e">
        <f>AG8/#REF!*100</f>
        <v>#REF!</v>
      </c>
      <c r="AJ8" s="484">
        <v>10</v>
      </c>
      <c r="AK8" s="494">
        <f t="shared" ref="AK8:AK9" si="8">AJ8*1000</f>
        <v>10000</v>
      </c>
      <c r="AL8" s="495" t="e">
        <f>AJ8/#REF!*100</f>
        <v>#REF!</v>
      </c>
      <c r="AM8" s="495" t="e">
        <f>AK8/#REF!*100</f>
        <v>#REF!</v>
      </c>
      <c r="AN8" s="484">
        <v>20</v>
      </c>
      <c r="AO8" s="494">
        <f t="shared" ref="AO8" si="9">AN8*1000</f>
        <v>20000</v>
      </c>
      <c r="AP8" s="495" t="e">
        <f>AN8/#REF!*100</f>
        <v>#REF!</v>
      </c>
      <c r="AQ8" s="495" t="e">
        <f>AO8/#REF!*100</f>
        <v>#REF!</v>
      </c>
      <c r="AR8" s="484">
        <v>30</v>
      </c>
      <c r="AS8" s="494">
        <f t="shared" ref="AS8:AS9" si="10">AR8*1000</f>
        <v>30000</v>
      </c>
      <c r="AT8" s="495" t="e">
        <f>AR8/#REF!*100</f>
        <v>#REF!</v>
      </c>
      <c r="AU8" s="495" t="e">
        <f>AS8/#REF!*100</f>
        <v>#REF!</v>
      </c>
      <c r="AV8" s="484">
        <v>40</v>
      </c>
      <c r="AW8" s="494">
        <f t="shared" ref="AW8:AW9" si="11">AV8*1000</f>
        <v>40000</v>
      </c>
      <c r="AX8" s="495" t="e">
        <f>AV8/#REF!*100</f>
        <v>#REF!</v>
      </c>
      <c r="AY8" s="495" t="e">
        <f>AW8/#REF!*100</f>
        <v>#REF!</v>
      </c>
      <c r="AZ8" s="484">
        <v>50</v>
      </c>
      <c r="BA8" s="494">
        <f t="shared" ref="BA8:BA9" si="12">AZ8*1000</f>
        <v>50000</v>
      </c>
      <c r="BB8" s="495" t="e">
        <f>AZ8/#REF!*100</f>
        <v>#REF!</v>
      </c>
      <c r="BC8" s="495" t="e">
        <f>BA8/#REF!*100</f>
        <v>#REF!</v>
      </c>
      <c r="BD8" s="484">
        <v>60</v>
      </c>
      <c r="BE8" s="494">
        <f t="shared" ref="BE8:BE9" si="13">BD8*1000</f>
        <v>60000</v>
      </c>
      <c r="BF8" s="495" t="e">
        <f>BD8/#REF!*100</f>
        <v>#REF!</v>
      </c>
      <c r="BG8" s="495" t="e">
        <f>BE8/#REF!*100</f>
        <v>#REF!</v>
      </c>
    </row>
    <row r="9" spans="2:59" s="496" customFormat="1">
      <c r="B9" s="489" t="s">
        <v>408</v>
      </c>
      <c r="C9" s="490" t="s">
        <v>510</v>
      </c>
      <c r="D9" s="490" t="s">
        <v>511</v>
      </c>
      <c r="E9" s="490" t="s">
        <v>512</v>
      </c>
      <c r="F9" s="491">
        <f t="shared" si="0"/>
        <v>420</v>
      </c>
      <c r="G9" s="492">
        <f t="shared" si="0"/>
        <v>420000</v>
      </c>
      <c r="H9" s="491">
        <f t="shared" si="1"/>
        <v>210</v>
      </c>
      <c r="I9" s="493">
        <f t="shared" si="1"/>
        <v>210000</v>
      </c>
      <c r="J9" s="492">
        <f t="shared" ref="J9:K9" si="14">H9/F9*100</f>
        <v>50</v>
      </c>
      <c r="K9" s="492">
        <f t="shared" si="14"/>
        <v>50</v>
      </c>
      <c r="L9" s="484">
        <v>10</v>
      </c>
      <c r="M9" s="494">
        <f t="shared" si="2"/>
        <v>10000</v>
      </c>
      <c r="N9" s="495" t="e">
        <f>L9/#REF!*100</f>
        <v>#REF!</v>
      </c>
      <c r="O9" s="495" t="e">
        <f>M9/#REF!*100</f>
        <v>#REF!</v>
      </c>
      <c r="P9" s="484">
        <v>20</v>
      </c>
      <c r="Q9" s="494">
        <f t="shared" si="3"/>
        <v>20000</v>
      </c>
      <c r="R9" s="495" t="e">
        <f>P9/#REF!*100</f>
        <v>#REF!</v>
      </c>
      <c r="S9" s="495" t="e">
        <f>Q9/#REF!*100</f>
        <v>#REF!</v>
      </c>
      <c r="T9" s="484">
        <v>30</v>
      </c>
      <c r="U9" s="494">
        <f t="shared" si="4"/>
        <v>30000</v>
      </c>
      <c r="V9" s="495" t="e">
        <f>T9/#REF!*100</f>
        <v>#REF!</v>
      </c>
      <c r="W9" s="495" t="e">
        <f>U9/#REF!*100</f>
        <v>#REF!</v>
      </c>
      <c r="X9" s="484">
        <v>40</v>
      </c>
      <c r="Y9" s="494">
        <f t="shared" si="5"/>
        <v>40000</v>
      </c>
      <c r="Z9" s="495" t="e">
        <f>X9/#REF!*100</f>
        <v>#REF!</v>
      </c>
      <c r="AA9" s="495" t="e">
        <f>Y9/#REF!*100</f>
        <v>#REF!</v>
      </c>
      <c r="AB9" s="484">
        <v>50</v>
      </c>
      <c r="AC9" s="494">
        <f t="shared" si="6"/>
        <v>50000</v>
      </c>
      <c r="AD9" s="495" t="e">
        <f>AB9/#REF!*100</f>
        <v>#REF!</v>
      </c>
      <c r="AE9" s="495" t="e">
        <f>AC9/#REF!*100</f>
        <v>#REF!</v>
      </c>
      <c r="AF9" s="484">
        <v>60</v>
      </c>
      <c r="AG9" s="494">
        <f t="shared" si="7"/>
        <v>60000</v>
      </c>
      <c r="AH9" s="495" t="e">
        <f>AF9/#REF!*100</f>
        <v>#REF!</v>
      </c>
      <c r="AI9" s="495" t="e">
        <f>AG9/#REF!*100</f>
        <v>#REF!</v>
      </c>
      <c r="AJ9" s="484">
        <v>10</v>
      </c>
      <c r="AK9" s="494">
        <f t="shared" si="8"/>
        <v>10000</v>
      </c>
      <c r="AL9" s="495" t="e">
        <f>AJ9/#REF!*100</f>
        <v>#REF!</v>
      </c>
      <c r="AM9" s="495" t="e">
        <f>AK9/#REF!*100</f>
        <v>#REF!</v>
      </c>
      <c r="AN9" s="484">
        <v>20</v>
      </c>
      <c r="AO9" s="494">
        <f>AN9*1000</f>
        <v>20000</v>
      </c>
      <c r="AP9" s="495" t="e">
        <f>AN9/#REF!*100</f>
        <v>#REF!</v>
      </c>
      <c r="AQ9" s="495" t="e">
        <f>AO9/#REF!*100</f>
        <v>#REF!</v>
      </c>
      <c r="AR9" s="484">
        <v>30</v>
      </c>
      <c r="AS9" s="494">
        <f t="shared" si="10"/>
        <v>30000</v>
      </c>
      <c r="AT9" s="495" t="e">
        <f>AR9/#REF!*100</f>
        <v>#REF!</v>
      </c>
      <c r="AU9" s="495" t="e">
        <f>AS9/#REF!*100</f>
        <v>#REF!</v>
      </c>
      <c r="AV9" s="484">
        <v>40</v>
      </c>
      <c r="AW9" s="494">
        <f t="shared" si="11"/>
        <v>40000</v>
      </c>
      <c r="AX9" s="495" t="e">
        <f>AV9/#REF!*100</f>
        <v>#REF!</v>
      </c>
      <c r="AY9" s="495" t="e">
        <f>AW9/#REF!*100</f>
        <v>#REF!</v>
      </c>
      <c r="AZ9" s="484">
        <v>50</v>
      </c>
      <c r="BA9" s="494">
        <f t="shared" si="12"/>
        <v>50000</v>
      </c>
      <c r="BB9" s="495" t="e">
        <f>AZ9/#REF!*100</f>
        <v>#REF!</v>
      </c>
      <c r="BC9" s="495" t="e">
        <f>BA9/#REF!*100</f>
        <v>#REF!</v>
      </c>
      <c r="BD9" s="484">
        <v>60</v>
      </c>
      <c r="BE9" s="494">
        <f t="shared" si="13"/>
        <v>60000</v>
      </c>
      <c r="BF9" s="495" t="e">
        <f>BD9/#REF!*100</f>
        <v>#REF!</v>
      </c>
      <c r="BG9" s="495" t="e">
        <f>BE9/#REF!*100</f>
        <v>#REF!</v>
      </c>
    </row>
    <row r="10" spans="2:59" s="484" customFormat="1">
      <c r="B10" s="45" t="s">
        <v>514</v>
      </c>
      <c r="C10" s="48"/>
      <c r="D10" s="48"/>
      <c r="E10" s="48"/>
      <c r="F10" s="484">
        <f>SUM(F7:F9)</f>
        <v>1260</v>
      </c>
      <c r="G10" s="484">
        <f t="shared" ref="G10:BG10" si="15">SUM(G7:G9)</f>
        <v>1260000</v>
      </c>
      <c r="H10" s="484">
        <f t="shared" si="15"/>
        <v>630</v>
      </c>
      <c r="I10" s="484">
        <f t="shared" si="15"/>
        <v>630000</v>
      </c>
      <c r="J10" s="484">
        <f t="shared" si="15"/>
        <v>150</v>
      </c>
      <c r="K10" s="484">
        <f t="shared" si="15"/>
        <v>150</v>
      </c>
      <c r="L10" s="484">
        <f t="shared" si="15"/>
        <v>30</v>
      </c>
      <c r="M10" s="484">
        <f t="shared" si="15"/>
        <v>30000</v>
      </c>
      <c r="N10" s="485" t="e">
        <f t="shared" si="15"/>
        <v>#REF!</v>
      </c>
      <c r="O10" s="485" t="e">
        <f t="shared" si="15"/>
        <v>#REF!</v>
      </c>
      <c r="P10" s="484">
        <f t="shared" si="15"/>
        <v>60</v>
      </c>
      <c r="Q10" s="484">
        <f t="shared" si="15"/>
        <v>60000</v>
      </c>
      <c r="R10" s="485" t="e">
        <f t="shared" si="15"/>
        <v>#REF!</v>
      </c>
      <c r="S10" s="485" t="e">
        <f t="shared" si="15"/>
        <v>#REF!</v>
      </c>
      <c r="T10" s="484">
        <f t="shared" si="15"/>
        <v>90</v>
      </c>
      <c r="U10" s="484">
        <f t="shared" si="15"/>
        <v>90000</v>
      </c>
      <c r="V10" s="485" t="e">
        <f t="shared" si="15"/>
        <v>#REF!</v>
      </c>
      <c r="W10" s="485" t="e">
        <f t="shared" si="15"/>
        <v>#REF!</v>
      </c>
      <c r="X10" s="484">
        <f t="shared" si="15"/>
        <v>120</v>
      </c>
      <c r="Y10" s="484">
        <f t="shared" si="15"/>
        <v>120000</v>
      </c>
      <c r="Z10" s="485" t="e">
        <f t="shared" si="15"/>
        <v>#REF!</v>
      </c>
      <c r="AA10" s="485" t="e">
        <f t="shared" si="15"/>
        <v>#REF!</v>
      </c>
      <c r="AB10" s="484">
        <f t="shared" si="15"/>
        <v>150</v>
      </c>
      <c r="AC10" s="484">
        <f t="shared" si="15"/>
        <v>150000</v>
      </c>
      <c r="AD10" s="485" t="e">
        <f t="shared" si="15"/>
        <v>#REF!</v>
      </c>
      <c r="AE10" s="485" t="e">
        <f t="shared" si="15"/>
        <v>#REF!</v>
      </c>
      <c r="AF10" s="484">
        <f t="shared" si="15"/>
        <v>180</v>
      </c>
      <c r="AG10" s="484">
        <f t="shared" si="15"/>
        <v>180000</v>
      </c>
      <c r="AH10" s="485" t="e">
        <f t="shared" si="15"/>
        <v>#REF!</v>
      </c>
      <c r="AI10" s="485" t="e">
        <f t="shared" si="15"/>
        <v>#REF!</v>
      </c>
      <c r="AJ10" s="484">
        <f t="shared" si="15"/>
        <v>30</v>
      </c>
      <c r="AK10" s="484">
        <f t="shared" si="15"/>
        <v>30000</v>
      </c>
      <c r="AL10" s="485" t="e">
        <f t="shared" si="15"/>
        <v>#REF!</v>
      </c>
      <c r="AM10" s="485" t="e">
        <f t="shared" si="15"/>
        <v>#REF!</v>
      </c>
      <c r="AN10" s="484">
        <f t="shared" si="15"/>
        <v>60</v>
      </c>
      <c r="AO10" s="484">
        <f t="shared" si="15"/>
        <v>60000</v>
      </c>
      <c r="AP10" s="485" t="e">
        <f t="shared" si="15"/>
        <v>#REF!</v>
      </c>
      <c r="AQ10" s="485" t="e">
        <f t="shared" si="15"/>
        <v>#REF!</v>
      </c>
      <c r="AR10" s="484">
        <f t="shared" si="15"/>
        <v>90</v>
      </c>
      <c r="AS10" s="484">
        <f t="shared" si="15"/>
        <v>90000</v>
      </c>
      <c r="AT10" s="485" t="e">
        <f t="shared" si="15"/>
        <v>#REF!</v>
      </c>
      <c r="AU10" s="485" t="e">
        <f t="shared" si="15"/>
        <v>#REF!</v>
      </c>
      <c r="AV10" s="484">
        <f t="shared" si="15"/>
        <v>120</v>
      </c>
      <c r="AW10" s="484">
        <f t="shared" si="15"/>
        <v>120000</v>
      </c>
      <c r="AX10" s="485" t="e">
        <f t="shared" si="15"/>
        <v>#REF!</v>
      </c>
      <c r="AY10" s="485" t="e">
        <f t="shared" si="15"/>
        <v>#REF!</v>
      </c>
      <c r="AZ10" s="484">
        <f t="shared" si="15"/>
        <v>150</v>
      </c>
      <c r="BA10" s="484">
        <f t="shared" si="15"/>
        <v>150000</v>
      </c>
      <c r="BB10" s="485" t="e">
        <f t="shared" si="15"/>
        <v>#REF!</v>
      </c>
      <c r="BC10" s="485" t="e">
        <f t="shared" si="15"/>
        <v>#REF!</v>
      </c>
      <c r="BD10" s="484">
        <f t="shared" si="15"/>
        <v>180</v>
      </c>
      <c r="BE10" s="484">
        <f t="shared" si="15"/>
        <v>180000</v>
      </c>
      <c r="BF10" s="485" t="e">
        <f t="shared" si="15"/>
        <v>#REF!</v>
      </c>
      <c r="BG10" s="485" t="e">
        <f t="shared" si="15"/>
        <v>#REF!</v>
      </c>
    </row>
    <row r="11" spans="2:59" s="48" customFormat="1">
      <c r="B11" s="45" t="s">
        <v>515</v>
      </c>
      <c r="F11" s="484"/>
      <c r="N11" s="485"/>
      <c r="O11" s="485"/>
      <c r="R11" s="485"/>
      <c r="S11" s="485"/>
      <c r="V11" s="485"/>
      <c r="W11" s="485"/>
      <c r="Z11" s="485"/>
      <c r="AA11" s="485"/>
      <c r="AD11" s="485"/>
      <c r="AE11" s="485"/>
      <c r="AH11" s="485"/>
      <c r="AI11" s="485"/>
      <c r="AL11" s="485"/>
      <c r="AM11" s="485"/>
      <c r="AP11" s="485"/>
      <c r="AQ11" s="485"/>
      <c r="AT11" s="485"/>
      <c r="AU11" s="485"/>
      <c r="AX11" s="485"/>
      <c r="AY11" s="485"/>
      <c r="BB11" s="485"/>
      <c r="BC11" s="485"/>
      <c r="BF11" s="485"/>
      <c r="BG11" s="485"/>
    </row>
    <row r="12" spans="2:59" s="486" customFormat="1">
      <c r="B12" s="516" t="s">
        <v>347</v>
      </c>
      <c r="C12" s="516" t="s">
        <v>467</v>
      </c>
      <c r="D12" s="516" t="s">
        <v>468</v>
      </c>
      <c r="E12" s="516" t="s">
        <v>127</v>
      </c>
      <c r="F12" s="517" t="s">
        <v>696</v>
      </c>
      <c r="G12" s="515" t="s">
        <v>697</v>
      </c>
      <c r="H12" s="515" t="s">
        <v>698</v>
      </c>
      <c r="I12" s="515" t="s">
        <v>699</v>
      </c>
      <c r="J12" s="515" t="s">
        <v>700</v>
      </c>
      <c r="K12" s="515" t="s">
        <v>701</v>
      </c>
      <c r="L12" s="521" t="s">
        <v>694</v>
      </c>
      <c r="M12" s="521"/>
      <c r="N12" s="521"/>
      <c r="O12" s="521"/>
      <c r="P12" s="521"/>
      <c r="Q12" s="521"/>
      <c r="R12" s="521"/>
      <c r="S12" s="521"/>
      <c r="T12" s="521"/>
      <c r="U12" s="521"/>
      <c r="V12" s="521"/>
      <c r="W12" s="521"/>
      <c r="X12" s="521"/>
      <c r="Y12" s="521"/>
      <c r="Z12" s="521"/>
      <c r="AA12" s="521"/>
      <c r="AB12" s="521"/>
      <c r="AC12" s="521"/>
      <c r="AD12" s="521"/>
      <c r="AE12" s="521"/>
      <c r="AF12" s="521"/>
      <c r="AG12" s="521"/>
      <c r="AH12" s="521"/>
      <c r="AI12" s="521"/>
      <c r="AJ12" s="521" t="s">
        <v>695</v>
      </c>
      <c r="AK12" s="521"/>
      <c r="AL12" s="521"/>
      <c r="AM12" s="521"/>
      <c r="AN12" s="521"/>
      <c r="AO12" s="521"/>
      <c r="AP12" s="521"/>
      <c r="AQ12" s="521"/>
      <c r="AR12" s="521"/>
      <c r="AS12" s="521"/>
      <c r="AT12" s="521"/>
      <c r="AU12" s="521"/>
      <c r="AV12" s="521"/>
      <c r="AW12" s="521"/>
      <c r="AX12" s="521"/>
      <c r="AY12" s="521"/>
      <c r="AZ12" s="521"/>
      <c r="BA12" s="521"/>
      <c r="BB12" s="521"/>
      <c r="BC12" s="521"/>
      <c r="BD12" s="521"/>
      <c r="BE12" s="521"/>
      <c r="BF12" s="521"/>
      <c r="BG12" s="521"/>
    </row>
    <row r="13" spans="2:59" s="486" customFormat="1">
      <c r="B13" s="516"/>
      <c r="C13" s="516"/>
      <c r="D13" s="516"/>
      <c r="E13" s="516"/>
      <c r="F13" s="517"/>
      <c r="G13" s="515"/>
      <c r="H13" s="515"/>
      <c r="I13" s="515"/>
      <c r="J13" s="515"/>
      <c r="K13" s="515"/>
      <c r="L13" s="487" t="s">
        <v>702</v>
      </c>
      <c r="M13" s="48" t="s">
        <v>703</v>
      </c>
      <c r="N13" s="485" t="s">
        <v>704</v>
      </c>
      <c r="O13" s="485" t="s">
        <v>705</v>
      </c>
      <c r="P13" s="487" t="s">
        <v>706</v>
      </c>
      <c r="Q13" s="48" t="s">
        <v>707</v>
      </c>
      <c r="R13" s="485" t="s">
        <v>708</v>
      </c>
      <c r="S13" s="485" t="s">
        <v>709</v>
      </c>
      <c r="T13" s="487" t="s">
        <v>710</v>
      </c>
      <c r="U13" s="48" t="s">
        <v>711</v>
      </c>
      <c r="V13" s="485" t="s">
        <v>712</v>
      </c>
      <c r="W13" s="485" t="s">
        <v>713</v>
      </c>
      <c r="X13" s="487" t="s">
        <v>714</v>
      </c>
      <c r="Y13" s="48" t="s">
        <v>715</v>
      </c>
      <c r="Z13" s="485" t="s">
        <v>716</v>
      </c>
      <c r="AA13" s="485" t="s">
        <v>717</v>
      </c>
      <c r="AB13" s="487" t="s">
        <v>718</v>
      </c>
      <c r="AC13" s="48" t="s">
        <v>719</v>
      </c>
      <c r="AD13" s="485" t="s">
        <v>720</v>
      </c>
      <c r="AE13" s="485" t="s">
        <v>721</v>
      </c>
      <c r="AF13" s="487" t="s">
        <v>722</v>
      </c>
      <c r="AG13" s="48" t="s">
        <v>723</v>
      </c>
      <c r="AH13" s="485" t="s">
        <v>724</v>
      </c>
      <c r="AI13" s="485" t="s">
        <v>725</v>
      </c>
      <c r="AJ13" s="487" t="s">
        <v>702</v>
      </c>
      <c r="AK13" s="487" t="s">
        <v>703</v>
      </c>
      <c r="AL13" s="485" t="s">
        <v>726</v>
      </c>
      <c r="AM13" s="485" t="s">
        <v>727</v>
      </c>
      <c r="AN13" s="487" t="s">
        <v>706</v>
      </c>
      <c r="AO13" s="487" t="s">
        <v>707</v>
      </c>
      <c r="AP13" s="485" t="s">
        <v>728</v>
      </c>
      <c r="AQ13" s="485" t="s">
        <v>729</v>
      </c>
      <c r="AR13" s="487" t="s">
        <v>710</v>
      </c>
      <c r="AS13" s="487" t="s">
        <v>711</v>
      </c>
      <c r="AT13" s="485" t="s">
        <v>730</v>
      </c>
      <c r="AU13" s="485" t="s">
        <v>731</v>
      </c>
      <c r="AV13" s="487" t="s">
        <v>714</v>
      </c>
      <c r="AW13" s="487" t="s">
        <v>715</v>
      </c>
      <c r="AX13" s="485" t="s">
        <v>732</v>
      </c>
      <c r="AY13" s="485" t="s">
        <v>733</v>
      </c>
      <c r="AZ13" s="487" t="s">
        <v>718</v>
      </c>
      <c r="BA13" s="487" t="s">
        <v>719</v>
      </c>
      <c r="BB13" s="485" t="s">
        <v>734</v>
      </c>
      <c r="BC13" s="485" t="s">
        <v>735</v>
      </c>
      <c r="BD13" s="487" t="s">
        <v>722</v>
      </c>
      <c r="BE13" s="487" t="s">
        <v>723</v>
      </c>
      <c r="BF13" s="485" t="s">
        <v>736</v>
      </c>
      <c r="BG13" s="485" t="s">
        <v>737</v>
      </c>
    </row>
    <row r="14" spans="2:59" s="496" customFormat="1">
      <c r="B14" s="489" t="s">
        <v>408</v>
      </c>
      <c r="C14" s="490" t="s">
        <v>510</v>
      </c>
      <c r="D14" s="490" t="s">
        <v>511</v>
      </c>
      <c r="E14" s="490" t="s">
        <v>516</v>
      </c>
      <c r="F14" s="491">
        <f t="shared" ref="F14:G15" si="16">L14+P14+T14+X14+AB14+AJ14+AN14+AR14+AV14+AZ14+BD14+AF14</f>
        <v>420</v>
      </c>
      <c r="G14" s="492">
        <f t="shared" si="16"/>
        <v>420000</v>
      </c>
      <c r="H14" s="491">
        <f t="shared" ref="H14:I15" si="17">L14+P14+T14+X14+AB14+AF14</f>
        <v>210</v>
      </c>
      <c r="I14" s="493">
        <f t="shared" si="17"/>
        <v>210000</v>
      </c>
      <c r="J14" s="493">
        <f>H14/F14*100</f>
        <v>50</v>
      </c>
      <c r="K14" s="493">
        <f>I14/G14*100</f>
        <v>50</v>
      </c>
      <c r="L14" s="484">
        <v>10</v>
      </c>
      <c r="M14" s="494">
        <f>L14*1000</f>
        <v>10000</v>
      </c>
      <c r="N14" s="495" t="e">
        <f>L14/#REF!*100</f>
        <v>#REF!</v>
      </c>
      <c r="O14" s="495" t="e">
        <f>M14/#REF!*100</f>
        <v>#REF!</v>
      </c>
      <c r="P14" s="484">
        <v>20</v>
      </c>
      <c r="Q14" s="494">
        <f>P14*1000</f>
        <v>20000</v>
      </c>
      <c r="R14" s="495" t="e">
        <f>P14/#REF!*100</f>
        <v>#REF!</v>
      </c>
      <c r="S14" s="495" t="e">
        <f>Q14/#REF!*100</f>
        <v>#REF!</v>
      </c>
      <c r="T14" s="484">
        <v>30</v>
      </c>
      <c r="U14" s="494">
        <f>T14*1000</f>
        <v>30000</v>
      </c>
      <c r="V14" s="495" t="e">
        <f>T14/#REF!*100</f>
        <v>#REF!</v>
      </c>
      <c r="W14" s="495" t="e">
        <f>U14/#REF!*100</f>
        <v>#REF!</v>
      </c>
      <c r="X14" s="484">
        <v>40</v>
      </c>
      <c r="Y14" s="494">
        <f>X14*1000</f>
        <v>40000</v>
      </c>
      <c r="Z14" s="495" t="e">
        <f>X14/#REF!*100</f>
        <v>#REF!</v>
      </c>
      <c r="AA14" s="495" t="e">
        <f>Y14/#REF!*100</f>
        <v>#REF!</v>
      </c>
      <c r="AB14" s="484">
        <v>50</v>
      </c>
      <c r="AC14" s="494">
        <f>AB14*1000</f>
        <v>50000</v>
      </c>
      <c r="AD14" s="495" t="e">
        <f>AB14/#REF!*100</f>
        <v>#REF!</v>
      </c>
      <c r="AE14" s="495" t="e">
        <f>AC14/#REF!*100</f>
        <v>#REF!</v>
      </c>
      <c r="AF14" s="484">
        <v>60</v>
      </c>
      <c r="AG14" s="494">
        <f>AF14*1000</f>
        <v>60000</v>
      </c>
      <c r="AH14" s="495" t="e">
        <f>AF14/#REF!*100</f>
        <v>#REF!</v>
      </c>
      <c r="AI14" s="495" t="e">
        <f>AG14/#REF!*100</f>
        <v>#REF!</v>
      </c>
      <c r="AJ14" s="484">
        <v>10</v>
      </c>
      <c r="AK14" s="494">
        <f>AJ14*1000</f>
        <v>10000</v>
      </c>
      <c r="AL14" s="495" t="e">
        <f>AJ14/#REF!*100</f>
        <v>#REF!</v>
      </c>
      <c r="AM14" s="495" t="e">
        <f>AK14/#REF!*100</f>
        <v>#REF!</v>
      </c>
      <c r="AN14" s="484">
        <v>20</v>
      </c>
      <c r="AO14" s="494">
        <f>AN14*1000</f>
        <v>20000</v>
      </c>
      <c r="AP14" s="495" t="e">
        <f>AN14/#REF!*100</f>
        <v>#REF!</v>
      </c>
      <c r="AQ14" s="495" t="e">
        <f>AO14/#REF!*100</f>
        <v>#REF!</v>
      </c>
      <c r="AR14" s="484">
        <v>30</v>
      </c>
      <c r="AS14" s="494">
        <f>AR14*1000</f>
        <v>30000</v>
      </c>
      <c r="AT14" s="495" t="e">
        <f>AR14/#REF!*100</f>
        <v>#REF!</v>
      </c>
      <c r="AU14" s="495" t="e">
        <f>AS14/#REF!*100</f>
        <v>#REF!</v>
      </c>
      <c r="AV14" s="484">
        <v>40</v>
      </c>
      <c r="AW14" s="494">
        <f>AV14*1000</f>
        <v>40000</v>
      </c>
      <c r="AX14" s="495" t="e">
        <f>AV14/#REF!*100</f>
        <v>#REF!</v>
      </c>
      <c r="AY14" s="495" t="e">
        <f>AW14/#REF!*100</f>
        <v>#REF!</v>
      </c>
      <c r="AZ14" s="484">
        <v>50</v>
      </c>
      <c r="BA14" s="494">
        <f>AZ14*1000</f>
        <v>50000</v>
      </c>
      <c r="BB14" s="495" t="e">
        <f>AZ14/#REF!*100</f>
        <v>#REF!</v>
      </c>
      <c r="BC14" s="495" t="e">
        <f>BA14/#REF!*100</f>
        <v>#REF!</v>
      </c>
      <c r="BD14" s="484">
        <v>60</v>
      </c>
      <c r="BE14" s="494">
        <f>BD14*1000</f>
        <v>60000</v>
      </c>
      <c r="BF14" s="495" t="e">
        <f>BD14/#REF!*100</f>
        <v>#REF!</v>
      </c>
      <c r="BG14" s="495" t="e">
        <f>BE14/#REF!*100</f>
        <v>#REF!</v>
      </c>
    </row>
    <row r="15" spans="2:59" s="496" customFormat="1">
      <c r="B15" s="489" t="s">
        <v>408</v>
      </c>
      <c r="C15" s="490" t="s">
        <v>510</v>
      </c>
      <c r="D15" s="490" t="s">
        <v>511</v>
      </c>
      <c r="E15" s="490" t="s">
        <v>516</v>
      </c>
      <c r="F15" s="491">
        <f t="shared" si="16"/>
        <v>420</v>
      </c>
      <c r="G15" s="492">
        <f t="shared" si="16"/>
        <v>420000</v>
      </c>
      <c r="H15" s="491">
        <f t="shared" si="17"/>
        <v>210</v>
      </c>
      <c r="I15" s="493">
        <f t="shared" si="17"/>
        <v>210000</v>
      </c>
      <c r="J15" s="492">
        <f>H15/F15*100</f>
        <v>50</v>
      </c>
      <c r="K15" s="492">
        <f>I15/G15*100</f>
        <v>50</v>
      </c>
      <c r="L15" s="484">
        <v>10</v>
      </c>
      <c r="M15" s="494">
        <f t="shared" ref="M15" si="18">L15*1000</f>
        <v>10000</v>
      </c>
      <c r="N15" s="495" t="e">
        <f>L15/#REF!*100</f>
        <v>#REF!</v>
      </c>
      <c r="O15" s="495" t="e">
        <f>M15/#REF!*100</f>
        <v>#REF!</v>
      </c>
      <c r="P15" s="484">
        <v>20</v>
      </c>
      <c r="Q15" s="494">
        <f t="shared" ref="Q15" si="19">P15*1000</f>
        <v>20000</v>
      </c>
      <c r="R15" s="495" t="e">
        <f>P15/#REF!*100</f>
        <v>#REF!</v>
      </c>
      <c r="S15" s="495" t="e">
        <f>Q15/#REF!*100</f>
        <v>#REF!</v>
      </c>
      <c r="T15" s="484">
        <v>30</v>
      </c>
      <c r="U15" s="494">
        <f t="shared" ref="U15" si="20">T15*1000</f>
        <v>30000</v>
      </c>
      <c r="V15" s="495" t="e">
        <f>T15/#REF!*100</f>
        <v>#REF!</v>
      </c>
      <c r="W15" s="495" t="e">
        <f>U15/#REF!*100</f>
        <v>#REF!</v>
      </c>
      <c r="X15" s="484">
        <v>40</v>
      </c>
      <c r="Y15" s="494">
        <f t="shared" ref="Y15" si="21">X15*1000</f>
        <v>40000</v>
      </c>
      <c r="Z15" s="495" t="e">
        <f>X15/#REF!*100</f>
        <v>#REF!</v>
      </c>
      <c r="AA15" s="495" t="e">
        <f>Y15/#REF!*100</f>
        <v>#REF!</v>
      </c>
      <c r="AB15" s="484">
        <v>50</v>
      </c>
      <c r="AC15" s="494">
        <f t="shared" ref="AC15" si="22">AB15*1000</f>
        <v>50000</v>
      </c>
      <c r="AD15" s="495" t="e">
        <f>AB15/#REF!*100</f>
        <v>#REF!</v>
      </c>
      <c r="AE15" s="495" t="e">
        <f>AC15/#REF!*100</f>
        <v>#REF!</v>
      </c>
      <c r="AF15" s="484">
        <v>60</v>
      </c>
      <c r="AG15" s="494">
        <f t="shared" ref="AG15" si="23">AF15*1000</f>
        <v>60000</v>
      </c>
      <c r="AH15" s="495" t="e">
        <f>AF15/#REF!*100</f>
        <v>#REF!</v>
      </c>
      <c r="AI15" s="495" t="e">
        <f>AG15/#REF!*100</f>
        <v>#REF!</v>
      </c>
      <c r="AJ15" s="484">
        <v>10</v>
      </c>
      <c r="AK15" s="494">
        <f t="shared" ref="AK15" si="24">AJ15*1000</f>
        <v>10000</v>
      </c>
      <c r="AL15" s="495" t="e">
        <f>AJ15/#REF!*100</f>
        <v>#REF!</v>
      </c>
      <c r="AM15" s="495" t="e">
        <f>AK15/#REF!*100</f>
        <v>#REF!</v>
      </c>
      <c r="AN15" s="484">
        <v>20</v>
      </c>
      <c r="AO15" s="494">
        <f t="shared" ref="AO15" si="25">AN15*1000</f>
        <v>20000</v>
      </c>
      <c r="AP15" s="495" t="e">
        <f>AN15/#REF!*100</f>
        <v>#REF!</v>
      </c>
      <c r="AQ15" s="495" t="e">
        <f>AO15/#REF!*100</f>
        <v>#REF!</v>
      </c>
      <c r="AR15" s="484">
        <v>30</v>
      </c>
      <c r="AS15" s="494">
        <f t="shared" ref="AS15" si="26">AR15*1000</f>
        <v>30000</v>
      </c>
      <c r="AT15" s="495" t="e">
        <f>AR15/#REF!*100</f>
        <v>#REF!</v>
      </c>
      <c r="AU15" s="495" t="e">
        <f>AS15/#REF!*100</f>
        <v>#REF!</v>
      </c>
      <c r="AV15" s="484">
        <v>40</v>
      </c>
      <c r="AW15" s="494">
        <f t="shared" ref="AW15" si="27">AV15*1000</f>
        <v>40000</v>
      </c>
      <c r="AX15" s="495" t="e">
        <f>AV15/#REF!*100</f>
        <v>#REF!</v>
      </c>
      <c r="AY15" s="495" t="e">
        <f>AW15/#REF!*100</f>
        <v>#REF!</v>
      </c>
      <c r="AZ15" s="484">
        <v>50</v>
      </c>
      <c r="BA15" s="494">
        <f t="shared" ref="BA15" si="28">AZ15*1000</f>
        <v>50000</v>
      </c>
      <c r="BB15" s="495" t="e">
        <f>AZ15/#REF!*100</f>
        <v>#REF!</v>
      </c>
      <c r="BC15" s="495" t="e">
        <f>BA15/#REF!*100</f>
        <v>#REF!</v>
      </c>
      <c r="BD15" s="484">
        <v>60</v>
      </c>
      <c r="BE15" s="494">
        <f t="shared" ref="BE15" si="29">BD15*1000</f>
        <v>60000</v>
      </c>
      <c r="BF15" s="495" t="e">
        <f>BD15/#REF!*100</f>
        <v>#REF!</v>
      </c>
      <c r="BG15" s="495" t="e">
        <f>BE15/#REF!*100</f>
        <v>#REF!</v>
      </c>
    </row>
    <row r="16" spans="2:59" s="484" customFormat="1">
      <c r="B16" s="45" t="s">
        <v>517</v>
      </c>
      <c r="C16" s="48"/>
      <c r="D16" s="48"/>
      <c r="E16" s="48"/>
      <c r="F16" s="484">
        <f>SUM(F14:F15)</f>
        <v>840</v>
      </c>
      <c r="G16" s="484">
        <f t="shared" ref="G16:BG16" si="30">SUM(G14:G15)</f>
        <v>840000</v>
      </c>
      <c r="H16" s="484">
        <f t="shared" si="30"/>
        <v>420</v>
      </c>
      <c r="I16" s="484">
        <f t="shared" si="30"/>
        <v>420000</v>
      </c>
      <c r="J16" s="484">
        <f t="shared" si="30"/>
        <v>100</v>
      </c>
      <c r="K16" s="484">
        <f t="shared" si="30"/>
        <v>100</v>
      </c>
      <c r="L16" s="484">
        <f t="shared" si="30"/>
        <v>20</v>
      </c>
      <c r="M16" s="484">
        <f t="shared" si="30"/>
        <v>20000</v>
      </c>
      <c r="N16" s="485" t="e">
        <f t="shared" si="30"/>
        <v>#REF!</v>
      </c>
      <c r="O16" s="485" t="e">
        <f t="shared" si="30"/>
        <v>#REF!</v>
      </c>
      <c r="P16" s="484">
        <f t="shared" si="30"/>
        <v>40</v>
      </c>
      <c r="Q16" s="484">
        <f t="shared" si="30"/>
        <v>40000</v>
      </c>
      <c r="R16" s="485" t="e">
        <f t="shared" si="30"/>
        <v>#REF!</v>
      </c>
      <c r="S16" s="485" t="e">
        <f t="shared" si="30"/>
        <v>#REF!</v>
      </c>
      <c r="T16" s="484">
        <f t="shared" si="30"/>
        <v>60</v>
      </c>
      <c r="U16" s="484">
        <f t="shared" si="30"/>
        <v>60000</v>
      </c>
      <c r="V16" s="485" t="e">
        <f t="shared" si="30"/>
        <v>#REF!</v>
      </c>
      <c r="W16" s="485" t="e">
        <f t="shared" si="30"/>
        <v>#REF!</v>
      </c>
      <c r="X16" s="484">
        <f t="shared" si="30"/>
        <v>80</v>
      </c>
      <c r="Y16" s="484">
        <f t="shared" si="30"/>
        <v>80000</v>
      </c>
      <c r="Z16" s="485" t="e">
        <f t="shared" si="30"/>
        <v>#REF!</v>
      </c>
      <c r="AA16" s="485" t="e">
        <f t="shared" si="30"/>
        <v>#REF!</v>
      </c>
      <c r="AB16" s="484">
        <f t="shared" si="30"/>
        <v>100</v>
      </c>
      <c r="AC16" s="484">
        <f t="shared" si="30"/>
        <v>100000</v>
      </c>
      <c r="AD16" s="485" t="e">
        <f t="shared" si="30"/>
        <v>#REF!</v>
      </c>
      <c r="AE16" s="485" t="e">
        <f t="shared" si="30"/>
        <v>#REF!</v>
      </c>
      <c r="AF16" s="484">
        <f t="shared" si="30"/>
        <v>120</v>
      </c>
      <c r="AG16" s="484">
        <f t="shared" si="30"/>
        <v>120000</v>
      </c>
      <c r="AH16" s="485" t="e">
        <f t="shared" si="30"/>
        <v>#REF!</v>
      </c>
      <c r="AI16" s="485" t="e">
        <f t="shared" si="30"/>
        <v>#REF!</v>
      </c>
      <c r="AJ16" s="484">
        <f t="shared" si="30"/>
        <v>20</v>
      </c>
      <c r="AK16" s="484">
        <f t="shared" si="30"/>
        <v>20000</v>
      </c>
      <c r="AL16" s="485" t="e">
        <f t="shared" si="30"/>
        <v>#REF!</v>
      </c>
      <c r="AM16" s="485" t="e">
        <f t="shared" si="30"/>
        <v>#REF!</v>
      </c>
      <c r="AN16" s="484">
        <f t="shared" si="30"/>
        <v>40</v>
      </c>
      <c r="AO16" s="484">
        <f t="shared" si="30"/>
        <v>40000</v>
      </c>
      <c r="AP16" s="485" t="e">
        <f t="shared" si="30"/>
        <v>#REF!</v>
      </c>
      <c r="AQ16" s="485" t="e">
        <f t="shared" si="30"/>
        <v>#REF!</v>
      </c>
      <c r="AR16" s="484">
        <f t="shared" si="30"/>
        <v>60</v>
      </c>
      <c r="AS16" s="484">
        <f t="shared" si="30"/>
        <v>60000</v>
      </c>
      <c r="AT16" s="485" t="e">
        <f t="shared" si="30"/>
        <v>#REF!</v>
      </c>
      <c r="AU16" s="485" t="e">
        <f t="shared" si="30"/>
        <v>#REF!</v>
      </c>
      <c r="AV16" s="484">
        <f t="shared" si="30"/>
        <v>80</v>
      </c>
      <c r="AW16" s="484">
        <f t="shared" si="30"/>
        <v>80000</v>
      </c>
      <c r="AX16" s="485" t="e">
        <f t="shared" si="30"/>
        <v>#REF!</v>
      </c>
      <c r="AY16" s="485" t="e">
        <f t="shared" si="30"/>
        <v>#REF!</v>
      </c>
      <c r="AZ16" s="484">
        <f t="shared" si="30"/>
        <v>100</v>
      </c>
      <c r="BA16" s="484">
        <f t="shared" si="30"/>
        <v>100000</v>
      </c>
      <c r="BB16" s="485" t="e">
        <f t="shared" si="30"/>
        <v>#REF!</v>
      </c>
      <c r="BC16" s="485" t="e">
        <f t="shared" si="30"/>
        <v>#REF!</v>
      </c>
      <c r="BD16" s="484">
        <f t="shared" si="30"/>
        <v>120</v>
      </c>
      <c r="BE16" s="484">
        <f t="shared" si="30"/>
        <v>120000</v>
      </c>
      <c r="BF16" s="485" t="e">
        <f t="shared" si="30"/>
        <v>#REF!</v>
      </c>
      <c r="BG16" s="485" t="e">
        <f t="shared" si="30"/>
        <v>#REF!</v>
      </c>
    </row>
    <row r="17" spans="2:59" s="48" customFormat="1">
      <c r="B17" s="45" t="s">
        <v>518</v>
      </c>
      <c r="F17" s="497">
        <f t="shared" ref="F17:AK17" si="31">F10+F16</f>
        <v>2100</v>
      </c>
      <c r="G17" s="497">
        <f t="shared" si="31"/>
        <v>2100000</v>
      </c>
      <c r="H17" s="497">
        <f t="shared" si="31"/>
        <v>1050</v>
      </c>
      <c r="I17" s="497">
        <f t="shared" si="31"/>
        <v>1050000</v>
      </c>
      <c r="J17" s="497">
        <f t="shared" si="31"/>
        <v>250</v>
      </c>
      <c r="K17" s="497">
        <f t="shared" si="31"/>
        <v>250</v>
      </c>
      <c r="L17" s="497">
        <f t="shared" si="31"/>
        <v>50</v>
      </c>
      <c r="M17" s="497">
        <f t="shared" si="31"/>
        <v>50000</v>
      </c>
      <c r="N17" s="485" t="e">
        <f t="shared" si="31"/>
        <v>#REF!</v>
      </c>
      <c r="O17" s="485" t="e">
        <f t="shared" si="31"/>
        <v>#REF!</v>
      </c>
      <c r="P17" s="497">
        <f t="shared" si="31"/>
        <v>100</v>
      </c>
      <c r="Q17" s="497">
        <f t="shared" si="31"/>
        <v>100000</v>
      </c>
      <c r="R17" s="485" t="e">
        <f t="shared" si="31"/>
        <v>#REF!</v>
      </c>
      <c r="S17" s="485" t="e">
        <f t="shared" si="31"/>
        <v>#REF!</v>
      </c>
      <c r="T17" s="497">
        <f t="shared" si="31"/>
        <v>150</v>
      </c>
      <c r="U17" s="497">
        <f t="shared" si="31"/>
        <v>150000</v>
      </c>
      <c r="V17" s="485" t="e">
        <f t="shared" si="31"/>
        <v>#REF!</v>
      </c>
      <c r="W17" s="485" t="e">
        <f t="shared" si="31"/>
        <v>#REF!</v>
      </c>
      <c r="X17" s="497">
        <f t="shared" si="31"/>
        <v>200</v>
      </c>
      <c r="Y17" s="497">
        <f t="shared" si="31"/>
        <v>200000</v>
      </c>
      <c r="Z17" s="485" t="e">
        <f t="shared" si="31"/>
        <v>#REF!</v>
      </c>
      <c r="AA17" s="485" t="e">
        <f t="shared" si="31"/>
        <v>#REF!</v>
      </c>
      <c r="AB17" s="497">
        <f t="shared" si="31"/>
        <v>250</v>
      </c>
      <c r="AC17" s="497">
        <f t="shared" si="31"/>
        <v>250000</v>
      </c>
      <c r="AD17" s="485" t="e">
        <f t="shared" si="31"/>
        <v>#REF!</v>
      </c>
      <c r="AE17" s="485" t="e">
        <f t="shared" si="31"/>
        <v>#REF!</v>
      </c>
      <c r="AF17" s="497">
        <f t="shared" si="31"/>
        <v>300</v>
      </c>
      <c r="AG17" s="497">
        <f t="shared" si="31"/>
        <v>300000</v>
      </c>
      <c r="AH17" s="485" t="e">
        <f t="shared" si="31"/>
        <v>#REF!</v>
      </c>
      <c r="AI17" s="485" t="e">
        <f t="shared" si="31"/>
        <v>#REF!</v>
      </c>
      <c r="AJ17" s="497">
        <f t="shared" si="31"/>
        <v>50</v>
      </c>
      <c r="AK17" s="497">
        <f t="shared" si="31"/>
        <v>50000</v>
      </c>
      <c r="AL17" s="485" t="e">
        <f t="shared" ref="AL17:BG17" si="32">AL10+AL16</f>
        <v>#REF!</v>
      </c>
      <c r="AM17" s="485" t="e">
        <f t="shared" si="32"/>
        <v>#REF!</v>
      </c>
      <c r="AN17" s="497">
        <f t="shared" si="32"/>
        <v>100</v>
      </c>
      <c r="AO17" s="497">
        <f t="shared" si="32"/>
        <v>100000</v>
      </c>
      <c r="AP17" s="485" t="e">
        <f t="shared" si="32"/>
        <v>#REF!</v>
      </c>
      <c r="AQ17" s="485" t="e">
        <f t="shared" si="32"/>
        <v>#REF!</v>
      </c>
      <c r="AR17" s="497">
        <f t="shared" si="32"/>
        <v>150</v>
      </c>
      <c r="AS17" s="497">
        <f t="shared" si="32"/>
        <v>150000</v>
      </c>
      <c r="AT17" s="485" t="e">
        <f t="shared" si="32"/>
        <v>#REF!</v>
      </c>
      <c r="AU17" s="485" t="e">
        <f t="shared" si="32"/>
        <v>#REF!</v>
      </c>
      <c r="AV17" s="497">
        <f t="shared" si="32"/>
        <v>200</v>
      </c>
      <c r="AW17" s="497">
        <f t="shared" si="32"/>
        <v>200000</v>
      </c>
      <c r="AX17" s="485" t="e">
        <f t="shared" si="32"/>
        <v>#REF!</v>
      </c>
      <c r="AY17" s="485" t="e">
        <f t="shared" si="32"/>
        <v>#REF!</v>
      </c>
      <c r="AZ17" s="497">
        <f t="shared" si="32"/>
        <v>250</v>
      </c>
      <c r="BA17" s="497">
        <f t="shared" si="32"/>
        <v>250000</v>
      </c>
      <c r="BB17" s="485" t="e">
        <f t="shared" si="32"/>
        <v>#REF!</v>
      </c>
      <c r="BC17" s="485" t="e">
        <f t="shared" si="32"/>
        <v>#REF!</v>
      </c>
      <c r="BD17" s="497">
        <f t="shared" si="32"/>
        <v>300</v>
      </c>
      <c r="BE17" s="497">
        <f t="shared" si="32"/>
        <v>300000</v>
      </c>
      <c r="BF17" s="485" t="e">
        <f t="shared" si="32"/>
        <v>#REF!</v>
      </c>
      <c r="BG17" s="485" t="e">
        <f t="shared" si="32"/>
        <v>#REF!</v>
      </c>
    </row>
    <row r="18" spans="2:59" s="486" customFormat="1">
      <c r="B18" s="45"/>
      <c r="C18" s="48"/>
      <c r="D18" s="48"/>
      <c r="E18" s="48"/>
      <c r="F18" s="496"/>
      <c r="N18" s="498"/>
      <c r="O18" s="498"/>
      <c r="R18" s="498"/>
      <c r="S18" s="498"/>
      <c r="V18" s="498"/>
      <c r="W18" s="498"/>
      <c r="Z18" s="498"/>
      <c r="AA18" s="498"/>
      <c r="AD18" s="498"/>
      <c r="AE18" s="498"/>
      <c r="AH18" s="498"/>
      <c r="AI18" s="498"/>
      <c r="AL18" s="498"/>
      <c r="AM18" s="498"/>
      <c r="AP18" s="498"/>
      <c r="AQ18" s="498"/>
      <c r="AT18" s="498"/>
      <c r="AU18" s="498"/>
      <c r="AX18" s="498"/>
      <c r="AY18" s="498"/>
      <c r="BB18" s="498"/>
      <c r="BC18" s="498"/>
      <c r="BF18" s="498"/>
      <c r="BG18" s="498"/>
    </row>
    <row r="19" spans="2:59" s="48" customFormat="1">
      <c r="B19" s="45" t="s">
        <v>519</v>
      </c>
      <c r="F19" s="484"/>
      <c r="N19" s="485"/>
      <c r="O19" s="485"/>
      <c r="R19" s="485"/>
      <c r="S19" s="485"/>
      <c r="V19" s="485"/>
      <c r="W19" s="485"/>
      <c r="Z19" s="485"/>
      <c r="AA19" s="485"/>
      <c r="AD19" s="485"/>
      <c r="AE19" s="485"/>
      <c r="AH19" s="485"/>
      <c r="AI19" s="485"/>
      <c r="AL19" s="485"/>
      <c r="AM19" s="485"/>
      <c r="AP19" s="485"/>
      <c r="AQ19" s="485"/>
      <c r="AT19" s="485"/>
      <c r="AU19" s="485"/>
      <c r="AX19" s="485"/>
      <c r="AY19" s="485"/>
      <c r="BB19" s="485"/>
      <c r="BC19" s="485"/>
      <c r="BF19" s="485"/>
      <c r="BG19" s="485"/>
    </row>
    <row r="20" spans="2:59" s="48" customFormat="1">
      <c r="B20" s="45" t="s">
        <v>520</v>
      </c>
      <c r="F20" s="484"/>
      <c r="N20" s="485"/>
      <c r="O20" s="485"/>
      <c r="R20" s="485"/>
      <c r="S20" s="485"/>
      <c r="V20" s="485"/>
      <c r="W20" s="485"/>
      <c r="Z20" s="485"/>
      <c r="AA20" s="485"/>
      <c r="AD20" s="485"/>
      <c r="AE20" s="485"/>
      <c r="AH20" s="485"/>
      <c r="AI20" s="485"/>
      <c r="AL20" s="485"/>
      <c r="AM20" s="485"/>
      <c r="AP20" s="485"/>
      <c r="AQ20" s="485"/>
      <c r="AT20" s="485"/>
      <c r="AU20" s="485"/>
      <c r="AX20" s="485"/>
      <c r="AY20" s="485"/>
      <c r="BB20" s="485"/>
      <c r="BC20" s="485"/>
      <c r="BF20" s="485"/>
      <c r="BG20" s="485"/>
    </row>
    <row r="21" spans="2:59" s="486" customFormat="1">
      <c r="B21" s="516" t="s">
        <v>347</v>
      </c>
      <c r="C21" s="516" t="s">
        <v>467</v>
      </c>
      <c r="D21" s="516" t="s">
        <v>468</v>
      </c>
      <c r="E21" s="516" t="s">
        <v>127</v>
      </c>
      <c r="F21" s="517" t="s">
        <v>696</v>
      </c>
      <c r="G21" s="515" t="s">
        <v>697</v>
      </c>
      <c r="H21" s="515" t="s">
        <v>698</v>
      </c>
      <c r="I21" s="515" t="s">
        <v>699</v>
      </c>
      <c r="J21" s="515" t="s">
        <v>700</v>
      </c>
      <c r="K21" s="515" t="s">
        <v>701</v>
      </c>
      <c r="L21" s="521" t="s">
        <v>694</v>
      </c>
      <c r="M21" s="521"/>
      <c r="N21" s="521"/>
      <c r="O21" s="521"/>
      <c r="P21" s="521"/>
      <c r="Q21" s="521"/>
      <c r="R21" s="521"/>
      <c r="S21" s="521"/>
      <c r="T21" s="521"/>
      <c r="U21" s="521"/>
      <c r="V21" s="521"/>
      <c r="W21" s="521"/>
      <c r="X21" s="521"/>
      <c r="Y21" s="521"/>
      <c r="Z21" s="521"/>
      <c r="AA21" s="521"/>
      <c r="AB21" s="521"/>
      <c r="AC21" s="521"/>
      <c r="AD21" s="521"/>
      <c r="AE21" s="521"/>
      <c r="AF21" s="521"/>
      <c r="AG21" s="521"/>
      <c r="AH21" s="521"/>
      <c r="AI21" s="521"/>
      <c r="AJ21" s="521" t="s">
        <v>695</v>
      </c>
      <c r="AK21" s="521"/>
      <c r="AL21" s="521"/>
      <c r="AM21" s="521"/>
      <c r="AN21" s="521"/>
      <c r="AO21" s="521"/>
      <c r="AP21" s="521"/>
      <c r="AQ21" s="521"/>
      <c r="AR21" s="521"/>
      <c r="AS21" s="521"/>
      <c r="AT21" s="521"/>
      <c r="AU21" s="521"/>
      <c r="AV21" s="521"/>
      <c r="AW21" s="521"/>
      <c r="AX21" s="521"/>
      <c r="AY21" s="521"/>
      <c r="AZ21" s="521"/>
      <c r="BA21" s="521"/>
      <c r="BB21" s="521"/>
      <c r="BC21" s="521"/>
      <c r="BD21" s="521"/>
      <c r="BE21" s="521"/>
      <c r="BF21" s="521"/>
      <c r="BG21" s="521"/>
    </row>
    <row r="22" spans="2:59" s="486" customFormat="1">
      <c r="B22" s="516"/>
      <c r="C22" s="516"/>
      <c r="D22" s="516"/>
      <c r="E22" s="516"/>
      <c r="F22" s="517"/>
      <c r="G22" s="515"/>
      <c r="H22" s="515"/>
      <c r="I22" s="515"/>
      <c r="J22" s="515"/>
      <c r="K22" s="515"/>
      <c r="L22" s="487" t="s">
        <v>702</v>
      </c>
      <c r="M22" s="48" t="s">
        <v>703</v>
      </c>
      <c r="N22" s="485" t="s">
        <v>704</v>
      </c>
      <c r="O22" s="485" t="s">
        <v>705</v>
      </c>
      <c r="P22" s="487" t="s">
        <v>706</v>
      </c>
      <c r="Q22" s="48" t="s">
        <v>707</v>
      </c>
      <c r="R22" s="485" t="s">
        <v>708</v>
      </c>
      <c r="S22" s="485" t="s">
        <v>709</v>
      </c>
      <c r="T22" s="487" t="s">
        <v>710</v>
      </c>
      <c r="U22" s="48" t="s">
        <v>711</v>
      </c>
      <c r="V22" s="485" t="s">
        <v>712</v>
      </c>
      <c r="W22" s="485" t="s">
        <v>713</v>
      </c>
      <c r="X22" s="487" t="s">
        <v>714</v>
      </c>
      <c r="Y22" s="48" t="s">
        <v>715</v>
      </c>
      <c r="Z22" s="485" t="s">
        <v>716</v>
      </c>
      <c r="AA22" s="485" t="s">
        <v>717</v>
      </c>
      <c r="AB22" s="487" t="s">
        <v>718</v>
      </c>
      <c r="AC22" s="48" t="s">
        <v>719</v>
      </c>
      <c r="AD22" s="485" t="s">
        <v>720</v>
      </c>
      <c r="AE22" s="485" t="s">
        <v>721</v>
      </c>
      <c r="AF22" s="487" t="s">
        <v>722</v>
      </c>
      <c r="AG22" s="48" t="s">
        <v>723</v>
      </c>
      <c r="AH22" s="485" t="s">
        <v>724</v>
      </c>
      <c r="AI22" s="485" t="s">
        <v>725</v>
      </c>
      <c r="AJ22" s="487" t="s">
        <v>702</v>
      </c>
      <c r="AK22" s="487" t="s">
        <v>703</v>
      </c>
      <c r="AL22" s="485" t="s">
        <v>726</v>
      </c>
      <c r="AM22" s="485" t="s">
        <v>727</v>
      </c>
      <c r="AN22" s="487" t="s">
        <v>706</v>
      </c>
      <c r="AO22" s="487" t="s">
        <v>707</v>
      </c>
      <c r="AP22" s="485" t="s">
        <v>728</v>
      </c>
      <c r="AQ22" s="485" t="s">
        <v>729</v>
      </c>
      <c r="AR22" s="487" t="s">
        <v>710</v>
      </c>
      <c r="AS22" s="487" t="s">
        <v>711</v>
      </c>
      <c r="AT22" s="485" t="s">
        <v>730</v>
      </c>
      <c r="AU22" s="485" t="s">
        <v>731</v>
      </c>
      <c r="AV22" s="487" t="s">
        <v>714</v>
      </c>
      <c r="AW22" s="487" t="s">
        <v>715</v>
      </c>
      <c r="AX22" s="485" t="s">
        <v>732</v>
      </c>
      <c r="AY22" s="485" t="s">
        <v>733</v>
      </c>
      <c r="AZ22" s="487" t="s">
        <v>718</v>
      </c>
      <c r="BA22" s="487" t="s">
        <v>719</v>
      </c>
      <c r="BB22" s="485" t="s">
        <v>734</v>
      </c>
      <c r="BC22" s="485" t="s">
        <v>735</v>
      </c>
      <c r="BD22" s="487" t="s">
        <v>722</v>
      </c>
      <c r="BE22" s="487" t="s">
        <v>723</v>
      </c>
      <c r="BF22" s="485" t="s">
        <v>736</v>
      </c>
      <c r="BG22" s="485" t="s">
        <v>737</v>
      </c>
    </row>
    <row r="23" spans="2:59" s="496" customFormat="1">
      <c r="B23" s="489" t="s">
        <v>408</v>
      </c>
      <c r="C23" s="490" t="s">
        <v>510</v>
      </c>
      <c r="D23" s="490" t="s">
        <v>521</v>
      </c>
      <c r="E23" s="490" t="s">
        <v>522</v>
      </c>
      <c r="F23" s="491">
        <f t="shared" ref="F23:G25" si="33">L23+P23+T23+X23+AB23+AJ23+AN23+AR23+AV23+AZ23+BD23+AF23</f>
        <v>420</v>
      </c>
      <c r="G23" s="492">
        <f t="shared" si="33"/>
        <v>420000</v>
      </c>
      <c r="H23" s="491">
        <f t="shared" ref="H23:I25" si="34">L23+P23+T23+X23+AB23+AF23</f>
        <v>210</v>
      </c>
      <c r="I23" s="493">
        <f t="shared" si="34"/>
        <v>210000</v>
      </c>
      <c r="J23" s="493">
        <f>H23/F23*100</f>
        <v>50</v>
      </c>
      <c r="K23" s="493">
        <f>I23/G23*100</f>
        <v>50</v>
      </c>
      <c r="L23" s="484">
        <v>10</v>
      </c>
      <c r="M23" s="494">
        <f>L23*1000</f>
        <v>10000</v>
      </c>
      <c r="N23" s="495" t="e">
        <f>L23/#REF!*100</f>
        <v>#REF!</v>
      </c>
      <c r="O23" s="495" t="e">
        <f>M23/#REF!*100</f>
        <v>#REF!</v>
      </c>
      <c r="P23" s="484">
        <v>20</v>
      </c>
      <c r="Q23" s="494">
        <f>P23*1000</f>
        <v>20000</v>
      </c>
      <c r="R23" s="495" t="e">
        <f>P23/#REF!*100</f>
        <v>#REF!</v>
      </c>
      <c r="S23" s="495" t="e">
        <f>Q23/#REF!*100</f>
        <v>#REF!</v>
      </c>
      <c r="T23" s="484">
        <v>30</v>
      </c>
      <c r="U23" s="494">
        <f>T23*1000</f>
        <v>30000</v>
      </c>
      <c r="V23" s="495" t="e">
        <f>T23/#REF!*100</f>
        <v>#REF!</v>
      </c>
      <c r="W23" s="495" t="e">
        <f>U23/#REF!*100</f>
        <v>#REF!</v>
      </c>
      <c r="X23" s="484">
        <v>40</v>
      </c>
      <c r="Y23" s="494">
        <f>X23*1000</f>
        <v>40000</v>
      </c>
      <c r="Z23" s="495" t="e">
        <f>X23/#REF!*100</f>
        <v>#REF!</v>
      </c>
      <c r="AA23" s="495" t="e">
        <f>Y23/#REF!*100</f>
        <v>#REF!</v>
      </c>
      <c r="AB23" s="484">
        <v>50</v>
      </c>
      <c r="AC23" s="494">
        <f>AB23*1000</f>
        <v>50000</v>
      </c>
      <c r="AD23" s="495" t="e">
        <f>AB23/#REF!*100</f>
        <v>#REF!</v>
      </c>
      <c r="AE23" s="495" t="e">
        <f>AC23/#REF!*100</f>
        <v>#REF!</v>
      </c>
      <c r="AF23" s="484">
        <v>60</v>
      </c>
      <c r="AG23" s="494">
        <f>AF23*1000</f>
        <v>60000</v>
      </c>
      <c r="AH23" s="495" t="e">
        <f>AF23/#REF!*100</f>
        <v>#REF!</v>
      </c>
      <c r="AI23" s="495" t="e">
        <f>AG23/#REF!*100</f>
        <v>#REF!</v>
      </c>
      <c r="AJ23" s="484">
        <v>10</v>
      </c>
      <c r="AK23" s="494">
        <f>AJ23*1000</f>
        <v>10000</v>
      </c>
      <c r="AL23" s="495" t="e">
        <f>AJ23/#REF!*100</f>
        <v>#REF!</v>
      </c>
      <c r="AM23" s="495" t="e">
        <f>AK23/#REF!*100</f>
        <v>#REF!</v>
      </c>
      <c r="AN23" s="484">
        <v>20</v>
      </c>
      <c r="AO23" s="494">
        <f>AN23*1000</f>
        <v>20000</v>
      </c>
      <c r="AP23" s="495" t="e">
        <f>AN23/#REF!*100</f>
        <v>#REF!</v>
      </c>
      <c r="AQ23" s="495" t="e">
        <f>AO23/#REF!*100</f>
        <v>#REF!</v>
      </c>
      <c r="AR23" s="484">
        <v>30</v>
      </c>
      <c r="AS23" s="494">
        <f>AR23*1000</f>
        <v>30000</v>
      </c>
      <c r="AT23" s="495" t="e">
        <f>AR23/#REF!*100</f>
        <v>#REF!</v>
      </c>
      <c r="AU23" s="495" t="e">
        <f>AS23/#REF!*100</f>
        <v>#REF!</v>
      </c>
      <c r="AV23" s="484">
        <v>40</v>
      </c>
      <c r="AW23" s="494">
        <f>AV23*1000</f>
        <v>40000</v>
      </c>
      <c r="AX23" s="495" t="e">
        <f>AV23/#REF!*100</f>
        <v>#REF!</v>
      </c>
      <c r="AY23" s="495" t="e">
        <f>AW23/#REF!*100</f>
        <v>#REF!</v>
      </c>
      <c r="AZ23" s="484">
        <v>50</v>
      </c>
      <c r="BA23" s="494">
        <f>AZ23*1000</f>
        <v>50000</v>
      </c>
      <c r="BB23" s="495" t="e">
        <f>AZ23/#REF!*100</f>
        <v>#REF!</v>
      </c>
      <c r="BC23" s="495" t="e">
        <f>BA23/#REF!*100</f>
        <v>#REF!</v>
      </c>
      <c r="BD23" s="484">
        <v>60</v>
      </c>
      <c r="BE23" s="494">
        <f>BD23*1000</f>
        <v>60000</v>
      </c>
      <c r="BF23" s="495" t="e">
        <f>BD23/#REF!*100</f>
        <v>#REF!</v>
      </c>
      <c r="BG23" s="495" t="e">
        <f>BE23/#REF!*100</f>
        <v>#REF!</v>
      </c>
    </row>
    <row r="24" spans="2:59" s="496" customFormat="1">
      <c r="B24" s="489" t="s">
        <v>408</v>
      </c>
      <c r="C24" s="490" t="s">
        <v>510</v>
      </c>
      <c r="D24" s="490" t="s">
        <v>521</v>
      </c>
      <c r="E24" s="490" t="s">
        <v>522</v>
      </c>
      <c r="F24" s="491">
        <f t="shared" si="33"/>
        <v>420</v>
      </c>
      <c r="G24" s="492">
        <f t="shared" si="33"/>
        <v>420000</v>
      </c>
      <c r="H24" s="491">
        <f t="shared" si="34"/>
        <v>210</v>
      </c>
      <c r="I24" s="493">
        <f t="shared" si="34"/>
        <v>210000</v>
      </c>
      <c r="J24" s="492">
        <f>H24/F24*100</f>
        <v>50</v>
      </c>
      <c r="K24" s="492">
        <f>I24/G24*100</f>
        <v>50</v>
      </c>
      <c r="L24" s="484">
        <v>10</v>
      </c>
      <c r="M24" s="494">
        <f t="shared" ref="M24:M25" si="35">L24*1000</f>
        <v>10000</v>
      </c>
      <c r="N24" s="495" t="e">
        <f>L24/#REF!*100</f>
        <v>#REF!</v>
      </c>
      <c r="O24" s="495" t="e">
        <f>M24/#REF!*100</f>
        <v>#REF!</v>
      </c>
      <c r="P24" s="484">
        <v>20</v>
      </c>
      <c r="Q24" s="494">
        <f t="shared" ref="Q24:Q25" si="36">P24*1000</f>
        <v>20000</v>
      </c>
      <c r="R24" s="495" t="e">
        <f>P24/#REF!*100</f>
        <v>#REF!</v>
      </c>
      <c r="S24" s="495" t="e">
        <f>Q24/#REF!*100</f>
        <v>#REF!</v>
      </c>
      <c r="T24" s="484">
        <v>30</v>
      </c>
      <c r="U24" s="494">
        <f t="shared" ref="U24:U25" si="37">T24*1000</f>
        <v>30000</v>
      </c>
      <c r="V24" s="495" t="e">
        <f>T24/#REF!*100</f>
        <v>#REF!</v>
      </c>
      <c r="W24" s="495" t="e">
        <f>U24/#REF!*100</f>
        <v>#REF!</v>
      </c>
      <c r="X24" s="484">
        <v>40</v>
      </c>
      <c r="Y24" s="494">
        <f t="shared" ref="Y24:Y25" si="38">X24*1000</f>
        <v>40000</v>
      </c>
      <c r="Z24" s="495" t="e">
        <f>X24/#REF!*100</f>
        <v>#REF!</v>
      </c>
      <c r="AA24" s="495" t="e">
        <f>Y24/#REF!*100</f>
        <v>#REF!</v>
      </c>
      <c r="AB24" s="484">
        <v>50</v>
      </c>
      <c r="AC24" s="494">
        <f t="shared" ref="AC24:AC25" si="39">AB24*1000</f>
        <v>50000</v>
      </c>
      <c r="AD24" s="495" t="e">
        <f>AB24/#REF!*100</f>
        <v>#REF!</v>
      </c>
      <c r="AE24" s="495" t="e">
        <f>AC24/#REF!*100</f>
        <v>#REF!</v>
      </c>
      <c r="AF24" s="484">
        <v>60</v>
      </c>
      <c r="AG24" s="494">
        <f t="shared" ref="AG24:AG25" si="40">AF24*1000</f>
        <v>60000</v>
      </c>
      <c r="AH24" s="495" t="e">
        <f>AF24/#REF!*100</f>
        <v>#REF!</v>
      </c>
      <c r="AI24" s="495" t="e">
        <f>AG24/#REF!*100</f>
        <v>#REF!</v>
      </c>
      <c r="AJ24" s="484">
        <v>10</v>
      </c>
      <c r="AK24" s="494">
        <f t="shared" ref="AK24:AK25" si="41">AJ24*1000</f>
        <v>10000</v>
      </c>
      <c r="AL24" s="495" t="e">
        <f>AJ24/#REF!*100</f>
        <v>#REF!</v>
      </c>
      <c r="AM24" s="495" t="e">
        <f>AK24/#REF!*100</f>
        <v>#REF!</v>
      </c>
      <c r="AN24" s="484">
        <v>20</v>
      </c>
      <c r="AO24" s="494">
        <f t="shared" ref="AO24" si="42">AN24*1000</f>
        <v>20000</v>
      </c>
      <c r="AP24" s="495" t="e">
        <f>AN24/#REF!*100</f>
        <v>#REF!</v>
      </c>
      <c r="AQ24" s="495" t="e">
        <f>AO24/#REF!*100</f>
        <v>#REF!</v>
      </c>
      <c r="AR24" s="484">
        <v>30</v>
      </c>
      <c r="AS24" s="494">
        <f t="shared" ref="AS24:AS25" si="43">AR24*1000</f>
        <v>30000</v>
      </c>
      <c r="AT24" s="495" t="e">
        <f>AR24/#REF!*100</f>
        <v>#REF!</v>
      </c>
      <c r="AU24" s="495" t="e">
        <f>AS24/#REF!*100</f>
        <v>#REF!</v>
      </c>
      <c r="AV24" s="484">
        <v>40</v>
      </c>
      <c r="AW24" s="494">
        <f t="shared" ref="AW24:AW25" si="44">AV24*1000</f>
        <v>40000</v>
      </c>
      <c r="AX24" s="495" t="e">
        <f>AV24/#REF!*100</f>
        <v>#REF!</v>
      </c>
      <c r="AY24" s="495" t="e">
        <f>AW24/#REF!*100</f>
        <v>#REF!</v>
      </c>
      <c r="AZ24" s="484">
        <v>50</v>
      </c>
      <c r="BA24" s="494">
        <f t="shared" ref="BA24:BA25" si="45">AZ24*1000</f>
        <v>50000</v>
      </c>
      <c r="BB24" s="495" t="e">
        <f>AZ24/#REF!*100</f>
        <v>#REF!</v>
      </c>
      <c r="BC24" s="495" t="e">
        <f>BA24/#REF!*100</f>
        <v>#REF!</v>
      </c>
      <c r="BD24" s="484">
        <v>60</v>
      </c>
      <c r="BE24" s="494">
        <f t="shared" ref="BE24:BE25" si="46">BD24*1000</f>
        <v>60000</v>
      </c>
      <c r="BF24" s="495" t="e">
        <f>BD24/#REF!*100</f>
        <v>#REF!</v>
      </c>
      <c r="BG24" s="495" t="e">
        <f>BE24/#REF!*100</f>
        <v>#REF!</v>
      </c>
    </row>
    <row r="25" spans="2:59" s="496" customFormat="1">
      <c r="B25" s="489" t="s">
        <v>408</v>
      </c>
      <c r="C25" s="490" t="s">
        <v>510</v>
      </c>
      <c r="D25" s="490" t="s">
        <v>521</v>
      </c>
      <c r="E25" s="490" t="s">
        <v>522</v>
      </c>
      <c r="F25" s="491">
        <f t="shared" si="33"/>
        <v>420</v>
      </c>
      <c r="G25" s="492">
        <f t="shared" si="33"/>
        <v>420000</v>
      </c>
      <c r="H25" s="491">
        <f t="shared" si="34"/>
        <v>210</v>
      </c>
      <c r="I25" s="493">
        <f t="shared" si="34"/>
        <v>210000</v>
      </c>
      <c r="J25" s="492">
        <f t="shared" ref="J25:K25" si="47">H25/F25*100</f>
        <v>50</v>
      </c>
      <c r="K25" s="492">
        <f t="shared" si="47"/>
        <v>50</v>
      </c>
      <c r="L25" s="484">
        <v>10</v>
      </c>
      <c r="M25" s="494">
        <f t="shared" si="35"/>
        <v>10000</v>
      </c>
      <c r="N25" s="495" t="e">
        <f>L25/#REF!*100</f>
        <v>#REF!</v>
      </c>
      <c r="O25" s="495" t="e">
        <f>M25/#REF!*100</f>
        <v>#REF!</v>
      </c>
      <c r="P25" s="484">
        <v>20</v>
      </c>
      <c r="Q25" s="494">
        <f t="shared" si="36"/>
        <v>20000</v>
      </c>
      <c r="R25" s="495" t="e">
        <f>P25/#REF!*100</f>
        <v>#REF!</v>
      </c>
      <c r="S25" s="495" t="e">
        <f>Q25/#REF!*100</f>
        <v>#REF!</v>
      </c>
      <c r="T25" s="484">
        <v>30</v>
      </c>
      <c r="U25" s="494">
        <f t="shared" si="37"/>
        <v>30000</v>
      </c>
      <c r="V25" s="495" t="e">
        <f>T25/#REF!*100</f>
        <v>#REF!</v>
      </c>
      <c r="W25" s="495" t="e">
        <f>U25/#REF!*100</f>
        <v>#REF!</v>
      </c>
      <c r="X25" s="484">
        <v>40</v>
      </c>
      <c r="Y25" s="494">
        <f t="shared" si="38"/>
        <v>40000</v>
      </c>
      <c r="Z25" s="495" t="e">
        <f>X25/#REF!*100</f>
        <v>#REF!</v>
      </c>
      <c r="AA25" s="495" t="e">
        <f>Y25/#REF!*100</f>
        <v>#REF!</v>
      </c>
      <c r="AB25" s="484">
        <v>50</v>
      </c>
      <c r="AC25" s="494">
        <f t="shared" si="39"/>
        <v>50000</v>
      </c>
      <c r="AD25" s="495" t="e">
        <f>AB25/#REF!*100</f>
        <v>#REF!</v>
      </c>
      <c r="AE25" s="495" t="e">
        <f>AC25/#REF!*100</f>
        <v>#REF!</v>
      </c>
      <c r="AF25" s="484">
        <v>60</v>
      </c>
      <c r="AG25" s="494">
        <f t="shared" si="40"/>
        <v>60000</v>
      </c>
      <c r="AH25" s="495" t="e">
        <f>AF25/#REF!*100</f>
        <v>#REF!</v>
      </c>
      <c r="AI25" s="495" t="e">
        <f>AG25/#REF!*100</f>
        <v>#REF!</v>
      </c>
      <c r="AJ25" s="484">
        <v>10</v>
      </c>
      <c r="AK25" s="494">
        <f t="shared" si="41"/>
        <v>10000</v>
      </c>
      <c r="AL25" s="495" t="e">
        <f>AJ25/#REF!*100</f>
        <v>#REF!</v>
      </c>
      <c r="AM25" s="495" t="e">
        <f>AK25/#REF!*100</f>
        <v>#REF!</v>
      </c>
      <c r="AN25" s="484">
        <v>20</v>
      </c>
      <c r="AO25" s="494">
        <f>AN25*1000</f>
        <v>20000</v>
      </c>
      <c r="AP25" s="495" t="e">
        <f>AN25/#REF!*100</f>
        <v>#REF!</v>
      </c>
      <c r="AQ25" s="495" t="e">
        <f>AO25/#REF!*100</f>
        <v>#REF!</v>
      </c>
      <c r="AR25" s="484">
        <v>30</v>
      </c>
      <c r="AS25" s="494">
        <f t="shared" si="43"/>
        <v>30000</v>
      </c>
      <c r="AT25" s="495" t="e">
        <f>AR25/#REF!*100</f>
        <v>#REF!</v>
      </c>
      <c r="AU25" s="495" t="e">
        <f>AS25/#REF!*100</f>
        <v>#REF!</v>
      </c>
      <c r="AV25" s="484">
        <v>40</v>
      </c>
      <c r="AW25" s="494">
        <f t="shared" si="44"/>
        <v>40000</v>
      </c>
      <c r="AX25" s="495" t="e">
        <f>AV25/#REF!*100</f>
        <v>#REF!</v>
      </c>
      <c r="AY25" s="495" t="e">
        <f>AW25/#REF!*100</f>
        <v>#REF!</v>
      </c>
      <c r="AZ25" s="484">
        <v>50</v>
      </c>
      <c r="BA25" s="494">
        <f t="shared" si="45"/>
        <v>50000</v>
      </c>
      <c r="BB25" s="495" t="e">
        <f>AZ25/#REF!*100</f>
        <v>#REF!</v>
      </c>
      <c r="BC25" s="495" t="e">
        <f>BA25/#REF!*100</f>
        <v>#REF!</v>
      </c>
      <c r="BD25" s="484">
        <v>60</v>
      </c>
      <c r="BE25" s="494">
        <f t="shared" si="46"/>
        <v>60000</v>
      </c>
      <c r="BF25" s="495" t="e">
        <f>BD25/#REF!*100</f>
        <v>#REF!</v>
      </c>
      <c r="BG25" s="495" t="e">
        <f>BE25/#REF!*100</f>
        <v>#REF!</v>
      </c>
    </row>
    <row r="26" spans="2:59" s="484" customFormat="1">
      <c r="B26" s="45" t="s">
        <v>523</v>
      </c>
      <c r="C26" s="48"/>
      <c r="D26" s="48"/>
      <c r="E26" s="48"/>
      <c r="F26" s="484">
        <f>SUM(F23:F25)</f>
        <v>1260</v>
      </c>
      <c r="G26" s="484">
        <f t="shared" ref="G26:BG26" si="48">SUM(G23:G25)</f>
        <v>1260000</v>
      </c>
      <c r="H26" s="484">
        <f t="shared" si="48"/>
        <v>630</v>
      </c>
      <c r="I26" s="484">
        <f t="shared" si="48"/>
        <v>630000</v>
      </c>
      <c r="J26" s="484">
        <f t="shared" si="48"/>
        <v>150</v>
      </c>
      <c r="K26" s="484">
        <f t="shared" si="48"/>
        <v>150</v>
      </c>
      <c r="L26" s="484">
        <f t="shared" si="48"/>
        <v>30</v>
      </c>
      <c r="M26" s="484">
        <f t="shared" si="48"/>
        <v>30000</v>
      </c>
      <c r="N26" s="485" t="e">
        <f t="shared" si="48"/>
        <v>#REF!</v>
      </c>
      <c r="O26" s="485" t="e">
        <f t="shared" si="48"/>
        <v>#REF!</v>
      </c>
      <c r="P26" s="484">
        <f t="shared" si="48"/>
        <v>60</v>
      </c>
      <c r="Q26" s="484">
        <f t="shared" si="48"/>
        <v>60000</v>
      </c>
      <c r="R26" s="485" t="e">
        <f t="shared" si="48"/>
        <v>#REF!</v>
      </c>
      <c r="S26" s="485" t="e">
        <f t="shared" si="48"/>
        <v>#REF!</v>
      </c>
      <c r="T26" s="484">
        <f t="shared" si="48"/>
        <v>90</v>
      </c>
      <c r="U26" s="484">
        <f t="shared" si="48"/>
        <v>90000</v>
      </c>
      <c r="V26" s="485" t="e">
        <f t="shared" si="48"/>
        <v>#REF!</v>
      </c>
      <c r="W26" s="485" t="e">
        <f t="shared" si="48"/>
        <v>#REF!</v>
      </c>
      <c r="X26" s="484">
        <f t="shared" si="48"/>
        <v>120</v>
      </c>
      <c r="Y26" s="484">
        <f t="shared" si="48"/>
        <v>120000</v>
      </c>
      <c r="Z26" s="485" t="e">
        <f t="shared" si="48"/>
        <v>#REF!</v>
      </c>
      <c r="AA26" s="485" t="e">
        <f t="shared" si="48"/>
        <v>#REF!</v>
      </c>
      <c r="AB26" s="484">
        <f t="shared" si="48"/>
        <v>150</v>
      </c>
      <c r="AC26" s="484">
        <f t="shared" si="48"/>
        <v>150000</v>
      </c>
      <c r="AD26" s="485" t="e">
        <f t="shared" si="48"/>
        <v>#REF!</v>
      </c>
      <c r="AE26" s="485" t="e">
        <f t="shared" si="48"/>
        <v>#REF!</v>
      </c>
      <c r="AF26" s="484">
        <f t="shared" si="48"/>
        <v>180</v>
      </c>
      <c r="AG26" s="484">
        <f t="shared" si="48"/>
        <v>180000</v>
      </c>
      <c r="AH26" s="485" t="e">
        <f t="shared" si="48"/>
        <v>#REF!</v>
      </c>
      <c r="AI26" s="485" t="e">
        <f t="shared" si="48"/>
        <v>#REF!</v>
      </c>
      <c r="AJ26" s="484">
        <f t="shared" si="48"/>
        <v>30</v>
      </c>
      <c r="AK26" s="484">
        <f t="shared" si="48"/>
        <v>30000</v>
      </c>
      <c r="AL26" s="485" t="e">
        <f t="shared" si="48"/>
        <v>#REF!</v>
      </c>
      <c r="AM26" s="485" t="e">
        <f t="shared" si="48"/>
        <v>#REF!</v>
      </c>
      <c r="AN26" s="484">
        <f t="shared" si="48"/>
        <v>60</v>
      </c>
      <c r="AO26" s="484">
        <f t="shared" si="48"/>
        <v>60000</v>
      </c>
      <c r="AP26" s="485" t="e">
        <f t="shared" si="48"/>
        <v>#REF!</v>
      </c>
      <c r="AQ26" s="485" t="e">
        <f t="shared" si="48"/>
        <v>#REF!</v>
      </c>
      <c r="AR26" s="484">
        <f t="shared" si="48"/>
        <v>90</v>
      </c>
      <c r="AS26" s="484">
        <f t="shared" si="48"/>
        <v>90000</v>
      </c>
      <c r="AT26" s="485" t="e">
        <f t="shared" si="48"/>
        <v>#REF!</v>
      </c>
      <c r="AU26" s="485" t="e">
        <f t="shared" si="48"/>
        <v>#REF!</v>
      </c>
      <c r="AV26" s="484">
        <f t="shared" si="48"/>
        <v>120</v>
      </c>
      <c r="AW26" s="484">
        <f t="shared" si="48"/>
        <v>120000</v>
      </c>
      <c r="AX26" s="485" t="e">
        <f t="shared" si="48"/>
        <v>#REF!</v>
      </c>
      <c r="AY26" s="485" t="e">
        <f t="shared" si="48"/>
        <v>#REF!</v>
      </c>
      <c r="AZ26" s="484">
        <f t="shared" si="48"/>
        <v>150</v>
      </c>
      <c r="BA26" s="484">
        <f t="shared" si="48"/>
        <v>150000</v>
      </c>
      <c r="BB26" s="485" t="e">
        <f t="shared" si="48"/>
        <v>#REF!</v>
      </c>
      <c r="BC26" s="485" t="e">
        <f t="shared" si="48"/>
        <v>#REF!</v>
      </c>
      <c r="BD26" s="484">
        <f t="shared" si="48"/>
        <v>180</v>
      </c>
      <c r="BE26" s="484">
        <f t="shared" si="48"/>
        <v>180000</v>
      </c>
      <c r="BF26" s="485" t="e">
        <f t="shared" si="48"/>
        <v>#REF!</v>
      </c>
      <c r="BG26" s="485" t="e">
        <f t="shared" si="48"/>
        <v>#REF!</v>
      </c>
    </row>
    <row r="27" spans="2:59" s="486" customFormat="1">
      <c r="B27" s="489"/>
      <c r="C27" s="490"/>
      <c r="D27" s="490"/>
      <c r="E27" s="490"/>
      <c r="F27" s="496"/>
      <c r="N27" s="498"/>
      <c r="O27" s="498"/>
      <c r="R27" s="498"/>
      <c r="S27" s="498"/>
      <c r="V27" s="498"/>
      <c r="W27" s="498"/>
      <c r="Z27" s="498"/>
      <c r="AA27" s="498"/>
      <c r="AD27" s="498"/>
      <c r="AE27" s="498"/>
      <c r="AH27" s="498"/>
      <c r="AI27" s="498"/>
      <c r="AL27" s="498"/>
      <c r="AM27" s="498"/>
      <c r="AP27" s="498"/>
      <c r="AQ27" s="498"/>
      <c r="AT27" s="498"/>
      <c r="AU27" s="498"/>
      <c r="AX27" s="498"/>
      <c r="AY27" s="498"/>
      <c r="BB27" s="498"/>
      <c r="BC27" s="498"/>
      <c r="BF27" s="498"/>
      <c r="BG27" s="498"/>
    </row>
    <row r="28" spans="2:59" s="48" customFormat="1">
      <c r="B28" s="45" t="s">
        <v>524</v>
      </c>
      <c r="F28" s="484">
        <f>F26</f>
        <v>1260</v>
      </c>
      <c r="G28" s="484">
        <f t="shared" ref="G28:BG28" si="49">G26</f>
        <v>1260000</v>
      </c>
      <c r="H28" s="484">
        <f t="shared" si="49"/>
        <v>630</v>
      </c>
      <c r="I28" s="484">
        <f t="shared" si="49"/>
        <v>630000</v>
      </c>
      <c r="J28" s="484">
        <f t="shared" si="49"/>
        <v>150</v>
      </c>
      <c r="K28" s="484">
        <f t="shared" si="49"/>
        <v>150</v>
      </c>
      <c r="L28" s="484">
        <f t="shared" si="49"/>
        <v>30</v>
      </c>
      <c r="M28" s="484">
        <f t="shared" si="49"/>
        <v>30000</v>
      </c>
      <c r="N28" s="485" t="e">
        <f t="shared" si="49"/>
        <v>#REF!</v>
      </c>
      <c r="O28" s="485" t="e">
        <f t="shared" si="49"/>
        <v>#REF!</v>
      </c>
      <c r="P28" s="484">
        <f t="shared" si="49"/>
        <v>60</v>
      </c>
      <c r="Q28" s="484">
        <f t="shared" si="49"/>
        <v>60000</v>
      </c>
      <c r="R28" s="485" t="e">
        <f t="shared" si="49"/>
        <v>#REF!</v>
      </c>
      <c r="S28" s="485" t="e">
        <f t="shared" si="49"/>
        <v>#REF!</v>
      </c>
      <c r="T28" s="484">
        <f t="shared" si="49"/>
        <v>90</v>
      </c>
      <c r="U28" s="484">
        <f t="shared" si="49"/>
        <v>90000</v>
      </c>
      <c r="V28" s="485" t="e">
        <f t="shared" si="49"/>
        <v>#REF!</v>
      </c>
      <c r="W28" s="485" t="e">
        <f t="shared" si="49"/>
        <v>#REF!</v>
      </c>
      <c r="X28" s="484">
        <f t="shared" si="49"/>
        <v>120</v>
      </c>
      <c r="Y28" s="484">
        <f t="shared" si="49"/>
        <v>120000</v>
      </c>
      <c r="Z28" s="485" t="e">
        <f t="shared" si="49"/>
        <v>#REF!</v>
      </c>
      <c r="AA28" s="485" t="e">
        <f t="shared" si="49"/>
        <v>#REF!</v>
      </c>
      <c r="AB28" s="484">
        <f t="shared" si="49"/>
        <v>150</v>
      </c>
      <c r="AC28" s="484">
        <f t="shared" si="49"/>
        <v>150000</v>
      </c>
      <c r="AD28" s="485" t="e">
        <f t="shared" si="49"/>
        <v>#REF!</v>
      </c>
      <c r="AE28" s="485" t="e">
        <f t="shared" si="49"/>
        <v>#REF!</v>
      </c>
      <c r="AF28" s="484">
        <f t="shared" si="49"/>
        <v>180</v>
      </c>
      <c r="AG28" s="484">
        <f t="shared" si="49"/>
        <v>180000</v>
      </c>
      <c r="AH28" s="485" t="e">
        <f t="shared" si="49"/>
        <v>#REF!</v>
      </c>
      <c r="AI28" s="485" t="e">
        <f t="shared" si="49"/>
        <v>#REF!</v>
      </c>
      <c r="AJ28" s="484">
        <f t="shared" si="49"/>
        <v>30</v>
      </c>
      <c r="AK28" s="484">
        <f t="shared" si="49"/>
        <v>30000</v>
      </c>
      <c r="AL28" s="485" t="e">
        <f t="shared" si="49"/>
        <v>#REF!</v>
      </c>
      <c r="AM28" s="485" t="e">
        <f t="shared" si="49"/>
        <v>#REF!</v>
      </c>
      <c r="AN28" s="484">
        <f t="shared" si="49"/>
        <v>60</v>
      </c>
      <c r="AO28" s="484">
        <f t="shared" si="49"/>
        <v>60000</v>
      </c>
      <c r="AP28" s="485" t="e">
        <f t="shared" si="49"/>
        <v>#REF!</v>
      </c>
      <c r="AQ28" s="485" t="e">
        <f t="shared" si="49"/>
        <v>#REF!</v>
      </c>
      <c r="AR28" s="484">
        <f t="shared" si="49"/>
        <v>90</v>
      </c>
      <c r="AS28" s="484">
        <f t="shared" si="49"/>
        <v>90000</v>
      </c>
      <c r="AT28" s="485" t="e">
        <f t="shared" si="49"/>
        <v>#REF!</v>
      </c>
      <c r="AU28" s="485" t="e">
        <f t="shared" si="49"/>
        <v>#REF!</v>
      </c>
      <c r="AV28" s="484">
        <f t="shared" si="49"/>
        <v>120</v>
      </c>
      <c r="AW28" s="484">
        <f t="shared" si="49"/>
        <v>120000</v>
      </c>
      <c r="AX28" s="485" t="e">
        <f t="shared" si="49"/>
        <v>#REF!</v>
      </c>
      <c r="AY28" s="485" t="e">
        <f t="shared" si="49"/>
        <v>#REF!</v>
      </c>
      <c r="AZ28" s="484">
        <f t="shared" si="49"/>
        <v>150</v>
      </c>
      <c r="BA28" s="484">
        <f t="shared" si="49"/>
        <v>150000</v>
      </c>
      <c r="BB28" s="485" t="e">
        <f t="shared" si="49"/>
        <v>#REF!</v>
      </c>
      <c r="BC28" s="485" t="e">
        <f t="shared" si="49"/>
        <v>#REF!</v>
      </c>
      <c r="BD28" s="484">
        <f t="shared" si="49"/>
        <v>180</v>
      </c>
      <c r="BE28" s="484">
        <f t="shared" si="49"/>
        <v>180000</v>
      </c>
      <c r="BF28" s="485" t="e">
        <f t="shared" si="49"/>
        <v>#REF!</v>
      </c>
      <c r="BG28" s="485" t="e">
        <f t="shared" si="49"/>
        <v>#REF!</v>
      </c>
    </row>
    <row r="29" spans="2:59" s="486" customFormat="1">
      <c r="B29" s="45"/>
      <c r="C29" s="48"/>
      <c r="D29" s="48"/>
      <c r="E29" s="48"/>
      <c r="F29" s="496"/>
      <c r="N29" s="498"/>
      <c r="O29" s="498"/>
      <c r="R29" s="498"/>
      <c r="S29" s="498"/>
      <c r="V29" s="498"/>
      <c r="W29" s="498"/>
      <c r="Z29" s="498"/>
      <c r="AA29" s="498"/>
      <c r="AD29" s="498"/>
      <c r="AE29" s="498"/>
      <c r="AH29" s="498"/>
      <c r="AI29" s="498"/>
      <c r="AL29" s="498"/>
      <c r="AM29" s="498"/>
      <c r="AP29" s="498"/>
      <c r="AQ29" s="498"/>
      <c r="AT29" s="498"/>
      <c r="AU29" s="498"/>
      <c r="AX29" s="498"/>
      <c r="AY29" s="498"/>
      <c r="BB29" s="498"/>
      <c r="BC29" s="498"/>
      <c r="BF29" s="498"/>
      <c r="BG29" s="498"/>
    </row>
    <row r="30" spans="2:59" s="484" customFormat="1">
      <c r="B30" s="45" t="s">
        <v>525</v>
      </c>
      <c r="C30" s="48"/>
      <c r="D30" s="48"/>
      <c r="E30" s="48"/>
      <c r="F30" s="484">
        <f>F28+F17</f>
        <v>3360</v>
      </c>
      <c r="G30" s="484">
        <f t="shared" ref="G30:BG30" si="50">G28+G17</f>
        <v>3360000</v>
      </c>
      <c r="H30" s="484">
        <f t="shared" si="50"/>
        <v>1680</v>
      </c>
      <c r="I30" s="484">
        <f t="shared" si="50"/>
        <v>1680000</v>
      </c>
      <c r="J30" s="484">
        <f t="shared" si="50"/>
        <v>400</v>
      </c>
      <c r="K30" s="484">
        <f t="shared" si="50"/>
        <v>400</v>
      </c>
      <c r="L30" s="484">
        <f t="shared" si="50"/>
        <v>80</v>
      </c>
      <c r="M30" s="484">
        <f t="shared" si="50"/>
        <v>80000</v>
      </c>
      <c r="N30" s="485" t="e">
        <f t="shared" si="50"/>
        <v>#REF!</v>
      </c>
      <c r="O30" s="485" t="e">
        <f t="shared" si="50"/>
        <v>#REF!</v>
      </c>
      <c r="P30" s="484">
        <f t="shared" si="50"/>
        <v>160</v>
      </c>
      <c r="Q30" s="484">
        <f t="shared" si="50"/>
        <v>160000</v>
      </c>
      <c r="R30" s="485" t="e">
        <f t="shared" si="50"/>
        <v>#REF!</v>
      </c>
      <c r="S30" s="485" t="e">
        <f t="shared" si="50"/>
        <v>#REF!</v>
      </c>
      <c r="T30" s="484">
        <f t="shared" si="50"/>
        <v>240</v>
      </c>
      <c r="U30" s="484">
        <f t="shared" si="50"/>
        <v>240000</v>
      </c>
      <c r="V30" s="485" t="e">
        <f t="shared" si="50"/>
        <v>#REF!</v>
      </c>
      <c r="W30" s="485" t="e">
        <f t="shared" si="50"/>
        <v>#REF!</v>
      </c>
      <c r="X30" s="484">
        <f t="shared" si="50"/>
        <v>320</v>
      </c>
      <c r="Y30" s="484">
        <f t="shared" si="50"/>
        <v>320000</v>
      </c>
      <c r="Z30" s="485" t="e">
        <f t="shared" si="50"/>
        <v>#REF!</v>
      </c>
      <c r="AA30" s="485" t="e">
        <f t="shared" si="50"/>
        <v>#REF!</v>
      </c>
      <c r="AB30" s="484">
        <f t="shared" si="50"/>
        <v>400</v>
      </c>
      <c r="AC30" s="484">
        <f t="shared" si="50"/>
        <v>400000</v>
      </c>
      <c r="AD30" s="485" t="e">
        <f t="shared" si="50"/>
        <v>#REF!</v>
      </c>
      <c r="AE30" s="485" t="e">
        <f t="shared" si="50"/>
        <v>#REF!</v>
      </c>
      <c r="AF30" s="484">
        <f t="shared" si="50"/>
        <v>480</v>
      </c>
      <c r="AG30" s="484">
        <f t="shared" si="50"/>
        <v>480000</v>
      </c>
      <c r="AH30" s="485" t="e">
        <f t="shared" si="50"/>
        <v>#REF!</v>
      </c>
      <c r="AI30" s="485" t="e">
        <f t="shared" si="50"/>
        <v>#REF!</v>
      </c>
      <c r="AJ30" s="484">
        <f t="shared" si="50"/>
        <v>80</v>
      </c>
      <c r="AK30" s="484">
        <f t="shared" si="50"/>
        <v>80000</v>
      </c>
      <c r="AL30" s="485" t="e">
        <f t="shared" si="50"/>
        <v>#REF!</v>
      </c>
      <c r="AM30" s="485" t="e">
        <f t="shared" si="50"/>
        <v>#REF!</v>
      </c>
      <c r="AN30" s="484">
        <f t="shared" si="50"/>
        <v>160</v>
      </c>
      <c r="AO30" s="484">
        <f t="shared" si="50"/>
        <v>160000</v>
      </c>
      <c r="AP30" s="485" t="e">
        <f t="shared" si="50"/>
        <v>#REF!</v>
      </c>
      <c r="AQ30" s="485" t="e">
        <f t="shared" si="50"/>
        <v>#REF!</v>
      </c>
      <c r="AR30" s="484">
        <f t="shared" si="50"/>
        <v>240</v>
      </c>
      <c r="AS30" s="484">
        <f t="shared" si="50"/>
        <v>240000</v>
      </c>
      <c r="AT30" s="485" t="e">
        <f t="shared" si="50"/>
        <v>#REF!</v>
      </c>
      <c r="AU30" s="485" t="e">
        <f t="shared" si="50"/>
        <v>#REF!</v>
      </c>
      <c r="AV30" s="484">
        <f t="shared" si="50"/>
        <v>320</v>
      </c>
      <c r="AW30" s="484">
        <f t="shared" si="50"/>
        <v>320000</v>
      </c>
      <c r="AX30" s="485" t="e">
        <f t="shared" si="50"/>
        <v>#REF!</v>
      </c>
      <c r="AY30" s="485" t="e">
        <f t="shared" si="50"/>
        <v>#REF!</v>
      </c>
      <c r="AZ30" s="484">
        <f t="shared" si="50"/>
        <v>400</v>
      </c>
      <c r="BA30" s="484">
        <f t="shared" si="50"/>
        <v>400000</v>
      </c>
      <c r="BB30" s="485" t="e">
        <f t="shared" si="50"/>
        <v>#REF!</v>
      </c>
      <c r="BC30" s="485" t="e">
        <f t="shared" si="50"/>
        <v>#REF!</v>
      </c>
      <c r="BD30" s="484">
        <f t="shared" si="50"/>
        <v>480</v>
      </c>
      <c r="BE30" s="484">
        <f t="shared" si="50"/>
        <v>480000</v>
      </c>
      <c r="BF30" s="485" t="e">
        <f t="shared" si="50"/>
        <v>#REF!</v>
      </c>
      <c r="BG30" s="485" t="e">
        <f t="shared" si="50"/>
        <v>#REF!</v>
      </c>
    </row>
    <row r="31" spans="2:59" s="48" customFormat="1">
      <c r="B31" s="45" t="s">
        <v>526</v>
      </c>
      <c r="F31" s="484">
        <f>F30</f>
        <v>3360</v>
      </c>
      <c r="G31" s="484">
        <f t="shared" ref="G31:BG31" si="51">G30</f>
        <v>3360000</v>
      </c>
      <c r="H31" s="484">
        <f t="shared" si="51"/>
        <v>1680</v>
      </c>
      <c r="I31" s="484">
        <f t="shared" si="51"/>
        <v>1680000</v>
      </c>
      <c r="J31" s="484">
        <f t="shared" si="51"/>
        <v>400</v>
      </c>
      <c r="K31" s="484">
        <f t="shared" si="51"/>
        <v>400</v>
      </c>
      <c r="L31" s="484">
        <f t="shared" si="51"/>
        <v>80</v>
      </c>
      <c r="M31" s="484">
        <f t="shared" si="51"/>
        <v>80000</v>
      </c>
      <c r="N31" s="485" t="e">
        <f t="shared" si="51"/>
        <v>#REF!</v>
      </c>
      <c r="O31" s="485" t="e">
        <f t="shared" si="51"/>
        <v>#REF!</v>
      </c>
      <c r="P31" s="484">
        <f t="shared" si="51"/>
        <v>160</v>
      </c>
      <c r="Q31" s="484">
        <f t="shared" si="51"/>
        <v>160000</v>
      </c>
      <c r="R31" s="485" t="e">
        <f t="shared" si="51"/>
        <v>#REF!</v>
      </c>
      <c r="S31" s="485" t="e">
        <f t="shared" si="51"/>
        <v>#REF!</v>
      </c>
      <c r="T31" s="484">
        <f t="shared" si="51"/>
        <v>240</v>
      </c>
      <c r="U31" s="484">
        <f t="shared" si="51"/>
        <v>240000</v>
      </c>
      <c r="V31" s="485" t="e">
        <f t="shared" si="51"/>
        <v>#REF!</v>
      </c>
      <c r="W31" s="485" t="e">
        <f t="shared" si="51"/>
        <v>#REF!</v>
      </c>
      <c r="X31" s="484">
        <f t="shared" si="51"/>
        <v>320</v>
      </c>
      <c r="Y31" s="484">
        <f t="shared" si="51"/>
        <v>320000</v>
      </c>
      <c r="Z31" s="485" t="e">
        <f t="shared" si="51"/>
        <v>#REF!</v>
      </c>
      <c r="AA31" s="485" t="e">
        <f t="shared" si="51"/>
        <v>#REF!</v>
      </c>
      <c r="AB31" s="484">
        <f t="shared" si="51"/>
        <v>400</v>
      </c>
      <c r="AC31" s="484">
        <f t="shared" si="51"/>
        <v>400000</v>
      </c>
      <c r="AD31" s="485" t="e">
        <f t="shared" si="51"/>
        <v>#REF!</v>
      </c>
      <c r="AE31" s="485" t="e">
        <f t="shared" si="51"/>
        <v>#REF!</v>
      </c>
      <c r="AF31" s="484">
        <f t="shared" si="51"/>
        <v>480</v>
      </c>
      <c r="AG31" s="484">
        <f t="shared" si="51"/>
        <v>480000</v>
      </c>
      <c r="AH31" s="485" t="e">
        <f t="shared" si="51"/>
        <v>#REF!</v>
      </c>
      <c r="AI31" s="485" t="e">
        <f t="shared" si="51"/>
        <v>#REF!</v>
      </c>
      <c r="AJ31" s="484">
        <f t="shared" si="51"/>
        <v>80</v>
      </c>
      <c r="AK31" s="484">
        <f t="shared" si="51"/>
        <v>80000</v>
      </c>
      <c r="AL31" s="485" t="e">
        <f t="shared" si="51"/>
        <v>#REF!</v>
      </c>
      <c r="AM31" s="485" t="e">
        <f t="shared" si="51"/>
        <v>#REF!</v>
      </c>
      <c r="AN31" s="484">
        <f t="shared" si="51"/>
        <v>160</v>
      </c>
      <c r="AO31" s="484">
        <f t="shared" si="51"/>
        <v>160000</v>
      </c>
      <c r="AP31" s="485" t="e">
        <f t="shared" si="51"/>
        <v>#REF!</v>
      </c>
      <c r="AQ31" s="485" t="e">
        <f t="shared" si="51"/>
        <v>#REF!</v>
      </c>
      <c r="AR31" s="484">
        <f t="shared" si="51"/>
        <v>240</v>
      </c>
      <c r="AS31" s="484">
        <f t="shared" si="51"/>
        <v>240000</v>
      </c>
      <c r="AT31" s="485" t="e">
        <f t="shared" si="51"/>
        <v>#REF!</v>
      </c>
      <c r="AU31" s="485" t="e">
        <f t="shared" si="51"/>
        <v>#REF!</v>
      </c>
      <c r="AV31" s="484">
        <f t="shared" si="51"/>
        <v>320</v>
      </c>
      <c r="AW31" s="484">
        <f t="shared" si="51"/>
        <v>320000</v>
      </c>
      <c r="AX31" s="485" t="e">
        <f t="shared" si="51"/>
        <v>#REF!</v>
      </c>
      <c r="AY31" s="485" t="e">
        <f t="shared" si="51"/>
        <v>#REF!</v>
      </c>
      <c r="AZ31" s="484">
        <f t="shared" si="51"/>
        <v>400</v>
      </c>
      <c r="BA31" s="484">
        <f t="shared" si="51"/>
        <v>400000</v>
      </c>
      <c r="BB31" s="485" t="e">
        <f t="shared" si="51"/>
        <v>#REF!</v>
      </c>
      <c r="BC31" s="485" t="e">
        <f t="shared" si="51"/>
        <v>#REF!</v>
      </c>
      <c r="BD31" s="484">
        <f t="shared" si="51"/>
        <v>480</v>
      </c>
      <c r="BE31" s="484">
        <f t="shared" si="51"/>
        <v>480000</v>
      </c>
      <c r="BF31" s="485" t="e">
        <f t="shared" si="51"/>
        <v>#REF!</v>
      </c>
      <c r="BG31" s="485" t="e">
        <f t="shared" si="51"/>
        <v>#REF!</v>
      </c>
    </row>
    <row r="32" spans="2:59" s="486" customFormat="1">
      <c r="B32" s="45"/>
      <c r="C32" s="48"/>
      <c r="D32" s="48"/>
      <c r="E32" s="48"/>
      <c r="F32" s="496"/>
      <c r="N32" s="498"/>
      <c r="O32" s="498"/>
      <c r="R32" s="498"/>
      <c r="S32" s="498"/>
      <c r="V32" s="498"/>
      <c r="W32" s="498"/>
      <c r="Z32" s="498"/>
      <c r="AA32" s="498"/>
      <c r="AD32" s="498"/>
      <c r="AE32" s="498"/>
      <c r="AH32" s="498"/>
      <c r="AI32" s="498"/>
      <c r="AL32" s="498"/>
      <c r="AM32" s="498"/>
      <c r="AP32" s="498"/>
      <c r="AQ32" s="498"/>
      <c r="AT32" s="498"/>
      <c r="AU32" s="498"/>
      <c r="AX32" s="498"/>
      <c r="AY32" s="498"/>
      <c r="BB32" s="498"/>
      <c r="BC32" s="498"/>
      <c r="BF32" s="498"/>
      <c r="BG32" s="498"/>
    </row>
    <row r="33" spans="2:59" s="486" customFormat="1">
      <c r="B33" s="45"/>
      <c r="C33" s="48"/>
      <c r="D33" s="48"/>
      <c r="E33" s="48"/>
      <c r="F33" s="496"/>
      <c r="N33" s="498"/>
      <c r="O33" s="498"/>
      <c r="R33" s="498"/>
      <c r="S33" s="498"/>
      <c r="V33" s="498"/>
      <c r="W33" s="498"/>
      <c r="Z33" s="498"/>
      <c r="AA33" s="498"/>
      <c r="AD33" s="498"/>
      <c r="AE33" s="498"/>
      <c r="AH33" s="498"/>
      <c r="AI33" s="498"/>
      <c r="AL33" s="498"/>
      <c r="AM33" s="498"/>
      <c r="AP33" s="498"/>
      <c r="AQ33" s="498"/>
      <c r="AT33" s="498"/>
      <c r="AU33" s="498"/>
      <c r="AX33" s="498"/>
      <c r="AY33" s="498"/>
      <c r="BB33" s="498"/>
      <c r="BC33" s="498"/>
      <c r="BF33" s="498"/>
      <c r="BG33" s="498"/>
    </row>
    <row r="34" spans="2:59" s="48" customFormat="1">
      <c r="B34" s="45" t="s">
        <v>527</v>
      </c>
      <c r="F34" s="484"/>
      <c r="N34" s="485"/>
      <c r="O34" s="485"/>
      <c r="R34" s="485"/>
      <c r="S34" s="485"/>
      <c r="V34" s="485"/>
      <c r="W34" s="485"/>
      <c r="Z34" s="485"/>
      <c r="AA34" s="485"/>
      <c r="AD34" s="485"/>
      <c r="AE34" s="485"/>
      <c r="AH34" s="485"/>
      <c r="AI34" s="485"/>
      <c r="AL34" s="485"/>
      <c r="AM34" s="485"/>
      <c r="AP34" s="485"/>
      <c r="AQ34" s="485"/>
      <c r="AT34" s="485"/>
      <c r="AU34" s="485"/>
      <c r="AX34" s="485"/>
      <c r="AY34" s="485"/>
      <c r="BB34" s="485"/>
      <c r="BC34" s="485"/>
      <c r="BF34" s="485"/>
      <c r="BG34" s="485"/>
    </row>
    <row r="35" spans="2:59" s="48" customFormat="1">
      <c r="B35" s="45" t="s">
        <v>476</v>
      </c>
      <c r="F35" s="484"/>
      <c r="N35" s="485"/>
      <c r="O35" s="485"/>
      <c r="R35" s="485"/>
      <c r="S35" s="485"/>
      <c r="V35" s="485"/>
      <c r="W35" s="485"/>
      <c r="Z35" s="485"/>
      <c r="AA35" s="485"/>
      <c r="AD35" s="485"/>
      <c r="AE35" s="485"/>
      <c r="AH35" s="485"/>
      <c r="AI35" s="485"/>
      <c r="AL35" s="485"/>
      <c r="AM35" s="485"/>
      <c r="AP35" s="485"/>
      <c r="AQ35" s="485"/>
      <c r="AT35" s="485"/>
      <c r="AU35" s="485"/>
      <c r="AX35" s="485"/>
      <c r="AY35" s="485"/>
      <c r="BB35" s="485"/>
      <c r="BC35" s="485"/>
      <c r="BF35" s="485"/>
      <c r="BG35" s="485"/>
    </row>
    <row r="36" spans="2:59" s="48" customFormat="1">
      <c r="B36" s="45" t="s">
        <v>528</v>
      </c>
      <c r="F36" s="484"/>
      <c r="N36" s="485"/>
      <c r="O36" s="485"/>
      <c r="R36" s="485"/>
      <c r="S36" s="485"/>
      <c r="V36" s="485"/>
      <c r="W36" s="485"/>
      <c r="Z36" s="485"/>
      <c r="AA36" s="485"/>
      <c r="AD36" s="485"/>
      <c r="AE36" s="485"/>
      <c r="AH36" s="485"/>
      <c r="AI36" s="485"/>
      <c r="AL36" s="485"/>
      <c r="AM36" s="485"/>
      <c r="AP36" s="485"/>
      <c r="AQ36" s="485"/>
      <c r="AT36" s="485"/>
      <c r="AU36" s="485"/>
      <c r="AX36" s="485"/>
      <c r="AY36" s="485"/>
      <c r="BB36" s="485"/>
      <c r="BC36" s="485"/>
      <c r="BF36" s="485"/>
      <c r="BG36" s="485"/>
    </row>
    <row r="37" spans="2:59" s="48" customFormat="1">
      <c r="B37" s="45" t="s">
        <v>529</v>
      </c>
      <c r="F37" s="484"/>
      <c r="N37" s="485"/>
      <c r="O37" s="485"/>
      <c r="R37" s="485"/>
      <c r="S37" s="485"/>
      <c r="V37" s="485"/>
      <c r="W37" s="485"/>
      <c r="Z37" s="485"/>
      <c r="AA37" s="485"/>
      <c r="AD37" s="485"/>
      <c r="AE37" s="485"/>
      <c r="AH37" s="485"/>
      <c r="AI37" s="485"/>
      <c r="AL37" s="485"/>
      <c r="AM37" s="485"/>
      <c r="AP37" s="485"/>
      <c r="AQ37" s="485"/>
      <c r="AT37" s="485"/>
      <c r="AU37" s="485"/>
      <c r="AX37" s="485"/>
      <c r="AY37" s="485"/>
      <c r="BB37" s="485"/>
      <c r="BC37" s="485"/>
      <c r="BF37" s="485"/>
      <c r="BG37" s="485"/>
    </row>
    <row r="38" spans="2:59" s="486" customFormat="1">
      <c r="B38" s="516" t="s">
        <v>347</v>
      </c>
      <c r="C38" s="516" t="s">
        <v>467</v>
      </c>
      <c r="D38" s="516" t="s">
        <v>468</v>
      </c>
      <c r="E38" s="516" t="s">
        <v>127</v>
      </c>
      <c r="F38" s="517" t="s">
        <v>696</v>
      </c>
      <c r="G38" s="515" t="s">
        <v>697</v>
      </c>
      <c r="H38" s="515" t="s">
        <v>698</v>
      </c>
      <c r="I38" s="515" t="s">
        <v>699</v>
      </c>
      <c r="J38" s="515" t="s">
        <v>700</v>
      </c>
      <c r="K38" s="515" t="s">
        <v>701</v>
      </c>
      <c r="L38" s="521" t="s">
        <v>694</v>
      </c>
      <c r="M38" s="521"/>
      <c r="N38" s="521"/>
      <c r="O38" s="521"/>
      <c r="P38" s="521"/>
      <c r="Q38" s="521"/>
      <c r="R38" s="521"/>
      <c r="S38" s="521"/>
      <c r="T38" s="521"/>
      <c r="U38" s="521"/>
      <c r="V38" s="521"/>
      <c r="W38" s="521"/>
      <c r="X38" s="521"/>
      <c r="Y38" s="521"/>
      <c r="Z38" s="521"/>
      <c r="AA38" s="521"/>
      <c r="AB38" s="521"/>
      <c r="AC38" s="521"/>
      <c r="AD38" s="521"/>
      <c r="AE38" s="521"/>
      <c r="AF38" s="521"/>
      <c r="AG38" s="521"/>
      <c r="AH38" s="521"/>
      <c r="AI38" s="521"/>
      <c r="AJ38" s="521" t="s">
        <v>695</v>
      </c>
      <c r="AK38" s="521"/>
      <c r="AL38" s="521"/>
      <c r="AM38" s="521"/>
      <c r="AN38" s="521"/>
      <c r="AO38" s="521"/>
      <c r="AP38" s="521"/>
      <c r="AQ38" s="521"/>
      <c r="AR38" s="521"/>
      <c r="AS38" s="521"/>
      <c r="AT38" s="521"/>
      <c r="AU38" s="521"/>
      <c r="AV38" s="521"/>
      <c r="AW38" s="521"/>
      <c r="AX38" s="521"/>
      <c r="AY38" s="521"/>
      <c r="AZ38" s="521"/>
      <c r="BA38" s="521"/>
      <c r="BB38" s="521"/>
      <c r="BC38" s="521"/>
      <c r="BD38" s="521"/>
      <c r="BE38" s="521"/>
      <c r="BF38" s="521"/>
      <c r="BG38" s="521"/>
    </row>
    <row r="39" spans="2:59" s="486" customFormat="1">
      <c r="B39" s="516"/>
      <c r="C39" s="516"/>
      <c r="D39" s="516"/>
      <c r="E39" s="516"/>
      <c r="F39" s="517"/>
      <c r="G39" s="515"/>
      <c r="H39" s="515"/>
      <c r="I39" s="515"/>
      <c r="J39" s="515"/>
      <c r="K39" s="515"/>
      <c r="L39" s="487" t="s">
        <v>702</v>
      </c>
      <c r="M39" s="48" t="s">
        <v>703</v>
      </c>
      <c r="N39" s="485" t="s">
        <v>704</v>
      </c>
      <c r="O39" s="485" t="s">
        <v>705</v>
      </c>
      <c r="P39" s="487" t="s">
        <v>706</v>
      </c>
      <c r="Q39" s="48" t="s">
        <v>707</v>
      </c>
      <c r="R39" s="485" t="s">
        <v>708</v>
      </c>
      <c r="S39" s="485" t="s">
        <v>709</v>
      </c>
      <c r="T39" s="487" t="s">
        <v>710</v>
      </c>
      <c r="U39" s="48" t="s">
        <v>711</v>
      </c>
      <c r="V39" s="485" t="s">
        <v>712</v>
      </c>
      <c r="W39" s="485" t="s">
        <v>713</v>
      </c>
      <c r="X39" s="487" t="s">
        <v>714</v>
      </c>
      <c r="Y39" s="48" t="s">
        <v>715</v>
      </c>
      <c r="Z39" s="485" t="s">
        <v>716</v>
      </c>
      <c r="AA39" s="485" t="s">
        <v>717</v>
      </c>
      <c r="AB39" s="487" t="s">
        <v>718</v>
      </c>
      <c r="AC39" s="48" t="s">
        <v>719</v>
      </c>
      <c r="AD39" s="485" t="s">
        <v>720</v>
      </c>
      <c r="AE39" s="485" t="s">
        <v>721</v>
      </c>
      <c r="AF39" s="487" t="s">
        <v>722</v>
      </c>
      <c r="AG39" s="48" t="s">
        <v>723</v>
      </c>
      <c r="AH39" s="485" t="s">
        <v>724</v>
      </c>
      <c r="AI39" s="485" t="s">
        <v>725</v>
      </c>
      <c r="AJ39" s="487" t="s">
        <v>702</v>
      </c>
      <c r="AK39" s="487" t="s">
        <v>703</v>
      </c>
      <c r="AL39" s="485" t="s">
        <v>726</v>
      </c>
      <c r="AM39" s="485" t="s">
        <v>727</v>
      </c>
      <c r="AN39" s="487" t="s">
        <v>706</v>
      </c>
      <c r="AO39" s="487" t="s">
        <v>707</v>
      </c>
      <c r="AP39" s="485" t="s">
        <v>728</v>
      </c>
      <c r="AQ39" s="485" t="s">
        <v>729</v>
      </c>
      <c r="AR39" s="487" t="s">
        <v>710</v>
      </c>
      <c r="AS39" s="487" t="s">
        <v>711</v>
      </c>
      <c r="AT39" s="485" t="s">
        <v>730</v>
      </c>
      <c r="AU39" s="485" t="s">
        <v>731</v>
      </c>
      <c r="AV39" s="487" t="s">
        <v>714</v>
      </c>
      <c r="AW39" s="487" t="s">
        <v>715</v>
      </c>
      <c r="AX39" s="485" t="s">
        <v>732</v>
      </c>
      <c r="AY39" s="485" t="s">
        <v>733</v>
      </c>
      <c r="AZ39" s="487" t="s">
        <v>718</v>
      </c>
      <c r="BA39" s="487" t="s">
        <v>719</v>
      </c>
      <c r="BB39" s="485" t="s">
        <v>734</v>
      </c>
      <c r="BC39" s="485" t="s">
        <v>735</v>
      </c>
      <c r="BD39" s="487" t="s">
        <v>722</v>
      </c>
      <c r="BE39" s="487" t="s">
        <v>723</v>
      </c>
      <c r="BF39" s="485" t="s">
        <v>736</v>
      </c>
      <c r="BG39" s="485" t="s">
        <v>737</v>
      </c>
    </row>
    <row r="40" spans="2:59" s="496" customFormat="1">
      <c r="B40" s="489" t="s">
        <v>408</v>
      </c>
      <c r="C40" s="490" t="s">
        <v>510</v>
      </c>
      <c r="D40" s="490" t="s">
        <v>530</v>
      </c>
      <c r="E40" s="490" t="s">
        <v>531</v>
      </c>
      <c r="F40" s="491">
        <f t="shared" ref="F40:G42" si="52">L40+P40+T40+X40+AB40+AJ40+AN40+AR40+AV40+AZ40+BD40+AF40</f>
        <v>420</v>
      </c>
      <c r="G40" s="492">
        <f t="shared" si="52"/>
        <v>420000</v>
      </c>
      <c r="H40" s="491">
        <f t="shared" ref="H40:I42" si="53">L40+P40+T40+X40+AB40+AF40</f>
        <v>210</v>
      </c>
      <c r="I40" s="493">
        <f t="shared" si="53"/>
        <v>210000</v>
      </c>
      <c r="J40" s="493">
        <f>H40/F40*100</f>
        <v>50</v>
      </c>
      <c r="K40" s="493">
        <f>I40/G40*100</f>
        <v>50</v>
      </c>
      <c r="L40" s="484">
        <v>10</v>
      </c>
      <c r="M40" s="494">
        <f>L40*1000</f>
        <v>10000</v>
      </c>
      <c r="N40" s="495" t="e">
        <f>L40/#REF!*100</f>
        <v>#REF!</v>
      </c>
      <c r="O40" s="495" t="e">
        <f>M40/#REF!*100</f>
        <v>#REF!</v>
      </c>
      <c r="P40" s="484">
        <v>20</v>
      </c>
      <c r="Q40" s="494">
        <f>P40*1000</f>
        <v>20000</v>
      </c>
      <c r="R40" s="495" t="e">
        <f>P40/#REF!*100</f>
        <v>#REF!</v>
      </c>
      <c r="S40" s="495" t="e">
        <f>Q40/#REF!*100</f>
        <v>#REF!</v>
      </c>
      <c r="T40" s="484">
        <v>30</v>
      </c>
      <c r="U40" s="494">
        <f>T40*1000</f>
        <v>30000</v>
      </c>
      <c r="V40" s="495" t="e">
        <f>T40/#REF!*100</f>
        <v>#REF!</v>
      </c>
      <c r="W40" s="495" t="e">
        <f>U40/#REF!*100</f>
        <v>#REF!</v>
      </c>
      <c r="X40" s="484">
        <v>40</v>
      </c>
      <c r="Y40" s="494">
        <f>X40*1000</f>
        <v>40000</v>
      </c>
      <c r="Z40" s="495" t="e">
        <f>X40/#REF!*100</f>
        <v>#REF!</v>
      </c>
      <c r="AA40" s="495" t="e">
        <f>Y40/#REF!*100</f>
        <v>#REF!</v>
      </c>
      <c r="AB40" s="484">
        <v>50</v>
      </c>
      <c r="AC40" s="494">
        <f>AB40*1000</f>
        <v>50000</v>
      </c>
      <c r="AD40" s="495" t="e">
        <f>AB40/#REF!*100</f>
        <v>#REF!</v>
      </c>
      <c r="AE40" s="495" t="e">
        <f>AC40/#REF!*100</f>
        <v>#REF!</v>
      </c>
      <c r="AF40" s="484">
        <v>60</v>
      </c>
      <c r="AG40" s="494">
        <f>AF40*1000</f>
        <v>60000</v>
      </c>
      <c r="AH40" s="495" t="e">
        <f>AF40/#REF!*100</f>
        <v>#REF!</v>
      </c>
      <c r="AI40" s="495" t="e">
        <f>AG40/#REF!*100</f>
        <v>#REF!</v>
      </c>
      <c r="AJ40" s="484">
        <v>10</v>
      </c>
      <c r="AK40" s="494">
        <f>AJ40*1000</f>
        <v>10000</v>
      </c>
      <c r="AL40" s="495" t="e">
        <f>AJ40/#REF!*100</f>
        <v>#REF!</v>
      </c>
      <c r="AM40" s="495" t="e">
        <f>AK40/#REF!*100</f>
        <v>#REF!</v>
      </c>
      <c r="AN40" s="484">
        <v>20</v>
      </c>
      <c r="AO40" s="494">
        <f>AN40*1000</f>
        <v>20000</v>
      </c>
      <c r="AP40" s="495" t="e">
        <f>AN40/#REF!*100</f>
        <v>#REF!</v>
      </c>
      <c r="AQ40" s="495" t="e">
        <f>AO40/#REF!*100</f>
        <v>#REF!</v>
      </c>
      <c r="AR40" s="484">
        <v>30</v>
      </c>
      <c r="AS40" s="494">
        <f>AR40*1000</f>
        <v>30000</v>
      </c>
      <c r="AT40" s="495" t="e">
        <f>AR40/#REF!*100</f>
        <v>#REF!</v>
      </c>
      <c r="AU40" s="495" t="e">
        <f>AS40/#REF!*100</f>
        <v>#REF!</v>
      </c>
      <c r="AV40" s="484">
        <v>40</v>
      </c>
      <c r="AW40" s="494">
        <f>AV40*1000</f>
        <v>40000</v>
      </c>
      <c r="AX40" s="495" t="e">
        <f>AV40/#REF!*100</f>
        <v>#REF!</v>
      </c>
      <c r="AY40" s="495" t="e">
        <f>AW40/#REF!*100</f>
        <v>#REF!</v>
      </c>
      <c r="AZ40" s="484">
        <v>50</v>
      </c>
      <c r="BA40" s="494">
        <f>AZ40*1000</f>
        <v>50000</v>
      </c>
      <c r="BB40" s="495" t="e">
        <f>AZ40/#REF!*100</f>
        <v>#REF!</v>
      </c>
      <c r="BC40" s="495" t="e">
        <f>BA40/#REF!*100</f>
        <v>#REF!</v>
      </c>
      <c r="BD40" s="484">
        <v>60</v>
      </c>
      <c r="BE40" s="494">
        <f>BD40*1000</f>
        <v>60000</v>
      </c>
      <c r="BF40" s="495" t="e">
        <f>BD40/#REF!*100</f>
        <v>#REF!</v>
      </c>
      <c r="BG40" s="495" t="e">
        <f>BE40/#REF!*100</f>
        <v>#REF!</v>
      </c>
    </row>
    <row r="41" spans="2:59" s="496" customFormat="1">
      <c r="B41" s="489" t="s">
        <v>408</v>
      </c>
      <c r="C41" s="490" t="s">
        <v>510</v>
      </c>
      <c r="D41" s="490" t="s">
        <v>530</v>
      </c>
      <c r="E41" s="490" t="s">
        <v>531</v>
      </c>
      <c r="F41" s="491">
        <f t="shared" si="52"/>
        <v>420</v>
      </c>
      <c r="G41" s="492">
        <f t="shared" si="52"/>
        <v>420000</v>
      </c>
      <c r="H41" s="491">
        <f t="shared" si="53"/>
        <v>210</v>
      </c>
      <c r="I41" s="493">
        <f t="shared" si="53"/>
        <v>210000</v>
      </c>
      <c r="J41" s="492">
        <f>H41/F41*100</f>
        <v>50</v>
      </c>
      <c r="K41" s="492">
        <f>I41/G41*100</f>
        <v>50</v>
      </c>
      <c r="L41" s="484">
        <v>10</v>
      </c>
      <c r="M41" s="494">
        <f t="shared" ref="M41:M42" si="54">L41*1000</f>
        <v>10000</v>
      </c>
      <c r="N41" s="495" t="e">
        <f>L41/#REF!*100</f>
        <v>#REF!</v>
      </c>
      <c r="O41" s="495" t="e">
        <f>M41/#REF!*100</f>
        <v>#REF!</v>
      </c>
      <c r="P41" s="484">
        <v>20</v>
      </c>
      <c r="Q41" s="494">
        <f t="shared" ref="Q41:Q42" si="55">P41*1000</f>
        <v>20000</v>
      </c>
      <c r="R41" s="495" t="e">
        <f>P41/#REF!*100</f>
        <v>#REF!</v>
      </c>
      <c r="S41" s="495" t="e">
        <f>Q41/#REF!*100</f>
        <v>#REF!</v>
      </c>
      <c r="T41" s="484">
        <v>30</v>
      </c>
      <c r="U41" s="494">
        <f t="shared" ref="U41:U42" si="56">T41*1000</f>
        <v>30000</v>
      </c>
      <c r="V41" s="495" t="e">
        <f>T41/#REF!*100</f>
        <v>#REF!</v>
      </c>
      <c r="W41" s="495" t="e">
        <f>U41/#REF!*100</f>
        <v>#REF!</v>
      </c>
      <c r="X41" s="484">
        <v>40</v>
      </c>
      <c r="Y41" s="494">
        <f t="shared" ref="Y41:Y42" si="57">X41*1000</f>
        <v>40000</v>
      </c>
      <c r="Z41" s="495" t="e">
        <f>X41/#REF!*100</f>
        <v>#REF!</v>
      </c>
      <c r="AA41" s="495" t="e">
        <f>Y41/#REF!*100</f>
        <v>#REF!</v>
      </c>
      <c r="AB41" s="484">
        <v>50</v>
      </c>
      <c r="AC41" s="494">
        <f t="shared" ref="AC41:AC42" si="58">AB41*1000</f>
        <v>50000</v>
      </c>
      <c r="AD41" s="495" t="e">
        <f>AB41/#REF!*100</f>
        <v>#REF!</v>
      </c>
      <c r="AE41" s="495" t="e">
        <f>AC41/#REF!*100</f>
        <v>#REF!</v>
      </c>
      <c r="AF41" s="484">
        <v>60</v>
      </c>
      <c r="AG41" s="494">
        <f t="shared" ref="AG41:AG42" si="59">AF41*1000</f>
        <v>60000</v>
      </c>
      <c r="AH41" s="495" t="e">
        <f>AF41/#REF!*100</f>
        <v>#REF!</v>
      </c>
      <c r="AI41" s="495" t="e">
        <f>AG41/#REF!*100</f>
        <v>#REF!</v>
      </c>
      <c r="AJ41" s="484">
        <v>10</v>
      </c>
      <c r="AK41" s="494">
        <f t="shared" ref="AK41:AK42" si="60">AJ41*1000</f>
        <v>10000</v>
      </c>
      <c r="AL41" s="495" t="e">
        <f>AJ41/#REF!*100</f>
        <v>#REF!</v>
      </c>
      <c r="AM41" s="495" t="e">
        <f>AK41/#REF!*100</f>
        <v>#REF!</v>
      </c>
      <c r="AN41" s="484">
        <v>20</v>
      </c>
      <c r="AO41" s="494">
        <f t="shared" ref="AO41" si="61">AN41*1000</f>
        <v>20000</v>
      </c>
      <c r="AP41" s="495" t="e">
        <f>AN41/#REF!*100</f>
        <v>#REF!</v>
      </c>
      <c r="AQ41" s="495" t="e">
        <f>AO41/#REF!*100</f>
        <v>#REF!</v>
      </c>
      <c r="AR41" s="484">
        <v>30</v>
      </c>
      <c r="AS41" s="494">
        <f t="shared" ref="AS41:AS42" si="62">AR41*1000</f>
        <v>30000</v>
      </c>
      <c r="AT41" s="495" t="e">
        <f>AR41/#REF!*100</f>
        <v>#REF!</v>
      </c>
      <c r="AU41" s="495" t="e">
        <f>AS41/#REF!*100</f>
        <v>#REF!</v>
      </c>
      <c r="AV41" s="484">
        <v>40</v>
      </c>
      <c r="AW41" s="494">
        <f t="shared" ref="AW41:AW42" si="63">AV41*1000</f>
        <v>40000</v>
      </c>
      <c r="AX41" s="495" t="e">
        <f>AV41/#REF!*100</f>
        <v>#REF!</v>
      </c>
      <c r="AY41" s="495" t="e">
        <f>AW41/#REF!*100</f>
        <v>#REF!</v>
      </c>
      <c r="AZ41" s="484">
        <v>50</v>
      </c>
      <c r="BA41" s="494">
        <f t="shared" ref="BA41:BA42" si="64">AZ41*1000</f>
        <v>50000</v>
      </c>
      <c r="BB41" s="495" t="e">
        <f>AZ41/#REF!*100</f>
        <v>#REF!</v>
      </c>
      <c r="BC41" s="495" t="e">
        <f>BA41/#REF!*100</f>
        <v>#REF!</v>
      </c>
      <c r="BD41" s="484">
        <v>60</v>
      </c>
      <c r="BE41" s="494">
        <f t="shared" ref="BE41:BE42" si="65">BD41*1000</f>
        <v>60000</v>
      </c>
      <c r="BF41" s="495" t="e">
        <f>BD41/#REF!*100</f>
        <v>#REF!</v>
      </c>
      <c r="BG41" s="495" t="e">
        <f>BE41/#REF!*100</f>
        <v>#REF!</v>
      </c>
    </row>
    <row r="42" spans="2:59" s="496" customFormat="1">
      <c r="B42" s="489" t="s">
        <v>408</v>
      </c>
      <c r="C42" s="490" t="s">
        <v>510</v>
      </c>
      <c r="D42" s="490" t="s">
        <v>530</v>
      </c>
      <c r="E42" s="490" t="s">
        <v>531</v>
      </c>
      <c r="F42" s="491">
        <f t="shared" si="52"/>
        <v>420</v>
      </c>
      <c r="G42" s="492">
        <f t="shared" si="52"/>
        <v>420000</v>
      </c>
      <c r="H42" s="491">
        <f t="shared" si="53"/>
        <v>210</v>
      </c>
      <c r="I42" s="493">
        <f t="shared" si="53"/>
        <v>210000</v>
      </c>
      <c r="J42" s="492">
        <f t="shared" ref="J42:K42" si="66">H42/F42*100</f>
        <v>50</v>
      </c>
      <c r="K42" s="492">
        <f t="shared" si="66"/>
        <v>50</v>
      </c>
      <c r="L42" s="484">
        <v>10</v>
      </c>
      <c r="M42" s="494">
        <f t="shared" si="54"/>
        <v>10000</v>
      </c>
      <c r="N42" s="495" t="e">
        <f>L42/#REF!*100</f>
        <v>#REF!</v>
      </c>
      <c r="O42" s="495" t="e">
        <f>M42/#REF!*100</f>
        <v>#REF!</v>
      </c>
      <c r="P42" s="484">
        <v>20</v>
      </c>
      <c r="Q42" s="494">
        <f t="shared" si="55"/>
        <v>20000</v>
      </c>
      <c r="R42" s="495" t="e">
        <f>P42/#REF!*100</f>
        <v>#REF!</v>
      </c>
      <c r="S42" s="495" t="e">
        <f>Q42/#REF!*100</f>
        <v>#REF!</v>
      </c>
      <c r="T42" s="484">
        <v>30</v>
      </c>
      <c r="U42" s="494">
        <f t="shared" si="56"/>
        <v>30000</v>
      </c>
      <c r="V42" s="495" t="e">
        <f>T42/#REF!*100</f>
        <v>#REF!</v>
      </c>
      <c r="W42" s="495" t="e">
        <f>U42/#REF!*100</f>
        <v>#REF!</v>
      </c>
      <c r="X42" s="484">
        <v>40</v>
      </c>
      <c r="Y42" s="494">
        <f t="shared" si="57"/>
        <v>40000</v>
      </c>
      <c r="Z42" s="495" t="e">
        <f>X42/#REF!*100</f>
        <v>#REF!</v>
      </c>
      <c r="AA42" s="495" t="e">
        <f>Y42/#REF!*100</f>
        <v>#REF!</v>
      </c>
      <c r="AB42" s="484">
        <v>50</v>
      </c>
      <c r="AC42" s="494">
        <f t="shared" si="58"/>
        <v>50000</v>
      </c>
      <c r="AD42" s="495" t="e">
        <f>AB42/#REF!*100</f>
        <v>#REF!</v>
      </c>
      <c r="AE42" s="495" t="e">
        <f>AC42/#REF!*100</f>
        <v>#REF!</v>
      </c>
      <c r="AF42" s="484">
        <v>60</v>
      </c>
      <c r="AG42" s="494">
        <f t="shared" si="59"/>
        <v>60000</v>
      </c>
      <c r="AH42" s="495" t="e">
        <f>AF42/#REF!*100</f>
        <v>#REF!</v>
      </c>
      <c r="AI42" s="495" t="e">
        <f>AG42/#REF!*100</f>
        <v>#REF!</v>
      </c>
      <c r="AJ42" s="484">
        <v>10</v>
      </c>
      <c r="AK42" s="494">
        <f t="shared" si="60"/>
        <v>10000</v>
      </c>
      <c r="AL42" s="495" t="e">
        <f>AJ42/#REF!*100</f>
        <v>#REF!</v>
      </c>
      <c r="AM42" s="495" t="e">
        <f>AK42/#REF!*100</f>
        <v>#REF!</v>
      </c>
      <c r="AN42" s="484">
        <v>20</v>
      </c>
      <c r="AO42" s="494">
        <f>AN42*1000</f>
        <v>20000</v>
      </c>
      <c r="AP42" s="495" t="e">
        <f>AN42/#REF!*100</f>
        <v>#REF!</v>
      </c>
      <c r="AQ42" s="495" t="e">
        <f>AO42/#REF!*100</f>
        <v>#REF!</v>
      </c>
      <c r="AR42" s="484">
        <v>30</v>
      </c>
      <c r="AS42" s="494">
        <f t="shared" si="62"/>
        <v>30000</v>
      </c>
      <c r="AT42" s="495" t="e">
        <f>AR42/#REF!*100</f>
        <v>#REF!</v>
      </c>
      <c r="AU42" s="495" t="e">
        <f>AS42/#REF!*100</f>
        <v>#REF!</v>
      </c>
      <c r="AV42" s="484">
        <v>40</v>
      </c>
      <c r="AW42" s="494">
        <f t="shared" si="63"/>
        <v>40000</v>
      </c>
      <c r="AX42" s="495" t="e">
        <f>AV42/#REF!*100</f>
        <v>#REF!</v>
      </c>
      <c r="AY42" s="495" t="e">
        <f>AW42/#REF!*100</f>
        <v>#REF!</v>
      </c>
      <c r="AZ42" s="484">
        <v>50</v>
      </c>
      <c r="BA42" s="494">
        <f t="shared" si="64"/>
        <v>50000</v>
      </c>
      <c r="BB42" s="495" t="e">
        <f>AZ42/#REF!*100</f>
        <v>#REF!</v>
      </c>
      <c r="BC42" s="495" t="e">
        <f>BA42/#REF!*100</f>
        <v>#REF!</v>
      </c>
      <c r="BD42" s="484">
        <v>60</v>
      </c>
      <c r="BE42" s="494">
        <f t="shared" si="65"/>
        <v>60000</v>
      </c>
      <c r="BF42" s="495" t="e">
        <f>BD42/#REF!*100</f>
        <v>#REF!</v>
      </c>
      <c r="BG42" s="495" t="e">
        <f>BE42/#REF!*100</f>
        <v>#REF!</v>
      </c>
    </row>
    <row r="43" spans="2:59" s="484" customFormat="1">
      <c r="B43" s="45" t="s">
        <v>532</v>
      </c>
      <c r="C43" s="48"/>
      <c r="D43" s="48"/>
      <c r="E43" s="48"/>
      <c r="F43" s="484">
        <f>SUM(F40:F42)</f>
        <v>1260</v>
      </c>
      <c r="G43" s="484">
        <f t="shared" ref="G43:BG43" si="67">SUM(G40:G42)</f>
        <v>1260000</v>
      </c>
      <c r="H43" s="484">
        <f t="shared" si="67"/>
        <v>630</v>
      </c>
      <c r="I43" s="484">
        <f t="shared" si="67"/>
        <v>630000</v>
      </c>
      <c r="J43" s="484">
        <f t="shared" si="67"/>
        <v>150</v>
      </c>
      <c r="K43" s="484">
        <f t="shared" si="67"/>
        <v>150</v>
      </c>
      <c r="L43" s="484">
        <f t="shared" si="67"/>
        <v>30</v>
      </c>
      <c r="M43" s="484">
        <f t="shared" si="67"/>
        <v>30000</v>
      </c>
      <c r="N43" s="485" t="e">
        <f t="shared" si="67"/>
        <v>#REF!</v>
      </c>
      <c r="O43" s="485" t="e">
        <f t="shared" si="67"/>
        <v>#REF!</v>
      </c>
      <c r="P43" s="484">
        <f t="shared" si="67"/>
        <v>60</v>
      </c>
      <c r="Q43" s="484">
        <f t="shared" si="67"/>
        <v>60000</v>
      </c>
      <c r="R43" s="485" t="e">
        <f t="shared" si="67"/>
        <v>#REF!</v>
      </c>
      <c r="S43" s="485" t="e">
        <f t="shared" si="67"/>
        <v>#REF!</v>
      </c>
      <c r="T43" s="484">
        <f t="shared" si="67"/>
        <v>90</v>
      </c>
      <c r="U43" s="484">
        <f t="shared" si="67"/>
        <v>90000</v>
      </c>
      <c r="V43" s="485" t="e">
        <f t="shared" si="67"/>
        <v>#REF!</v>
      </c>
      <c r="W43" s="485" t="e">
        <f t="shared" si="67"/>
        <v>#REF!</v>
      </c>
      <c r="X43" s="484">
        <f t="shared" si="67"/>
        <v>120</v>
      </c>
      <c r="Y43" s="484">
        <f t="shared" si="67"/>
        <v>120000</v>
      </c>
      <c r="Z43" s="485" t="e">
        <f t="shared" si="67"/>
        <v>#REF!</v>
      </c>
      <c r="AA43" s="485" t="e">
        <f t="shared" si="67"/>
        <v>#REF!</v>
      </c>
      <c r="AB43" s="484">
        <f t="shared" si="67"/>
        <v>150</v>
      </c>
      <c r="AC43" s="484">
        <f t="shared" si="67"/>
        <v>150000</v>
      </c>
      <c r="AD43" s="485" t="e">
        <f t="shared" si="67"/>
        <v>#REF!</v>
      </c>
      <c r="AE43" s="485" t="e">
        <f t="shared" si="67"/>
        <v>#REF!</v>
      </c>
      <c r="AF43" s="484">
        <f t="shared" si="67"/>
        <v>180</v>
      </c>
      <c r="AG43" s="484">
        <f t="shared" si="67"/>
        <v>180000</v>
      </c>
      <c r="AH43" s="485" t="e">
        <f t="shared" si="67"/>
        <v>#REF!</v>
      </c>
      <c r="AI43" s="485" t="e">
        <f t="shared" si="67"/>
        <v>#REF!</v>
      </c>
      <c r="AJ43" s="484">
        <f t="shared" si="67"/>
        <v>30</v>
      </c>
      <c r="AK43" s="484">
        <f t="shared" si="67"/>
        <v>30000</v>
      </c>
      <c r="AL43" s="485" t="e">
        <f t="shared" si="67"/>
        <v>#REF!</v>
      </c>
      <c r="AM43" s="485" t="e">
        <f t="shared" si="67"/>
        <v>#REF!</v>
      </c>
      <c r="AN43" s="484">
        <f t="shared" si="67"/>
        <v>60</v>
      </c>
      <c r="AO43" s="484">
        <f t="shared" si="67"/>
        <v>60000</v>
      </c>
      <c r="AP43" s="485" t="e">
        <f t="shared" si="67"/>
        <v>#REF!</v>
      </c>
      <c r="AQ43" s="485" t="e">
        <f t="shared" si="67"/>
        <v>#REF!</v>
      </c>
      <c r="AR43" s="484">
        <f t="shared" si="67"/>
        <v>90</v>
      </c>
      <c r="AS43" s="484">
        <f t="shared" si="67"/>
        <v>90000</v>
      </c>
      <c r="AT43" s="485" t="e">
        <f t="shared" si="67"/>
        <v>#REF!</v>
      </c>
      <c r="AU43" s="485" t="e">
        <f t="shared" si="67"/>
        <v>#REF!</v>
      </c>
      <c r="AV43" s="484">
        <f t="shared" si="67"/>
        <v>120</v>
      </c>
      <c r="AW43" s="484">
        <f t="shared" si="67"/>
        <v>120000</v>
      </c>
      <c r="AX43" s="485" t="e">
        <f t="shared" si="67"/>
        <v>#REF!</v>
      </c>
      <c r="AY43" s="485" t="e">
        <f t="shared" si="67"/>
        <v>#REF!</v>
      </c>
      <c r="AZ43" s="484">
        <f t="shared" si="67"/>
        <v>150</v>
      </c>
      <c r="BA43" s="484">
        <f t="shared" si="67"/>
        <v>150000</v>
      </c>
      <c r="BB43" s="485" t="e">
        <f t="shared" si="67"/>
        <v>#REF!</v>
      </c>
      <c r="BC43" s="485" t="e">
        <f t="shared" si="67"/>
        <v>#REF!</v>
      </c>
      <c r="BD43" s="484">
        <f t="shared" si="67"/>
        <v>180</v>
      </c>
      <c r="BE43" s="484">
        <f t="shared" si="67"/>
        <v>180000</v>
      </c>
      <c r="BF43" s="485" t="e">
        <f t="shared" si="67"/>
        <v>#REF!</v>
      </c>
      <c r="BG43" s="485" t="e">
        <f t="shared" si="67"/>
        <v>#REF!</v>
      </c>
    </row>
    <row r="44" spans="2:59" s="486" customFormat="1">
      <c r="B44" s="489"/>
      <c r="C44" s="490"/>
      <c r="D44" s="490"/>
      <c r="E44" s="490"/>
      <c r="F44" s="496"/>
      <c r="N44" s="498"/>
      <c r="O44" s="498"/>
      <c r="R44" s="498"/>
      <c r="S44" s="498"/>
      <c r="V44" s="498"/>
      <c r="W44" s="498"/>
      <c r="Z44" s="498"/>
      <c r="AA44" s="498"/>
      <c r="AD44" s="498"/>
      <c r="AE44" s="498"/>
      <c r="AH44" s="498"/>
      <c r="AI44" s="498"/>
      <c r="AL44" s="498"/>
      <c r="AM44" s="498"/>
      <c r="AP44" s="498"/>
      <c r="AQ44" s="498"/>
      <c r="AT44" s="498"/>
      <c r="AU44" s="498"/>
      <c r="AX44" s="498"/>
      <c r="AY44" s="498"/>
      <c r="BB44" s="498"/>
      <c r="BC44" s="498"/>
      <c r="BF44" s="498"/>
      <c r="BG44" s="498"/>
    </row>
    <row r="45" spans="2:59" s="48" customFormat="1">
      <c r="B45" s="45" t="s">
        <v>533</v>
      </c>
      <c r="F45" s="484"/>
      <c r="N45" s="485"/>
      <c r="O45" s="485"/>
      <c r="R45" s="485"/>
      <c r="S45" s="485"/>
      <c r="V45" s="485"/>
      <c r="W45" s="485"/>
      <c r="Z45" s="485"/>
      <c r="AA45" s="485"/>
      <c r="AD45" s="485"/>
      <c r="AE45" s="485"/>
      <c r="AH45" s="485"/>
      <c r="AI45" s="485"/>
      <c r="AL45" s="485"/>
      <c r="AM45" s="485"/>
      <c r="AP45" s="485"/>
      <c r="AQ45" s="485"/>
      <c r="AT45" s="485"/>
      <c r="AU45" s="485"/>
      <c r="AX45" s="485"/>
      <c r="AY45" s="485"/>
      <c r="BB45" s="485"/>
      <c r="BC45" s="485"/>
      <c r="BF45" s="485"/>
      <c r="BG45" s="485"/>
    </row>
    <row r="46" spans="2:59" s="486" customFormat="1">
      <c r="B46" s="516" t="s">
        <v>347</v>
      </c>
      <c r="C46" s="516" t="s">
        <v>467</v>
      </c>
      <c r="D46" s="516" t="s">
        <v>468</v>
      </c>
      <c r="E46" s="516" t="s">
        <v>127</v>
      </c>
      <c r="F46" s="517" t="s">
        <v>696</v>
      </c>
      <c r="G46" s="515" t="s">
        <v>697</v>
      </c>
      <c r="H46" s="515" t="s">
        <v>698</v>
      </c>
      <c r="I46" s="515" t="s">
        <v>699</v>
      </c>
      <c r="J46" s="515" t="s">
        <v>700</v>
      </c>
      <c r="K46" s="515" t="s">
        <v>701</v>
      </c>
      <c r="L46" s="521" t="s">
        <v>694</v>
      </c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1"/>
      <c r="X46" s="521"/>
      <c r="Y46" s="521"/>
      <c r="Z46" s="521"/>
      <c r="AA46" s="521"/>
      <c r="AB46" s="521"/>
      <c r="AC46" s="521"/>
      <c r="AD46" s="521"/>
      <c r="AE46" s="521"/>
      <c r="AF46" s="521"/>
      <c r="AG46" s="521"/>
      <c r="AH46" s="521"/>
      <c r="AI46" s="521"/>
      <c r="AJ46" s="521" t="s">
        <v>695</v>
      </c>
      <c r="AK46" s="521"/>
      <c r="AL46" s="521"/>
      <c r="AM46" s="521"/>
      <c r="AN46" s="521"/>
      <c r="AO46" s="521"/>
      <c r="AP46" s="521"/>
      <c r="AQ46" s="521"/>
      <c r="AR46" s="521"/>
      <c r="AS46" s="521"/>
      <c r="AT46" s="521"/>
      <c r="AU46" s="521"/>
      <c r="AV46" s="521"/>
      <c r="AW46" s="521"/>
      <c r="AX46" s="521"/>
      <c r="AY46" s="521"/>
      <c r="AZ46" s="521"/>
      <c r="BA46" s="521"/>
      <c r="BB46" s="521"/>
      <c r="BC46" s="521"/>
      <c r="BD46" s="521"/>
      <c r="BE46" s="521"/>
      <c r="BF46" s="521"/>
      <c r="BG46" s="521"/>
    </row>
    <row r="47" spans="2:59" s="486" customFormat="1">
      <c r="B47" s="516"/>
      <c r="C47" s="516"/>
      <c r="D47" s="516"/>
      <c r="E47" s="516"/>
      <c r="F47" s="517"/>
      <c r="G47" s="515"/>
      <c r="H47" s="515"/>
      <c r="I47" s="515"/>
      <c r="J47" s="515"/>
      <c r="K47" s="515"/>
      <c r="L47" s="487" t="s">
        <v>702</v>
      </c>
      <c r="M47" s="48" t="s">
        <v>703</v>
      </c>
      <c r="N47" s="485" t="s">
        <v>704</v>
      </c>
      <c r="O47" s="485" t="s">
        <v>705</v>
      </c>
      <c r="P47" s="487" t="s">
        <v>706</v>
      </c>
      <c r="Q47" s="48" t="s">
        <v>707</v>
      </c>
      <c r="R47" s="485" t="s">
        <v>708</v>
      </c>
      <c r="S47" s="485" t="s">
        <v>709</v>
      </c>
      <c r="T47" s="487" t="s">
        <v>710</v>
      </c>
      <c r="U47" s="48" t="s">
        <v>711</v>
      </c>
      <c r="V47" s="485" t="s">
        <v>712</v>
      </c>
      <c r="W47" s="485" t="s">
        <v>713</v>
      </c>
      <c r="X47" s="487" t="s">
        <v>714</v>
      </c>
      <c r="Y47" s="48" t="s">
        <v>715</v>
      </c>
      <c r="Z47" s="485" t="s">
        <v>716</v>
      </c>
      <c r="AA47" s="485" t="s">
        <v>717</v>
      </c>
      <c r="AB47" s="487" t="s">
        <v>718</v>
      </c>
      <c r="AC47" s="48" t="s">
        <v>719</v>
      </c>
      <c r="AD47" s="485" t="s">
        <v>720</v>
      </c>
      <c r="AE47" s="485" t="s">
        <v>721</v>
      </c>
      <c r="AF47" s="487" t="s">
        <v>722</v>
      </c>
      <c r="AG47" s="48" t="s">
        <v>723</v>
      </c>
      <c r="AH47" s="485" t="s">
        <v>724</v>
      </c>
      <c r="AI47" s="485" t="s">
        <v>725</v>
      </c>
      <c r="AJ47" s="487" t="s">
        <v>702</v>
      </c>
      <c r="AK47" s="487" t="s">
        <v>703</v>
      </c>
      <c r="AL47" s="485" t="s">
        <v>726</v>
      </c>
      <c r="AM47" s="485" t="s">
        <v>727</v>
      </c>
      <c r="AN47" s="487" t="s">
        <v>706</v>
      </c>
      <c r="AO47" s="487" t="s">
        <v>707</v>
      </c>
      <c r="AP47" s="485" t="s">
        <v>728</v>
      </c>
      <c r="AQ47" s="485" t="s">
        <v>729</v>
      </c>
      <c r="AR47" s="487" t="s">
        <v>710</v>
      </c>
      <c r="AS47" s="487" t="s">
        <v>711</v>
      </c>
      <c r="AT47" s="485" t="s">
        <v>730</v>
      </c>
      <c r="AU47" s="485" t="s">
        <v>731</v>
      </c>
      <c r="AV47" s="487" t="s">
        <v>714</v>
      </c>
      <c r="AW47" s="487" t="s">
        <v>715</v>
      </c>
      <c r="AX47" s="485" t="s">
        <v>732</v>
      </c>
      <c r="AY47" s="485" t="s">
        <v>733</v>
      </c>
      <c r="AZ47" s="487" t="s">
        <v>718</v>
      </c>
      <c r="BA47" s="487" t="s">
        <v>719</v>
      </c>
      <c r="BB47" s="485" t="s">
        <v>734</v>
      </c>
      <c r="BC47" s="485" t="s">
        <v>735</v>
      </c>
      <c r="BD47" s="487" t="s">
        <v>722</v>
      </c>
      <c r="BE47" s="487" t="s">
        <v>723</v>
      </c>
      <c r="BF47" s="485" t="s">
        <v>736</v>
      </c>
      <c r="BG47" s="485" t="s">
        <v>737</v>
      </c>
    </row>
    <row r="48" spans="2:59" s="496" customFormat="1">
      <c r="B48" s="489" t="s">
        <v>408</v>
      </c>
      <c r="C48" s="490" t="s">
        <v>510</v>
      </c>
      <c r="D48" s="490" t="s">
        <v>530</v>
      </c>
      <c r="E48" s="490" t="s">
        <v>534</v>
      </c>
      <c r="F48" s="491">
        <f t="shared" ref="F48:G49" si="68">L48+P48+T48+X48+AB48+AJ48+AN48+AR48+AV48+AZ48+BD48+AF48</f>
        <v>420</v>
      </c>
      <c r="G48" s="492">
        <f t="shared" si="68"/>
        <v>420000</v>
      </c>
      <c r="H48" s="491">
        <f t="shared" ref="H48:I49" si="69">L48+P48+T48+X48+AB48+AF48</f>
        <v>210</v>
      </c>
      <c r="I48" s="493">
        <f t="shared" si="69"/>
        <v>210000</v>
      </c>
      <c r="J48" s="493">
        <f>H48/F48*100</f>
        <v>50</v>
      </c>
      <c r="K48" s="493">
        <f>I48/G48*100</f>
        <v>50</v>
      </c>
      <c r="L48" s="484">
        <v>10</v>
      </c>
      <c r="M48" s="494">
        <f>L48*1000</f>
        <v>10000</v>
      </c>
      <c r="N48" s="495" t="e">
        <f>L48/#REF!*100</f>
        <v>#REF!</v>
      </c>
      <c r="O48" s="495" t="e">
        <f>M48/#REF!*100</f>
        <v>#REF!</v>
      </c>
      <c r="P48" s="484">
        <v>20</v>
      </c>
      <c r="Q48" s="494">
        <f>P48*1000</f>
        <v>20000</v>
      </c>
      <c r="R48" s="495" t="e">
        <f>P48/#REF!*100</f>
        <v>#REF!</v>
      </c>
      <c r="S48" s="495" t="e">
        <f>Q48/#REF!*100</f>
        <v>#REF!</v>
      </c>
      <c r="T48" s="484">
        <v>30</v>
      </c>
      <c r="U48" s="494">
        <f>T48*1000</f>
        <v>30000</v>
      </c>
      <c r="V48" s="495" t="e">
        <f>T48/#REF!*100</f>
        <v>#REF!</v>
      </c>
      <c r="W48" s="495" t="e">
        <f>U48/#REF!*100</f>
        <v>#REF!</v>
      </c>
      <c r="X48" s="484">
        <v>40</v>
      </c>
      <c r="Y48" s="494">
        <f>X48*1000</f>
        <v>40000</v>
      </c>
      <c r="Z48" s="495" t="e">
        <f>X48/#REF!*100</f>
        <v>#REF!</v>
      </c>
      <c r="AA48" s="495" t="e">
        <f>Y48/#REF!*100</f>
        <v>#REF!</v>
      </c>
      <c r="AB48" s="484">
        <v>50</v>
      </c>
      <c r="AC48" s="494">
        <f>AB48*1000</f>
        <v>50000</v>
      </c>
      <c r="AD48" s="495" t="e">
        <f>AB48/#REF!*100</f>
        <v>#REF!</v>
      </c>
      <c r="AE48" s="495" t="e">
        <f>AC48/#REF!*100</f>
        <v>#REF!</v>
      </c>
      <c r="AF48" s="484">
        <v>60</v>
      </c>
      <c r="AG48" s="494">
        <f>AF48*1000</f>
        <v>60000</v>
      </c>
      <c r="AH48" s="495" t="e">
        <f>AF48/#REF!*100</f>
        <v>#REF!</v>
      </c>
      <c r="AI48" s="495" t="e">
        <f>AG48/#REF!*100</f>
        <v>#REF!</v>
      </c>
      <c r="AJ48" s="484">
        <v>10</v>
      </c>
      <c r="AK48" s="494">
        <f>AJ48*1000</f>
        <v>10000</v>
      </c>
      <c r="AL48" s="495" t="e">
        <f>AJ48/#REF!*100</f>
        <v>#REF!</v>
      </c>
      <c r="AM48" s="495" t="e">
        <f>AK48/#REF!*100</f>
        <v>#REF!</v>
      </c>
      <c r="AN48" s="484">
        <v>20</v>
      </c>
      <c r="AO48" s="494">
        <f>AN48*1000</f>
        <v>20000</v>
      </c>
      <c r="AP48" s="495" t="e">
        <f>AN48/#REF!*100</f>
        <v>#REF!</v>
      </c>
      <c r="AQ48" s="495" t="e">
        <f>AO48/#REF!*100</f>
        <v>#REF!</v>
      </c>
      <c r="AR48" s="484">
        <v>30</v>
      </c>
      <c r="AS48" s="494">
        <f>AR48*1000</f>
        <v>30000</v>
      </c>
      <c r="AT48" s="495" t="e">
        <f>AR48/#REF!*100</f>
        <v>#REF!</v>
      </c>
      <c r="AU48" s="495" t="e">
        <f>AS48/#REF!*100</f>
        <v>#REF!</v>
      </c>
      <c r="AV48" s="484">
        <v>40</v>
      </c>
      <c r="AW48" s="494">
        <f>AV48*1000</f>
        <v>40000</v>
      </c>
      <c r="AX48" s="495" t="e">
        <f>AV48/#REF!*100</f>
        <v>#REF!</v>
      </c>
      <c r="AY48" s="495" t="e">
        <f>AW48/#REF!*100</f>
        <v>#REF!</v>
      </c>
      <c r="AZ48" s="484">
        <v>50</v>
      </c>
      <c r="BA48" s="494">
        <f>AZ48*1000</f>
        <v>50000</v>
      </c>
      <c r="BB48" s="495" t="e">
        <f>AZ48/#REF!*100</f>
        <v>#REF!</v>
      </c>
      <c r="BC48" s="495" t="e">
        <f>BA48/#REF!*100</f>
        <v>#REF!</v>
      </c>
      <c r="BD48" s="484">
        <v>60</v>
      </c>
      <c r="BE48" s="494">
        <f>BD48*1000</f>
        <v>60000</v>
      </c>
      <c r="BF48" s="495" t="e">
        <f>BD48/#REF!*100</f>
        <v>#REF!</v>
      </c>
      <c r="BG48" s="495" t="e">
        <f>BE48/#REF!*100</f>
        <v>#REF!</v>
      </c>
    </row>
    <row r="49" spans="2:59" s="496" customFormat="1">
      <c r="B49" s="489" t="s">
        <v>408</v>
      </c>
      <c r="C49" s="490" t="s">
        <v>510</v>
      </c>
      <c r="D49" s="490" t="s">
        <v>530</v>
      </c>
      <c r="E49" s="490" t="s">
        <v>534</v>
      </c>
      <c r="F49" s="491">
        <f t="shared" si="68"/>
        <v>420</v>
      </c>
      <c r="G49" s="492">
        <f t="shared" si="68"/>
        <v>420000</v>
      </c>
      <c r="H49" s="491">
        <f t="shared" si="69"/>
        <v>210</v>
      </c>
      <c r="I49" s="493">
        <f t="shared" si="69"/>
        <v>210000</v>
      </c>
      <c r="J49" s="492">
        <f>H49/F49*100</f>
        <v>50</v>
      </c>
      <c r="K49" s="492">
        <f>I49/G49*100</f>
        <v>50</v>
      </c>
      <c r="L49" s="484">
        <v>10</v>
      </c>
      <c r="M49" s="494">
        <f t="shared" ref="M49" si="70">L49*1000</f>
        <v>10000</v>
      </c>
      <c r="N49" s="495" t="e">
        <f>L49/#REF!*100</f>
        <v>#REF!</v>
      </c>
      <c r="O49" s="495" t="e">
        <f>M49/#REF!*100</f>
        <v>#REF!</v>
      </c>
      <c r="P49" s="484">
        <v>20</v>
      </c>
      <c r="Q49" s="494">
        <f t="shared" ref="Q49" si="71">P49*1000</f>
        <v>20000</v>
      </c>
      <c r="R49" s="495" t="e">
        <f>P49/#REF!*100</f>
        <v>#REF!</v>
      </c>
      <c r="S49" s="495" t="e">
        <f>Q49/#REF!*100</f>
        <v>#REF!</v>
      </c>
      <c r="T49" s="484">
        <v>30</v>
      </c>
      <c r="U49" s="494">
        <f t="shared" ref="U49" si="72">T49*1000</f>
        <v>30000</v>
      </c>
      <c r="V49" s="495" t="e">
        <f>T49/#REF!*100</f>
        <v>#REF!</v>
      </c>
      <c r="W49" s="495" t="e">
        <f>U49/#REF!*100</f>
        <v>#REF!</v>
      </c>
      <c r="X49" s="484">
        <v>40</v>
      </c>
      <c r="Y49" s="494">
        <f t="shared" ref="Y49" si="73">X49*1000</f>
        <v>40000</v>
      </c>
      <c r="Z49" s="495" t="e">
        <f>X49/#REF!*100</f>
        <v>#REF!</v>
      </c>
      <c r="AA49" s="495" t="e">
        <f>Y49/#REF!*100</f>
        <v>#REF!</v>
      </c>
      <c r="AB49" s="484">
        <v>50</v>
      </c>
      <c r="AC49" s="494">
        <f t="shared" ref="AC49" si="74">AB49*1000</f>
        <v>50000</v>
      </c>
      <c r="AD49" s="495" t="e">
        <f>AB49/#REF!*100</f>
        <v>#REF!</v>
      </c>
      <c r="AE49" s="495" t="e">
        <f>AC49/#REF!*100</f>
        <v>#REF!</v>
      </c>
      <c r="AF49" s="484">
        <v>60</v>
      </c>
      <c r="AG49" s="494">
        <f t="shared" ref="AG49" si="75">AF49*1000</f>
        <v>60000</v>
      </c>
      <c r="AH49" s="495" t="e">
        <f>AF49/#REF!*100</f>
        <v>#REF!</v>
      </c>
      <c r="AI49" s="495" t="e">
        <f>AG49/#REF!*100</f>
        <v>#REF!</v>
      </c>
      <c r="AJ49" s="484">
        <v>10</v>
      </c>
      <c r="AK49" s="494">
        <f t="shared" ref="AK49" si="76">AJ49*1000</f>
        <v>10000</v>
      </c>
      <c r="AL49" s="495" t="e">
        <f>AJ49/#REF!*100</f>
        <v>#REF!</v>
      </c>
      <c r="AM49" s="495" t="e">
        <f>AK49/#REF!*100</f>
        <v>#REF!</v>
      </c>
      <c r="AN49" s="484">
        <v>20</v>
      </c>
      <c r="AO49" s="494">
        <f t="shared" ref="AO49" si="77">AN49*1000</f>
        <v>20000</v>
      </c>
      <c r="AP49" s="495" t="e">
        <f>AN49/#REF!*100</f>
        <v>#REF!</v>
      </c>
      <c r="AQ49" s="495" t="e">
        <f>AO49/#REF!*100</f>
        <v>#REF!</v>
      </c>
      <c r="AR49" s="484">
        <v>30</v>
      </c>
      <c r="AS49" s="494">
        <f t="shared" ref="AS49" si="78">AR49*1000</f>
        <v>30000</v>
      </c>
      <c r="AT49" s="495" t="e">
        <f>AR49/#REF!*100</f>
        <v>#REF!</v>
      </c>
      <c r="AU49" s="495" t="e">
        <f>AS49/#REF!*100</f>
        <v>#REF!</v>
      </c>
      <c r="AV49" s="484">
        <v>40</v>
      </c>
      <c r="AW49" s="494">
        <f t="shared" ref="AW49" si="79">AV49*1000</f>
        <v>40000</v>
      </c>
      <c r="AX49" s="495" t="e">
        <f>AV49/#REF!*100</f>
        <v>#REF!</v>
      </c>
      <c r="AY49" s="495" t="e">
        <f>AW49/#REF!*100</f>
        <v>#REF!</v>
      </c>
      <c r="AZ49" s="484">
        <v>50</v>
      </c>
      <c r="BA49" s="494">
        <f t="shared" ref="BA49" si="80">AZ49*1000</f>
        <v>50000</v>
      </c>
      <c r="BB49" s="495" t="e">
        <f>AZ49/#REF!*100</f>
        <v>#REF!</v>
      </c>
      <c r="BC49" s="495" t="e">
        <f>BA49/#REF!*100</f>
        <v>#REF!</v>
      </c>
      <c r="BD49" s="484">
        <v>60</v>
      </c>
      <c r="BE49" s="494">
        <f t="shared" ref="BE49" si="81">BD49*1000</f>
        <v>60000</v>
      </c>
      <c r="BF49" s="495" t="e">
        <f>BD49/#REF!*100</f>
        <v>#REF!</v>
      </c>
      <c r="BG49" s="495" t="e">
        <f>BE49/#REF!*100</f>
        <v>#REF!</v>
      </c>
    </row>
    <row r="50" spans="2:59" s="484" customFormat="1">
      <c r="B50" s="45" t="s">
        <v>535</v>
      </c>
      <c r="C50" s="48"/>
      <c r="D50" s="48"/>
      <c r="E50" s="48"/>
      <c r="F50" s="484">
        <f>SUM(F48:F49)</f>
        <v>840</v>
      </c>
      <c r="G50" s="484">
        <f t="shared" ref="G50:BG50" si="82">SUM(G48:G49)</f>
        <v>840000</v>
      </c>
      <c r="H50" s="484">
        <f t="shared" si="82"/>
        <v>420</v>
      </c>
      <c r="I50" s="484">
        <f t="shared" si="82"/>
        <v>420000</v>
      </c>
      <c r="J50" s="484">
        <f t="shared" si="82"/>
        <v>100</v>
      </c>
      <c r="K50" s="484">
        <f t="shared" si="82"/>
        <v>100</v>
      </c>
      <c r="L50" s="484">
        <f t="shared" si="82"/>
        <v>20</v>
      </c>
      <c r="M50" s="484">
        <f t="shared" si="82"/>
        <v>20000</v>
      </c>
      <c r="N50" s="485" t="e">
        <f t="shared" si="82"/>
        <v>#REF!</v>
      </c>
      <c r="O50" s="485" t="e">
        <f t="shared" si="82"/>
        <v>#REF!</v>
      </c>
      <c r="P50" s="484">
        <f t="shared" si="82"/>
        <v>40</v>
      </c>
      <c r="Q50" s="484">
        <f t="shared" si="82"/>
        <v>40000</v>
      </c>
      <c r="R50" s="485" t="e">
        <f t="shared" si="82"/>
        <v>#REF!</v>
      </c>
      <c r="S50" s="485" t="e">
        <f t="shared" si="82"/>
        <v>#REF!</v>
      </c>
      <c r="T50" s="484">
        <f t="shared" si="82"/>
        <v>60</v>
      </c>
      <c r="U50" s="484">
        <f t="shared" si="82"/>
        <v>60000</v>
      </c>
      <c r="V50" s="485" t="e">
        <f t="shared" si="82"/>
        <v>#REF!</v>
      </c>
      <c r="W50" s="485" t="e">
        <f t="shared" si="82"/>
        <v>#REF!</v>
      </c>
      <c r="X50" s="484">
        <f t="shared" si="82"/>
        <v>80</v>
      </c>
      <c r="Y50" s="484">
        <f t="shared" si="82"/>
        <v>80000</v>
      </c>
      <c r="Z50" s="485" t="e">
        <f t="shared" si="82"/>
        <v>#REF!</v>
      </c>
      <c r="AA50" s="485" t="e">
        <f t="shared" si="82"/>
        <v>#REF!</v>
      </c>
      <c r="AB50" s="484">
        <f t="shared" si="82"/>
        <v>100</v>
      </c>
      <c r="AC50" s="484">
        <f t="shared" si="82"/>
        <v>100000</v>
      </c>
      <c r="AD50" s="485" t="e">
        <f t="shared" si="82"/>
        <v>#REF!</v>
      </c>
      <c r="AE50" s="485" t="e">
        <f t="shared" si="82"/>
        <v>#REF!</v>
      </c>
      <c r="AF50" s="484">
        <f t="shared" si="82"/>
        <v>120</v>
      </c>
      <c r="AG50" s="484">
        <f t="shared" si="82"/>
        <v>120000</v>
      </c>
      <c r="AH50" s="485" t="e">
        <f t="shared" si="82"/>
        <v>#REF!</v>
      </c>
      <c r="AI50" s="485" t="e">
        <f t="shared" si="82"/>
        <v>#REF!</v>
      </c>
      <c r="AJ50" s="484">
        <f t="shared" si="82"/>
        <v>20</v>
      </c>
      <c r="AK50" s="484">
        <f t="shared" si="82"/>
        <v>20000</v>
      </c>
      <c r="AL50" s="485" t="e">
        <f t="shared" si="82"/>
        <v>#REF!</v>
      </c>
      <c r="AM50" s="485" t="e">
        <f t="shared" si="82"/>
        <v>#REF!</v>
      </c>
      <c r="AN50" s="484">
        <f t="shared" si="82"/>
        <v>40</v>
      </c>
      <c r="AO50" s="484">
        <f t="shared" si="82"/>
        <v>40000</v>
      </c>
      <c r="AP50" s="485" t="e">
        <f t="shared" si="82"/>
        <v>#REF!</v>
      </c>
      <c r="AQ50" s="485" t="e">
        <f t="shared" si="82"/>
        <v>#REF!</v>
      </c>
      <c r="AR50" s="484">
        <f t="shared" si="82"/>
        <v>60</v>
      </c>
      <c r="AS50" s="484">
        <f t="shared" si="82"/>
        <v>60000</v>
      </c>
      <c r="AT50" s="485" t="e">
        <f t="shared" si="82"/>
        <v>#REF!</v>
      </c>
      <c r="AU50" s="485" t="e">
        <f t="shared" si="82"/>
        <v>#REF!</v>
      </c>
      <c r="AV50" s="484">
        <f t="shared" si="82"/>
        <v>80</v>
      </c>
      <c r="AW50" s="484">
        <f t="shared" si="82"/>
        <v>80000</v>
      </c>
      <c r="AX50" s="485" t="e">
        <f t="shared" si="82"/>
        <v>#REF!</v>
      </c>
      <c r="AY50" s="485" t="e">
        <f t="shared" si="82"/>
        <v>#REF!</v>
      </c>
      <c r="AZ50" s="484">
        <f t="shared" si="82"/>
        <v>100</v>
      </c>
      <c r="BA50" s="484">
        <f t="shared" si="82"/>
        <v>100000</v>
      </c>
      <c r="BB50" s="485" t="e">
        <f t="shared" si="82"/>
        <v>#REF!</v>
      </c>
      <c r="BC50" s="485" t="e">
        <f t="shared" si="82"/>
        <v>#REF!</v>
      </c>
      <c r="BD50" s="484">
        <f t="shared" si="82"/>
        <v>120</v>
      </c>
      <c r="BE50" s="484">
        <f t="shared" si="82"/>
        <v>120000</v>
      </c>
      <c r="BF50" s="485" t="e">
        <f t="shared" si="82"/>
        <v>#REF!</v>
      </c>
      <c r="BG50" s="485" t="e">
        <f t="shared" si="82"/>
        <v>#REF!</v>
      </c>
    </row>
    <row r="51" spans="2:59" s="486" customFormat="1">
      <c r="B51" s="45"/>
      <c r="C51" s="48"/>
      <c r="D51" s="48"/>
      <c r="E51" s="48"/>
      <c r="F51" s="496"/>
      <c r="N51" s="498"/>
      <c r="O51" s="498"/>
      <c r="R51" s="498"/>
      <c r="S51" s="498"/>
      <c r="V51" s="498"/>
      <c r="W51" s="498"/>
      <c r="Z51" s="498"/>
      <c r="AA51" s="498"/>
      <c r="AD51" s="498"/>
      <c r="AE51" s="498"/>
      <c r="AH51" s="498"/>
      <c r="AI51" s="498"/>
      <c r="AL51" s="498"/>
      <c r="AM51" s="498"/>
      <c r="AP51" s="498"/>
      <c r="AQ51" s="498"/>
      <c r="AT51" s="498"/>
      <c r="AU51" s="498"/>
      <c r="AX51" s="498"/>
      <c r="AY51" s="498"/>
      <c r="BB51" s="498"/>
      <c r="BC51" s="498"/>
      <c r="BF51" s="498"/>
      <c r="BG51" s="498"/>
    </row>
    <row r="52" spans="2:59" s="48" customFormat="1">
      <c r="B52" s="45" t="s">
        <v>536</v>
      </c>
      <c r="F52" s="484">
        <f>F43+F50</f>
        <v>2100</v>
      </c>
      <c r="G52" s="484">
        <f t="shared" ref="G52:BG52" si="83">G43+G50</f>
        <v>2100000</v>
      </c>
      <c r="H52" s="484">
        <f t="shared" si="83"/>
        <v>1050</v>
      </c>
      <c r="I52" s="484">
        <f t="shared" si="83"/>
        <v>1050000</v>
      </c>
      <c r="J52" s="484">
        <f t="shared" si="83"/>
        <v>250</v>
      </c>
      <c r="K52" s="484">
        <f t="shared" si="83"/>
        <v>250</v>
      </c>
      <c r="L52" s="484">
        <f t="shared" si="83"/>
        <v>50</v>
      </c>
      <c r="M52" s="484">
        <f t="shared" si="83"/>
        <v>50000</v>
      </c>
      <c r="N52" s="485" t="e">
        <f t="shared" si="83"/>
        <v>#REF!</v>
      </c>
      <c r="O52" s="485" t="e">
        <f t="shared" si="83"/>
        <v>#REF!</v>
      </c>
      <c r="P52" s="484">
        <f t="shared" si="83"/>
        <v>100</v>
      </c>
      <c r="Q52" s="484">
        <f t="shared" si="83"/>
        <v>100000</v>
      </c>
      <c r="R52" s="485" t="e">
        <f t="shared" si="83"/>
        <v>#REF!</v>
      </c>
      <c r="S52" s="485" t="e">
        <f t="shared" si="83"/>
        <v>#REF!</v>
      </c>
      <c r="T52" s="484">
        <f t="shared" si="83"/>
        <v>150</v>
      </c>
      <c r="U52" s="484">
        <f t="shared" si="83"/>
        <v>150000</v>
      </c>
      <c r="V52" s="485" t="e">
        <f t="shared" si="83"/>
        <v>#REF!</v>
      </c>
      <c r="W52" s="485" t="e">
        <f t="shared" si="83"/>
        <v>#REF!</v>
      </c>
      <c r="X52" s="484">
        <f t="shared" si="83"/>
        <v>200</v>
      </c>
      <c r="Y52" s="484">
        <f t="shared" si="83"/>
        <v>200000</v>
      </c>
      <c r="Z52" s="485" t="e">
        <f t="shared" si="83"/>
        <v>#REF!</v>
      </c>
      <c r="AA52" s="485" t="e">
        <f t="shared" si="83"/>
        <v>#REF!</v>
      </c>
      <c r="AB52" s="484">
        <f t="shared" si="83"/>
        <v>250</v>
      </c>
      <c r="AC52" s="484">
        <f t="shared" si="83"/>
        <v>250000</v>
      </c>
      <c r="AD52" s="485" t="e">
        <f t="shared" si="83"/>
        <v>#REF!</v>
      </c>
      <c r="AE52" s="485" t="e">
        <f t="shared" si="83"/>
        <v>#REF!</v>
      </c>
      <c r="AF52" s="484">
        <f t="shared" si="83"/>
        <v>300</v>
      </c>
      <c r="AG52" s="484">
        <f t="shared" si="83"/>
        <v>300000</v>
      </c>
      <c r="AH52" s="485" t="e">
        <f t="shared" si="83"/>
        <v>#REF!</v>
      </c>
      <c r="AI52" s="485" t="e">
        <f t="shared" si="83"/>
        <v>#REF!</v>
      </c>
      <c r="AJ52" s="484">
        <f t="shared" si="83"/>
        <v>50</v>
      </c>
      <c r="AK52" s="484">
        <f t="shared" si="83"/>
        <v>50000</v>
      </c>
      <c r="AL52" s="485" t="e">
        <f t="shared" si="83"/>
        <v>#REF!</v>
      </c>
      <c r="AM52" s="485" t="e">
        <f t="shared" si="83"/>
        <v>#REF!</v>
      </c>
      <c r="AN52" s="484">
        <f t="shared" si="83"/>
        <v>100</v>
      </c>
      <c r="AO52" s="484">
        <f t="shared" si="83"/>
        <v>100000</v>
      </c>
      <c r="AP52" s="485" t="e">
        <f t="shared" si="83"/>
        <v>#REF!</v>
      </c>
      <c r="AQ52" s="485" t="e">
        <f t="shared" si="83"/>
        <v>#REF!</v>
      </c>
      <c r="AR52" s="484">
        <f t="shared" si="83"/>
        <v>150</v>
      </c>
      <c r="AS52" s="484">
        <f t="shared" si="83"/>
        <v>150000</v>
      </c>
      <c r="AT52" s="485" t="e">
        <f t="shared" si="83"/>
        <v>#REF!</v>
      </c>
      <c r="AU52" s="485" t="e">
        <f t="shared" si="83"/>
        <v>#REF!</v>
      </c>
      <c r="AV52" s="484">
        <f t="shared" si="83"/>
        <v>200</v>
      </c>
      <c r="AW52" s="484">
        <f t="shared" si="83"/>
        <v>200000</v>
      </c>
      <c r="AX52" s="485" t="e">
        <f t="shared" si="83"/>
        <v>#REF!</v>
      </c>
      <c r="AY52" s="485" t="e">
        <f t="shared" si="83"/>
        <v>#REF!</v>
      </c>
      <c r="AZ52" s="484">
        <f t="shared" si="83"/>
        <v>250</v>
      </c>
      <c r="BA52" s="484">
        <f t="shared" si="83"/>
        <v>250000</v>
      </c>
      <c r="BB52" s="485" t="e">
        <f t="shared" si="83"/>
        <v>#REF!</v>
      </c>
      <c r="BC52" s="485" t="e">
        <f t="shared" si="83"/>
        <v>#REF!</v>
      </c>
      <c r="BD52" s="484">
        <f t="shared" si="83"/>
        <v>300</v>
      </c>
      <c r="BE52" s="484">
        <f t="shared" si="83"/>
        <v>300000</v>
      </c>
      <c r="BF52" s="485" t="e">
        <f t="shared" si="83"/>
        <v>#REF!</v>
      </c>
      <c r="BG52" s="485" t="e">
        <f t="shared" si="83"/>
        <v>#REF!</v>
      </c>
    </row>
    <row r="53" spans="2:59" s="486" customFormat="1">
      <c r="B53" s="45"/>
      <c r="C53" s="48"/>
      <c r="D53" s="48"/>
      <c r="E53" s="48"/>
      <c r="F53" s="496"/>
      <c r="N53" s="498"/>
      <c r="O53" s="498"/>
      <c r="R53" s="498"/>
      <c r="S53" s="498"/>
      <c r="V53" s="498"/>
      <c r="W53" s="498"/>
      <c r="Z53" s="498"/>
      <c r="AA53" s="498"/>
      <c r="AD53" s="498"/>
      <c r="AE53" s="498"/>
      <c r="AH53" s="498"/>
      <c r="AI53" s="498"/>
      <c r="AL53" s="498"/>
      <c r="AM53" s="498"/>
      <c r="AP53" s="498"/>
      <c r="AQ53" s="498"/>
      <c r="AT53" s="498"/>
      <c r="AU53" s="498"/>
      <c r="AX53" s="498"/>
      <c r="AY53" s="498"/>
      <c r="BB53" s="498"/>
      <c r="BC53" s="498"/>
      <c r="BF53" s="498"/>
      <c r="BG53" s="498"/>
    </row>
    <row r="54" spans="2:59" s="48" customFormat="1">
      <c r="B54" s="45" t="s">
        <v>537</v>
      </c>
      <c r="F54" s="484"/>
      <c r="N54" s="485"/>
      <c r="O54" s="485"/>
      <c r="R54" s="485"/>
      <c r="S54" s="485"/>
      <c r="V54" s="485"/>
      <c r="W54" s="485"/>
      <c r="Z54" s="485"/>
      <c r="AA54" s="485"/>
      <c r="AD54" s="485"/>
      <c r="AE54" s="485"/>
      <c r="AH54" s="485"/>
      <c r="AI54" s="485"/>
      <c r="AL54" s="485"/>
      <c r="AM54" s="485"/>
      <c r="AP54" s="485"/>
      <c r="AQ54" s="485"/>
      <c r="AT54" s="485"/>
      <c r="AU54" s="485"/>
      <c r="AX54" s="485"/>
      <c r="AY54" s="485"/>
      <c r="BB54" s="485"/>
      <c r="BC54" s="485"/>
      <c r="BF54" s="485"/>
      <c r="BG54" s="485"/>
    </row>
    <row r="55" spans="2:59" s="48" customFormat="1">
      <c r="B55" s="45" t="s">
        <v>538</v>
      </c>
      <c r="F55" s="484"/>
      <c r="N55" s="485"/>
      <c r="O55" s="485"/>
      <c r="R55" s="485"/>
      <c r="S55" s="485"/>
      <c r="V55" s="485"/>
      <c r="W55" s="485"/>
      <c r="Z55" s="485"/>
      <c r="AA55" s="485"/>
      <c r="AD55" s="485"/>
      <c r="AE55" s="485"/>
      <c r="AH55" s="485"/>
      <c r="AI55" s="485"/>
      <c r="AL55" s="485"/>
      <c r="AM55" s="485"/>
      <c r="AP55" s="485"/>
      <c r="AQ55" s="485"/>
      <c r="AT55" s="485"/>
      <c r="AU55" s="485"/>
      <c r="AX55" s="485"/>
      <c r="AY55" s="485"/>
      <c r="BB55" s="485"/>
      <c r="BC55" s="485"/>
      <c r="BF55" s="485"/>
      <c r="BG55" s="485"/>
    </row>
    <row r="56" spans="2:59" s="486" customFormat="1">
      <c r="B56" s="516" t="s">
        <v>347</v>
      </c>
      <c r="C56" s="516" t="s">
        <v>467</v>
      </c>
      <c r="D56" s="516" t="s">
        <v>468</v>
      </c>
      <c r="E56" s="516" t="s">
        <v>127</v>
      </c>
      <c r="F56" s="517" t="s">
        <v>696</v>
      </c>
      <c r="G56" s="515" t="s">
        <v>697</v>
      </c>
      <c r="H56" s="515" t="s">
        <v>698</v>
      </c>
      <c r="I56" s="515" t="s">
        <v>699</v>
      </c>
      <c r="J56" s="515" t="s">
        <v>700</v>
      </c>
      <c r="K56" s="515" t="s">
        <v>701</v>
      </c>
      <c r="L56" s="521" t="s">
        <v>694</v>
      </c>
      <c r="M56" s="521"/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  <c r="Y56" s="521"/>
      <c r="Z56" s="521"/>
      <c r="AA56" s="521"/>
      <c r="AB56" s="521"/>
      <c r="AC56" s="521"/>
      <c r="AD56" s="521"/>
      <c r="AE56" s="521"/>
      <c r="AF56" s="521"/>
      <c r="AG56" s="521"/>
      <c r="AH56" s="521"/>
      <c r="AI56" s="521"/>
      <c r="AJ56" s="521" t="s">
        <v>695</v>
      </c>
      <c r="AK56" s="521"/>
      <c r="AL56" s="521"/>
      <c r="AM56" s="521"/>
      <c r="AN56" s="521"/>
      <c r="AO56" s="521"/>
      <c r="AP56" s="521"/>
      <c r="AQ56" s="521"/>
      <c r="AR56" s="521"/>
      <c r="AS56" s="521"/>
      <c r="AT56" s="521"/>
      <c r="AU56" s="521"/>
      <c r="AV56" s="521"/>
      <c r="AW56" s="521"/>
      <c r="AX56" s="521"/>
      <c r="AY56" s="521"/>
      <c r="AZ56" s="521"/>
      <c r="BA56" s="521"/>
      <c r="BB56" s="521"/>
      <c r="BC56" s="521"/>
      <c r="BD56" s="521"/>
      <c r="BE56" s="521"/>
      <c r="BF56" s="521"/>
      <c r="BG56" s="521"/>
    </row>
    <row r="57" spans="2:59" s="486" customFormat="1">
      <c r="B57" s="516"/>
      <c r="C57" s="516"/>
      <c r="D57" s="516"/>
      <c r="E57" s="516"/>
      <c r="F57" s="517"/>
      <c r="G57" s="515"/>
      <c r="H57" s="515"/>
      <c r="I57" s="515"/>
      <c r="J57" s="515"/>
      <c r="K57" s="515"/>
      <c r="L57" s="487" t="s">
        <v>702</v>
      </c>
      <c r="M57" s="48" t="s">
        <v>703</v>
      </c>
      <c r="N57" s="485" t="s">
        <v>704</v>
      </c>
      <c r="O57" s="485" t="s">
        <v>705</v>
      </c>
      <c r="P57" s="487" t="s">
        <v>706</v>
      </c>
      <c r="Q57" s="48" t="s">
        <v>707</v>
      </c>
      <c r="R57" s="485" t="s">
        <v>708</v>
      </c>
      <c r="S57" s="485" t="s">
        <v>709</v>
      </c>
      <c r="T57" s="487" t="s">
        <v>710</v>
      </c>
      <c r="U57" s="48" t="s">
        <v>711</v>
      </c>
      <c r="V57" s="485" t="s">
        <v>712</v>
      </c>
      <c r="W57" s="485" t="s">
        <v>713</v>
      </c>
      <c r="X57" s="487" t="s">
        <v>714</v>
      </c>
      <c r="Y57" s="48" t="s">
        <v>715</v>
      </c>
      <c r="Z57" s="485" t="s">
        <v>716</v>
      </c>
      <c r="AA57" s="485" t="s">
        <v>717</v>
      </c>
      <c r="AB57" s="487" t="s">
        <v>718</v>
      </c>
      <c r="AC57" s="48" t="s">
        <v>719</v>
      </c>
      <c r="AD57" s="485" t="s">
        <v>720</v>
      </c>
      <c r="AE57" s="485" t="s">
        <v>721</v>
      </c>
      <c r="AF57" s="487" t="s">
        <v>722</v>
      </c>
      <c r="AG57" s="48" t="s">
        <v>723</v>
      </c>
      <c r="AH57" s="485" t="s">
        <v>724</v>
      </c>
      <c r="AI57" s="485" t="s">
        <v>725</v>
      </c>
      <c r="AJ57" s="487" t="s">
        <v>702</v>
      </c>
      <c r="AK57" s="487" t="s">
        <v>703</v>
      </c>
      <c r="AL57" s="485" t="s">
        <v>726</v>
      </c>
      <c r="AM57" s="485" t="s">
        <v>727</v>
      </c>
      <c r="AN57" s="487" t="s">
        <v>706</v>
      </c>
      <c r="AO57" s="487" t="s">
        <v>707</v>
      </c>
      <c r="AP57" s="485" t="s">
        <v>728</v>
      </c>
      <c r="AQ57" s="485" t="s">
        <v>729</v>
      </c>
      <c r="AR57" s="487" t="s">
        <v>710</v>
      </c>
      <c r="AS57" s="487" t="s">
        <v>711</v>
      </c>
      <c r="AT57" s="485" t="s">
        <v>730</v>
      </c>
      <c r="AU57" s="485" t="s">
        <v>731</v>
      </c>
      <c r="AV57" s="487" t="s">
        <v>714</v>
      </c>
      <c r="AW57" s="487" t="s">
        <v>715</v>
      </c>
      <c r="AX57" s="485" t="s">
        <v>732</v>
      </c>
      <c r="AY57" s="485" t="s">
        <v>733</v>
      </c>
      <c r="AZ57" s="487" t="s">
        <v>718</v>
      </c>
      <c r="BA57" s="487" t="s">
        <v>719</v>
      </c>
      <c r="BB57" s="485" t="s">
        <v>734</v>
      </c>
      <c r="BC57" s="485" t="s">
        <v>735</v>
      </c>
      <c r="BD57" s="487" t="s">
        <v>722</v>
      </c>
      <c r="BE57" s="487" t="s">
        <v>723</v>
      </c>
      <c r="BF57" s="485" t="s">
        <v>736</v>
      </c>
      <c r="BG57" s="485" t="s">
        <v>737</v>
      </c>
    </row>
    <row r="58" spans="2:59" s="496" customFormat="1">
      <c r="B58" s="489" t="s">
        <v>408</v>
      </c>
      <c r="C58" s="490" t="s">
        <v>510</v>
      </c>
      <c r="D58" s="490" t="s">
        <v>539</v>
      </c>
      <c r="E58" s="490" t="s">
        <v>540</v>
      </c>
      <c r="F58" s="491">
        <f t="shared" ref="F58:G60" si="84">L58+P58+T58+X58+AB58+AJ58+AN58+AR58+AV58+AZ58+BD58+AF58</f>
        <v>420</v>
      </c>
      <c r="G58" s="492">
        <f t="shared" si="84"/>
        <v>420000</v>
      </c>
      <c r="H58" s="491">
        <f t="shared" ref="H58:I60" si="85">L58+P58+T58+X58+AB58+AF58</f>
        <v>210</v>
      </c>
      <c r="I58" s="493">
        <f t="shared" si="85"/>
        <v>210000</v>
      </c>
      <c r="J58" s="493">
        <f>H58/F58*100</f>
        <v>50</v>
      </c>
      <c r="K58" s="493">
        <f>I58/G58*100</f>
        <v>50</v>
      </c>
      <c r="L58" s="484">
        <v>10</v>
      </c>
      <c r="M58" s="494">
        <f>L58*1000</f>
        <v>10000</v>
      </c>
      <c r="N58" s="495" t="e">
        <f>L58/#REF!*100</f>
        <v>#REF!</v>
      </c>
      <c r="O58" s="495" t="e">
        <f>M58/#REF!*100</f>
        <v>#REF!</v>
      </c>
      <c r="P58" s="484">
        <v>20</v>
      </c>
      <c r="Q58" s="494">
        <f>P58*1000</f>
        <v>20000</v>
      </c>
      <c r="R58" s="495" t="e">
        <f>P58/#REF!*100</f>
        <v>#REF!</v>
      </c>
      <c r="S58" s="495" t="e">
        <f>Q58/#REF!*100</f>
        <v>#REF!</v>
      </c>
      <c r="T58" s="484">
        <v>30</v>
      </c>
      <c r="U58" s="494">
        <f>T58*1000</f>
        <v>30000</v>
      </c>
      <c r="V58" s="495" t="e">
        <f>T58/#REF!*100</f>
        <v>#REF!</v>
      </c>
      <c r="W58" s="495" t="e">
        <f>U58/#REF!*100</f>
        <v>#REF!</v>
      </c>
      <c r="X58" s="484">
        <v>40</v>
      </c>
      <c r="Y58" s="494">
        <f>X58*1000</f>
        <v>40000</v>
      </c>
      <c r="Z58" s="495" t="e">
        <f>X58/#REF!*100</f>
        <v>#REF!</v>
      </c>
      <c r="AA58" s="495" t="e">
        <f>Y58/#REF!*100</f>
        <v>#REF!</v>
      </c>
      <c r="AB58" s="484">
        <v>50</v>
      </c>
      <c r="AC58" s="494">
        <f>AB58*1000</f>
        <v>50000</v>
      </c>
      <c r="AD58" s="495" t="e">
        <f>AB58/#REF!*100</f>
        <v>#REF!</v>
      </c>
      <c r="AE58" s="495" t="e">
        <f>AC58/#REF!*100</f>
        <v>#REF!</v>
      </c>
      <c r="AF58" s="484">
        <v>60</v>
      </c>
      <c r="AG58" s="494">
        <f>AF58*1000</f>
        <v>60000</v>
      </c>
      <c r="AH58" s="495" t="e">
        <f>AF58/#REF!*100</f>
        <v>#REF!</v>
      </c>
      <c r="AI58" s="495" t="e">
        <f>AG58/#REF!*100</f>
        <v>#REF!</v>
      </c>
      <c r="AJ58" s="484">
        <v>10</v>
      </c>
      <c r="AK58" s="494">
        <f>AJ58*1000</f>
        <v>10000</v>
      </c>
      <c r="AL58" s="495" t="e">
        <f>AJ58/#REF!*100</f>
        <v>#REF!</v>
      </c>
      <c r="AM58" s="495" t="e">
        <f>AK58/#REF!*100</f>
        <v>#REF!</v>
      </c>
      <c r="AN58" s="484">
        <v>20</v>
      </c>
      <c r="AO58" s="494">
        <f>AN58*1000</f>
        <v>20000</v>
      </c>
      <c r="AP58" s="495" t="e">
        <f>AN58/#REF!*100</f>
        <v>#REF!</v>
      </c>
      <c r="AQ58" s="495" t="e">
        <f>AO58/#REF!*100</f>
        <v>#REF!</v>
      </c>
      <c r="AR58" s="484">
        <v>30</v>
      </c>
      <c r="AS58" s="494">
        <f>AR58*1000</f>
        <v>30000</v>
      </c>
      <c r="AT58" s="495" t="e">
        <f>AR58/#REF!*100</f>
        <v>#REF!</v>
      </c>
      <c r="AU58" s="495" t="e">
        <f>AS58/#REF!*100</f>
        <v>#REF!</v>
      </c>
      <c r="AV58" s="484">
        <v>40</v>
      </c>
      <c r="AW58" s="494">
        <f>AV58*1000</f>
        <v>40000</v>
      </c>
      <c r="AX58" s="495" t="e">
        <f>AV58/#REF!*100</f>
        <v>#REF!</v>
      </c>
      <c r="AY58" s="495" t="e">
        <f>AW58/#REF!*100</f>
        <v>#REF!</v>
      </c>
      <c r="AZ58" s="484">
        <v>50</v>
      </c>
      <c r="BA58" s="494">
        <f>AZ58*1000</f>
        <v>50000</v>
      </c>
      <c r="BB58" s="495" t="e">
        <f>AZ58/#REF!*100</f>
        <v>#REF!</v>
      </c>
      <c r="BC58" s="495" t="e">
        <f>BA58/#REF!*100</f>
        <v>#REF!</v>
      </c>
      <c r="BD58" s="484">
        <v>60</v>
      </c>
      <c r="BE58" s="494">
        <f>BD58*1000</f>
        <v>60000</v>
      </c>
      <c r="BF58" s="495" t="e">
        <f>BD58/#REF!*100</f>
        <v>#REF!</v>
      </c>
      <c r="BG58" s="495" t="e">
        <f>BE58/#REF!*100</f>
        <v>#REF!</v>
      </c>
    </row>
    <row r="59" spans="2:59" s="496" customFormat="1">
      <c r="B59" s="489" t="s">
        <v>408</v>
      </c>
      <c r="C59" s="490" t="s">
        <v>510</v>
      </c>
      <c r="D59" s="490" t="s">
        <v>539</v>
      </c>
      <c r="E59" s="490" t="s">
        <v>540</v>
      </c>
      <c r="F59" s="491">
        <f t="shared" si="84"/>
        <v>420</v>
      </c>
      <c r="G59" s="492">
        <f t="shared" si="84"/>
        <v>420000</v>
      </c>
      <c r="H59" s="491">
        <f t="shared" si="85"/>
        <v>210</v>
      </c>
      <c r="I59" s="493">
        <f t="shared" si="85"/>
        <v>210000</v>
      </c>
      <c r="J59" s="492">
        <f>H59/F59*100</f>
        <v>50</v>
      </c>
      <c r="K59" s="492">
        <f>I59/G59*100</f>
        <v>50</v>
      </c>
      <c r="L59" s="484">
        <v>10</v>
      </c>
      <c r="M59" s="494">
        <f t="shared" ref="M59:M60" si="86">L59*1000</f>
        <v>10000</v>
      </c>
      <c r="N59" s="495" t="e">
        <f>L59/#REF!*100</f>
        <v>#REF!</v>
      </c>
      <c r="O59" s="495" t="e">
        <f>M59/#REF!*100</f>
        <v>#REF!</v>
      </c>
      <c r="P59" s="484">
        <v>20</v>
      </c>
      <c r="Q59" s="494">
        <f t="shared" ref="Q59:Q60" si="87">P59*1000</f>
        <v>20000</v>
      </c>
      <c r="R59" s="495" t="e">
        <f>P59/#REF!*100</f>
        <v>#REF!</v>
      </c>
      <c r="S59" s="495" t="e">
        <f>Q59/#REF!*100</f>
        <v>#REF!</v>
      </c>
      <c r="T59" s="484">
        <v>30</v>
      </c>
      <c r="U59" s="494">
        <f t="shared" ref="U59:U60" si="88">T59*1000</f>
        <v>30000</v>
      </c>
      <c r="V59" s="495" t="e">
        <f>T59/#REF!*100</f>
        <v>#REF!</v>
      </c>
      <c r="W59" s="495" t="e">
        <f>U59/#REF!*100</f>
        <v>#REF!</v>
      </c>
      <c r="X59" s="484">
        <v>40</v>
      </c>
      <c r="Y59" s="494">
        <f t="shared" ref="Y59:Y60" si="89">X59*1000</f>
        <v>40000</v>
      </c>
      <c r="Z59" s="495" t="e">
        <f>X59/#REF!*100</f>
        <v>#REF!</v>
      </c>
      <c r="AA59" s="495" t="e">
        <f>Y59/#REF!*100</f>
        <v>#REF!</v>
      </c>
      <c r="AB59" s="484">
        <v>50</v>
      </c>
      <c r="AC59" s="494">
        <f t="shared" ref="AC59:AC60" si="90">AB59*1000</f>
        <v>50000</v>
      </c>
      <c r="AD59" s="495" t="e">
        <f>AB59/#REF!*100</f>
        <v>#REF!</v>
      </c>
      <c r="AE59" s="495" t="e">
        <f>AC59/#REF!*100</f>
        <v>#REF!</v>
      </c>
      <c r="AF59" s="484">
        <v>60</v>
      </c>
      <c r="AG59" s="494">
        <f t="shared" ref="AG59:AG60" si="91">AF59*1000</f>
        <v>60000</v>
      </c>
      <c r="AH59" s="495" t="e">
        <f>AF59/#REF!*100</f>
        <v>#REF!</v>
      </c>
      <c r="AI59" s="495" t="e">
        <f>AG59/#REF!*100</f>
        <v>#REF!</v>
      </c>
      <c r="AJ59" s="484">
        <v>10</v>
      </c>
      <c r="AK59" s="494">
        <f t="shared" ref="AK59:AK60" si="92">AJ59*1000</f>
        <v>10000</v>
      </c>
      <c r="AL59" s="495" t="e">
        <f>AJ59/#REF!*100</f>
        <v>#REF!</v>
      </c>
      <c r="AM59" s="495" t="e">
        <f>AK59/#REF!*100</f>
        <v>#REF!</v>
      </c>
      <c r="AN59" s="484">
        <v>20</v>
      </c>
      <c r="AO59" s="494">
        <f t="shared" ref="AO59" si="93">AN59*1000</f>
        <v>20000</v>
      </c>
      <c r="AP59" s="495" t="e">
        <f>AN59/#REF!*100</f>
        <v>#REF!</v>
      </c>
      <c r="AQ59" s="495" t="e">
        <f>AO59/#REF!*100</f>
        <v>#REF!</v>
      </c>
      <c r="AR59" s="484">
        <v>30</v>
      </c>
      <c r="AS59" s="494">
        <f t="shared" ref="AS59:AS60" si="94">AR59*1000</f>
        <v>30000</v>
      </c>
      <c r="AT59" s="495" t="e">
        <f>AR59/#REF!*100</f>
        <v>#REF!</v>
      </c>
      <c r="AU59" s="495" t="e">
        <f>AS59/#REF!*100</f>
        <v>#REF!</v>
      </c>
      <c r="AV59" s="484">
        <v>40</v>
      </c>
      <c r="AW59" s="494">
        <f t="shared" ref="AW59:AW60" si="95">AV59*1000</f>
        <v>40000</v>
      </c>
      <c r="AX59" s="495" t="e">
        <f>AV59/#REF!*100</f>
        <v>#REF!</v>
      </c>
      <c r="AY59" s="495" t="e">
        <f>AW59/#REF!*100</f>
        <v>#REF!</v>
      </c>
      <c r="AZ59" s="484">
        <v>50</v>
      </c>
      <c r="BA59" s="494">
        <f t="shared" ref="BA59:BA60" si="96">AZ59*1000</f>
        <v>50000</v>
      </c>
      <c r="BB59" s="495" t="e">
        <f>AZ59/#REF!*100</f>
        <v>#REF!</v>
      </c>
      <c r="BC59" s="495" t="e">
        <f>BA59/#REF!*100</f>
        <v>#REF!</v>
      </c>
      <c r="BD59" s="484">
        <v>60</v>
      </c>
      <c r="BE59" s="494">
        <f t="shared" ref="BE59:BE60" si="97">BD59*1000</f>
        <v>60000</v>
      </c>
      <c r="BF59" s="495" t="e">
        <f>BD59/#REF!*100</f>
        <v>#REF!</v>
      </c>
      <c r="BG59" s="495" t="e">
        <f>BE59/#REF!*100</f>
        <v>#REF!</v>
      </c>
    </row>
    <row r="60" spans="2:59" s="496" customFormat="1">
      <c r="B60" s="489" t="s">
        <v>408</v>
      </c>
      <c r="C60" s="490" t="s">
        <v>510</v>
      </c>
      <c r="D60" s="490" t="s">
        <v>539</v>
      </c>
      <c r="E60" s="490" t="s">
        <v>540</v>
      </c>
      <c r="F60" s="491">
        <f t="shared" si="84"/>
        <v>420</v>
      </c>
      <c r="G60" s="492">
        <f t="shared" si="84"/>
        <v>420000</v>
      </c>
      <c r="H60" s="491">
        <f t="shared" si="85"/>
        <v>210</v>
      </c>
      <c r="I60" s="493">
        <f t="shared" si="85"/>
        <v>210000</v>
      </c>
      <c r="J60" s="492">
        <f t="shared" ref="J60:K60" si="98">H60/F60*100</f>
        <v>50</v>
      </c>
      <c r="K60" s="492">
        <f t="shared" si="98"/>
        <v>50</v>
      </c>
      <c r="L60" s="484">
        <v>10</v>
      </c>
      <c r="M60" s="494">
        <f t="shared" si="86"/>
        <v>10000</v>
      </c>
      <c r="N60" s="495" t="e">
        <f>L60/#REF!*100</f>
        <v>#REF!</v>
      </c>
      <c r="O60" s="495" t="e">
        <f>M60/#REF!*100</f>
        <v>#REF!</v>
      </c>
      <c r="P60" s="484">
        <v>20</v>
      </c>
      <c r="Q60" s="494">
        <f t="shared" si="87"/>
        <v>20000</v>
      </c>
      <c r="R60" s="495" t="e">
        <f>P60/#REF!*100</f>
        <v>#REF!</v>
      </c>
      <c r="S60" s="495" t="e">
        <f>Q60/#REF!*100</f>
        <v>#REF!</v>
      </c>
      <c r="T60" s="484">
        <v>30</v>
      </c>
      <c r="U60" s="494">
        <f t="shared" si="88"/>
        <v>30000</v>
      </c>
      <c r="V60" s="495" t="e">
        <f>T60/#REF!*100</f>
        <v>#REF!</v>
      </c>
      <c r="W60" s="495" t="e">
        <f>U60/#REF!*100</f>
        <v>#REF!</v>
      </c>
      <c r="X60" s="484">
        <v>40</v>
      </c>
      <c r="Y60" s="494">
        <f t="shared" si="89"/>
        <v>40000</v>
      </c>
      <c r="Z60" s="495" t="e">
        <f>X60/#REF!*100</f>
        <v>#REF!</v>
      </c>
      <c r="AA60" s="495" t="e">
        <f>Y60/#REF!*100</f>
        <v>#REF!</v>
      </c>
      <c r="AB60" s="484">
        <v>50</v>
      </c>
      <c r="AC60" s="494">
        <f t="shared" si="90"/>
        <v>50000</v>
      </c>
      <c r="AD60" s="495" t="e">
        <f>AB60/#REF!*100</f>
        <v>#REF!</v>
      </c>
      <c r="AE60" s="495" t="e">
        <f>AC60/#REF!*100</f>
        <v>#REF!</v>
      </c>
      <c r="AF60" s="484">
        <v>60</v>
      </c>
      <c r="AG60" s="494">
        <f t="shared" si="91"/>
        <v>60000</v>
      </c>
      <c r="AH60" s="495" t="e">
        <f>AF60/#REF!*100</f>
        <v>#REF!</v>
      </c>
      <c r="AI60" s="495" t="e">
        <f>AG60/#REF!*100</f>
        <v>#REF!</v>
      </c>
      <c r="AJ60" s="484">
        <v>10</v>
      </c>
      <c r="AK60" s="494">
        <f t="shared" si="92"/>
        <v>10000</v>
      </c>
      <c r="AL60" s="495" t="e">
        <f>AJ60/#REF!*100</f>
        <v>#REF!</v>
      </c>
      <c r="AM60" s="495" t="e">
        <f>AK60/#REF!*100</f>
        <v>#REF!</v>
      </c>
      <c r="AN60" s="484">
        <v>20</v>
      </c>
      <c r="AO60" s="494">
        <f>AN60*1000</f>
        <v>20000</v>
      </c>
      <c r="AP60" s="495" t="e">
        <f>AN60/#REF!*100</f>
        <v>#REF!</v>
      </c>
      <c r="AQ60" s="495" t="e">
        <f>AO60/#REF!*100</f>
        <v>#REF!</v>
      </c>
      <c r="AR60" s="484">
        <v>30</v>
      </c>
      <c r="AS60" s="494">
        <f t="shared" si="94"/>
        <v>30000</v>
      </c>
      <c r="AT60" s="495" t="e">
        <f>AR60/#REF!*100</f>
        <v>#REF!</v>
      </c>
      <c r="AU60" s="495" t="e">
        <f>AS60/#REF!*100</f>
        <v>#REF!</v>
      </c>
      <c r="AV60" s="484">
        <v>40</v>
      </c>
      <c r="AW60" s="494">
        <f t="shared" si="95"/>
        <v>40000</v>
      </c>
      <c r="AX60" s="495" t="e">
        <f>AV60/#REF!*100</f>
        <v>#REF!</v>
      </c>
      <c r="AY60" s="495" t="e">
        <f>AW60/#REF!*100</f>
        <v>#REF!</v>
      </c>
      <c r="AZ60" s="484">
        <v>50</v>
      </c>
      <c r="BA60" s="494">
        <f t="shared" si="96"/>
        <v>50000</v>
      </c>
      <c r="BB60" s="495" t="e">
        <f>AZ60/#REF!*100</f>
        <v>#REF!</v>
      </c>
      <c r="BC60" s="495" t="e">
        <f>BA60/#REF!*100</f>
        <v>#REF!</v>
      </c>
      <c r="BD60" s="484">
        <v>60</v>
      </c>
      <c r="BE60" s="494">
        <f t="shared" si="97"/>
        <v>60000</v>
      </c>
      <c r="BF60" s="495" t="e">
        <f>BD60/#REF!*100</f>
        <v>#REF!</v>
      </c>
      <c r="BG60" s="495" t="e">
        <f>BE60/#REF!*100</f>
        <v>#REF!</v>
      </c>
    </row>
    <row r="61" spans="2:59" s="484" customFormat="1">
      <c r="B61" s="45" t="s">
        <v>541</v>
      </c>
      <c r="C61" s="48"/>
      <c r="D61" s="48"/>
      <c r="E61" s="48"/>
      <c r="F61" s="484">
        <f>SUM(F58:F60)</f>
        <v>1260</v>
      </c>
      <c r="G61" s="484">
        <f t="shared" ref="G61:BG61" si="99">SUM(G58:G60)</f>
        <v>1260000</v>
      </c>
      <c r="H61" s="484">
        <f t="shared" si="99"/>
        <v>630</v>
      </c>
      <c r="I61" s="484">
        <f t="shared" si="99"/>
        <v>630000</v>
      </c>
      <c r="J61" s="484">
        <f t="shared" si="99"/>
        <v>150</v>
      </c>
      <c r="K61" s="484">
        <f t="shared" si="99"/>
        <v>150</v>
      </c>
      <c r="L61" s="484">
        <f t="shared" si="99"/>
        <v>30</v>
      </c>
      <c r="M61" s="484">
        <f t="shared" si="99"/>
        <v>30000</v>
      </c>
      <c r="N61" s="485" t="e">
        <f t="shared" si="99"/>
        <v>#REF!</v>
      </c>
      <c r="O61" s="485" t="e">
        <f t="shared" si="99"/>
        <v>#REF!</v>
      </c>
      <c r="P61" s="484">
        <f t="shared" si="99"/>
        <v>60</v>
      </c>
      <c r="Q61" s="484">
        <f t="shared" si="99"/>
        <v>60000</v>
      </c>
      <c r="R61" s="485" t="e">
        <f t="shared" si="99"/>
        <v>#REF!</v>
      </c>
      <c r="S61" s="485" t="e">
        <f t="shared" si="99"/>
        <v>#REF!</v>
      </c>
      <c r="T61" s="484">
        <f t="shared" si="99"/>
        <v>90</v>
      </c>
      <c r="U61" s="484">
        <f t="shared" si="99"/>
        <v>90000</v>
      </c>
      <c r="V61" s="485" t="e">
        <f t="shared" si="99"/>
        <v>#REF!</v>
      </c>
      <c r="W61" s="485" t="e">
        <f t="shared" si="99"/>
        <v>#REF!</v>
      </c>
      <c r="X61" s="484">
        <f t="shared" si="99"/>
        <v>120</v>
      </c>
      <c r="Y61" s="484">
        <f t="shared" si="99"/>
        <v>120000</v>
      </c>
      <c r="Z61" s="485" t="e">
        <f t="shared" si="99"/>
        <v>#REF!</v>
      </c>
      <c r="AA61" s="485" t="e">
        <f t="shared" si="99"/>
        <v>#REF!</v>
      </c>
      <c r="AB61" s="484">
        <f t="shared" si="99"/>
        <v>150</v>
      </c>
      <c r="AC61" s="484">
        <f t="shared" si="99"/>
        <v>150000</v>
      </c>
      <c r="AD61" s="485" t="e">
        <f t="shared" si="99"/>
        <v>#REF!</v>
      </c>
      <c r="AE61" s="485" t="e">
        <f t="shared" si="99"/>
        <v>#REF!</v>
      </c>
      <c r="AF61" s="484">
        <f t="shared" si="99"/>
        <v>180</v>
      </c>
      <c r="AG61" s="484">
        <f t="shared" si="99"/>
        <v>180000</v>
      </c>
      <c r="AH61" s="485" t="e">
        <f t="shared" si="99"/>
        <v>#REF!</v>
      </c>
      <c r="AI61" s="485" t="e">
        <f t="shared" si="99"/>
        <v>#REF!</v>
      </c>
      <c r="AJ61" s="484">
        <f t="shared" si="99"/>
        <v>30</v>
      </c>
      <c r="AK61" s="484">
        <f t="shared" si="99"/>
        <v>30000</v>
      </c>
      <c r="AL61" s="485" t="e">
        <f t="shared" si="99"/>
        <v>#REF!</v>
      </c>
      <c r="AM61" s="485" t="e">
        <f t="shared" si="99"/>
        <v>#REF!</v>
      </c>
      <c r="AN61" s="484">
        <f t="shared" si="99"/>
        <v>60</v>
      </c>
      <c r="AO61" s="484">
        <f t="shared" si="99"/>
        <v>60000</v>
      </c>
      <c r="AP61" s="485" t="e">
        <f t="shared" si="99"/>
        <v>#REF!</v>
      </c>
      <c r="AQ61" s="485" t="e">
        <f t="shared" si="99"/>
        <v>#REF!</v>
      </c>
      <c r="AR61" s="484">
        <f t="shared" si="99"/>
        <v>90</v>
      </c>
      <c r="AS61" s="484">
        <f t="shared" si="99"/>
        <v>90000</v>
      </c>
      <c r="AT61" s="485" t="e">
        <f t="shared" si="99"/>
        <v>#REF!</v>
      </c>
      <c r="AU61" s="485" t="e">
        <f t="shared" si="99"/>
        <v>#REF!</v>
      </c>
      <c r="AV61" s="484">
        <f t="shared" si="99"/>
        <v>120</v>
      </c>
      <c r="AW61" s="484">
        <f t="shared" si="99"/>
        <v>120000</v>
      </c>
      <c r="AX61" s="485" t="e">
        <f t="shared" si="99"/>
        <v>#REF!</v>
      </c>
      <c r="AY61" s="485" t="e">
        <f t="shared" si="99"/>
        <v>#REF!</v>
      </c>
      <c r="AZ61" s="484">
        <f t="shared" si="99"/>
        <v>150</v>
      </c>
      <c r="BA61" s="484">
        <f t="shared" si="99"/>
        <v>150000</v>
      </c>
      <c r="BB61" s="485" t="e">
        <f t="shared" si="99"/>
        <v>#REF!</v>
      </c>
      <c r="BC61" s="485" t="e">
        <f t="shared" si="99"/>
        <v>#REF!</v>
      </c>
      <c r="BD61" s="484">
        <f t="shared" si="99"/>
        <v>180</v>
      </c>
      <c r="BE61" s="484">
        <f t="shared" si="99"/>
        <v>180000</v>
      </c>
      <c r="BF61" s="485" t="e">
        <f t="shared" si="99"/>
        <v>#REF!</v>
      </c>
      <c r="BG61" s="485" t="e">
        <f t="shared" si="99"/>
        <v>#REF!</v>
      </c>
    </row>
    <row r="62" spans="2:59" s="486" customFormat="1">
      <c r="B62" s="489"/>
      <c r="C62" s="490"/>
      <c r="D62" s="490"/>
      <c r="E62" s="490"/>
      <c r="F62" s="496"/>
      <c r="N62" s="498"/>
      <c r="O62" s="498"/>
      <c r="R62" s="498"/>
      <c r="S62" s="498"/>
      <c r="V62" s="498"/>
      <c r="W62" s="498"/>
      <c r="Z62" s="498"/>
      <c r="AA62" s="498"/>
      <c r="AD62" s="498"/>
      <c r="AE62" s="498"/>
      <c r="AH62" s="498"/>
      <c r="AI62" s="498"/>
      <c r="AL62" s="498"/>
      <c r="AM62" s="498"/>
      <c r="AP62" s="498"/>
      <c r="AQ62" s="498"/>
      <c r="AT62" s="498"/>
      <c r="AU62" s="498"/>
      <c r="AX62" s="498"/>
      <c r="AY62" s="498"/>
      <c r="BB62" s="498"/>
      <c r="BC62" s="498"/>
      <c r="BF62" s="498"/>
      <c r="BG62" s="498"/>
    </row>
    <row r="63" spans="2:59" s="45" customFormat="1">
      <c r="B63" s="45" t="s">
        <v>542</v>
      </c>
      <c r="C63" s="48"/>
      <c r="D63" s="48"/>
      <c r="E63" s="48"/>
      <c r="F63" s="484">
        <f>F61</f>
        <v>1260</v>
      </c>
      <c r="G63" s="45">
        <f t="shared" ref="G63:BG63" si="100">G61</f>
        <v>1260000</v>
      </c>
      <c r="H63" s="45">
        <f t="shared" si="100"/>
        <v>630</v>
      </c>
      <c r="I63" s="45">
        <f t="shared" si="100"/>
        <v>630000</v>
      </c>
      <c r="J63" s="45">
        <f t="shared" si="100"/>
        <v>150</v>
      </c>
      <c r="K63" s="45">
        <f t="shared" si="100"/>
        <v>150</v>
      </c>
      <c r="L63" s="45">
        <f t="shared" si="100"/>
        <v>30</v>
      </c>
      <c r="M63" s="45">
        <f t="shared" si="100"/>
        <v>30000</v>
      </c>
      <c r="N63" s="485" t="e">
        <f t="shared" si="100"/>
        <v>#REF!</v>
      </c>
      <c r="O63" s="485" t="e">
        <f t="shared" si="100"/>
        <v>#REF!</v>
      </c>
      <c r="P63" s="45">
        <f t="shared" si="100"/>
        <v>60</v>
      </c>
      <c r="Q63" s="45">
        <f t="shared" si="100"/>
        <v>60000</v>
      </c>
      <c r="R63" s="485" t="e">
        <f t="shared" si="100"/>
        <v>#REF!</v>
      </c>
      <c r="S63" s="485" t="e">
        <f t="shared" si="100"/>
        <v>#REF!</v>
      </c>
      <c r="T63" s="45">
        <f t="shared" si="100"/>
        <v>90</v>
      </c>
      <c r="U63" s="45">
        <f t="shared" si="100"/>
        <v>90000</v>
      </c>
      <c r="V63" s="485" t="e">
        <f t="shared" si="100"/>
        <v>#REF!</v>
      </c>
      <c r="W63" s="485" t="e">
        <f t="shared" si="100"/>
        <v>#REF!</v>
      </c>
      <c r="X63" s="45">
        <f t="shared" si="100"/>
        <v>120</v>
      </c>
      <c r="Y63" s="45">
        <f t="shared" si="100"/>
        <v>120000</v>
      </c>
      <c r="Z63" s="485" t="e">
        <f t="shared" si="100"/>
        <v>#REF!</v>
      </c>
      <c r="AA63" s="485" t="e">
        <f t="shared" si="100"/>
        <v>#REF!</v>
      </c>
      <c r="AB63" s="45">
        <f t="shared" si="100"/>
        <v>150</v>
      </c>
      <c r="AC63" s="45">
        <f t="shared" si="100"/>
        <v>150000</v>
      </c>
      <c r="AD63" s="485" t="e">
        <f t="shared" si="100"/>
        <v>#REF!</v>
      </c>
      <c r="AE63" s="485" t="e">
        <f t="shared" si="100"/>
        <v>#REF!</v>
      </c>
      <c r="AF63" s="45">
        <f t="shared" si="100"/>
        <v>180</v>
      </c>
      <c r="AG63" s="45">
        <f t="shared" si="100"/>
        <v>180000</v>
      </c>
      <c r="AH63" s="485" t="e">
        <f t="shared" si="100"/>
        <v>#REF!</v>
      </c>
      <c r="AI63" s="485" t="e">
        <f t="shared" si="100"/>
        <v>#REF!</v>
      </c>
      <c r="AJ63" s="45">
        <f t="shared" si="100"/>
        <v>30</v>
      </c>
      <c r="AK63" s="45">
        <f t="shared" si="100"/>
        <v>30000</v>
      </c>
      <c r="AL63" s="485" t="e">
        <f t="shared" si="100"/>
        <v>#REF!</v>
      </c>
      <c r="AM63" s="485" t="e">
        <f t="shared" si="100"/>
        <v>#REF!</v>
      </c>
      <c r="AN63" s="45">
        <f t="shared" si="100"/>
        <v>60</v>
      </c>
      <c r="AO63" s="45">
        <f t="shared" si="100"/>
        <v>60000</v>
      </c>
      <c r="AP63" s="485" t="e">
        <f t="shared" si="100"/>
        <v>#REF!</v>
      </c>
      <c r="AQ63" s="485" t="e">
        <f t="shared" si="100"/>
        <v>#REF!</v>
      </c>
      <c r="AR63" s="45">
        <f t="shared" si="100"/>
        <v>90</v>
      </c>
      <c r="AS63" s="45">
        <f t="shared" si="100"/>
        <v>90000</v>
      </c>
      <c r="AT63" s="485" t="e">
        <f t="shared" si="100"/>
        <v>#REF!</v>
      </c>
      <c r="AU63" s="485" t="e">
        <f t="shared" si="100"/>
        <v>#REF!</v>
      </c>
      <c r="AV63" s="45">
        <f t="shared" si="100"/>
        <v>120</v>
      </c>
      <c r="AW63" s="45">
        <f t="shared" si="100"/>
        <v>120000</v>
      </c>
      <c r="AX63" s="485" t="e">
        <f t="shared" si="100"/>
        <v>#REF!</v>
      </c>
      <c r="AY63" s="485" t="e">
        <f t="shared" si="100"/>
        <v>#REF!</v>
      </c>
      <c r="AZ63" s="45">
        <f t="shared" si="100"/>
        <v>150</v>
      </c>
      <c r="BA63" s="45">
        <f t="shared" si="100"/>
        <v>150000</v>
      </c>
      <c r="BB63" s="485" t="e">
        <f t="shared" si="100"/>
        <v>#REF!</v>
      </c>
      <c r="BC63" s="485" t="e">
        <f t="shared" si="100"/>
        <v>#REF!</v>
      </c>
      <c r="BD63" s="45">
        <f t="shared" si="100"/>
        <v>180</v>
      </c>
      <c r="BE63" s="45">
        <f t="shared" si="100"/>
        <v>180000</v>
      </c>
      <c r="BF63" s="485" t="e">
        <f t="shared" si="100"/>
        <v>#REF!</v>
      </c>
      <c r="BG63" s="485" t="e">
        <f t="shared" si="100"/>
        <v>#REF!</v>
      </c>
    </row>
    <row r="64" spans="2:59" s="45" customFormat="1">
      <c r="B64" s="45" t="s">
        <v>525</v>
      </c>
      <c r="C64" s="48"/>
      <c r="D64" s="48"/>
      <c r="E64" s="48"/>
      <c r="F64" s="484">
        <f t="shared" ref="F64:AK64" si="101">F63+F52</f>
        <v>3360</v>
      </c>
      <c r="G64" s="484">
        <f t="shared" si="101"/>
        <v>3360000</v>
      </c>
      <c r="H64" s="484">
        <f t="shared" si="101"/>
        <v>1680</v>
      </c>
      <c r="I64" s="484">
        <f t="shared" si="101"/>
        <v>1680000</v>
      </c>
      <c r="J64" s="484">
        <f t="shared" si="101"/>
        <v>400</v>
      </c>
      <c r="K64" s="484">
        <f t="shared" si="101"/>
        <v>400</v>
      </c>
      <c r="L64" s="484">
        <f t="shared" si="101"/>
        <v>80</v>
      </c>
      <c r="M64" s="484">
        <f t="shared" si="101"/>
        <v>80000</v>
      </c>
      <c r="N64" s="485" t="e">
        <f t="shared" si="101"/>
        <v>#REF!</v>
      </c>
      <c r="O64" s="485" t="e">
        <f t="shared" si="101"/>
        <v>#REF!</v>
      </c>
      <c r="P64" s="484">
        <f t="shared" si="101"/>
        <v>160</v>
      </c>
      <c r="Q64" s="484">
        <f t="shared" si="101"/>
        <v>160000</v>
      </c>
      <c r="R64" s="485" t="e">
        <f t="shared" si="101"/>
        <v>#REF!</v>
      </c>
      <c r="S64" s="485" t="e">
        <f t="shared" si="101"/>
        <v>#REF!</v>
      </c>
      <c r="T64" s="484">
        <f t="shared" si="101"/>
        <v>240</v>
      </c>
      <c r="U64" s="484">
        <f t="shared" si="101"/>
        <v>240000</v>
      </c>
      <c r="V64" s="485" t="e">
        <f t="shared" si="101"/>
        <v>#REF!</v>
      </c>
      <c r="W64" s="485" t="e">
        <f t="shared" si="101"/>
        <v>#REF!</v>
      </c>
      <c r="X64" s="484">
        <f t="shared" si="101"/>
        <v>320</v>
      </c>
      <c r="Y64" s="484">
        <f t="shared" si="101"/>
        <v>320000</v>
      </c>
      <c r="Z64" s="485" t="e">
        <f t="shared" si="101"/>
        <v>#REF!</v>
      </c>
      <c r="AA64" s="485" t="e">
        <f t="shared" si="101"/>
        <v>#REF!</v>
      </c>
      <c r="AB64" s="484">
        <f t="shared" si="101"/>
        <v>400</v>
      </c>
      <c r="AC64" s="484">
        <f t="shared" si="101"/>
        <v>400000</v>
      </c>
      <c r="AD64" s="485" t="e">
        <f t="shared" si="101"/>
        <v>#REF!</v>
      </c>
      <c r="AE64" s="485" t="e">
        <f t="shared" si="101"/>
        <v>#REF!</v>
      </c>
      <c r="AF64" s="484">
        <f t="shared" si="101"/>
        <v>480</v>
      </c>
      <c r="AG64" s="484">
        <f t="shared" si="101"/>
        <v>480000</v>
      </c>
      <c r="AH64" s="485" t="e">
        <f t="shared" si="101"/>
        <v>#REF!</v>
      </c>
      <c r="AI64" s="485" t="e">
        <f t="shared" si="101"/>
        <v>#REF!</v>
      </c>
      <c r="AJ64" s="484">
        <f t="shared" si="101"/>
        <v>80</v>
      </c>
      <c r="AK64" s="484">
        <f t="shared" si="101"/>
        <v>80000</v>
      </c>
      <c r="AL64" s="485" t="e">
        <f t="shared" ref="AL64:BG64" si="102">AL63+AL52</f>
        <v>#REF!</v>
      </c>
      <c r="AM64" s="485" t="e">
        <f t="shared" si="102"/>
        <v>#REF!</v>
      </c>
      <c r="AN64" s="484">
        <f t="shared" si="102"/>
        <v>160</v>
      </c>
      <c r="AO64" s="484">
        <f t="shared" si="102"/>
        <v>160000</v>
      </c>
      <c r="AP64" s="485" t="e">
        <f t="shared" si="102"/>
        <v>#REF!</v>
      </c>
      <c r="AQ64" s="485" t="e">
        <f t="shared" si="102"/>
        <v>#REF!</v>
      </c>
      <c r="AR64" s="484">
        <f t="shared" si="102"/>
        <v>240</v>
      </c>
      <c r="AS64" s="484">
        <f t="shared" si="102"/>
        <v>240000</v>
      </c>
      <c r="AT64" s="485" t="e">
        <f t="shared" si="102"/>
        <v>#REF!</v>
      </c>
      <c r="AU64" s="485" t="e">
        <f t="shared" si="102"/>
        <v>#REF!</v>
      </c>
      <c r="AV64" s="484">
        <f t="shared" si="102"/>
        <v>320</v>
      </c>
      <c r="AW64" s="484">
        <f t="shared" si="102"/>
        <v>320000</v>
      </c>
      <c r="AX64" s="485" t="e">
        <f t="shared" si="102"/>
        <v>#REF!</v>
      </c>
      <c r="AY64" s="485" t="e">
        <f t="shared" si="102"/>
        <v>#REF!</v>
      </c>
      <c r="AZ64" s="484">
        <f t="shared" si="102"/>
        <v>400</v>
      </c>
      <c r="BA64" s="484">
        <f t="shared" si="102"/>
        <v>400000</v>
      </c>
      <c r="BB64" s="485" t="e">
        <f t="shared" si="102"/>
        <v>#REF!</v>
      </c>
      <c r="BC64" s="485" t="e">
        <f t="shared" si="102"/>
        <v>#REF!</v>
      </c>
      <c r="BD64" s="484">
        <f t="shared" si="102"/>
        <v>480</v>
      </c>
      <c r="BE64" s="484">
        <f t="shared" si="102"/>
        <v>480000</v>
      </c>
      <c r="BF64" s="485" t="e">
        <f t="shared" si="102"/>
        <v>#REF!</v>
      </c>
      <c r="BG64" s="485" t="e">
        <f t="shared" si="102"/>
        <v>#REF!</v>
      </c>
    </row>
    <row r="65" spans="2:62" s="45" customFormat="1">
      <c r="B65" s="45" t="s">
        <v>543</v>
      </c>
      <c r="C65" s="48"/>
      <c r="D65" s="48"/>
      <c r="E65" s="48"/>
      <c r="F65" s="484">
        <f>F64</f>
        <v>3360</v>
      </c>
      <c r="G65" s="484">
        <f t="shared" ref="G65:BG65" si="103">G64</f>
        <v>3360000</v>
      </c>
      <c r="H65" s="484">
        <f t="shared" si="103"/>
        <v>1680</v>
      </c>
      <c r="I65" s="484">
        <f t="shared" si="103"/>
        <v>1680000</v>
      </c>
      <c r="J65" s="484">
        <f t="shared" si="103"/>
        <v>400</v>
      </c>
      <c r="K65" s="484">
        <f t="shared" si="103"/>
        <v>400</v>
      </c>
      <c r="L65" s="484">
        <f t="shared" si="103"/>
        <v>80</v>
      </c>
      <c r="M65" s="484">
        <f t="shared" si="103"/>
        <v>80000</v>
      </c>
      <c r="N65" s="485" t="e">
        <f t="shared" si="103"/>
        <v>#REF!</v>
      </c>
      <c r="O65" s="485" t="e">
        <f t="shared" si="103"/>
        <v>#REF!</v>
      </c>
      <c r="P65" s="484">
        <f t="shared" si="103"/>
        <v>160</v>
      </c>
      <c r="Q65" s="484">
        <f t="shared" si="103"/>
        <v>160000</v>
      </c>
      <c r="R65" s="485" t="e">
        <f t="shared" si="103"/>
        <v>#REF!</v>
      </c>
      <c r="S65" s="485" t="e">
        <f t="shared" si="103"/>
        <v>#REF!</v>
      </c>
      <c r="T65" s="484">
        <f t="shared" si="103"/>
        <v>240</v>
      </c>
      <c r="U65" s="484">
        <f t="shared" si="103"/>
        <v>240000</v>
      </c>
      <c r="V65" s="485" t="e">
        <f t="shared" si="103"/>
        <v>#REF!</v>
      </c>
      <c r="W65" s="485" t="e">
        <f t="shared" si="103"/>
        <v>#REF!</v>
      </c>
      <c r="X65" s="484">
        <f t="shared" si="103"/>
        <v>320</v>
      </c>
      <c r="Y65" s="484">
        <f t="shared" si="103"/>
        <v>320000</v>
      </c>
      <c r="Z65" s="485" t="e">
        <f t="shared" si="103"/>
        <v>#REF!</v>
      </c>
      <c r="AA65" s="485" t="e">
        <f t="shared" si="103"/>
        <v>#REF!</v>
      </c>
      <c r="AB65" s="484">
        <f t="shared" si="103"/>
        <v>400</v>
      </c>
      <c r="AC65" s="484">
        <f t="shared" si="103"/>
        <v>400000</v>
      </c>
      <c r="AD65" s="485" t="e">
        <f t="shared" si="103"/>
        <v>#REF!</v>
      </c>
      <c r="AE65" s="485" t="e">
        <f t="shared" si="103"/>
        <v>#REF!</v>
      </c>
      <c r="AF65" s="484">
        <f t="shared" si="103"/>
        <v>480</v>
      </c>
      <c r="AG65" s="484">
        <f t="shared" si="103"/>
        <v>480000</v>
      </c>
      <c r="AH65" s="485" t="e">
        <f t="shared" si="103"/>
        <v>#REF!</v>
      </c>
      <c r="AI65" s="485" t="e">
        <f t="shared" si="103"/>
        <v>#REF!</v>
      </c>
      <c r="AJ65" s="484">
        <f t="shared" si="103"/>
        <v>80</v>
      </c>
      <c r="AK65" s="484">
        <f t="shared" si="103"/>
        <v>80000</v>
      </c>
      <c r="AL65" s="485" t="e">
        <f t="shared" si="103"/>
        <v>#REF!</v>
      </c>
      <c r="AM65" s="485" t="e">
        <f t="shared" si="103"/>
        <v>#REF!</v>
      </c>
      <c r="AN65" s="484">
        <f t="shared" si="103"/>
        <v>160</v>
      </c>
      <c r="AO65" s="484">
        <f t="shared" si="103"/>
        <v>160000</v>
      </c>
      <c r="AP65" s="485" t="e">
        <f t="shared" si="103"/>
        <v>#REF!</v>
      </c>
      <c r="AQ65" s="485" t="e">
        <f t="shared" si="103"/>
        <v>#REF!</v>
      </c>
      <c r="AR65" s="484">
        <f t="shared" si="103"/>
        <v>240</v>
      </c>
      <c r="AS65" s="484">
        <f t="shared" si="103"/>
        <v>240000</v>
      </c>
      <c r="AT65" s="485" t="e">
        <f t="shared" si="103"/>
        <v>#REF!</v>
      </c>
      <c r="AU65" s="485" t="e">
        <f t="shared" si="103"/>
        <v>#REF!</v>
      </c>
      <c r="AV65" s="484">
        <f t="shared" si="103"/>
        <v>320</v>
      </c>
      <c r="AW65" s="484">
        <f t="shared" si="103"/>
        <v>320000</v>
      </c>
      <c r="AX65" s="485" t="e">
        <f t="shared" si="103"/>
        <v>#REF!</v>
      </c>
      <c r="AY65" s="485" t="e">
        <f t="shared" si="103"/>
        <v>#REF!</v>
      </c>
      <c r="AZ65" s="484">
        <f t="shared" si="103"/>
        <v>400</v>
      </c>
      <c r="BA65" s="484">
        <f t="shared" si="103"/>
        <v>400000</v>
      </c>
      <c r="BB65" s="485" t="e">
        <f t="shared" si="103"/>
        <v>#REF!</v>
      </c>
      <c r="BC65" s="485" t="e">
        <f t="shared" si="103"/>
        <v>#REF!</v>
      </c>
      <c r="BD65" s="484">
        <f t="shared" si="103"/>
        <v>480</v>
      </c>
      <c r="BE65" s="484">
        <f t="shared" si="103"/>
        <v>480000</v>
      </c>
      <c r="BF65" s="485" t="e">
        <f t="shared" si="103"/>
        <v>#REF!</v>
      </c>
      <c r="BG65" s="485" t="e">
        <f t="shared" si="103"/>
        <v>#REF!</v>
      </c>
    </row>
    <row r="66" spans="2:62" s="45" customFormat="1">
      <c r="B66" s="45" t="s">
        <v>314</v>
      </c>
      <c r="C66" s="48"/>
      <c r="D66" s="48"/>
      <c r="E66" s="48"/>
      <c r="F66" s="484">
        <f t="shared" ref="F66:AK66" si="104">F65+F31</f>
        <v>6720</v>
      </c>
      <c r="G66" s="484">
        <f t="shared" si="104"/>
        <v>6720000</v>
      </c>
      <c r="H66" s="484">
        <f t="shared" si="104"/>
        <v>3360</v>
      </c>
      <c r="I66" s="484">
        <f t="shared" si="104"/>
        <v>3360000</v>
      </c>
      <c r="J66" s="484">
        <f t="shared" si="104"/>
        <v>800</v>
      </c>
      <c r="K66" s="484">
        <f t="shared" si="104"/>
        <v>800</v>
      </c>
      <c r="L66" s="484">
        <f t="shared" si="104"/>
        <v>160</v>
      </c>
      <c r="M66" s="484">
        <f t="shared" si="104"/>
        <v>160000</v>
      </c>
      <c r="N66" s="485" t="e">
        <f t="shared" si="104"/>
        <v>#REF!</v>
      </c>
      <c r="O66" s="485" t="e">
        <f t="shared" si="104"/>
        <v>#REF!</v>
      </c>
      <c r="P66" s="484">
        <f t="shared" si="104"/>
        <v>320</v>
      </c>
      <c r="Q66" s="484">
        <f t="shared" si="104"/>
        <v>320000</v>
      </c>
      <c r="R66" s="485" t="e">
        <f t="shared" si="104"/>
        <v>#REF!</v>
      </c>
      <c r="S66" s="485" t="e">
        <f t="shared" si="104"/>
        <v>#REF!</v>
      </c>
      <c r="T66" s="484">
        <f t="shared" si="104"/>
        <v>480</v>
      </c>
      <c r="U66" s="484">
        <f t="shared" si="104"/>
        <v>480000</v>
      </c>
      <c r="V66" s="485" t="e">
        <f t="shared" si="104"/>
        <v>#REF!</v>
      </c>
      <c r="W66" s="485" t="e">
        <f t="shared" si="104"/>
        <v>#REF!</v>
      </c>
      <c r="X66" s="484">
        <f t="shared" si="104"/>
        <v>640</v>
      </c>
      <c r="Y66" s="484">
        <f t="shared" si="104"/>
        <v>640000</v>
      </c>
      <c r="Z66" s="485" t="e">
        <f t="shared" si="104"/>
        <v>#REF!</v>
      </c>
      <c r="AA66" s="485" t="e">
        <f t="shared" si="104"/>
        <v>#REF!</v>
      </c>
      <c r="AB66" s="484">
        <f t="shared" si="104"/>
        <v>800</v>
      </c>
      <c r="AC66" s="484">
        <f t="shared" si="104"/>
        <v>800000</v>
      </c>
      <c r="AD66" s="485" t="e">
        <f t="shared" si="104"/>
        <v>#REF!</v>
      </c>
      <c r="AE66" s="485" t="e">
        <f t="shared" si="104"/>
        <v>#REF!</v>
      </c>
      <c r="AF66" s="484">
        <f t="shared" si="104"/>
        <v>960</v>
      </c>
      <c r="AG66" s="484">
        <f t="shared" si="104"/>
        <v>960000</v>
      </c>
      <c r="AH66" s="485" t="e">
        <f t="shared" si="104"/>
        <v>#REF!</v>
      </c>
      <c r="AI66" s="485" t="e">
        <f t="shared" si="104"/>
        <v>#REF!</v>
      </c>
      <c r="AJ66" s="484">
        <f t="shared" si="104"/>
        <v>160</v>
      </c>
      <c r="AK66" s="484">
        <f t="shared" si="104"/>
        <v>160000</v>
      </c>
      <c r="AL66" s="485" t="e">
        <f t="shared" ref="AL66:BG66" si="105">AL65+AL31</f>
        <v>#REF!</v>
      </c>
      <c r="AM66" s="485" t="e">
        <f t="shared" si="105"/>
        <v>#REF!</v>
      </c>
      <c r="AN66" s="484">
        <f t="shared" si="105"/>
        <v>320</v>
      </c>
      <c r="AO66" s="484">
        <f t="shared" si="105"/>
        <v>320000</v>
      </c>
      <c r="AP66" s="485" t="e">
        <f t="shared" si="105"/>
        <v>#REF!</v>
      </c>
      <c r="AQ66" s="485" t="e">
        <f t="shared" si="105"/>
        <v>#REF!</v>
      </c>
      <c r="AR66" s="484">
        <f t="shared" si="105"/>
        <v>480</v>
      </c>
      <c r="AS66" s="484">
        <f t="shared" si="105"/>
        <v>480000</v>
      </c>
      <c r="AT66" s="485" t="e">
        <f t="shared" si="105"/>
        <v>#REF!</v>
      </c>
      <c r="AU66" s="485" t="e">
        <f t="shared" si="105"/>
        <v>#REF!</v>
      </c>
      <c r="AV66" s="484">
        <f t="shared" si="105"/>
        <v>640</v>
      </c>
      <c r="AW66" s="484">
        <f t="shared" si="105"/>
        <v>640000</v>
      </c>
      <c r="AX66" s="485" t="e">
        <f t="shared" si="105"/>
        <v>#REF!</v>
      </c>
      <c r="AY66" s="485" t="e">
        <f t="shared" si="105"/>
        <v>#REF!</v>
      </c>
      <c r="AZ66" s="484">
        <f t="shared" si="105"/>
        <v>800</v>
      </c>
      <c r="BA66" s="484">
        <f t="shared" si="105"/>
        <v>800000</v>
      </c>
      <c r="BB66" s="485" t="e">
        <f t="shared" si="105"/>
        <v>#REF!</v>
      </c>
      <c r="BC66" s="485" t="e">
        <f t="shared" si="105"/>
        <v>#REF!</v>
      </c>
      <c r="BD66" s="484">
        <f t="shared" si="105"/>
        <v>960</v>
      </c>
      <c r="BE66" s="484">
        <f t="shared" si="105"/>
        <v>960000</v>
      </c>
      <c r="BF66" s="485" t="e">
        <f t="shared" si="105"/>
        <v>#REF!</v>
      </c>
      <c r="BG66" s="485" t="e">
        <f t="shared" si="105"/>
        <v>#REF!</v>
      </c>
    </row>
    <row r="67" spans="2:62" s="486" customFormat="1">
      <c r="B67" s="45"/>
      <c r="C67" s="48"/>
      <c r="D67" s="48"/>
      <c r="E67" s="48"/>
      <c r="F67" s="496"/>
      <c r="N67" s="498"/>
      <c r="O67" s="498"/>
      <c r="R67" s="498"/>
      <c r="S67" s="498"/>
      <c r="V67" s="498"/>
      <c r="W67" s="498"/>
      <c r="Z67" s="498"/>
      <c r="AA67" s="498"/>
      <c r="AD67" s="498"/>
      <c r="AE67" s="498"/>
      <c r="AH67" s="498"/>
      <c r="AI67" s="498"/>
      <c r="AL67" s="498"/>
      <c r="AM67" s="498"/>
      <c r="AP67" s="498"/>
      <c r="AQ67" s="498"/>
      <c r="AT67" s="498"/>
      <c r="AU67" s="498"/>
      <c r="AX67" s="498"/>
      <c r="AY67" s="498"/>
      <c r="BB67" s="498"/>
      <c r="BC67" s="498"/>
      <c r="BF67" s="498"/>
      <c r="BG67" s="498"/>
    </row>
    <row r="68" spans="2:62" s="486" customFormat="1">
      <c r="B68" s="499" t="s">
        <v>544</v>
      </c>
      <c r="C68" s="48"/>
      <c r="D68" s="48"/>
      <c r="E68" s="48"/>
      <c r="F68" s="496">
        <f t="shared" ref="F68:AK68" si="106">F10</f>
        <v>1260</v>
      </c>
      <c r="G68" s="486">
        <f t="shared" si="106"/>
        <v>1260000</v>
      </c>
      <c r="H68" s="486">
        <f t="shared" si="106"/>
        <v>630</v>
      </c>
      <c r="I68" s="486">
        <f t="shared" si="106"/>
        <v>630000</v>
      </c>
      <c r="J68" s="486">
        <f t="shared" si="106"/>
        <v>150</v>
      </c>
      <c r="K68" s="486">
        <f t="shared" si="106"/>
        <v>150</v>
      </c>
      <c r="L68" s="486">
        <f t="shared" si="106"/>
        <v>30</v>
      </c>
      <c r="M68" s="486">
        <f t="shared" si="106"/>
        <v>30000</v>
      </c>
      <c r="N68" s="486" t="e">
        <f t="shared" si="106"/>
        <v>#REF!</v>
      </c>
      <c r="O68" s="486" t="e">
        <f t="shared" si="106"/>
        <v>#REF!</v>
      </c>
      <c r="P68" s="486">
        <f t="shared" si="106"/>
        <v>60</v>
      </c>
      <c r="Q68" s="486">
        <f t="shared" si="106"/>
        <v>60000</v>
      </c>
      <c r="R68" s="486" t="e">
        <f t="shared" si="106"/>
        <v>#REF!</v>
      </c>
      <c r="S68" s="486" t="e">
        <f t="shared" si="106"/>
        <v>#REF!</v>
      </c>
      <c r="T68" s="486">
        <f t="shared" si="106"/>
        <v>90</v>
      </c>
      <c r="U68" s="486">
        <f t="shared" si="106"/>
        <v>90000</v>
      </c>
      <c r="V68" s="486" t="e">
        <f t="shared" si="106"/>
        <v>#REF!</v>
      </c>
      <c r="W68" s="486" t="e">
        <f t="shared" si="106"/>
        <v>#REF!</v>
      </c>
      <c r="X68" s="486">
        <f t="shared" si="106"/>
        <v>120</v>
      </c>
      <c r="Y68" s="486">
        <f t="shared" si="106"/>
        <v>120000</v>
      </c>
      <c r="Z68" s="486" t="e">
        <f t="shared" si="106"/>
        <v>#REF!</v>
      </c>
      <c r="AA68" s="486" t="e">
        <f t="shared" si="106"/>
        <v>#REF!</v>
      </c>
      <c r="AB68" s="486">
        <f t="shared" si="106"/>
        <v>150</v>
      </c>
      <c r="AC68" s="486">
        <f t="shared" si="106"/>
        <v>150000</v>
      </c>
      <c r="AD68" s="486" t="e">
        <f t="shared" si="106"/>
        <v>#REF!</v>
      </c>
      <c r="AE68" s="486" t="e">
        <f t="shared" si="106"/>
        <v>#REF!</v>
      </c>
      <c r="AF68" s="486">
        <f t="shared" si="106"/>
        <v>180</v>
      </c>
      <c r="AG68" s="486">
        <f t="shared" si="106"/>
        <v>180000</v>
      </c>
      <c r="AH68" s="486" t="e">
        <f t="shared" si="106"/>
        <v>#REF!</v>
      </c>
      <c r="AI68" s="486" t="e">
        <f t="shared" si="106"/>
        <v>#REF!</v>
      </c>
      <c r="AJ68" s="486">
        <f t="shared" si="106"/>
        <v>30</v>
      </c>
      <c r="AK68" s="486">
        <f t="shared" si="106"/>
        <v>30000</v>
      </c>
      <c r="AL68" s="486" t="e">
        <f t="shared" ref="AL68:BG68" si="107">AL10</f>
        <v>#REF!</v>
      </c>
      <c r="AM68" s="486" t="e">
        <f t="shared" si="107"/>
        <v>#REF!</v>
      </c>
      <c r="AN68" s="486">
        <f t="shared" si="107"/>
        <v>60</v>
      </c>
      <c r="AO68" s="486">
        <f t="shared" si="107"/>
        <v>60000</v>
      </c>
      <c r="AP68" s="486" t="e">
        <f t="shared" si="107"/>
        <v>#REF!</v>
      </c>
      <c r="AQ68" s="486" t="e">
        <f t="shared" si="107"/>
        <v>#REF!</v>
      </c>
      <c r="AR68" s="486">
        <f t="shared" si="107"/>
        <v>90</v>
      </c>
      <c r="AS68" s="486">
        <f t="shared" si="107"/>
        <v>90000</v>
      </c>
      <c r="AT68" s="486" t="e">
        <f t="shared" si="107"/>
        <v>#REF!</v>
      </c>
      <c r="AU68" s="486" t="e">
        <f t="shared" si="107"/>
        <v>#REF!</v>
      </c>
      <c r="AV68" s="486">
        <f t="shared" si="107"/>
        <v>120</v>
      </c>
      <c r="AW68" s="486">
        <f t="shared" si="107"/>
        <v>120000</v>
      </c>
      <c r="AX68" s="486" t="e">
        <f t="shared" si="107"/>
        <v>#REF!</v>
      </c>
      <c r="AY68" s="486" t="e">
        <f t="shared" si="107"/>
        <v>#REF!</v>
      </c>
      <c r="AZ68" s="486">
        <f t="shared" si="107"/>
        <v>150</v>
      </c>
      <c r="BA68" s="486">
        <f t="shared" si="107"/>
        <v>150000</v>
      </c>
      <c r="BB68" s="486" t="e">
        <f t="shared" si="107"/>
        <v>#REF!</v>
      </c>
      <c r="BC68" s="486" t="e">
        <f t="shared" si="107"/>
        <v>#REF!</v>
      </c>
      <c r="BD68" s="486">
        <f t="shared" si="107"/>
        <v>180</v>
      </c>
      <c r="BE68" s="486">
        <f t="shared" si="107"/>
        <v>180000</v>
      </c>
      <c r="BF68" s="486" t="e">
        <f t="shared" si="107"/>
        <v>#REF!</v>
      </c>
      <c r="BG68" s="486" t="e">
        <f t="shared" si="107"/>
        <v>#REF!</v>
      </c>
    </row>
    <row r="69" spans="2:62" s="486" customFormat="1">
      <c r="B69" s="499" t="s">
        <v>545</v>
      </c>
      <c r="C69" s="48"/>
      <c r="D69" s="48"/>
      <c r="E69" s="48"/>
      <c r="F69" s="496">
        <f t="shared" ref="F69:AK69" si="108">F16</f>
        <v>840</v>
      </c>
      <c r="G69" s="486">
        <f t="shared" si="108"/>
        <v>840000</v>
      </c>
      <c r="H69" s="486">
        <f t="shared" si="108"/>
        <v>420</v>
      </c>
      <c r="I69" s="486">
        <f t="shared" si="108"/>
        <v>420000</v>
      </c>
      <c r="J69" s="486">
        <f t="shared" si="108"/>
        <v>100</v>
      </c>
      <c r="K69" s="486">
        <f t="shared" si="108"/>
        <v>100</v>
      </c>
      <c r="L69" s="486">
        <f t="shared" si="108"/>
        <v>20</v>
      </c>
      <c r="M69" s="486">
        <f t="shared" si="108"/>
        <v>20000</v>
      </c>
      <c r="N69" s="486" t="e">
        <f t="shared" si="108"/>
        <v>#REF!</v>
      </c>
      <c r="O69" s="486" t="e">
        <f t="shared" si="108"/>
        <v>#REF!</v>
      </c>
      <c r="P69" s="486">
        <f t="shared" si="108"/>
        <v>40</v>
      </c>
      <c r="Q69" s="486">
        <f t="shared" si="108"/>
        <v>40000</v>
      </c>
      <c r="R69" s="486" t="e">
        <f t="shared" si="108"/>
        <v>#REF!</v>
      </c>
      <c r="S69" s="486" t="e">
        <f t="shared" si="108"/>
        <v>#REF!</v>
      </c>
      <c r="T69" s="486">
        <f t="shared" si="108"/>
        <v>60</v>
      </c>
      <c r="U69" s="486">
        <f t="shared" si="108"/>
        <v>60000</v>
      </c>
      <c r="V69" s="486" t="e">
        <f t="shared" si="108"/>
        <v>#REF!</v>
      </c>
      <c r="W69" s="486" t="e">
        <f t="shared" si="108"/>
        <v>#REF!</v>
      </c>
      <c r="X69" s="486">
        <f t="shared" si="108"/>
        <v>80</v>
      </c>
      <c r="Y69" s="486">
        <f t="shared" si="108"/>
        <v>80000</v>
      </c>
      <c r="Z69" s="486" t="e">
        <f t="shared" si="108"/>
        <v>#REF!</v>
      </c>
      <c r="AA69" s="486" t="e">
        <f t="shared" si="108"/>
        <v>#REF!</v>
      </c>
      <c r="AB69" s="486">
        <f t="shared" si="108"/>
        <v>100</v>
      </c>
      <c r="AC69" s="486">
        <f t="shared" si="108"/>
        <v>100000</v>
      </c>
      <c r="AD69" s="486" t="e">
        <f t="shared" si="108"/>
        <v>#REF!</v>
      </c>
      <c r="AE69" s="486" t="e">
        <f t="shared" si="108"/>
        <v>#REF!</v>
      </c>
      <c r="AF69" s="486">
        <f t="shared" si="108"/>
        <v>120</v>
      </c>
      <c r="AG69" s="486">
        <f t="shared" si="108"/>
        <v>120000</v>
      </c>
      <c r="AH69" s="486" t="e">
        <f t="shared" si="108"/>
        <v>#REF!</v>
      </c>
      <c r="AI69" s="486" t="e">
        <f t="shared" si="108"/>
        <v>#REF!</v>
      </c>
      <c r="AJ69" s="486">
        <f t="shared" si="108"/>
        <v>20</v>
      </c>
      <c r="AK69" s="486">
        <f t="shared" si="108"/>
        <v>20000</v>
      </c>
      <c r="AL69" s="486" t="e">
        <f t="shared" ref="AL69:BG69" si="109">AL16</f>
        <v>#REF!</v>
      </c>
      <c r="AM69" s="486" t="e">
        <f t="shared" si="109"/>
        <v>#REF!</v>
      </c>
      <c r="AN69" s="486">
        <f t="shared" si="109"/>
        <v>40</v>
      </c>
      <c r="AO69" s="486">
        <f t="shared" si="109"/>
        <v>40000</v>
      </c>
      <c r="AP69" s="486" t="e">
        <f t="shared" si="109"/>
        <v>#REF!</v>
      </c>
      <c r="AQ69" s="486" t="e">
        <f t="shared" si="109"/>
        <v>#REF!</v>
      </c>
      <c r="AR69" s="486">
        <f t="shared" si="109"/>
        <v>60</v>
      </c>
      <c r="AS69" s="486">
        <f t="shared" si="109"/>
        <v>60000</v>
      </c>
      <c r="AT69" s="486" t="e">
        <f t="shared" si="109"/>
        <v>#REF!</v>
      </c>
      <c r="AU69" s="486" t="e">
        <f t="shared" si="109"/>
        <v>#REF!</v>
      </c>
      <c r="AV69" s="486">
        <f t="shared" si="109"/>
        <v>80</v>
      </c>
      <c r="AW69" s="486">
        <f t="shared" si="109"/>
        <v>80000</v>
      </c>
      <c r="AX69" s="486" t="e">
        <f t="shared" si="109"/>
        <v>#REF!</v>
      </c>
      <c r="AY69" s="486" t="e">
        <f t="shared" si="109"/>
        <v>#REF!</v>
      </c>
      <c r="AZ69" s="486">
        <f t="shared" si="109"/>
        <v>100</v>
      </c>
      <c r="BA69" s="486">
        <f t="shared" si="109"/>
        <v>100000</v>
      </c>
      <c r="BB69" s="486" t="e">
        <f t="shared" si="109"/>
        <v>#REF!</v>
      </c>
      <c r="BC69" s="486" t="e">
        <f t="shared" si="109"/>
        <v>#REF!</v>
      </c>
      <c r="BD69" s="486">
        <f t="shared" si="109"/>
        <v>120</v>
      </c>
      <c r="BE69" s="486">
        <f t="shared" si="109"/>
        <v>120000</v>
      </c>
      <c r="BF69" s="486" t="e">
        <f t="shared" si="109"/>
        <v>#REF!</v>
      </c>
      <c r="BG69" s="486" t="e">
        <f t="shared" si="109"/>
        <v>#REF!</v>
      </c>
    </row>
    <row r="70" spans="2:62" s="486" customFormat="1">
      <c r="B70" s="499" t="s">
        <v>546</v>
      </c>
      <c r="C70" s="48"/>
      <c r="D70" s="48"/>
      <c r="E70" s="48"/>
      <c r="F70" s="496">
        <f t="shared" ref="F70:AK70" si="110">F26</f>
        <v>1260</v>
      </c>
      <c r="G70" s="486">
        <f t="shared" si="110"/>
        <v>1260000</v>
      </c>
      <c r="H70" s="486">
        <f t="shared" si="110"/>
        <v>630</v>
      </c>
      <c r="I70" s="486">
        <f t="shared" si="110"/>
        <v>630000</v>
      </c>
      <c r="J70" s="486">
        <f t="shared" si="110"/>
        <v>150</v>
      </c>
      <c r="K70" s="486">
        <f t="shared" si="110"/>
        <v>150</v>
      </c>
      <c r="L70" s="486">
        <f t="shared" si="110"/>
        <v>30</v>
      </c>
      <c r="M70" s="486">
        <f t="shared" si="110"/>
        <v>30000</v>
      </c>
      <c r="N70" s="486" t="e">
        <f t="shared" si="110"/>
        <v>#REF!</v>
      </c>
      <c r="O70" s="486" t="e">
        <f t="shared" si="110"/>
        <v>#REF!</v>
      </c>
      <c r="P70" s="486">
        <f t="shared" si="110"/>
        <v>60</v>
      </c>
      <c r="Q70" s="486">
        <f t="shared" si="110"/>
        <v>60000</v>
      </c>
      <c r="R70" s="486" t="e">
        <f t="shared" si="110"/>
        <v>#REF!</v>
      </c>
      <c r="S70" s="486" t="e">
        <f t="shared" si="110"/>
        <v>#REF!</v>
      </c>
      <c r="T70" s="486">
        <f t="shared" si="110"/>
        <v>90</v>
      </c>
      <c r="U70" s="486">
        <f t="shared" si="110"/>
        <v>90000</v>
      </c>
      <c r="V70" s="486" t="e">
        <f t="shared" si="110"/>
        <v>#REF!</v>
      </c>
      <c r="W70" s="486" t="e">
        <f t="shared" si="110"/>
        <v>#REF!</v>
      </c>
      <c r="X70" s="486">
        <f t="shared" si="110"/>
        <v>120</v>
      </c>
      <c r="Y70" s="486">
        <f t="shared" si="110"/>
        <v>120000</v>
      </c>
      <c r="Z70" s="486" t="e">
        <f t="shared" si="110"/>
        <v>#REF!</v>
      </c>
      <c r="AA70" s="486" t="e">
        <f t="shared" si="110"/>
        <v>#REF!</v>
      </c>
      <c r="AB70" s="486">
        <f t="shared" si="110"/>
        <v>150</v>
      </c>
      <c r="AC70" s="486">
        <f t="shared" si="110"/>
        <v>150000</v>
      </c>
      <c r="AD70" s="486" t="e">
        <f t="shared" si="110"/>
        <v>#REF!</v>
      </c>
      <c r="AE70" s="486" t="e">
        <f t="shared" si="110"/>
        <v>#REF!</v>
      </c>
      <c r="AF70" s="486">
        <f t="shared" si="110"/>
        <v>180</v>
      </c>
      <c r="AG70" s="486">
        <f t="shared" si="110"/>
        <v>180000</v>
      </c>
      <c r="AH70" s="486" t="e">
        <f t="shared" si="110"/>
        <v>#REF!</v>
      </c>
      <c r="AI70" s="486" t="e">
        <f t="shared" si="110"/>
        <v>#REF!</v>
      </c>
      <c r="AJ70" s="486">
        <f t="shared" si="110"/>
        <v>30</v>
      </c>
      <c r="AK70" s="486">
        <f t="shared" si="110"/>
        <v>30000</v>
      </c>
      <c r="AL70" s="486" t="e">
        <f t="shared" ref="AL70:BG70" si="111">AL26</f>
        <v>#REF!</v>
      </c>
      <c r="AM70" s="486" t="e">
        <f t="shared" si="111"/>
        <v>#REF!</v>
      </c>
      <c r="AN70" s="486">
        <f t="shared" si="111"/>
        <v>60</v>
      </c>
      <c r="AO70" s="486">
        <f t="shared" si="111"/>
        <v>60000</v>
      </c>
      <c r="AP70" s="486" t="e">
        <f t="shared" si="111"/>
        <v>#REF!</v>
      </c>
      <c r="AQ70" s="486" t="e">
        <f t="shared" si="111"/>
        <v>#REF!</v>
      </c>
      <c r="AR70" s="486">
        <f t="shared" si="111"/>
        <v>90</v>
      </c>
      <c r="AS70" s="486">
        <f t="shared" si="111"/>
        <v>90000</v>
      </c>
      <c r="AT70" s="486" t="e">
        <f t="shared" si="111"/>
        <v>#REF!</v>
      </c>
      <c r="AU70" s="486" t="e">
        <f t="shared" si="111"/>
        <v>#REF!</v>
      </c>
      <c r="AV70" s="486">
        <f t="shared" si="111"/>
        <v>120</v>
      </c>
      <c r="AW70" s="486">
        <f t="shared" si="111"/>
        <v>120000</v>
      </c>
      <c r="AX70" s="486" t="e">
        <f t="shared" si="111"/>
        <v>#REF!</v>
      </c>
      <c r="AY70" s="486" t="e">
        <f t="shared" si="111"/>
        <v>#REF!</v>
      </c>
      <c r="AZ70" s="486">
        <f t="shared" si="111"/>
        <v>150</v>
      </c>
      <c r="BA70" s="486">
        <f t="shared" si="111"/>
        <v>150000</v>
      </c>
      <c r="BB70" s="486" t="e">
        <f t="shared" si="111"/>
        <v>#REF!</v>
      </c>
      <c r="BC70" s="486" t="e">
        <f t="shared" si="111"/>
        <v>#REF!</v>
      </c>
      <c r="BD70" s="486">
        <f t="shared" si="111"/>
        <v>180</v>
      </c>
      <c r="BE70" s="486">
        <f t="shared" si="111"/>
        <v>180000</v>
      </c>
      <c r="BF70" s="486" t="e">
        <f t="shared" si="111"/>
        <v>#REF!</v>
      </c>
      <c r="BG70" s="486" t="e">
        <f t="shared" si="111"/>
        <v>#REF!</v>
      </c>
    </row>
    <row r="71" spans="2:62" s="486" customFormat="1">
      <c r="B71" s="499" t="s">
        <v>547</v>
      </c>
      <c r="C71" s="48"/>
      <c r="D71" s="48"/>
      <c r="E71" s="48"/>
      <c r="F71" s="496">
        <f t="shared" ref="F71:AK71" si="112">F43</f>
        <v>1260</v>
      </c>
      <c r="G71" s="486">
        <f t="shared" si="112"/>
        <v>1260000</v>
      </c>
      <c r="H71" s="486">
        <f t="shared" si="112"/>
        <v>630</v>
      </c>
      <c r="I71" s="486">
        <f t="shared" si="112"/>
        <v>630000</v>
      </c>
      <c r="J71" s="486">
        <f t="shared" si="112"/>
        <v>150</v>
      </c>
      <c r="K71" s="486">
        <f t="shared" si="112"/>
        <v>150</v>
      </c>
      <c r="L71" s="486">
        <f t="shared" si="112"/>
        <v>30</v>
      </c>
      <c r="M71" s="486">
        <f t="shared" si="112"/>
        <v>30000</v>
      </c>
      <c r="N71" s="486" t="e">
        <f t="shared" si="112"/>
        <v>#REF!</v>
      </c>
      <c r="O71" s="486" t="e">
        <f t="shared" si="112"/>
        <v>#REF!</v>
      </c>
      <c r="P71" s="486">
        <f t="shared" si="112"/>
        <v>60</v>
      </c>
      <c r="Q71" s="486">
        <f t="shared" si="112"/>
        <v>60000</v>
      </c>
      <c r="R71" s="486" t="e">
        <f t="shared" si="112"/>
        <v>#REF!</v>
      </c>
      <c r="S71" s="486" t="e">
        <f t="shared" si="112"/>
        <v>#REF!</v>
      </c>
      <c r="T71" s="486">
        <f t="shared" si="112"/>
        <v>90</v>
      </c>
      <c r="U71" s="486">
        <f t="shared" si="112"/>
        <v>90000</v>
      </c>
      <c r="V71" s="486" t="e">
        <f t="shared" si="112"/>
        <v>#REF!</v>
      </c>
      <c r="W71" s="486" t="e">
        <f t="shared" si="112"/>
        <v>#REF!</v>
      </c>
      <c r="X71" s="486">
        <f t="shared" si="112"/>
        <v>120</v>
      </c>
      <c r="Y71" s="486">
        <f t="shared" si="112"/>
        <v>120000</v>
      </c>
      <c r="Z71" s="486" t="e">
        <f t="shared" si="112"/>
        <v>#REF!</v>
      </c>
      <c r="AA71" s="486" t="e">
        <f t="shared" si="112"/>
        <v>#REF!</v>
      </c>
      <c r="AB71" s="486">
        <f t="shared" si="112"/>
        <v>150</v>
      </c>
      <c r="AC71" s="486">
        <f t="shared" si="112"/>
        <v>150000</v>
      </c>
      <c r="AD71" s="486" t="e">
        <f t="shared" si="112"/>
        <v>#REF!</v>
      </c>
      <c r="AE71" s="486" t="e">
        <f t="shared" si="112"/>
        <v>#REF!</v>
      </c>
      <c r="AF71" s="486">
        <f t="shared" si="112"/>
        <v>180</v>
      </c>
      <c r="AG71" s="486">
        <f t="shared" si="112"/>
        <v>180000</v>
      </c>
      <c r="AH71" s="486" t="e">
        <f t="shared" si="112"/>
        <v>#REF!</v>
      </c>
      <c r="AI71" s="486" t="e">
        <f t="shared" si="112"/>
        <v>#REF!</v>
      </c>
      <c r="AJ71" s="486">
        <f t="shared" si="112"/>
        <v>30</v>
      </c>
      <c r="AK71" s="486">
        <f t="shared" si="112"/>
        <v>30000</v>
      </c>
      <c r="AL71" s="486" t="e">
        <f t="shared" ref="AL71:BG71" si="113">AL43</f>
        <v>#REF!</v>
      </c>
      <c r="AM71" s="486" t="e">
        <f t="shared" si="113"/>
        <v>#REF!</v>
      </c>
      <c r="AN71" s="486">
        <f t="shared" si="113"/>
        <v>60</v>
      </c>
      <c r="AO71" s="486">
        <f t="shared" si="113"/>
        <v>60000</v>
      </c>
      <c r="AP71" s="486" t="e">
        <f t="shared" si="113"/>
        <v>#REF!</v>
      </c>
      <c r="AQ71" s="486" t="e">
        <f t="shared" si="113"/>
        <v>#REF!</v>
      </c>
      <c r="AR71" s="486">
        <f t="shared" si="113"/>
        <v>90</v>
      </c>
      <c r="AS71" s="486">
        <f t="shared" si="113"/>
        <v>90000</v>
      </c>
      <c r="AT71" s="486" t="e">
        <f t="shared" si="113"/>
        <v>#REF!</v>
      </c>
      <c r="AU71" s="486" t="e">
        <f t="shared" si="113"/>
        <v>#REF!</v>
      </c>
      <c r="AV71" s="486">
        <f t="shared" si="113"/>
        <v>120</v>
      </c>
      <c r="AW71" s="486">
        <f t="shared" si="113"/>
        <v>120000</v>
      </c>
      <c r="AX71" s="486" t="e">
        <f t="shared" si="113"/>
        <v>#REF!</v>
      </c>
      <c r="AY71" s="486" t="e">
        <f t="shared" si="113"/>
        <v>#REF!</v>
      </c>
      <c r="AZ71" s="486">
        <f t="shared" si="113"/>
        <v>150</v>
      </c>
      <c r="BA71" s="486">
        <f t="shared" si="113"/>
        <v>150000</v>
      </c>
      <c r="BB71" s="486" t="e">
        <f t="shared" si="113"/>
        <v>#REF!</v>
      </c>
      <c r="BC71" s="486" t="e">
        <f t="shared" si="113"/>
        <v>#REF!</v>
      </c>
      <c r="BD71" s="486">
        <f t="shared" si="113"/>
        <v>180</v>
      </c>
      <c r="BE71" s="486">
        <f t="shared" si="113"/>
        <v>180000</v>
      </c>
      <c r="BF71" s="486" t="e">
        <f t="shared" si="113"/>
        <v>#REF!</v>
      </c>
      <c r="BG71" s="486" t="e">
        <f t="shared" si="113"/>
        <v>#REF!</v>
      </c>
    </row>
    <row r="72" spans="2:62" s="486" customFormat="1">
      <c r="B72" s="499" t="s">
        <v>548</v>
      </c>
      <c r="C72" s="48"/>
      <c r="D72" s="48"/>
      <c r="E72" s="48"/>
      <c r="F72" s="496">
        <f t="shared" ref="F72:AK72" si="114">F50</f>
        <v>840</v>
      </c>
      <c r="G72" s="486">
        <f t="shared" si="114"/>
        <v>840000</v>
      </c>
      <c r="H72" s="486">
        <f t="shared" si="114"/>
        <v>420</v>
      </c>
      <c r="I72" s="486">
        <f t="shared" si="114"/>
        <v>420000</v>
      </c>
      <c r="J72" s="486">
        <f t="shared" si="114"/>
        <v>100</v>
      </c>
      <c r="K72" s="486">
        <f t="shared" si="114"/>
        <v>100</v>
      </c>
      <c r="L72" s="486">
        <f t="shared" si="114"/>
        <v>20</v>
      </c>
      <c r="M72" s="486">
        <f t="shared" si="114"/>
        <v>20000</v>
      </c>
      <c r="N72" s="486" t="e">
        <f t="shared" si="114"/>
        <v>#REF!</v>
      </c>
      <c r="O72" s="486" t="e">
        <f t="shared" si="114"/>
        <v>#REF!</v>
      </c>
      <c r="P72" s="486">
        <f t="shared" si="114"/>
        <v>40</v>
      </c>
      <c r="Q72" s="486">
        <f t="shared" si="114"/>
        <v>40000</v>
      </c>
      <c r="R72" s="486" t="e">
        <f t="shared" si="114"/>
        <v>#REF!</v>
      </c>
      <c r="S72" s="486" t="e">
        <f t="shared" si="114"/>
        <v>#REF!</v>
      </c>
      <c r="T72" s="486">
        <f t="shared" si="114"/>
        <v>60</v>
      </c>
      <c r="U72" s="486">
        <f t="shared" si="114"/>
        <v>60000</v>
      </c>
      <c r="V72" s="486" t="e">
        <f t="shared" si="114"/>
        <v>#REF!</v>
      </c>
      <c r="W72" s="486" t="e">
        <f t="shared" si="114"/>
        <v>#REF!</v>
      </c>
      <c r="X72" s="486">
        <f t="shared" si="114"/>
        <v>80</v>
      </c>
      <c r="Y72" s="486">
        <f t="shared" si="114"/>
        <v>80000</v>
      </c>
      <c r="Z72" s="486" t="e">
        <f t="shared" si="114"/>
        <v>#REF!</v>
      </c>
      <c r="AA72" s="486" t="e">
        <f t="shared" si="114"/>
        <v>#REF!</v>
      </c>
      <c r="AB72" s="486">
        <f t="shared" si="114"/>
        <v>100</v>
      </c>
      <c r="AC72" s="486">
        <f t="shared" si="114"/>
        <v>100000</v>
      </c>
      <c r="AD72" s="486" t="e">
        <f t="shared" si="114"/>
        <v>#REF!</v>
      </c>
      <c r="AE72" s="486" t="e">
        <f t="shared" si="114"/>
        <v>#REF!</v>
      </c>
      <c r="AF72" s="486">
        <f t="shared" si="114"/>
        <v>120</v>
      </c>
      <c r="AG72" s="486">
        <f t="shared" si="114"/>
        <v>120000</v>
      </c>
      <c r="AH72" s="486" t="e">
        <f t="shared" si="114"/>
        <v>#REF!</v>
      </c>
      <c r="AI72" s="486" t="e">
        <f t="shared" si="114"/>
        <v>#REF!</v>
      </c>
      <c r="AJ72" s="486">
        <f t="shared" si="114"/>
        <v>20</v>
      </c>
      <c r="AK72" s="486">
        <f t="shared" si="114"/>
        <v>20000</v>
      </c>
      <c r="AL72" s="486" t="e">
        <f t="shared" ref="AL72:BG72" si="115">AL50</f>
        <v>#REF!</v>
      </c>
      <c r="AM72" s="486" t="e">
        <f t="shared" si="115"/>
        <v>#REF!</v>
      </c>
      <c r="AN72" s="486">
        <f t="shared" si="115"/>
        <v>40</v>
      </c>
      <c r="AO72" s="486">
        <f t="shared" si="115"/>
        <v>40000</v>
      </c>
      <c r="AP72" s="486" t="e">
        <f t="shared" si="115"/>
        <v>#REF!</v>
      </c>
      <c r="AQ72" s="486" t="e">
        <f t="shared" si="115"/>
        <v>#REF!</v>
      </c>
      <c r="AR72" s="486">
        <f t="shared" si="115"/>
        <v>60</v>
      </c>
      <c r="AS72" s="486">
        <f t="shared" si="115"/>
        <v>60000</v>
      </c>
      <c r="AT72" s="486" t="e">
        <f t="shared" si="115"/>
        <v>#REF!</v>
      </c>
      <c r="AU72" s="486" t="e">
        <f t="shared" si="115"/>
        <v>#REF!</v>
      </c>
      <c r="AV72" s="486">
        <f t="shared" si="115"/>
        <v>80</v>
      </c>
      <c r="AW72" s="486">
        <f t="shared" si="115"/>
        <v>80000</v>
      </c>
      <c r="AX72" s="486" t="e">
        <f t="shared" si="115"/>
        <v>#REF!</v>
      </c>
      <c r="AY72" s="486" t="e">
        <f t="shared" si="115"/>
        <v>#REF!</v>
      </c>
      <c r="AZ72" s="486">
        <f t="shared" si="115"/>
        <v>100</v>
      </c>
      <c r="BA72" s="486">
        <f t="shared" si="115"/>
        <v>100000</v>
      </c>
      <c r="BB72" s="486" t="e">
        <f t="shared" si="115"/>
        <v>#REF!</v>
      </c>
      <c r="BC72" s="486" t="e">
        <f t="shared" si="115"/>
        <v>#REF!</v>
      </c>
      <c r="BD72" s="486">
        <f t="shared" si="115"/>
        <v>120</v>
      </c>
      <c r="BE72" s="486">
        <f t="shared" si="115"/>
        <v>120000</v>
      </c>
      <c r="BF72" s="486" t="e">
        <f t="shared" si="115"/>
        <v>#REF!</v>
      </c>
      <c r="BG72" s="486" t="e">
        <f t="shared" si="115"/>
        <v>#REF!</v>
      </c>
    </row>
    <row r="73" spans="2:62" s="486" customFormat="1">
      <c r="B73" s="499" t="s">
        <v>549</v>
      </c>
      <c r="C73" s="48"/>
      <c r="D73" s="48"/>
      <c r="E73" s="48"/>
      <c r="F73" s="496">
        <f t="shared" ref="F73:AK73" si="116">F61</f>
        <v>1260</v>
      </c>
      <c r="G73" s="486">
        <f t="shared" si="116"/>
        <v>1260000</v>
      </c>
      <c r="H73" s="486">
        <f t="shared" si="116"/>
        <v>630</v>
      </c>
      <c r="I73" s="486">
        <f t="shared" si="116"/>
        <v>630000</v>
      </c>
      <c r="J73" s="486">
        <f t="shared" si="116"/>
        <v>150</v>
      </c>
      <c r="K73" s="486">
        <f t="shared" si="116"/>
        <v>150</v>
      </c>
      <c r="L73" s="486">
        <f t="shared" si="116"/>
        <v>30</v>
      </c>
      <c r="M73" s="486">
        <f t="shared" si="116"/>
        <v>30000</v>
      </c>
      <c r="N73" s="486" t="e">
        <f t="shared" si="116"/>
        <v>#REF!</v>
      </c>
      <c r="O73" s="486" t="e">
        <f t="shared" si="116"/>
        <v>#REF!</v>
      </c>
      <c r="P73" s="486">
        <f t="shared" si="116"/>
        <v>60</v>
      </c>
      <c r="Q73" s="486">
        <f t="shared" si="116"/>
        <v>60000</v>
      </c>
      <c r="R73" s="486" t="e">
        <f t="shared" si="116"/>
        <v>#REF!</v>
      </c>
      <c r="S73" s="486" t="e">
        <f t="shared" si="116"/>
        <v>#REF!</v>
      </c>
      <c r="T73" s="486">
        <f t="shared" si="116"/>
        <v>90</v>
      </c>
      <c r="U73" s="486">
        <f t="shared" si="116"/>
        <v>90000</v>
      </c>
      <c r="V73" s="486" t="e">
        <f t="shared" si="116"/>
        <v>#REF!</v>
      </c>
      <c r="W73" s="486" t="e">
        <f t="shared" si="116"/>
        <v>#REF!</v>
      </c>
      <c r="X73" s="486">
        <f t="shared" si="116"/>
        <v>120</v>
      </c>
      <c r="Y73" s="486">
        <f t="shared" si="116"/>
        <v>120000</v>
      </c>
      <c r="Z73" s="486" t="e">
        <f t="shared" si="116"/>
        <v>#REF!</v>
      </c>
      <c r="AA73" s="486" t="e">
        <f t="shared" si="116"/>
        <v>#REF!</v>
      </c>
      <c r="AB73" s="486">
        <f t="shared" si="116"/>
        <v>150</v>
      </c>
      <c r="AC73" s="486">
        <f t="shared" si="116"/>
        <v>150000</v>
      </c>
      <c r="AD73" s="486" t="e">
        <f t="shared" si="116"/>
        <v>#REF!</v>
      </c>
      <c r="AE73" s="486" t="e">
        <f t="shared" si="116"/>
        <v>#REF!</v>
      </c>
      <c r="AF73" s="486">
        <f t="shared" si="116"/>
        <v>180</v>
      </c>
      <c r="AG73" s="486">
        <f t="shared" si="116"/>
        <v>180000</v>
      </c>
      <c r="AH73" s="486" t="e">
        <f t="shared" si="116"/>
        <v>#REF!</v>
      </c>
      <c r="AI73" s="486" t="e">
        <f t="shared" si="116"/>
        <v>#REF!</v>
      </c>
      <c r="AJ73" s="486">
        <f t="shared" si="116"/>
        <v>30</v>
      </c>
      <c r="AK73" s="486">
        <f t="shared" si="116"/>
        <v>30000</v>
      </c>
      <c r="AL73" s="486" t="e">
        <f t="shared" ref="AL73:BG73" si="117">AL61</f>
        <v>#REF!</v>
      </c>
      <c r="AM73" s="486" t="e">
        <f t="shared" si="117"/>
        <v>#REF!</v>
      </c>
      <c r="AN73" s="486">
        <f t="shared" si="117"/>
        <v>60</v>
      </c>
      <c r="AO73" s="486">
        <f t="shared" si="117"/>
        <v>60000</v>
      </c>
      <c r="AP73" s="486" t="e">
        <f t="shared" si="117"/>
        <v>#REF!</v>
      </c>
      <c r="AQ73" s="486" t="e">
        <f t="shared" si="117"/>
        <v>#REF!</v>
      </c>
      <c r="AR73" s="486">
        <f t="shared" si="117"/>
        <v>90</v>
      </c>
      <c r="AS73" s="486">
        <f t="shared" si="117"/>
        <v>90000</v>
      </c>
      <c r="AT73" s="486" t="e">
        <f t="shared" si="117"/>
        <v>#REF!</v>
      </c>
      <c r="AU73" s="486" t="e">
        <f t="shared" si="117"/>
        <v>#REF!</v>
      </c>
      <c r="AV73" s="486">
        <f t="shared" si="117"/>
        <v>120</v>
      </c>
      <c r="AW73" s="486">
        <f t="shared" si="117"/>
        <v>120000</v>
      </c>
      <c r="AX73" s="486" t="e">
        <f t="shared" si="117"/>
        <v>#REF!</v>
      </c>
      <c r="AY73" s="486" t="e">
        <f t="shared" si="117"/>
        <v>#REF!</v>
      </c>
      <c r="AZ73" s="486">
        <f t="shared" si="117"/>
        <v>150</v>
      </c>
      <c r="BA73" s="486">
        <f t="shared" si="117"/>
        <v>150000</v>
      </c>
      <c r="BB73" s="486" t="e">
        <f t="shared" si="117"/>
        <v>#REF!</v>
      </c>
      <c r="BC73" s="486" t="e">
        <f t="shared" si="117"/>
        <v>#REF!</v>
      </c>
      <c r="BD73" s="486">
        <f t="shared" si="117"/>
        <v>180</v>
      </c>
      <c r="BE73" s="486">
        <f t="shared" si="117"/>
        <v>180000</v>
      </c>
      <c r="BF73" s="486" t="e">
        <f t="shared" si="117"/>
        <v>#REF!</v>
      </c>
      <c r="BG73" s="486" t="e">
        <f t="shared" si="117"/>
        <v>#REF!</v>
      </c>
    </row>
    <row r="74" spans="2:62" s="486" customFormat="1">
      <c r="B74" s="499" t="s">
        <v>550</v>
      </c>
      <c r="C74" s="48"/>
      <c r="D74" s="48"/>
      <c r="E74" s="48"/>
      <c r="F74" s="500">
        <f t="shared" ref="F74:AK74" si="118">F17</f>
        <v>2100</v>
      </c>
      <c r="G74" s="500">
        <f t="shared" si="118"/>
        <v>2100000</v>
      </c>
      <c r="H74" s="500">
        <f t="shared" si="118"/>
        <v>1050</v>
      </c>
      <c r="I74" s="500">
        <f t="shared" si="118"/>
        <v>1050000</v>
      </c>
      <c r="J74" s="500">
        <f t="shared" si="118"/>
        <v>250</v>
      </c>
      <c r="K74" s="500">
        <f t="shared" si="118"/>
        <v>250</v>
      </c>
      <c r="L74" s="500">
        <f t="shared" si="118"/>
        <v>50</v>
      </c>
      <c r="M74" s="500">
        <f t="shared" si="118"/>
        <v>50000</v>
      </c>
      <c r="N74" s="500" t="e">
        <f t="shared" si="118"/>
        <v>#REF!</v>
      </c>
      <c r="O74" s="500" t="e">
        <f t="shared" si="118"/>
        <v>#REF!</v>
      </c>
      <c r="P74" s="500">
        <f t="shared" si="118"/>
        <v>100</v>
      </c>
      <c r="Q74" s="500">
        <f t="shared" si="118"/>
        <v>100000</v>
      </c>
      <c r="R74" s="500" t="e">
        <f t="shared" si="118"/>
        <v>#REF!</v>
      </c>
      <c r="S74" s="500" t="e">
        <f t="shared" si="118"/>
        <v>#REF!</v>
      </c>
      <c r="T74" s="500">
        <f t="shared" si="118"/>
        <v>150</v>
      </c>
      <c r="U74" s="500">
        <f t="shared" si="118"/>
        <v>150000</v>
      </c>
      <c r="V74" s="500" t="e">
        <f t="shared" si="118"/>
        <v>#REF!</v>
      </c>
      <c r="W74" s="500" t="e">
        <f t="shared" si="118"/>
        <v>#REF!</v>
      </c>
      <c r="X74" s="500">
        <f t="shared" si="118"/>
        <v>200</v>
      </c>
      <c r="Y74" s="500">
        <f t="shared" si="118"/>
        <v>200000</v>
      </c>
      <c r="Z74" s="500" t="e">
        <f t="shared" si="118"/>
        <v>#REF!</v>
      </c>
      <c r="AA74" s="500" t="e">
        <f t="shared" si="118"/>
        <v>#REF!</v>
      </c>
      <c r="AB74" s="500">
        <f t="shared" si="118"/>
        <v>250</v>
      </c>
      <c r="AC74" s="500">
        <f t="shared" si="118"/>
        <v>250000</v>
      </c>
      <c r="AD74" s="500" t="e">
        <f t="shared" si="118"/>
        <v>#REF!</v>
      </c>
      <c r="AE74" s="500" t="e">
        <f t="shared" si="118"/>
        <v>#REF!</v>
      </c>
      <c r="AF74" s="500">
        <f t="shared" si="118"/>
        <v>300</v>
      </c>
      <c r="AG74" s="500">
        <f t="shared" si="118"/>
        <v>300000</v>
      </c>
      <c r="AH74" s="500" t="e">
        <f t="shared" si="118"/>
        <v>#REF!</v>
      </c>
      <c r="AI74" s="500" t="e">
        <f t="shared" si="118"/>
        <v>#REF!</v>
      </c>
      <c r="AJ74" s="500">
        <f t="shared" si="118"/>
        <v>50</v>
      </c>
      <c r="AK74" s="500">
        <f t="shared" si="118"/>
        <v>50000</v>
      </c>
      <c r="AL74" s="500" t="e">
        <f t="shared" ref="AL74:BG74" si="119">AL17</f>
        <v>#REF!</v>
      </c>
      <c r="AM74" s="500" t="e">
        <f t="shared" si="119"/>
        <v>#REF!</v>
      </c>
      <c r="AN74" s="500">
        <f t="shared" si="119"/>
        <v>100</v>
      </c>
      <c r="AO74" s="500">
        <f t="shared" si="119"/>
        <v>100000</v>
      </c>
      <c r="AP74" s="500" t="e">
        <f t="shared" si="119"/>
        <v>#REF!</v>
      </c>
      <c r="AQ74" s="500" t="e">
        <f t="shared" si="119"/>
        <v>#REF!</v>
      </c>
      <c r="AR74" s="500">
        <f t="shared" si="119"/>
        <v>150</v>
      </c>
      <c r="AS74" s="500">
        <f t="shared" si="119"/>
        <v>150000</v>
      </c>
      <c r="AT74" s="500" t="e">
        <f t="shared" si="119"/>
        <v>#REF!</v>
      </c>
      <c r="AU74" s="500" t="e">
        <f t="shared" si="119"/>
        <v>#REF!</v>
      </c>
      <c r="AV74" s="500">
        <f t="shared" si="119"/>
        <v>200</v>
      </c>
      <c r="AW74" s="500">
        <f t="shared" si="119"/>
        <v>200000</v>
      </c>
      <c r="AX74" s="500" t="e">
        <f t="shared" si="119"/>
        <v>#REF!</v>
      </c>
      <c r="AY74" s="500" t="e">
        <f t="shared" si="119"/>
        <v>#REF!</v>
      </c>
      <c r="AZ74" s="500">
        <f t="shared" si="119"/>
        <v>250</v>
      </c>
      <c r="BA74" s="500">
        <f t="shared" si="119"/>
        <v>250000</v>
      </c>
      <c r="BB74" s="500" t="e">
        <f t="shared" si="119"/>
        <v>#REF!</v>
      </c>
      <c r="BC74" s="500" t="e">
        <f t="shared" si="119"/>
        <v>#REF!</v>
      </c>
      <c r="BD74" s="500">
        <f t="shared" si="119"/>
        <v>300</v>
      </c>
      <c r="BE74" s="500">
        <f t="shared" si="119"/>
        <v>300000</v>
      </c>
      <c r="BF74" s="500" t="e">
        <f t="shared" si="119"/>
        <v>#REF!</v>
      </c>
      <c r="BG74" s="500" t="e">
        <f t="shared" si="119"/>
        <v>#REF!</v>
      </c>
      <c r="BH74" s="500"/>
      <c r="BI74" s="500"/>
      <c r="BJ74" s="500"/>
    </row>
    <row r="75" spans="2:62" s="486" customFormat="1">
      <c r="B75" s="499" t="s">
        <v>551</v>
      </c>
      <c r="C75" s="48"/>
      <c r="D75" s="48"/>
      <c r="E75" s="48"/>
      <c r="F75" s="496">
        <f t="shared" ref="F75:AK75" si="120">F28</f>
        <v>1260</v>
      </c>
      <c r="G75" s="486">
        <f t="shared" si="120"/>
        <v>1260000</v>
      </c>
      <c r="H75" s="486">
        <f t="shared" si="120"/>
        <v>630</v>
      </c>
      <c r="I75" s="486">
        <f t="shared" si="120"/>
        <v>630000</v>
      </c>
      <c r="J75" s="486">
        <f t="shared" si="120"/>
        <v>150</v>
      </c>
      <c r="K75" s="486">
        <f t="shared" si="120"/>
        <v>150</v>
      </c>
      <c r="L75" s="486">
        <f t="shared" si="120"/>
        <v>30</v>
      </c>
      <c r="M75" s="486">
        <f t="shared" si="120"/>
        <v>30000</v>
      </c>
      <c r="N75" s="486" t="e">
        <f t="shared" si="120"/>
        <v>#REF!</v>
      </c>
      <c r="O75" s="486" t="e">
        <f t="shared" si="120"/>
        <v>#REF!</v>
      </c>
      <c r="P75" s="486">
        <f t="shared" si="120"/>
        <v>60</v>
      </c>
      <c r="Q75" s="486">
        <f t="shared" si="120"/>
        <v>60000</v>
      </c>
      <c r="R75" s="486" t="e">
        <f t="shared" si="120"/>
        <v>#REF!</v>
      </c>
      <c r="S75" s="486" t="e">
        <f t="shared" si="120"/>
        <v>#REF!</v>
      </c>
      <c r="T75" s="486">
        <f t="shared" si="120"/>
        <v>90</v>
      </c>
      <c r="U75" s="486">
        <f t="shared" si="120"/>
        <v>90000</v>
      </c>
      <c r="V75" s="486" t="e">
        <f t="shared" si="120"/>
        <v>#REF!</v>
      </c>
      <c r="W75" s="486" t="e">
        <f t="shared" si="120"/>
        <v>#REF!</v>
      </c>
      <c r="X75" s="486">
        <f t="shared" si="120"/>
        <v>120</v>
      </c>
      <c r="Y75" s="486">
        <f t="shared" si="120"/>
        <v>120000</v>
      </c>
      <c r="Z75" s="486" t="e">
        <f t="shared" si="120"/>
        <v>#REF!</v>
      </c>
      <c r="AA75" s="486" t="e">
        <f t="shared" si="120"/>
        <v>#REF!</v>
      </c>
      <c r="AB75" s="486">
        <f t="shared" si="120"/>
        <v>150</v>
      </c>
      <c r="AC75" s="486">
        <f t="shared" si="120"/>
        <v>150000</v>
      </c>
      <c r="AD75" s="486" t="e">
        <f t="shared" si="120"/>
        <v>#REF!</v>
      </c>
      <c r="AE75" s="486" t="e">
        <f t="shared" si="120"/>
        <v>#REF!</v>
      </c>
      <c r="AF75" s="486">
        <f t="shared" si="120"/>
        <v>180</v>
      </c>
      <c r="AG75" s="486">
        <f t="shared" si="120"/>
        <v>180000</v>
      </c>
      <c r="AH75" s="486" t="e">
        <f t="shared" si="120"/>
        <v>#REF!</v>
      </c>
      <c r="AI75" s="486" t="e">
        <f t="shared" si="120"/>
        <v>#REF!</v>
      </c>
      <c r="AJ75" s="486">
        <f t="shared" si="120"/>
        <v>30</v>
      </c>
      <c r="AK75" s="486">
        <f t="shared" si="120"/>
        <v>30000</v>
      </c>
      <c r="AL75" s="486" t="e">
        <f t="shared" ref="AL75:BG75" si="121">AL28</f>
        <v>#REF!</v>
      </c>
      <c r="AM75" s="486" t="e">
        <f t="shared" si="121"/>
        <v>#REF!</v>
      </c>
      <c r="AN75" s="486">
        <f t="shared" si="121"/>
        <v>60</v>
      </c>
      <c r="AO75" s="486">
        <f t="shared" si="121"/>
        <v>60000</v>
      </c>
      <c r="AP75" s="486" t="e">
        <f t="shared" si="121"/>
        <v>#REF!</v>
      </c>
      <c r="AQ75" s="486" t="e">
        <f t="shared" si="121"/>
        <v>#REF!</v>
      </c>
      <c r="AR75" s="486">
        <f t="shared" si="121"/>
        <v>90</v>
      </c>
      <c r="AS75" s="486">
        <f t="shared" si="121"/>
        <v>90000</v>
      </c>
      <c r="AT75" s="486" t="e">
        <f t="shared" si="121"/>
        <v>#REF!</v>
      </c>
      <c r="AU75" s="486" t="e">
        <f t="shared" si="121"/>
        <v>#REF!</v>
      </c>
      <c r="AV75" s="486">
        <f t="shared" si="121"/>
        <v>120</v>
      </c>
      <c r="AW75" s="486">
        <f t="shared" si="121"/>
        <v>120000</v>
      </c>
      <c r="AX75" s="486" t="e">
        <f t="shared" si="121"/>
        <v>#REF!</v>
      </c>
      <c r="AY75" s="486" t="e">
        <f t="shared" si="121"/>
        <v>#REF!</v>
      </c>
      <c r="AZ75" s="486">
        <f t="shared" si="121"/>
        <v>150</v>
      </c>
      <c r="BA75" s="486">
        <f t="shared" si="121"/>
        <v>150000</v>
      </c>
      <c r="BB75" s="486" t="e">
        <f t="shared" si="121"/>
        <v>#REF!</v>
      </c>
      <c r="BC75" s="486" t="e">
        <f t="shared" si="121"/>
        <v>#REF!</v>
      </c>
      <c r="BD75" s="486">
        <f t="shared" si="121"/>
        <v>180</v>
      </c>
      <c r="BE75" s="486">
        <f t="shared" si="121"/>
        <v>180000</v>
      </c>
      <c r="BF75" s="486" t="e">
        <f t="shared" si="121"/>
        <v>#REF!</v>
      </c>
      <c r="BG75" s="486" t="e">
        <f t="shared" si="121"/>
        <v>#REF!</v>
      </c>
    </row>
    <row r="76" spans="2:62" s="486" customFormat="1">
      <c r="B76" s="499" t="s">
        <v>552</v>
      </c>
      <c r="C76" s="48"/>
      <c r="D76" s="48"/>
      <c r="E76" s="48"/>
      <c r="F76" s="496">
        <f t="shared" ref="F76:AK76" si="122">F52</f>
        <v>2100</v>
      </c>
      <c r="G76" s="486">
        <f t="shared" si="122"/>
        <v>2100000</v>
      </c>
      <c r="H76" s="486">
        <f t="shared" si="122"/>
        <v>1050</v>
      </c>
      <c r="I76" s="486">
        <f t="shared" si="122"/>
        <v>1050000</v>
      </c>
      <c r="J76" s="486">
        <f t="shared" si="122"/>
        <v>250</v>
      </c>
      <c r="K76" s="486">
        <f t="shared" si="122"/>
        <v>250</v>
      </c>
      <c r="L76" s="486">
        <f t="shared" si="122"/>
        <v>50</v>
      </c>
      <c r="M76" s="486">
        <f t="shared" si="122"/>
        <v>50000</v>
      </c>
      <c r="N76" s="486" t="e">
        <f t="shared" si="122"/>
        <v>#REF!</v>
      </c>
      <c r="O76" s="486" t="e">
        <f t="shared" si="122"/>
        <v>#REF!</v>
      </c>
      <c r="P76" s="486">
        <f t="shared" si="122"/>
        <v>100</v>
      </c>
      <c r="Q76" s="486">
        <f t="shared" si="122"/>
        <v>100000</v>
      </c>
      <c r="R76" s="486" t="e">
        <f t="shared" si="122"/>
        <v>#REF!</v>
      </c>
      <c r="S76" s="486" t="e">
        <f t="shared" si="122"/>
        <v>#REF!</v>
      </c>
      <c r="T76" s="486">
        <f t="shared" si="122"/>
        <v>150</v>
      </c>
      <c r="U76" s="486">
        <f t="shared" si="122"/>
        <v>150000</v>
      </c>
      <c r="V76" s="486" t="e">
        <f t="shared" si="122"/>
        <v>#REF!</v>
      </c>
      <c r="W76" s="486" t="e">
        <f t="shared" si="122"/>
        <v>#REF!</v>
      </c>
      <c r="X76" s="486">
        <f t="shared" si="122"/>
        <v>200</v>
      </c>
      <c r="Y76" s="486">
        <f t="shared" si="122"/>
        <v>200000</v>
      </c>
      <c r="Z76" s="486" t="e">
        <f t="shared" si="122"/>
        <v>#REF!</v>
      </c>
      <c r="AA76" s="486" t="e">
        <f t="shared" si="122"/>
        <v>#REF!</v>
      </c>
      <c r="AB76" s="486">
        <f t="shared" si="122"/>
        <v>250</v>
      </c>
      <c r="AC76" s="486">
        <f t="shared" si="122"/>
        <v>250000</v>
      </c>
      <c r="AD76" s="486" t="e">
        <f t="shared" si="122"/>
        <v>#REF!</v>
      </c>
      <c r="AE76" s="486" t="e">
        <f t="shared" si="122"/>
        <v>#REF!</v>
      </c>
      <c r="AF76" s="486">
        <f t="shared" si="122"/>
        <v>300</v>
      </c>
      <c r="AG76" s="486">
        <f t="shared" si="122"/>
        <v>300000</v>
      </c>
      <c r="AH76" s="486" t="e">
        <f t="shared" si="122"/>
        <v>#REF!</v>
      </c>
      <c r="AI76" s="486" t="e">
        <f t="shared" si="122"/>
        <v>#REF!</v>
      </c>
      <c r="AJ76" s="486">
        <f t="shared" si="122"/>
        <v>50</v>
      </c>
      <c r="AK76" s="486">
        <f t="shared" si="122"/>
        <v>50000</v>
      </c>
      <c r="AL76" s="486" t="e">
        <f t="shared" ref="AL76:BG76" si="123">AL52</f>
        <v>#REF!</v>
      </c>
      <c r="AM76" s="486" t="e">
        <f t="shared" si="123"/>
        <v>#REF!</v>
      </c>
      <c r="AN76" s="486">
        <f t="shared" si="123"/>
        <v>100</v>
      </c>
      <c r="AO76" s="486">
        <f t="shared" si="123"/>
        <v>100000</v>
      </c>
      <c r="AP76" s="486" t="e">
        <f t="shared" si="123"/>
        <v>#REF!</v>
      </c>
      <c r="AQ76" s="486" t="e">
        <f t="shared" si="123"/>
        <v>#REF!</v>
      </c>
      <c r="AR76" s="486">
        <f t="shared" si="123"/>
        <v>150</v>
      </c>
      <c r="AS76" s="486">
        <f t="shared" si="123"/>
        <v>150000</v>
      </c>
      <c r="AT76" s="486" t="e">
        <f t="shared" si="123"/>
        <v>#REF!</v>
      </c>
      <c r="AU76" s="486" t="e">
        <f t="shared" si="123"/>
        <v>#REF!</v>
      </c>
      <c r="AV76" s="486">
        <f t="shared" si="123"/>
        <v>200</v>
      </c>
      <c r="AW76" s="486">
        <f t="shared" si="123"/>
        <v>200000</v>
      </c>
      <c r="AX76" s="486" t="e">
        <f t="shared" si="123"/>
        <v>#REF!</v>
      </c>
      <c r="AY76" s="486" t="e">
        <f t="shared" si="123"/>
        <v>#REF!</v>
      </c>
      <c r="AZ76" s="486">
        <f t="shared" si="123"/>
        <v>250</v>
      </c>
      <c r="BA76" s="486">
        <f t="shared" si="123"/>
        <v>250000</v>
      </c>
      <c r="BB76" s="486" t="e">
        <f t="shared" si="123"/>
        <v>#REF!</v>
      </c>
      <c r="BC76" s="486" t="e">
        <f t="shared" si="123"/>
        <v>#REF!</v>
      </c>
      <c r="BD76" s="486">
        <f t="shared" si="123"/>
        <v>300</v>
      </c>
      <c r="BE76" s="486">
        <f t="shared" si="123"/>
        <v>300000</v>
      </c>
      <c r="BF76" s="486" t="e">
        <f t="shared" si="123"/>
        <v>#REF!</v>
      </c>
      <c r="BG76" s="486" t="e">
        <f t="shared" si="123"/>
        <v>#REF!</v>
      </c>
    </row>
    <row r="77" spans="2:62" s="486" customFormat="1">
      <c r="B77" s="499" t="s">
        <v>553</v>
      </c>
      <c r="C77" s="48"/>
      <c r="D77" s="48"/>
      <c r="E77" s="48"/>
      <c r="F77" s="496">
        <f t="shared" ref="F77:AK77" si="124">F63</f>
        <v>1260</v>
      </c>
      <c r="G77" s="486">
        <f t="shared" si="124"/>
        <v>1260000</v>
      </c>
      <c r="H77" s="486">
        <f t="shared" si="124"/>
        <v>630</v>
      </c>
      <c r="I77" s="486">
        <f t="shared" si="124"/>
        <v>630000</v>
      </c>
      <c r="J77" s="486">
        <f t="shared" si="124"/>
        <v>150</v>
      </c>
      <c r="K77" s="486">
        <f t="shared" si="124"/>
        <v>150</v>
      </c>
      <c r="L77" s="486">
        <f t="shared" si="124"/>
        <v>30</v>
      </c>
      <c r="M77" s="486">
        <f t="shared" si="124"/>
        <v>30000</v>
      </c>
      <c r="N77" s="486" t="e">
        <f t="shared" si="124"/>
        <v>#REF!</v>
      </c>
      <c r="O77" s="486" t="e">
        <f t="shared" si="124"/>
        <v>#REF!</v>
      </c>
      <c r="P77" s="486">
        <f t="shared" si="124"/>
        <v>60</v>
      </c>
      <c r="Q77" s="486">
        <f t="shared" si="124"/>
        <v>60000</v>
      </c>
      <c r="R77" s="486" t="e">
        <f t="shared" si="124"/>
        <v>#REF!</v>
      </c>
      <c r="S77" s="486" t="e">
        <f t="shared" si="124"/>
        <v>#REF!</v>
      </c>
      <c r="T77" s="486">
        <f t="shared" si="124"/>
        <v>90</v>
      </c>
      <c r="U77" s="486">
        <f t="shared" si="124"/>
        <v>90000</v>
      </c>
      <c r="V77" s="486" t="e">
        <f t="shared" si="124"/>
        <v>#REF!</v>
      </c>
      <c r="W77" s="486" t="e">
        <f t="shared" si="124"/>
        <v>#REF!</v>
      </c>
      <c r="X77" s="486">
        <f t="shared" si="124"/>
        <v>120</v>
      </c>
      <c r="Y77" s="486">
        <f t="shared" si="124"/>
        <v>120000</v>
      </c>
      <c r="Z77" s="486" t="e">
        <f t="shared" si="124"/>
        <v>#REF!</v>
      </c>
      <c r="AA77" s="486" t="e">
        <f t="shared" si="124"/>
        <v>#REF!</v>
      </c>
      <c r="AB77" s="486">
        <f t="shared" si="124"/>
        <v>150</v>
      </c>
      <c r="AC77" s="486">
        <f t="shared" si="124"/>
        <v>150000</v>
      </c>
      <c r="AD77" s="486" t="e">
        <f t="shared" si="124"/>
        <v>#REF!</v>
      </c>
      <c r="AE77" s="486" t="e">
        <f t="shared" si="124"/>
        <v>#REF!</v>
      </c>
      <c r="AF77" s="486">
        <f t="shared" si="124"/>
        <v>180</v>
      </c>
      <c r="AG77" s="486">
        <f t="shared" si="124"/>
        <v>180000</v>
      </c>
      <c r="AH77" s="486" t="e">
        <f t="shared" si="124"/>
        <v>#REF!</v>
      </c>
      <c r="AI77" s="486" t="e">
        <f t="shared" si="124"/>
        <v>#REF!</v>
      </c>
      <c r="AJ77" s="486">
        <f t="shared" si="124"/>
        <v>30</v>
      </c>
      <c r="AK77" s="486">
        <f t="shared" si="124"/>
        <v>30000</v>
      </c>
      <c r="AL77" s="486" t="e">
        <f t="shared" ref="AL77:BG77" si="125">AL63</f>
        <v>#REF!</v>
      </c>
      <c r="AM77" s="486" t="e">
        <f t="shared" si="125"/>
        <v>#REF!</v>
      </c>
      <c r="AN77" s="486">
        <f t="shared" si="125"/>
        <v>60</v>
      </c>
      <c r="AO77" s="486">
        <f t="shared" si="125"/>
        <v>60000</v>
      </c>
      <c r="AP77" s="486" t="e">
        <f t="shared" si="125"/>
        <v>#REF!</v>
      </c>
      <c r="AQ77" s="486" t="e">
        <f t="shared" si="125"/>
        <v>#REF!</v>
      </c>
      <c r="AR77" s="486">
        <f t="shared" si="125"/>
        <v>90</v>
      </c>
      <c r="AS77" s="486">
        <f t="shared" si="125"/>
        <v>90000</v>
      </c>
      <c r="AT77" s="486" t="e">
        <f t="shared" si="125"/>
        <v>#REF!</v>
      </c>
      <c r="AU77" s="486" t="e">
        <f t="shared" si="125"/>
        <v>#REF!</v>
      </c>
      <c r="AV77" s="486">
        <f t="shared" si="125"/>
        <v>120</v>
      </c>
      <c r="AW77" s="486">
        <f t="shared" si="125"/>
        <v>120000</v>
      </c>
      <c r="AX77" s="486" t="e">
        <f t="shared" si="125"/>
        <v>#REF!</v>
      </c>
      <c r="AY77" s="486" t="e">
        <f t="shared" si="125"/>
        <v>#REF!</v>
      </c>
      <c r="AZ77" s="486">
        <f t="shared" si="125"/>
        <v>150</v>
      </c>
      <c r="BA77" s="486">
        <f t="shared" si="125"/>
        <v>150000</v>
      </c>
      <c r="BB77" s="486" t="e">
        <f t="shared" si="125"/>
        <v>#REF!</v>
      </c>
      <c r="BC77" s="486" t="e">
        <f t="shared" si="125"/>
        <v>#REF!</v>
      </c>
      <c r="BD77" s="486">
        <f t="shared" si="125"/>
        <v>180</v>
      </c>
      <c r="BE77" s="486">
        <f t="shared" si="125"/>
        <v>180000</v>
      </c>
      <c r="BF77" s="486" t="e">
        <f t="shared" si="125"/>
        <v>#REF!</v>
      </c>
      <c r="BG77" s="486" t="e">
        <f t="shared" si="125"/>
        <v>#REF!</v>
      </c>
    </row>
    <row r="78" spans="2:62" s="486" customFormat="1">
      <c r="B78" s="499" t="s">
        <v>554</v>
      </c>
      <c r="C78" s="48"/>
      <c r="D78" s="48"/>
      <c r="E78" s="48"/>
      <c r="F78" s="496">
        <f t="shared" ref="F78:AK78" si="126">F64+F30</f>
        <v>6720</v>
      </c>
      <c r="G78" s="486">
        <f t="shared" si="126"/>
        <v>6720000</v>
      </c>
      <c r="H78" s="486">
        <f t="shared" si="126"/>
        <v>3360</v>
      </c>
      <c r="I78" s="486">
        <f t="shared" si="126"/>
        <v>3360000</v>
      </c>
      <c r="J78" s="486">
        <f t="shared" si="126"/>
        <v>800</v>
      </c>
      <c r="K78" s="486">
        <f t="shared" si="126"/>
        <v>800</v>
      </c>
      <c r="L78" s="486">
        <f t="shared" si="126"/>
        <v>160</v>
      </c>
      <c r="M78" s="486">
        <f t="shared" si="126"/>
        <v>160000</v>
      </c>
      <c r="N78" s="486" t="e">
        <f t="shared" si="126"/>
        <v>#REF!</v>
      </c>
      <c r="O78" s="486" t="e">
        <f t="shared" si="126"/>
        <v>#REF!</v>
      </c>
      <c r="P78" s="486">
        <f t="shared" si="126"/>
        <v>320</v>
      </c>
      <c r="Q78" s="486">
        <f t="shared" si="126"/>
        <v>320000</v>
      </c>
      <c r="R78" s="486" t="e">
        <f t="shared" si="126"/>
        <v>#REF!</v>
      </c>
      <c r="S78" s="486" t="e">
        <f t="shared" si="126"/>
        <v>#REF!</v>
      </c>
      <c r="T78" s="486">
        <f t="shared" si="126"/>
        <v>480</v>
      </c>
      <c r="U78" s="486">
        <f t="shared" si="126"/>
        <v>480000</v>
      </c>
      <c r="V78" s="486" t="e">
        <f t="shared" si="126"/>
        <v>#REF!</v>
      </c>
      <c r="W78" s="486" t="e">
        <f t="shared" si="126"/>
        <v>#REF!</v>
      </c>
      <c r="X78" s="486">
        <f t="shared" si="126"/>
        <v>640</v>
      </c>
      <c r="Y78" s="486">
        <f t="shared" si="126"/>
        <v>640000</v>
      </c>
      <c r="Z78" s="486" t="e">
        <f t="shared" si="126"/>
        <v>#REF!</v>
      </c>
      <c r="AA78" s="486" t="e">
        <f t="shared" si="126"/>
        <v>#REF!</v>
      </c>
      <c r="AB78" s="486">
        <f t="shared" si="126"/>
        <v>800</v>
      </c>
      <c r="AC78" s="486">
        <f t="shared" si="126"/>
        <v>800000</v>
      </c>
      <c r="AD78" s="486" t="e">
        <f t="shared" si="126"/>
        <v>#REF!</v>
      </c>
      <c r="AE78" s="486" t="e">
        <f t="shared" si="126"/>
        <v>#REF!</v>
      </c>
      <c r="AF78" s="486">
        <f t="shared" si="126"/>
        <v>960</v>
      </c>
      <c r="AG78" s="486">
        <f t="shared" si="126"/>
        <v>960000</v>
      </c>
      <c r="AH78" s="486" t="e">
        <f t="shared" si="126"/>
        <v>#REF!</v>
      </c>
      <c r="AI78" s="486" t="e">
        <f t="shared" si="126"/>
        <v>#REF!</v>
      </c>
      <c r="AJ78" s="486">
        <f t="shared" si="126"/>
        <v>160</v>
      </c>
      <c r="AK78" s="486">
        <f t="shared" si="126"/>
        <v>160000</v>
      </c>
      <c r="AL78" s="486" t="e">
        <f t="shared" ref="AL78:BG78" si="127">AL64+AL30</f>
        <v>#REF!</v>
      </c>
      <c r="AM78" s="486" t="e">
        <f t="shared" si="127"/>
        <v>#REF!</v>
      </c>
      <c r="AN78" s="486">
        <f t="shared" si="127"/>
        <v>320</v>
      </c>
      <c r="AO78" s="486">
        <f t="shared" si="127"/>
        <v>320000</v>
      </c>
      <c r="AP78" s="486" t="e">
        <f t="shared" si="127"/>
        <v>#REF!</v>
      </c>
      <c r="AQ78" s="486" t="e">
        <f t="shared" si="127"/>
        <v>#REF!</v>
      </c>
      <c r="AR78" s="486">
        <f t="shared" si="127"/>
        <v>480</v>
      </c>
      <c r="AS78" s="486">
        <f t="shared" si="127"/>
        <v>480000</v>
      </c>
      <c r="AT78" s="486" t="e">
        <f t="shared" si="127"/>
        <v>#REF!</v>
      </c>
      <c r="AU78" s="486" t="e">
        <f t="shared" si="127"/>
        <v>#REF!</v>
      </c>
      <c r="AV78" s="486">
        <f t="shared" si="127"/>
        <v>640</v>
      </c>
      <c r="AW78" s="486">
        <f t="shared" si="127"/>
        <v>640000</v>
      </c>
      <c r="AX78" s="486" t="e">
        <f t="shared" si="127"/>
        <v>#REF!</v>
      </c>
      <c r="AY78" s="486" t="e">
        <f t="shared" si="127"/>
        <v>#REF!</v>
      </c>
      <c r="AZ78" s="486">
        <f t="shared" si="127"/>
        <v>800</v>
      </c>
      <c r="BA78" s="486">
        <f t="shared" si="127"/>
        <v>800000</v>
      </c>
      <c r="BB78" s="486" t="e">
        <f t="shared" si="127"/>
        <v>#REF!</v>
      </c>
      <c r="BC78" s="486" t="e">
        <f t="shared" si="127"/>
        <v>#REF!</v>
      </c>
      <c r="BD78" s="486">
        <f t="shared" si="127"/>
        <v>960</v>
      </c>
      <c r="BE78" s="486">
        <f t="shared" si="127"/>
        <v>960000</v>
      </c>
      <c r="BF78" s="486" t="e">
        <f t="shared" si="127"/>
        <v>#REF!</v>
      </c>
      <c r="BG78" s="486" t="e">
        <f t="shared" si="127"/>
        <v>#REF!</v>
      </c>
    </row>
    <row r="79" spans="2:62" s="486" customFormat="1">
      <c r="B79" s="499" t="s">
        <v>555</v>
      </c>
      <c r="C79" s="48"/>
      <c r="D79" s="48"/>
      <c r="E79" s="48"/>
      <c r="F79" s="496">
        <f t="shared" ref="F79:AK79" si="128">F31</f>
        <v>3360</v>
      </c>
      <c r="G79" s="486">
        <f t="shared" si="128"/>
        <v>3360000</v>
      </c>
      <c r="H79" s="486">
        <f t="shared" si="128"/>
        <v>1680</v>
      </c>
      <c r="I79" s="486">
        <f t="shared" si="128"/>
        <v>1680000</v>
      </c>
      <c r="J79" s="486">
        <f t="shared" si="128"/>
        <v>400</v>
      </c>
      <c r="K79" s="486">
        <f t="shared" si="128"/>
        <v>400</v>
      </c>
      <c r="L79" s="486">
        <f t="shared" si="128"/>
        <v>80</v>
      </c>
      <c r="M79" s="486">
        <f t="shared" si="128"/>
        <v>80000</v>
      </c>
      <c r="N79" s="486" t="e">
        <f t="shared" si="128"/>
        <v>#REF!</v>
      </c>
      <c r="O79" s="486" t="e">
        <f t="shared" si="128"/>
        <v>#REF!</v>
      </c>
      <c r="P79" s="486">
        <f t="shared" si="128"/>
        <v>160</v>
      </c>
      <c r="Q79" s="486">
        <f t="shared" si="128"/>
        <v>160000</v>
      </c>
      <c r="R79" s="486" t="e">
        <f t="shared" si="128"/>
        <v>#REF!</v>
      </c>
      <c r="S79" s="486" t="e">
        <f t="shared" si="128"/>
        <v>#REF!</v>
      </c>
      <c r="T79" s="486">
        <f t="shared" si="128"/>
        <v>240</v>
      </c>
      <c r="U79" s="486">
        <f t="shared" si="128"/>
        <v>240000</v>
      </c>
      <c r="V79" s="486" t="e">
        <f t="shared" si="128"/>
        <v>#REF!</v>
      </c>
      <c r="W79" s="486" t="e">
        <f t="shared" si="128"/>
        <v>#REF!</v>
      </c>
      <c r="X79" s="486">
        <f t="shared" si="128"/>
        <v>320</v>
      </c>
      <c r="Y79" s="486">
        <f t="shared" si="128"/>
        <v>320000</v>
      </c>
      <c r="Z79" s="486" t="e">
        <f t="shared" si="128"/>
        <v>#REF!</v>
      </c>
      <c r="AA79" s="486" t="e">
        <f t="shared" si="128"/>
        <v>#REF!</v>
      </c>
      <c r="AB79" s="486">
        <f t="shared" si="128"/>
        <v>400</v>
      </c>
      <c r="AC79" s="486">
        <f t="shared" si="128"/>
        <v>400000</v>
      </c>
      <c r="AD79" s="486" t="e">
        <f t="shared" si="128"/>
        <v>#REF!</v>
      </c>
      <c r="AE79" s="486" t="e">
        <f t="shared" si="128"/>
        <v>#REF!</v>
      </c>
      <c r="AF79" s="486">
        <f t="shared" si="128"/>
        <v>480</v>
      </c>
      <c r="AG79" s="486">
        <f t="shared" si="128"/>
        <v>480000</v>
      </c>
      <c r="AH79" s="486" t="e">
        <f t="shared" si="128"/>
        <v>#REF!</v>
      </c>
      <c r="AI79" s="486" t="e">
        <f t="shared" si="128"/>
        <v>#REF!</v>
      </c>
      <c r="AJ79" s="486">
        <f t="shared" si="128"/>
        <v>80</v>
      </c>
      <c r="AK79" s="486">
        <f t="shared" si="128"/>
        <v>80000</v>
      </c>
      <c r="AL79" s="486" t="e">
        <f t="shared" ref="AL79:BG79" si="129">AL31</f>
        <v>#REF!</v>
      </c>
      <c r="AM79" s="486" t="e">
        <f t="shared" si="129"/>
        <v>#REF!</v>
      </c>
      <c r="AN79" s="486">
        <f t="shared" si="129"/>
        <v>160</v>
      </c>
      <c r="AO79" s="486">
        <f t="shared" si="129"/>
        <v>160000</v>
      </c>
      <c r="AP79" s="486" t="e">
        <f t="shared" si="129"/>
        <v>#REF!</v>
      </c>
      <c r="AQ79" s="486" t="e">
        <f t="shared" si="129"/>
        <v>#REF!</v>
      </c>
      <c r="AR79" s="486">
        <f t="shared" si="129"/>
        <v>240</v>
      </c>
      <c r="AS79" s="486">
        <f t="shared" si="129"/>
        <v>240000</v>
      </c>
      <c r="AT79" s="486" t="e">
        <f t="shared" si="129"/>
        <v>#REF!</v>
      </c>
      <c r="AU79" s="486" t="e">
        <f t="shared" si="129"/>
        <v>#REF!</v>
      </c>
      <c r="AV79" s="486">
        <f t="shared" si="129"/>
        <v>320</v>
      </c>
      <c r="AW79" s="486">
        <f t="shared" si="129"/>
        <v>320000</v>
      </c>
      <c r="AX79" s="486" t="e">
        <f t="shared" si="129"/>
        <v>#REF!</v>
      </c>
      <c r="AY79" s="486" t="e">
        <f t="shared" si="129"/>
        <v>#REF!</v>
      </c>
      <c r="AZ79" s="486">
        <f t="shared" si="129"/>
        <v>400</v>
      </c>
      <c r="BA79" s="486">
        <f t="shared" si="129"/>
        <v>400000</v>
      </c>
      <c r="BB79" s="486" t="e">
        <f t="shared" si="129"/>
        <v>#REF!</v>
      </c>
      <c r="BC79" s="486" t="e">
        <f t="shared" si="129"/>
        <v>#REF!</v>
      </c>
      <c r="BD79" s="486">
        <f t="shared" si="129"/>
        <v>480</v>
      </c>
      <c r="BE79" s="486">
        <f t="shared" si="129"/>
        <v>480000</v>
      </c>
      <c r="BF79" s="486" t="e">
        <f t="shared" si="129"/>
        <v>#REF!</v>
      </c>
      <c r="BG79" s="486" t="e">
        <f t="shared" si="129"/>
        <v>#REF!</v>
      </c>
    </row>
    <row r="80" spans="2:62" s="486" customFormat="1">
      <c r="B80" s="499" t="s">
        <v>556</v>
      </c>
      <c r="C80" s="48"/>
      <c r="D80" s="48"/>
      <c r="E80" s="48"/>
      <c r="F80" s="496">
        <f>F65</f>
        <v>3360</v>
      </c>
      <c r="G80" s="486">
        <f t="shared" ref="G80:AN81" si="130">G65</f>
        <v>3360000</v>
      </c>
      <c r="H80" s="486">
        <f t="shared" si="130"/>
        <v>1680</v>
      </c>
      <c r="I80" s="486">
        <f t="shared" si="130"/>
        <v>1680000</v>
      </c>
      <c r="J80" s="486">
        <f t="shared" si="130"/>
        <v>400</v>
      </c>
      <c r="K80" s="486">
        <f t="shared" si="130"/>
        <v>400</v>
      </c>
      <c r="L80" s="486">
        <f t="shared" si="130"/>
        <v>80</v>
      </c>
      <c r="M80" s="486">
        <f t="shared" si="130"/>
        <v>80000</v>
      </c>
      <c r="N80" s="486" t="e">
        <f t="shared" si="130"/>
        <v>#REF!</v>
      </c>
      <c r="O80" s="486" t="e">
        <f t="shared" si="130"/>
        <v>#REF!</v>
      </c>
      <c r="P80" s="486">
        <f t="shared" si="130"/>
        <v>160</v>
      </c>
      <c r="Q80" s="486">
        <f t="shared" si="130"/>
        <v>160000</v>
      </c>
      <c r="R80" s="486" t="e">
        <f t="shared" si="130"/>
        <v>#REF!</v>
      </c>
      <c r="S80" s="486" t="e">
        <f t="shared" si="130"/>
        <v>#REF!</v>
      </c>
      <c r="T80" s="486">
        <f t="shared" si="130"/>
        <v>240</v>
      </c>
      <c r="U80" s="486">
        <f t="shared" si="130"/>
        <v>240000</v>
      </c>
      <c r="V80" s="486" t="e">
        <f t="shared" si="130"/>
        <v>#REF!</v>
      </c>
      <c r="W80" s="486" t="e">
        <f t="shared" si="130"/>
        <v>#REF!</v>
      </c>
      <c r="X80" s="486">
        <f t="shared" si="130"/>
        <v>320</v>
      </c>
      <c r="Y80" s="486">
        <f t="shared" si="130"/>
        <v>320000</v>
      </c>
      <c r="Z80" s="486" t="e">
        <f t="shared" si="130"/>
        <v>#REF!</v>
      </c>
      <c r="AA80" s="486" t="e">
        <f t="shared" si="130"/>
        <v>#REF!</v>
      </c>
      <c r="AB80" s="486">
        <f t="shared" si="130"/>
        <v>400</v>
      </c>
      <c r="AC80" s="486">
        <f t="shared" si="130"/>
        <v>400000</v>
      </c>
      <c r="AD80" s="486" t="e">
        <f t="shared" si="130"/>
        <v>#REF!</v>
      </c>
      <c r="AE80" s="486" t="e">
        <f t="shared" si="130"/>
        <v>#REF!</v>
      </c>
      <c r="AF80" s="486">
        <f t="shared" si="130"/>
        <v>480</v>
      </c>
      <c r="AG80" s="486">
        <f t="shared" si="130"/>
        <v>480000</v>
      </c>
      <c r="AH80" s="486" t="e">
        <f t="shared" si="130"/>
        <v>#REF!</v>
      </c>
      <c r="AI80" s="486" t="e">
        <f t="shared" si="130"/>
        <v>#REF!</v>
      </c>
      <c r="AJ80" s="486">
        <f t="shared" si="130"/>
        <v>80</v>
      </c>
      <c r="AK80" s="486">
        <f t="shared" si="130"/>
        <v>80000</v>
      </c>
      <c r="AL80" s="486" t="e">
        <f t="shared" si="130"/>
        <v>#REF!</v>
      </c>
      <c r="AM80" s="486" t="e">
        <f t="shared" si="130"/>
        <v>#REF!</v>
      </c>
      <c r="AN80" s="486">
        <f t="shared" si="130"/>
        <v>160</v>
      </c>
      <c r="AO80" s="486">
        <f>AO65</f>
        <v>160000</v>
      </c>
      <c r="AP80" s="486" t="e">
        <f t="shared" ref="AP80:AX81" si="131">AP65</f>
        <v>#REF!</v>
      </c>
      <c r="AQ80" s="486" t="e">
        <f t="shared" si="131"/>
        <v>#REF!</v>
      </c>
      <c r="AR80" s="486">
        <f t="shared" si="131"/>
        <v>240</v>
      </c>
      <c r="AS80" s="486">
        <f t="shared" si="131"/>
        <v>240000</v>
      </c>
      <c r="AT80" s="486" t="e">
        <f t="shared" si="131"/>
        <v>#REF!</v>
      </c>
      <c r="AU80" s="486" t="e">
        <f t="shared" si="131"/>
        <v>#REF!</v>
      </c>
      <c r="AV80" s="486">
        <f t="shared" si="131"/>
        <v>320</v>
      </c>
      <c r="AW80" s="486">
        <f t="shared" si="131"/>
        <v>320000</v>
      </c>
      <c r="AX80" s="486" t="e">
        <f t="shared" si="131"/>
        <v>#REF!</v>
      </c>
      <c r="AY80" s="486" t="e">
        <f>AY65</f>
        <v>#REF!</v>
      </c>
      <c r="AZ80" s="486">
        <f t="shared" ref="AZ80:BG81" si="132">AZ65</f>
        <v>400</v>
      </c>
      <c r="BA80" s="486">
        <f t="shared" si="132"/>
        <v>400000</v>
      </c>
      <c r="BB80" s="486" t="e">
        <f t="shared" si="132"/>
        <v>#REF!</v>
      </c>
      <c r="BC80" s="486" t="e">
        <f t="shared" si="132"/>
        <v>#REF!</v>
      </c>
      <c r="BD80" s="486">
        <f t="shared" si="132"/>
        <v>480</v>
      </c>
      <c r="BE80" s="486">
        <f t="shared" si="132"/>
        <v>480000</v>
      </c>
      <c r="BF80" s="486" t="e">
        <f t="shared" si="132"/>
        <v>#REF!</v>
      </c>
      <c r="BG80" s="486" t="e">
        <f t="shared" si="132"/>
        <v>#REF!</v>
      </c>
    </row>
    <row r="81" spans="1:60" s="486" customFormat="1">
      <c r="B81" s="499" t="s">
        <v>557</v>
      </c>
      <c r="C81" s="48"/>
      <c r="D81" s="48"/>
      <c r="E81" s="48"/>
      <c r="F81" s="496">
        <f>F66</f>
        <v>6720</v>
      </c>
      <c r="G81" s="486">
        <f t="shared" si="130"/>
        <v>6720000</v>
      </c>
      <c r="H81" s="486">
        <f t="shared" si="130"/>
        <v>3360</v>
      </c>
      <c r="I81" s="486">
        <f t="shared" si="130"/>
        <v>3360000</v>
      </c>
      <c r="J81" s="486">
        <f t="shared" si="130"/>
        <v>800</v>
      </c>
      <c r="K81" s="486">
        <f t="shared" si="130"/>
        <v>800</v>
      </c>
      <c r="L81" s="486">
        <f t="shared" si="130"/>
        <v>160</v>
      </c>
      <c r="M81" s="486">
        <f t="shared" si="130"/>
        <v>160000</v>
      </c>
      <c r="N81" s="486" t="e">
        <f t="shared" si="130"/>
        <v>#REF!</v>
      </c>
      <c r="O81" s="486" t="e">
        <f t="shared" si="130"/>
        <v>#REF!</v>
      </c>
      <c r="P81" s="486">
        <f t="shared" si="130"/>
        <v>320</v>
      </c>
      <c r="Q81" s="486">
        <f t="shared" si="130"/>
        <v>320000</v>
      </c>
      <c r="R81" s="486" t="e">
        <f t="shared" si="130"/>
        <v>#REF!</v>
      </c>
      <c r="S81" s="486" t="e">
        <f t="shared" si="130"/>
        <v>#REF!</v>
      </c>
      <c r="T81" s="486">
        <f t="shared" si="130"/>
        <v>480</v>
      </c>
      <c r="U81" s="486">
        <f t="shared" si="130"/>
        <v>480000</v>
      </c>
      <c r="V81" s="486" t="e">
        <f t="shared" si="130"/>
        <v>#REF!</v>
      </c>
      <c r="W81" s="486" t="e">
        <f t="shared" si="130"/>
        <v>#REF!</v>
      </c>
      <c r="X81" s="486">
        <f t="shared" si="130"/>
        <v>640</v>
      </c>
      <c r="Y81" s="486">
        <f t="shared" si="130"/>
        <v>640000</v>
      </c>
      <c r="Z81" s="486" t="e">
        <f t="shared" si="130"/>
        <v>#REF!</v>
      </c>
      <c r="AA81" s="486" t="e">
        <f t="shared" si="130"/>
        <v>#REF!</v>
      </c>
      <c r="AB81" s="486">
        <f t="shared" si="130"/>
        <v>800</v>
      </c>
      <c r="AC81" s="486">
        <f t="shared" si="130"/>
        <v>800000</v>
      </c>
      <c r="AD81" s="486" t="e">
        <f t="shared" si="130"/>
        <v>#REF!</v>
      </c>
      <c r="AE81" s="486" t="e">
        <f t="shared" si="130"/>
        <v>#REF!</v>
      </c>
      <c r="AF81" s="486">
        <f t="shared" si="130"/>
        <v>960</v>
      </c>
      <c r="AG81" s="486">
        <f t="shared" si="130"/>
        <v>960000</v>
      </c>
      <c r="AH81" s="486" t="e">
        <f t="shared" si="130"/>
        <v>#REF!</v>
      </c>
      <c r="AI81" s="486" t="e">
        <f t="shared" si="130"/>
        <v>#REF!</v>
      </c>
      <c r="AJ81" s="486">
        <f t="shared" si="130"/>
        <v>160</v>
      </c>
      <c r="AK81" s="486">
        <f t="shared" si="130"/>
        <v>160000</v>
      </c>
      <c r="AL81" s="486" t="e">
        <f t="shared" si="130"/>
        <v>#REF!</v>
      </c>
      <c r="AM81" s="486" t="e">
        <f t="shared" si="130"/>
        <v>#REF!</v>
      </c>
      <c r="AN81" s="486">
        <f t="shared" si="130"/>
        <v>320</v>
      </c>
      <c r="AO81" s="486">
        <f>AO66</f>
        <v>320000</v>
      </c>
      <c r="AP81" s="486" t="e">
        <f t="shared" si="131"/>
        <v>#REF!</v>
      </c>
      <c r="AQ81" s="486" t="e">
        <f t="shared" si="131"/>
        <v>#REF!</v>
      </c>
      <c r="AR81" s="486">
        <f t="shared" si="131"/>
        <v>480</v>
      </c>
      <c r="AS81" s="486">
        <f t="shared" si="131"/>
        <v>480000</v>
      </c>
      <c r="AT81" s="486" t="e">
        <f t="shared" si="131"/>
        <v>#REF!</v>
      </c>
      <c r="AU81" s="486" t="e">
        <f t="shared" si="131"/>
        <v>#REF!</v>
      </c>
      <c r="AV81" s="486">
        <f t="shared" si="131"/>
        <v>640</v>
      </c>
      <c r="AW81" s="486">
        <f t="shared" si="131"/>
        <v>640000</v>
      </c>
      <c r="AX81" s="486" t="e">
        <f t="shared" si="131"/>
        <v>#REF!</v>
      </c>
      <c r="AY81" s="486" t="e">
        <f>AY66</f>
        <v>#REF!</v>
      </c>
      <c r="AZ81" s="486">
        <f t="shared" si="132"/>
        <v>800</v>
      </c>
      <c r="BA81" s="486">
        <f t="shared" si="132"/>
        <v>800000</v>
      </c>
      <c r="BB81" s="486" t="e">
        <f t="shared" si="132"/>
        <v>#REF!</v>
      </c>
      <c r="BC81" s="486" t="e">
        <f t="shared" si="132"/>
        <v>#REF!</v>
      </c>
      <c r="BD81" s="486">
        <f t="shared" si="132"/>
        <v>960</v>
      </c>
      <c r="BE81" s="486">
        <f t="shared" si="132"/>
        <v>960000</v>
      </c>
      <c r="BF81" s="486" t="e">
        <f t="shared" si="132"/>
        <v>#REF!</v>
      </c>
      <c r="BG81" s="486" t="e">
        <f t="shared" si="132"/>
        <v>#REF!</v>
      </c>
    </row>
    <row r="82" spans="1:60" s="486" customFormat="1">
      <c r="B82" s="499"/>
      <c r="C82" s="48"/>
      <c r="D82" s="48"/>
      <c r="E82" s="48"/>
      <c r="F82" s="496"/>
    </row>
    <row r="83" spans="1:60" s="86" customFormat="1">
      <c r="A83" s="65" t="s">
        <v>878</v>
      </c>
      <c r="B83" s="89"/>
      <c r="C83" s="61"/>
      <c r="D83" s="61"/>
      <c r="E83" s="61"/>
      <c r="F83" s="87"/>
    </row>
    <row r="84" spans="1:60" s="471" customFormat="1">
      <c r="B84" s="472"/>
      <c r="C84" s="473"/>
      <c r="D84" s="473"/>
      <c r="E84" s="473"/>
      <c r="F84" s="474"/>
      <c r="N84" s="475"/>
      <c r="O84" s="475"/>
      <c r="R84" s="475"/>
      <c r="S84" s="475"/>
      <c r="V84" s="475"/>
      <c r="W84" s="475"/>
      <c r="Z84" s="475"/>
      <c r="AA84" s="475"/>
      <c r="AD84" s="475"/>
      <c r="AE84" s="475"/>
      <c r="AH84" s="475"/>
      <c r="AI84" s="475"/>
      <c r="AL84" s="475"/>
      <c r="AM84" s="475"/>
      <c r="AP84" s="475"/>
      <c r="AQ84" s="475"/>
      <c r="AT84" s="475"/>
      <c r="AU84" s="475"/>
      <c r="AX84" s="475"/>
      <c r="AY84" s="475"/>
      <c r="BB84" s="475"/>
      <c r="BC84" s="475"/>
      <c r="BF84" s="475"/>
      <c r="BG84" s="475"/>
    </row>
    <row r="85" spans="1:60" s="86" customFormat="1">
      <c r="B85" s="90"/>
      <c r="C85" s="68"/>
      <c r="D85" s="68"/>
      <c r="E85" s="68"/>
      <c r="F85" s="87"/>
      <c r="N85" s="88"/>
      <c r="O85" s="88"/>
      <c r="R85" s="88"/>
      <c r="S85" s="88"/>
      <c r="V85" s="88"/>
      <c r="W85" s="88"/>
      <c r="Z85" s="88"/>
      <c r="AA85" s="88"/>
      <c r="AD85" s="88"/>
      <c r="AE85" s="88"/>
      <c r="AH85" s="88"/>
      <c r="AI85" s="88"/>
      <c r="AL85" s="88"/>
      <c r="AM85" s="88"/>
      <c r="AP85" s="88"/>
      <c r="AQ85" s="88"/>
      <c r="AT85" s="88"/>
      <c r="AU85" s="88"/>
      <c r="AX85" s="88"/>
      <c r="AY85" s="88"/>
      <c r="BB85" s="88"/>
      <c r="BC85" s="88"/>
      <c r="BF85" s="88"/>
      <c r="BG85" s="88"/>
    </row>
    <row r="86" spans="1:60" s="86" customFormat="1">
      <c r="B86" s="90"/>
      <c r="C86" s="68"/>
      <c r="D86" s="68"/>
      <c r="E86" s="68"/>
      <c r="F86" s="87"/>
      <c r="N86" s="88"/>
      <c r="O86" s="88"/>
      <c r="R86" s="88"/>
      <c r="S86" s="88"/>
      <c r="V86" s="88"/>
      <c r="W86" s="88"/>
      <c r="Z86" s="88"/>
      <c r="AA86" s="88"/>
      <c r="AD86" s="88"/>
      <c r="AE86" s="88"/>
      <c r="AH86" s="88"/>
      <c r="AI86" s="88"/>
      <c r="AL86" s="88"/>
      <c r="AM86" s="88"/>
      <c r="AP86" s="88"/>
      <c r="AQ86" s="88"/>
      <c r="AT86" s="88"/>
      <c r="AU86" s="88"/>
      <c r="AX86" s="88"/>
      <c r="AY86" s="88"/>
      <c r="BB86" s="88"/>
      <c r="BC86" s="88"/>
      <c r="BF86" s="88"/>
      <c r="BG86" s="88"/>
    </row>
    <row r="87" spans="1:60" s="86" customFormat="1">
      <c r="B87" s="90"/>
      <c r="C87" s="68"/>
      <c r="D87" s="68"/>
      <c r="E87" s="68"/>
      <c r="F87" s="87"/>
      <c r="N87" s="88"/>
      <c r="O87" s="88"/>
      <c r="R87" s="88"/>
      <c r="S87" s="88"/>
      <c r="V87" s="88"/>
      <c r="W87" s="88"/>
      <c r="Z87" s="88"/>
      <c r="AA87" s="88"/>
      <c r="AD87" s="88"/>
      <c r="AE87" s="88"/>
      <c r="AH87" s="88"/>
      <c r="AI87" s="88"/>
      <c r="AL87" s="88"/>
      <c r="AM87" s="88"/>
      <c r="AP87" s="88"/>
      <c r="AQ87" s="88"/>
      <c r="AT87" s="88"/>
      <c r="AU87" s="88"/>
      <c r="AX87" s="88"/>
      <c r="AY87" s="88"/>
      <c r="BB87" s="88"/>
      <c r="BC87" s="88"/>
      <c r="BF87" s="88"/>
      <c r="BG87" s="88"/>
    </row>
    <row r="88" spans="1:60" s="481" customFormat="1">
      <c r="A88" s="478" t="s">
        <v>340</v>
      </c>
      <c r="B88" s="479" t="s">
        <v>368</v>
      </c>
      <c r="C88" s="478" t="s">
        <v>369</v>
      </c>
      <c r="D88" s="478" t="s">
        <v>785</v>
      </c>
      <c r="E88" s="480" t="s">
        <v>836</v>
      </c>
      <c r="F88" s="482" t="s">
        <v>39</v>
      </c>
      <c r="I88" s="483"/>
      <c r="L88" s="483"/>
      <c r="M88" s="483"/>
      <c r="P88" s="483"/>
      <c r="Q88" s="483"/>
      <c r="T88" s="483"/>
      <c r="U88" s="483"/>
      <c r="X88" s="483"/>
      <c r="Y88" s="483"/>
      <c r="AB88" s="483"/>
      <c r="AC88" s="483"/>
      <c r="AF88" s="483"/>
      <c r="AG88" s="483"/>
      <c r="AJ88" s="483"/>
      <c r="AK88" s="483"/>
      <c r="AN88" s="483"/>
      <c r="AO88" s="483"/>
      <c r="AR88" s="483"/>
      <c r="AS88" s="483"/>
      <c r="AV88" s="483"/>
      <c r="AW88" s="483"/>
      <c r="AZ88" s="483"/>
      <c r="BA88" s="483"/>
    </row>
    <row r="89" spans="1:60" ht="126">
      <c r="A89" s="73">
        <v>1</v>
      </c>
      <c r="B89" s="93" t="s">
        <v>124</v>
      </c>
      <c r="C89" s="94" t="s">
        <v>810</v>
      </c>
      <c r="D89" s="582" t="s">
        <v>787</v>
      </c>
      <c r="E89" s="77"/>
      <c r="F89" s="99" t="s">
        <v>117</v>
      </c>
      <c r="I89" s="72"/>
      <c r="J89" s="74"/>
      <c r="K89" s="72"/>
      <c r="L89" s="33" t="s">
        <v>740</v>
      </c>
      <c r="N89" s="69"/>
      <c r="P89" s="71"/>
      <c r="R89" s="69"/>
      <c r="T89" s="71"/>
      <c r="V89" s="69"/>
      <c r="X89" s="71"/>
      <c r="Z89" s="69"/>
      <c r="AB89" s="71"/>
      <c r="AD89" s="69"/>
      <c r="AF89" s="71"/>
      <c r="AH89" s="69"/>
      <c r="AJ89" s="71"/>
      <c r="AL89" s="69"/>
      <c r="AN89" s="71"/>
      <c r="AP89" s="69"/>
      <c r="AR89" s="71"/>
      <c r="AT89" s="69"/>
      <c r="AV89" s="71"/>
      <c r="AX89" s="69"/>
      <c r="AZ89" s="71"/>
      <c r="BB89" s="69"/>
      <c r="BD89" s="71"/>
      <c r="BF89" s="69"/>
      <c r="BH89" s="71"/>
    </row>
    <row r="90" spans="1:60">
      <c r="A90" s="73">
        <v>2</v>
      </c>
      <c r="B90" s="93" t="s">
        <v>467</v>
      </c>
      <c r="C90" s="94" t="s">
        <v>469</v>
      </c>
      <c r="D90" s="92" t="s">
        <v>146</v>
      </c>
      <c r="E90" s="92" t="s">
        <v>967</v>
      </c>
      <c r="F90" s="99" t="s">
        <v>510</v>
      </c>
      <c r="I90" s="74"/>
      <c r="K90" s="74"/>
      <c r="M90" s="71"/>
      <c r="O90" s="69"/>
      <c r="Q90" s="71"/>
      <c r="S90" s="69"/>
      <c r="U90" s="71"/>
      <c r="W90" s="69"/>
      <c r="Y90" s="71"/>
      <c r="AA90" s="69"/>
      <c r="AC90" s="71"/>
      <c r="AE90" s="69"/>
      <c r="AG90" s="71"/>
      <c r="AI90" s="69"/>
      <c r="AK90" s="71"/>
      <c r="AM90" s="69"/>
      <c r="AO90" s="71"/>
      <c r="AQ90" s="69"/>
      <c r="AS90" s="71"/>
      <c r="AU90" s="69"/>
      <c r="AW90" s="71"/>
      <c r="AY90" s="69"/>
      <c r="BA90" s="71"/>
      <c r="BC90" s="69"/>
      <c r="BE90" s="71"/>
      <c r="BG90" s="69"/>
    </row>
    <row r="91" spans="1:60">
      <c r="A91" s="73">
        <v>3</v>
      </c>
      <c r="B91" s="93" t="s">
        <v>468</v>
      </c>
      <c r="C91" s="94" t="s">
        <v>470</v>
      </c>
      <c r="D91" s="92" t="s">
        <v>146</v>
      </c>
      <c r="E91" s="92" t="s">
        <v>968</v>
      </c>
      <c r="F91" s="99" t="s">
        <v>511</v>
      </c>
      <c r="M91" s="71"/>
      <c r="O91" s="69"/>
      <c r="Q91" s="71"/>
      <c r="S91" s="69"/>
      <c r="U91" s="71"/>
      <c r="W91" s="69"/>
      <c r="Y91" s="71"/>
      <c r="AA91" s="69"/>
      <c r="AC91" s="71"/>
      <c r="AE91" s="69"/>
      <c r="AG91" s="71"/>
      <c r="AI91" s="69"/>
      <c r="AK91" s="71"/>
      <c r="AM91" s="69"/>
      <c r="AO91" s="71"/>
      <c r="AQ91" s="69"/>
      <c r="AS91" s="71"/>
      <c r="AU91" s="69"/>
      <c r="AW91" s="71"/>
      <c r="AY91" s="69"/>
      <c r="BA91" s="71"/>
      <c r="BC91" s="69"/>
      <c r="BE91" s="71"/>
      <c r="BG91" s="69"/>
    </row>
    <row r="92" spans="1:60">
      <c r="A92" s="73">
        <v>4</v>
      </c>
      <c r="B92" s="93" t="s">
        <v>127</v>
      </c>
      <c r="C92" s="94" t="s">
        <v>138</v>
      </c>
      <c r="D92" s="92" t="s">
        <v>146</v>
      </c>
      <c r="E92" s="92" t="s">
        <v>852</v>
      </c>
      <c r="F92" s="102" t="s">
        <v>432</v>
      </c>
      <c r="M92" s="71"/>
      <c r="O92" s="69"/>
      <c r="Q92" s="71"/>
      <c r="S92" s="69"/>
      <c r="U92" s="71"/>
      <c r="W92" s="69"/>
      <c r="Y92" s="71"/>
      <c r="AA92" s="69"/>
      <c r="AC92" s="71"/>
      <c r="AE92" s="69"/>
      <c r="AG92" s="71"/>
      <c r="AI92" s="69"/>
      <c r="AK92" s="71"/>
      <c r="AM92" s="69"/>
      <c r="AO92" s="71"/>
      <c r="AQ92" s="69"/>
      <c r="AS92" s="71"/>
      <c r="AU92" s="69"/>
      <c r="AW92" s="71"/>
      <c r="AY92" s="69"/>
      <c r="BA92" s="71"/>
      <c r="BC92" s="69"/>
      <c r="BE92" s="71"/>
      <c r="BG92" s="69"/>
    </row>
    <row r="93" spans="1:60">
      <c r="A93" s="73">
        <v>5</v>
      </c>
      <c r="B93" s="79" t="s">
        <v>347</v>
      </c>
      <c r="C93" s="73" t="s">
        <v>418</v>
      </c>
      <c r="D93" s="73" t="s">
        <v>786</v>
      </c>
      <c r="E93" s="80" t="s">
        <v>837</v>
      </c>
      <c r="F93" s="103" t="s">
        <v>408</v>
      </c>
      <c r="M93" s="71"/>
      <c r="O93" s="69"/>
      <c r="Q93" s="71"/>
      <c r="S93" s="69"/>
      <c r="U93" s="71"/>
      <c r="W93" s="69"/>
      <c r="Y93" s="71"/>
      <c r="AA93" s="69"/>
      <c r="AC93" s="71"/>
      <c r="AE93" s="69"/>
      <c r="AG93" s="71"/>
      <c r="AI93" s="69"/>
      <c r="AK93" s="71"/>
      <c r="AM93" s="69"/>
      <c r="AO93" s="71"/>
      <c r="AQ93" s="69"/>
      <c r="AS93" s="71"/>
      <c r="AU93" s="69"/>
      <c r="AW93" s="71"/>
      <c r="AY93" s="69"/>
      <c r="BA93" s="71"/>
      <c r="BC93" s="69"/>
      <c r="BE93" s="71"/>
      <c r="BG93" s="69"/>
    </row>
    <row r="94" spans="1:60">
      <c r="A94" s="73">
        <v>6</v>
      </c>
      <c r="B94" s="77" t="s">
        <v>696</v>
      </c>
      <c r="C94" s="94" t="s">
        <v>647</v>
      </c>
      <c r="D94" s="73" t="s">
        <v>161</v>
      </c>
      <c r="E94" s="80"/>
      <c r="F94" s="96">
        <f>F101+F105+F109+F113+F117+F126+F130+F134+F138+F142+F146+F121</f>
        <v>420</v>
      </c>
      <c r="M94" s="71"/>
      <c r="O94" s="69"/>
      <c r="Q94" s="71"/>
      <c r="S94" s="69"/>
      <c r="U94" s="71"/>
      <c r="W94" s="69"/>
      <c r="Y94" s="71"/>
      <c r="AA94" s="69"/>
      <c r="AC94" s="71"/>
      <c r="AE94" s="69"/>
      <c r="AG94" s="71"/>
      <c r="AI94" s="69"/>
      <c r="AK94" s="71"/>
      <c r="AM94" s="69"/>
      <c r="AO94" s="71"/>
      <c r="AQ94" s="69"/>
      <c r="AS94" s="71"/>
      <c r="AU94" s="69"/>
      <c r="AW94" s="71"/>
      <c r="AY94" s="69"/>
      <c r="BA94" s="71"/>
      <c r="BC94" s="69"/>
      <c r="BE94" s="71"/>
      <c r="BG94" s="69"/>
    </row>
    <row r="95" spans="1:60">
      <c r="A95" s="73">
        <v>7</v>
      </c>
      <c r="B95" s="77" t="s">
        <v>697</v>
      </c>
      <c r="C95" s="94" t="s">
        <v>649</v>
      </c>
      <c r="D95" s="73" t="s">
        <v>811</v>
      </c>
      <c r="E95" s="80"/>
      <c r="F95" s="97">
        <f>F102+F106+F110+F114+F118+F127+F131+F135+F139+F143+F147+F122</f>
        <v>420000</v>
      </c>
      <c r="M95" s="71"/>
      <c r="O95" s="69"/>
      <c r="Q95" s="71"/>
      <c r="S95" s="69"/>
      <c r="U95" s="71"/>
      <c r="W95" s="69"/>
      <c r="Y95" s="71"/>
      <c r="AA95" s="69"/>
      <c r="AC95" s="71"/>
      <c r="AE95" s="69"/>
      <c r="AG95" s="71"/>
      <c r="AI95" s="69"/>
      <c r="AK95" s="71"/>
      <c r="AM95" s="69"/>
      <c r="AO95" s="71"/>
      <c r="AQ95" s="69"/>
      <c r="AS95" s="71"/>
      <c r="AU95" s="69"/>
      <c r="AW95" s="71"/>
      <c r="AY95" s="69"/>
      <c r="BA95" s="71"/>
      <c r="BC95" s="69"/>
      <c r="BE95" s="71"/>
      <c r="BG95" s="69"/>
    </row>
    <row r="96" spans="1:60" ht="105">
      <c r="A96" s="73">
        <v>8</v>
      </c>
      <c r="B96" s="77" t="s">
        <v>698</v>
      </c>
      <c r="C96" s="94" t="s">
        <v>648</v>
      </c>
      <c r="D96" s="412" t="s">
        <v>972</v>
      </c>
      <c r="E96" s="413" t="s">
        <v>1004</v>
      </c>
      <c r="F96" s="96">
        <f>F101+F105+F109+F113+F117+F121</f>
        <v>210</v>
      </c>
      <c r="M96" s="71"/>
      <c r="O96" s="69"/>
      <c r="Q96" s="71"/>
      <c r="S96" s="69"/>
      <c r="U96" s="71"/>
      <c r="W96" s="69"/>
      <c r="Y96" s="71"/>
      <c r="AA96" s="69"/>
      <c r="AC96" s="71"/>
      <c r="AE96" s="69"/>
      <c r="AG96" s="71"/>
      <c r="AI96" s="69"/>
      <c r="AK96" s="71"/>
      <c r="AM96" s="69"/>
      <c r="AO96" s="71"/>
      <c r="AQ96" s="69"/>
      <c r="AS96" s="71"/>
      <c r="AU96" s="69"/>
      <c r="AW96" s="71"/>
      <c r="AY96" s="69"/>
      <c r="BA96" s="71"/>
      <c r="BC96" s="69"/>
      <c r="BE96" s="71"/>
      <c r="BG96" s="69"/>
    </row>
    <row r="97" spans="1:59" ht="147">
      <c r="A97" s="73">
        <v>9</v>
      </c>
      <c r="B97" s="77" t="s">
        <v>699</v>
      </c>
      <c r="C97" s="94" t="s">
        <v>650</v>
      </c>
      <c r="D97" s="412" t="s">
        <v>971</v>
      </c>
      <c r="E97" s="413" t="s">
        <v>1037</v>
      </c>
      <c r="F97" s="98">
        <f>F102+F106+F110+F114+F118+F122</f>
        <v>210000</v>
      </c>
      <c r="M97" s="71"/>
      <c r="O97" s="69"/>
      <c r="Q97" s="71"/>
      <c r="S97" s="69"/>
      <c r="U97" s="71"/>
      <c r="W97" s="69"/>
      <c r="Y97" s="71"/>
      <c r="AA97" s="69"/>
      <c r="AC97" s="71"/>
      <c r="AE97" s="69"/>
      <c r="AG97" s="71"/>
      <c r="AI97" s="69"/>
      <c r="AK97" s="71"/>
      <c r="AM97" s="69"/>
      <c r="AO97" s="71"/>
      <c r="AQ97" s="69"/>
      <c r="AS97" s="71"/>
      <c r="AU97" s="69"/>
      <c r="AW97" s="71"/>
      <c r="AY97" s="69"/>
      <c r="BA97" s="71"/>
      <c r="BC97" s="69"/>
      <c r="BE97" s="71"/>
      <c r="BG97" s="69"/>
    </row>
    <row r="98" spans="1:59" ht="63">
      <c r="A98" s="73">
        <v>10</v>
      </c>
      <c r="B98" s="77" t="s">
        <v>700</v>
      </c>
      <c r="C98" s="94" t="s">
        <v>813</v>
      </c>
      <c r="D98" s="105"/>
      <c r="E98" s="80"/>
      <c r="F98" s="98">
        <f>F96/F94*100</f>
        <v>50</v>
      </c>
      <c r="M98" s="71"/>
      <c r="O98" s="69"/>
      <c r="Q98" s="71"/>
      <c r="S98" s="69"/>
      <c r="U98" s="71"/>
      <c r="W98" s="69"/>
      <c r="Y98" s="71"/>
      <c r="AA98" s="69"/>
      <c r="AC98" s="71"/>
      <c r="AE98" s="69"/>
      <c r="AG98" s="71"/>
      <c r="AI98" s="69"/>
      <c r="AK98" s="71"/>
      <c r="AM98" s="69"/>
      <c r="AO98" s="71"/>
      <c r="AQ98" s="69"/>
      <c r="AS98" s="71"/>
      <c r="AU98" s="69"/>
      <c r="AW98" s="71"/>
      <c r="AY98" s="69"/>
      <c r="BA98" s="71"/>
      <c r="BC98" s="69"/>
      <c r="BE98" s="71"/>
      <c r="BG98" s="69"/>
    </row>
    <row r="99" spans="1:59" ht="63">
      <c r="A99" s="73">
        <v>11</v>
      </c>
      <c r="B99" s="77" t="s">
        <v>701</v>
      </c>
      <c r="C99" s="75" t="s">
        <v>814</v>
      </c>
      <c r="D99" s="105"/>
      <c r="E99" s="80"/>
      <c r="F99" s="98">
        <f>F97/F95*100</f>
        <v>50</v>
      </c>
      <c r="M99" s="71"/>
      <c r="O99" s="69"/>
      <c r="Q99" s="71"/>
      <c r="S99" s="69"/>
      <c r="U99" s="71"/>
      <c r="W99" s="69"/>
      <c r="Y99" s="71"/>
      <c r="AA99" s="69"/>
      <c r="AC99" s="71"/>
      <c r="AE99" s="69"/>
      <c r="AG99" s="71"/>
      <c r="AI99" s="69"/>
      <c r="AK99" s="71"/>
      <c r="AM99" s="69"/>
      <c r="AO99" s="71"/>
      <c r="AQ99" s="69"/>
      <c r="AS99" s="71"/>
      <c r="AU99" s="69"/>
      <c r="AW99" s="71"/>
      <c r="AY99" s="69"/>
      <c r="BA99" s="71"/>
      <c r="BC99" s="69"/>
      <c r="BE99" s="71"/>
      <c r="BG99" s="69"/>
    </row>
    <row r="100" spans="1:59">
      <c r="A100" s="518" t="s">
        <v>694</v>
      </c>
      <c r="B100" s="519"/>
      <c r="C100" s="519"/>
      <c r="D100" s="519"/>
      <c r="E100" s="519"/>
      <c r="F100" s="520"/>
    </row>
    <row r="101" spans="1:59" ht="252">
      <c r="A101" s="73">
        <v>12</v>
      </c>
      <c r="B101" s="30" t="s">
        <v>702</v>
      </c>
      <c r="C101" s="75" t="s">
        <v>751</v>
      </c>
      <c r="D101" s="412" t="s">
        <v>971</v>
      </c>
      <c r="E101" s="222" t="s">
        <v>1034</v>
      </c>
      <c r="F101" s="99">
        <v>10</v>
      </c>
      <c r="M101" s="71"/>
      <c r="O101" s="69"/>
      <c r="Q101" s="71"/>
      <c r="S101" s="69"/>
      <c r="U101" s="71"/>
      <c r="W101" s="69"/>
      <c r="Y101" s="71"/>
      <c r="AA101" s="69"/>
      <c r="AC101" s="71"/>
      <c r="AE101" s="69"/>
      <c r="AG101" s="71"/>
      <c r="AI101" s="69"/>
      <c r="AK101" s="71"/>
      <c r="AM101" s="69"/>
      <c r="AO101" s="71"/>
      <c r="AQ101" s="69"/>
      <c r="AS101" s="71"/>
      <c r="AU101" s="69"/>
      <c r="AW101" s="71"/>
      <c r="AY101" s="69"/>
      <c r="BA101" s="71"/>
      <c r="BC101" s="69"/>
      <c r="BE101" s="71"/>
      <c r="BG101" s="69"/>
    </row>
    <row r="102" spans="1:59" ht="105">
      <c r="A102" s="73">
        <v>13</v>
      </c>
      <c r="B102" s="73" t="s">
        <v>703</v>
      </c>
      <c r="C102" s="75" t="s">
        <v>752</v>
      </c>
      <c r="D102" s="412" t="s">
        <v>972</v>
      </c>
      <c r="E102" s="476" t="s">
        <v>1004</v>
      </c>
      <c r="F102" s="100">
        <f>F101*1000</f>
        <v>10000</v>
      </c>
      <c r="M102" s="71"/>
      <c r="O102" s="69"/>
      <c r="Q102" s="71"/>
      <c r="S102" s="69"/>
      <c r="U102" s="71"/>
      <c r="W102" s="69"/>
      <c r="Y102" s="71"/>
      <c r="AA102" s="69"/>
      <c r="AC102" s="71"/>
      <c r="AE102" s="69"/>
      <c r="AG102" s="71"/>
      <c r="AI102" s="69"/>
      <c r="AK102" s="71"/>
      <c r="AM102" s="69"/>
      <c r="AO102" s="71"/>
      <c r="AQ102" s="69"/>
      <c r="AS102" s="71"/>
      <c r="AU102" s="69"/>
      <c r="AW102" s="71"/>
      <c r="AY102" s="69"/>
      <c r="BA102" s="71"/>
      <c r="BC102" s="69"/>
      <c r="BE102" s="71"/>
      <c r="BG102" s="69"/>
    </row>
    <row r="103" spans="1:59" ht="126">
      <c r="A103" s="73">
        <v>14</v>
      </c>
      <c r="B103" s="76" t="s">
        <v>704</v>
      </c>
      <c r="C103" s="75" t="s">
        <v>742</v>
      </c>
      <c r="D103" s="105"/>
      <c r="E103" s="80"/>
      <c r="F103" s="101" t="e">
        <f>F101/#REF!*100</f>
        <v>#REF!</v>
      </c>
      <c r="M103" s="71"/>
      <c r="O103" s="69"/>
      <c r="Q103" s="71"/>
      <c r="S103" s="69"/>
      <c r="U103" s="71"/>
      <c r="W103" s="69"/>
      <c r="Y103" s="71"/>
      <c r="AA103" s="69"/>
      <c r="AC103" s="71"/>
      <c r="AE103" s="69"/>
      <c r="AG103" s="71"/>
      <c r="AI103" s="69"/>
      <c r="AK103" s="71"/>
      <c r="AM103" s="69"/>
      <c r="AO103" s="71"/>
      <c r="AQ103" s="69"/>
      <c r="AS103" s="71"/>
      <c r="AU103" s="69"/>
      <c r="AW103" s="71"/>
      <c r="AY103" s="69"/>
      <c r="BA103" s="71"/>
      <c r="BC103" s="69"/>
      <c r="BE103" s="71"/>
      <c r="BG103" s="69"/>
    </row>
    <row r="104" spans="1:59" ht="126">
      <c r="A104" s="73">
        <v>15</v>
      </c>
      <c r="B104" s="76" t="s">
        <v>705</v>
      </c>
      <c r="C104" s="75" t="s">
        <v>741</v>
      </c>
      <c r="D104" s="105"/>
      <c r="E104" s="80"/>
      <c r="F104" s="101" t="e">
        <f>F102/#REF!*100</f>
        <v>#REF!</v>
      </c>
      <c r="M104" s="71"/>
      <c r="O104" s="69"/>
      <c r="Q104" s="71"/>
      <c r="S104" s="69"/>
      <c r="U104" s="71"/>
      <c r="W104" s="69"/>
      <c r="Y104" s="71"/>
      <c r="AA104" s="69"/>
      <c r="AC104" s="71"/>
      <c r="AE104" s="69"/>
      <c r="AG104" s="71"/>
      <c r="AI104" s="69"/>
      <c r="AK104" s="71"/>
      <c r="AM104" s="69"/>
      <c r="AO104" s="71"/>
      <c r="AQ104" s="69"/>
      <c r="AS104" s="71"/>
      <c r="AU104" s="69"/>
      <c r="AW104" s="71"/>
      <c r="AY104" s="69"/>
      <c r="BA104" s="71"/>
      <c r="BC104" s="69"/>
      <c r="BE104" s="71"/>
      <c r="BG104" s="69"/>
    </row>
    <row r="105" spans="1:59" ht="210">
      <c r="A105" s="73">
        <v>16</v>
      </c>
      <c r="B105" s="30" t="s">
        <v>706</v>
      </c>
      <c r="C105" s="75" t="s">
        <v>745</v>
      </c>
      <c r="D105" s="412" t="s">
        <v>971</v>
      </c>
      <c r="E105" s="222" t="s">
        <v>1038</v>
      </c>
      <c r="F105" s="99">
        <v>20</v>
      </c>
      <c r="M105" s="71"/>
      <c r="O105" s="69"/>
      <c r="Q105" s="71"/>
      <c r="S105" s="69"/>
      <c r="U105" s="71"/>
      <c r="W105" s="69"/>
      <c r="Y105" s="71"/>
      <c r="AA105" s="69"/>
      <c r="AC105" s="71"/>
      <c r="AE105" s="69"/>
      <c r="AG105" s="71"/>
      <c r="AI105" s="69"/>
      <c r="AK105" s="71"/>
      <c r="AM105" s="69"/>
      <c r="AO105" s="71"/>
      <c r="AQ105" s="69"/>
      <c r="AS105" s="71"/>
      <c r="AU105" s="69"/>
      <c r="AW105" s="71"/>
      <c r="AY105" s="69"/>
      <c r="BA105" s="71"/>
      <c r="BC105" s="69"/>
      <c r="BE105" s="71"/>
      <c r="BG105" s="69"/>
    </row>
    <row r="106" spans="1:59" ht="105">
      <c r="A106" s="73">
        <v>17</v>
      </c>
      <c r="B106" s="73" t="s">
        <v>707</v>
      </c>
      <c r="C106" s="75" t="s">
        <v>753</v>
      </c>
      <c r="D106" s="412" t="s">
        <v>972</v>
      </c>
      <c r="E106" s="476" t="s">
        <v>1004</v>
      </c>
      <c r="F106" s="100">
        <f>F105*1000</f>
        <v>20000</v>
      </c>
      <c r="M106" s="71"/>
      <c r="O106" s="69"/>
      <c r="Q106" s="71"/>
      <c r="S106" s="69"/>
      <c r="U106" s="71"/>
      <c r="W106" s="69"/>
      <c r="Y106" s="71"/>
      <c r="AA106" s="69"/>
      <c r="AC106" s="71"/>
      <c r="AE106" s="69"/>
      <c r="AG106" s="71"/>
      <c r="AI106" s="69"/>
      <c r="AK106" s="71"/>
      <c r="AM106" s="69"/>
      <c r="AO106" s="71"/>
      <c r="AQ106" s="69"/>
      <c r="AS106" s="71"/>
      <c r="AU106" s="69"/>
      <c r="AW106" s="71"/>
      <c r="AY106" s="69"/>
      <c r="BA106" s="71"/>
      <c r="BC106" s="69"/>
      <c r="BE106" s="71"/>
      <c r="BG106" s="69"/>
    </row>
    <row r="107" spans="1:59" ht="83.25" customHeight="1">
      <c r="A107" s="73">
        <v>18</v>
      </c>
      <c r="B107" s="76" t="s">
        <v>708</v>
      </c>
      <c r="C107" s="94" t="s">
        <v>815</v>
      </c>
      <c r="D107" s="105"/>
      <c r="E107" s="80"/>
      <c r="F107" s="101" t="e">
        <f>F105/#REF!*100</f>
        <v>#REF!</v>
      </c>
      <c r="M107" s="71"/>
      <c r="O107" s="69"/>
      <c r="Q107" s="71"/>
      <c r="S107" s="69"/>
      <c r="U107" s="71"/>
      <c r="W107" s="69"/>
      <c r="Y107" s="71"/>
      <c r="AA107" s="69"/>
      <c r="AC107" s="71"/>
      <c r="AE107" s="69"/>
      <c r="AG107" s="71"/>
      <c r="AI107" s="69"/>
      <c r="AK107" s="71"/>
      <c r="AM107" s="69"/>
      <c r="AO107" s="71"/>
      <c r="AQ107" s="69"/>
      <c r="AS107" s="71"/>
      <c r="AU107" s="69"/>
      <c r="AW107" s="71"/>
      <c r="AY107" s="69"/>
      <c r="BA107" s="71"/>
      <c r="BC107" s="69"/>
      <c r="BE107" s="71"/>
      <c r="BG107" s="69"/>
    </row>
    <row r="108" spans="1:59" ht="65.25" customHeight="1">
      <c r="A108" s="73">
        <v>19</v>
      </c>
      <c r="B108" s="76" t="s">
        <v>709</v>
      </c>
      <c r="C108" s="75" t="s">
        <v>816</v>
      </c>
      <c r="D108" s="105"/>
      <c r="E108" s="80"/>
      <c r="F108" s="101" t="e">
        <f>F106/#REF!*100</f>
        <v>#REF!</v>
      </c>
      <c r="M108" s="71"/>
      <c r="O108" s="69"/>
      <c r="Q108" s="71"/>
      <c r="S108" s="69"/>
      <c r="U108" s="71"/>
      <c r="W108" s="69"/>
      <c r="Y108" s="71"/>
      <c r="AA108" s="69"/>
      <c r="AC108" s="71"/>
      <c r="AE108" s="69"/>
      <c r="AG108" s="71"/>
      <c r="AI108" s="69"/>
      <c r="AK108" s="71"/>
      <c r="AM108" s="69"/>
      <c r="AO108" s="71"/>
      <c r="AQ108" s="69"/>
      <c r="AS108" s="71"/>
      <c r="AU108" s="69"/>
      <c r="AW108" s="71"/>
      <c r="AY108" s="69"/>
      <c r="BA108" s="71"/>
      <c r="BC108" s="69"/>
      <c r="BE108" s="71"/>
      <c r="BG108" s="69"/>
    </row>
    <row r="109" spans="1:59" ht="210">
      <c r="A109" s="73">
        <v>20</v>
      </c>
      <c r="B109" s="30" t="s">
        <v>710</v>
      </c>
      <c r="C109" s="75" t="s">
        <v>746</v>
      </c>
      <c r="D109" s="412" t="s">
        <v>971</v>
      </c>
      <c r="E109" s="222" t="s">
        <v>1039</v>
      </c>
      <c r="F109" s="99">
        <v>30</v>
      </c>
      <c r="M109" s="71"/>
      <c r="O109" s="69"/>
      <c r="Q109" s="71"/>
      <c r="S109" s="69"/>
      <c r="U109" s="71"/>
      <c r="W109" s="69"/>
      <c r="Y109" s="71"/>
      <c r="AA109" s="69"/>
      <c r="AC109" s="71"/>
      <c r="AE109" s="69"/>
      <c r="AG109" s="71"/>
      <c r="AI109" s="69"/>
      <c r="AK109" s="71"/>
      <c r="AM109" s="69"/>
      <c r="AO109" s="71"/>
      <c r="AQ109" s="69"/>
      <c r="AS109" s="71"/>
      <c r="AU109" s="69"/>
      <c r="AW109" s="71"/>
      <c r="AY109" s="69"/>
      <c r="BA109" s="71"/>
      <c r="BC109" s="69"/>
      <c r="BE109" s="71"/>
      <c r="BG109" s="69"/>
    </row>
    <row r="110" spans="1:59" ht="105">
      <c r="A110" s="73">
        <v>21</v>
      </c>
      <c r="B110" s="73" t="s">
        <v>711</v>
      </c>
      <c r="C110" s="75" t="s">
        <v>754</v>
      </c>
      <c r="D110" s="412" t="s">
        <v>972</v>
      </c>
      <c r="E110" s="476" t="s">
        <v>1004</v>
      </c>
      <c r="F110" s="100">
        <f>F109*1000</f>
        <v>30000</v>
      </c>
      <c r="M110" s="71"/>
      <c r="O110" s="69"/>
      <c r="Q110" s="71"/>
      <c r="S110" s="69"/>
      <c r="U110" s="71"/>
      <c r="W110" s="69"/>
      <c r="Y110" s="71"/>
      <c r="AA110" s="69"/>
      <c r="AC110" s="71"/>
      <c r="AE110" s="69"/>
      <c r="AG110" s="71"/>
      <c r="AI110" s="69"/>
      <c r="AK110" s="71"/>
      <c r="AM110" s="69"/>
      <c r="AO110" s="71"/>
      <c r="AQ110" s="69"/>
      <c r="AS110" s="71"/>
      <c r="AU110" s="69"/>
      <c r="AW110" s="71"/>
      <c r="AY110" s="69"/>
      <c r="BA110" s="71"/>
      <c r="BC110" s="69"/>
      <c r="BE110" s="71"/>
      <c r="BG110" s="69"/>
    </row>
    <row r="111" spans="1:59" ht="86.25" customHeight="1">
      <c r="A111" s="73">
        <v>22</v>
      </c>
      <c r="B111" s="76" t="s">
        <v>712</v>
      </c>
      <c r="C111" s="94" t="s">
        <v>817</v>
      </c>
      <c r="D111" s="105"/>
      <c r="E111" s="80"/>
      <c r="F111" s="101" t="e">
        <f>F109/#REF!*100</f>
        <v>#REF!</v>
      </c>
      <c r="M111" s="71"/>
      <c r="O111" s="69"/>
      <c r="Q111" s="71"/>
      <c r="S111" s="69"/>
      <c r="U111" s="71"/>
      <c r="W111" s="69"/>
      <c r="Y111" s="71"/>
      <c r="AA111" s="69"/>
      <c r="AC111" s="71"/>
      <c r="AE111" s="69"/>
      <c r="AG111" s="71"/>
      <c r="AI111" s="69"/>
      <c r="AK111" s="71"/>
      <c r="AM111" s="69"/>
      <c r="AO111" s="71"/>
      <c r="AQ111" s="69"/>
      <c r="AS111" s="71"/>
      <c r="AU111" s="69"/>
      <c r="AW111" s="71"/>
      <c r="AY111" s="69"/>
      <c r="BA111" s="71"/>
      <c r="BC111" s="69"/>
      <c r="BE111" s="71"/>
      <c r="BG111" s="69"/>
    </row>
    <row r="112" spans="1:59" ht="67.5" customHeight="1">
      <c r="A112" s="73">
        <v>23</v>
      </c>
      <c r="B112" s="76" t="s">
        <v>713</v>
      </c>
      <c r="C112" s="75" t="s">
        <v>818</v>
      </c>
      <c r="D112" s="105"/>
      <c r="E112" s="80"/>
      <c r="F112" s="101" t="e">
        <f>F110/#REF!*100</f>
        <v>#REF!</v>
      </c>
      <c r="M112" s="71"/>
      <c r="O112" s="69"/>
      <c r="Q112" s="71"/>
      <c r="S112" s="69"/>
      <c r="U112" s="71"/>
      <c r="W112" s="69"/>
      <c r="Y112" s="71"/>
      <c r="AA112" s="69"/>
      <c r="AC112" s="71"/>
      <c r="AE112" s="69"/>
      <c r="AG112" s="71"/>
      <c r="AI112" s="69"/>
      <c r="AK112" s="71"/>
      <c r="AM112" s="69"/>
      <c r="AO112" s="71"/>
      <c r="AQ112" s="69"/>
      <c r="AS112" s="71"/>
      <c r="AU112" s="69"/>
      <c r="AW112" s="71"/>
      <c r="AY112" s="69"/>
      <c r="BA112" s="71"/>
      <c r="BC112" s="69"/>
      <c r="BE112" s="71"/>
      <c r="BG112" s="69"/>
    </row>
    <row r="113" spans="1:59" ht="210">
      <c r="A113" s="73">
        <v>24</v>
      </c>
      <c r="B113" s="30" t="s">
        <v>714</v>
      </c>
      <c r="C113" s="75" t="s">
        <v>747</v>
      </c>
      <c r="D113" s="412" t="s">
        <v>971</v>
      </c>
      <c r="E113" s="222" t="s">
        <v>1040</v>
      </c>
      <c r="F113" s="99">
        <v>40</v>
      </c>
      <c r="M113" s="71"/>
      <c r="O113" s="69"/>
      <c r="Q113" s="71"/>
      <c r="S113" s="69"/>
      <c r="U113" s="71"/>
      <c r="W113" s="69"/>
      <c r="Y113" s="71"/>
      <c r="AA113" s="69"/>
      <c r="AC113" s="71"/>
      <c r="AE113" s="69"/>
      <c r="AG113" s="71"/>
      <c r="AI113" s="69"/>
      <c r="AK113" s="71"/>
      <c r="AM113" s="69"/>
      <c r="AO113" s="71"/>
      <c r="AQ113" s="69"/>
      <c r="AS113" s="71"/>
      <c r="AU113" s="69"/>
      <c r="AW113" s="71"/>
      <c r="AY113" s="69"/>
      <c r="BA113" s="71"/>
      <c r="BC113" s="69"/>
      <c r="BE113" s="71"/>
      <c r="BG113" s="69"/>
    </row>
    <row r="114" spans="1:59" ht="105">
      <c r="A114" s="73">
        <v>25</v>
      </c>
      <c r="B114" s="73" t="s">
        <v>715</v>
      </c>
      <c r="C114" s="75" t="s">
        <v>755</v>
      </c>
      <c r="D114" s="412" t="s">
        <v>972</v>
      </c>
      <c r="E114" s="476" t="s">
        <v>1004</v>
      </c>
      <c r="F114" s="100">
        <f>F113*1000</f>
        <v>40000</v>
      </c>
      <c r="M114" s="71"/>
      <c r="O114" s="69"/>
      <c r="Q114" s="71"/>
      <c r="S114" s="69"/>
      <c r="U114" s="71"/>
      <c r="W114" s="69"/>
      <c r="Y114" s="71"/>
      <c r="AA114" s="69"/>
      <c r="AC114" s="71"/>
      <c r="AE114" s="69"/>
      <c r="AG114" s="71"/>
      <c r="AI114" s="69"/>
      <c r="AK114" s="71"/>
      <c r="AM114" s="69"/>
      <c r="AO114" s="71"/>
      <c r="AQ114" s="69"/>
      <c r="AS114" s="71"/>
      <c r="AU114" s="69"/>
      <c r="AW114" s="71"/>
      <c r="AY114" s="69"/>
      <c r="BA114" s="71"/>
      <c r="BC114" s="69"/>
      <c r="BE114" s="71"/>
      <c r="BG114" s="69"/>
    </row>
    <row r="115" spans="1:59" ht="63">
      <c r="A115" s="73">
        <v>26</v>
      </c>
      <c r="B115" s="76" t="s">
        <v>716</v>
      </c>
      <c r="C115" s="94" t="s">
        <v>819</v>
      </c>
      <c r="D115" s="105"/>
      <c r="E115" s="80"/>
      <c r="F115" s="101" t="e">
        <f>F113/#REF!*100</f>
        <v>#REF!</v>
      </c>
      <c r="M115" s="71"/>
      <c r="O115" s="69"/>
      <c r="Q115" s="71"/>
      <c r="S115" s="69"/>
      <c r="U115" s="71"/>
      <c r="W115" s="69"/>
      <c r="Y115" s="71"/>
      <c r="AA115" s="69"/>
      <c r="AC115" s="71"/>
      <c r="AE115" s="69"/>
      <c r="AG115" s="71"/>
      <c r="AI115" s="69"/>
      <c r="AK115" s="71"/>
      <c r="AM115" s="69"/>
      <c r="AO115" s="71"/>
      <c r="AQ115" s="69"/>
      <c r="AS115" s="71"/>
      <c r="AU115" s="69"/>
      <c r="AW115" s="71"/>
      <c r="AY115" s="69"/>
      <c r="BA115" s="71"/>
      <c r="BC115" s="69"/>
      <c r="BE115" s="71"/>
      <c r="BG115" s="69"/>
    </row>
    <row r="116" spans="1:59" ht="63">
      <c r="A116" s="73">
        <v>27</v>
      </c>
      <c r="B116" s="76" t="s">
        <v>717</v>
      </c>
      <c r="C116" s="75" t="s">
        <v>820</v>
      </c>
      <c r="D116" s="105"/>
      <c r="E116" s="80"/>
      <c r="F116" s="101" t="e">
        <f>F114/#REF!*100</f>
        <v>#REF!</v>
      </c>
      <c r="M116" s="71"/>
      <c r="O116" s="69"/>
      <c r="Q116" s="71"/>
      <c r="S116" s="69"/>
      <c r="U116" s="71"/>
      <c r="W116" s="69"/>
      <c r="Y116" s="71"/>
      <c r="AA116" s="69"/>
      <c r="AC116" s="71"/>
      <c r="AE116" s="69"/>
      <c r="AG116" s="71"/>
      <c r="AI116" s="69"/>
      <c r="AK116" s="71"/>
      <c r="AM116" s="69"/>
      <c r="AO116" s="71"/>
      <c r="AQ116" s="69"/>
      <c r="AS116" s="71"/>
      <c r="AU116" s="69"/>
      <c r="AW116" s="71"/>
      <c r="AY116" s="69"/>
      <c r="BA116" s="71"/>
      <c r="BC116" s="69"/>
      <c r="BE116" s="71"/>
      <c r="BG116" s="69"/>
    </row>
    <row r="117" spans="1:59" ht="210">
      <c r="A117" s="73">
        <v>28</v>
      </c>
      <c r="B117" s="30" t="s">
        <v>718</v>
      </c>
      <c r="C117" s="75" t="s">
        <v>748</v>
      </c>
      <c r="D117" s="412" t="s">
        <v>971</v>
      </c>
      <c r="E117" s="222" t="s">
        <v>1040</v>
      </c>
      <c r="F117" s="99">
        <v>50</v>
      </c>
      <c r="M117" s="71"/>
      <c r="O117" s="69"/>
      <c r="Q117" s="71"/>
      <c r="S117" s="69"/>
      <c r="U117" s="71"/>
      <c r="W117" s="69"/>
      <c r="Y117" s="71"/>
      <c r="AA117" s="69"/>
      <c r="AC117" s="71"/>
      <c r="AE117" s="69"/>
      <c r="AG117" s="71"/>
      <c r="AI117" s="69"/>
      <c r="AK117" s="71"/>
      <c r="AM117" s="69"/>
      <c r="AO117" s="71"/>
      <c r="AQ117" s="69"/>
      <c r="AS117" s="71"/>
      <c r="AU117" s="69"/>
      <c r="AW117" s="71"/>
      <c r="AY117" s="69"/>
      <c r="BA117" s="71"/>
      <c r="BC117" s="69"/>
      <c r="BE117" s="71"/>
      <c r="BG117" s="69"/>
    </row>
    <row r="118" spans="1:59" ht="105">
      <c r="A118" s="73">
        <v>29</v>
      </c>
      <c r="B118" s="73" t="s">
        <v>719</v>
      </c>
      <c r="C118" s="75" t="s">
        <v>756</v>
      </c>
      <c r="D118" s="412" t="s">
        <v>972</v>
      </c>
      <c r="E118" s="476" t="s">
        <v>1004</v>
      </c>
      <c r="F118" s="100">
        <f>F117*1000</f>
        <v>50000</v>
      </c>
      <c r="M118" s="71"/>
      <c r="O118" s="69"/>
      <c r="Q118" s="71"/>
      <c r="S118" s="69"/>
      <c r="U118" s="71"/>
      <c r="W118" s="69"/>
      <c r="Y118" s="71"/>
      <c r="AA118" s="69"/>
      <c r="AC118" s="71"/>
      <c r="AE118" s="69"/>
      <c r="AG118" s="71"/>
      <c r="AI118" s="69"/>
      <c r="AK118" s="71"/>
      <c r="AM118" s="69"/>
      <c r="AO118" s="71"/>
      <c r="AQ118" s="69"/>
      <c r="AS118" s="71"/>
      <c r="AU118" s="69"/>
      <c r="AW118" s="71"/>
      <c r="AY118" s="69"/>
      <c r="BA118" s="71"/>
      <c r="BC118" s="69"/>
      <c r="BE118" s="71"/>
      <c r="BG118" s="69"/>
    </row>
    <row r="119" spans="1:59" ht="63">
      <c r="A119" s="73">
        <v>30</v>
      </c>
      <c r="B119" s="76" t="s">
        <v>720</v>
      </c>
      <c r="C119" s="94" t="s">
        <v>744</v>
      </c>
      <c r="D119" s="105"/>
      <c r="E119" s="80"/>
      <c r="F119" s="101" t="e">
        <f>F117/#REF!*100</f>
        <v>#REF!</v>
      </c>
      <c r="M119" s="71"/>
      <c r="O119" s="69"/>
      <c r="Q119" s="71"/>
      <c r="S119" s="69"/>
      <c r="U119" s="71"/>
      <c r="W119" s="69"/>
      <c r="Y119" s="71"/>
      <c r="AA119" s="69"/>
      <c r="AC119" s="71"/>
      <c r="AE119" s="69"/>
      <c r="AG119" s="71"/>
      <c r="AI119" s="69"/>
      <c r="AK119" s="71"/>
      <c r="AM119" s="69"/>
      <c r="AO119" s="71"/>
      <c r="AQ119" s="69"/>
      <c r="AS119" s="71"/>
      <c r="AU119" s="69"/>
      <c r="AW119" s="71"/>
      <c r="AY119" s="69"/>
      <c r="BA119" s="71"/>
      <c r="BC119" s="69"/>
      <c r="BE119" s="71"/>
      <c r="BG119" s="69"/>
    </row>
    <row r="120" spans="1:59" ht="63">
      <c r="A120" s="73">
        <v>31</v>
      </c>
      <c r="B120" s="76" t="s">
        <v>721</v>
      </c>
      <c r="C120" s="75" t="s">
        <v>821</v>
      </c>
      <c r="D120" s="105"/>
      <c r="E120" s="80"/>
      <c r="F120" s="101" t="e">
        <f>F118/#REF!*100</f>
        <v>#REF!</v>
      </c>
      <c r="M120" s="71"/>
      <c r="O120" s="69"/>
      <c r="Q120" s="71"/>
      <c r="S120" s="69"/>
      <c r="U120" s="71"/>
      <c r="W120" s="69"/>
      <c r="Y120" s="71"/>
      <c r="AA120" s="69"/>
      <c r="AC120" s="71"/>
      <c r="AE120" s="69"/>
      <c r="AG120" s="71"/>
      <c r="AI120" s="69"/>
      <c r="AK120" s="71"/>
      <c r="AM120" s="69"/>
      <c r="AO120" s="71"/>
      <c r="AQ120" s="69"/>
      <c r="AS120" s="71"/>
      <c r="AU120" s="69"/>
      <c r="AW120" s="71"/>
      <c r="AY120" s="69"/>
      <c r="BA120" s="71"/>
      <c r="BC120" s="69"/>
      <c r="BE120" s="71"/>
      <c r="BG120" s="69"/>
    </row>
    <row r="121" spans="1:59" ht="147">
      <c r="A121" s="73">
        <v>32</v>
      </c>
      <c r="B121" s="30" t="s">
        <v>722</v>
      </c>
      <c r="C121" s="75" t="s">
        <v>749</v>
      </c>
      <c r="D121" s="412" t="s">
        <v>971</v>
      </c>
      <c r="E121" s="222" t="s">
        <v>1041</v>
      </c>
      <c r="F121" s="99">
        <v>60</v>
      </c>
      <c r="M121" s="71"/>
      <c r="O121" s="69"/>
      <c r="Q121" s="71"/>
      <c r="S121" s="69"/>
      <c r="U121" s="71"/>
      <c r="W121" s="69"/>
      <c r="Y121" s="71"/>
      <c r="AA121" s="69"/>
      <c r="AC121" s="71"/>
      <c r="AE121" s="69"/>
      <c r="AG121" s="71"/>
      <c r="AI121" s="69"/>
      <c r="AK121" s="71"/>
      <c r="AM121" s="69"/>
      <c r="AO121" s="71"/>
      <c r="AQ121" s="69"/>
      <c r="AS121" s="71"/>
      <c r="AU121" s="69"/>
      <c r="AW121" s="71"/>
      <c r="AY121" s="69"/>
      <c r="BA121" s="71"/>
      <c r="BC121" s="69"/>
      <c r="BE121" s="71"/>
      <c r="BG121" s="69"/>
    </row>
    <row r="122" spans="1:59" ht="105">
      <c r="A122" s="73">
        <v>33</v>
      </c>
      <c r="B122" s="73" t="s">
        <v>723</v>
      </c>
      <c r="C122" s="75" t="s">
        <v>757</v>
      </c>
      <c r="D122" s="412" t="s">
        <v>972</v>
      </c>
      <c r="E122" s="476" t="s">
        <v>1004</v>
      </c>
      <c r="F122" s="100">
        <f>F121*1000</f>
        <v>60000</v>
      </c>
      <c r="M122" s="71"/>
      <c r="O122" s="69"/>
      <c r="Q122" s="71"/>
      <c r="S122" s="69"/>
      <c r="U122" s="71"/>
      <c r="W122" s="69"/>
      <c r="Y122" s="71"/>
      <c r="AA122" s="69"/>
      <c r="AC122" s="71"/>
      <c r="AE122" s="69"/>
      <c r="AG122" s="71"/>
      <c r="AI122" s="69"/>
      <c r="AK122" s="71"/>
      <c r="AM122" s="69"/>
      <c r="AO122" s="71"/>
      <c r="AQ122" s="69"/>
      <c r="AS122" s="71"/>
      <c r="AU122" s="69"/>
      <c r="AW122" s="71"/>
      <c r="AY122" s="69"/>
      <c r="BA122" s="71"/>
      <c r="BC122" s="69"/>
      <c r="BE122" s="71"/>
      <c r="BG122" s="69"/>
    </row>
    <row r="123" spans="1:59" ht="84">
      <c r="A123" s="73">
        <v>34</v>
      </c>
      <c r="B123" s="76" t="s">
        <v>724</v>
      </c>
      <c r="C123" s="94" t="s">
        <v>822</v>
      </c>
      <c r="D123" s="105"/>
      <c r="E123" s="80"/>
      <c r="F123" s="101" t="e">
        <f>F121/#REF!*100</f>
        <v>#REF!</v>
      </c>
      <c r="M123" s="71"/>
      <c r="O123" s="69"/>
      <c r="Q123" s="71"/>
      <c r="S123" s="69"/>
      <c r="U123" s="71"/>
      <c r="W123" s="69"/>
      <c r="Y123" s="71"/>
      <c r="AA123" s="69"/>
      <c r="AC123" s="71"/>
      <c r="AE123" s="69"/>
      <c r="AG123" s="71"/>
      <c r="AI123" s="69"/>
      <c r="AK123" s="71"/>
      <c r="AM123" s="69"/>
      <c r="AO123" s="71"/>
      <c r="AQ123" s="69"/>
      <c r="AS123" s="71"/>
      <c r="AU123" s="69"/>
      <c r="AW123" s="71"/>
      <c r="AY123" s="69"/>
      <c r="BA123" s="71"/>
      <c r="BC123" s="69"/>
      <c r="BE123" s="71"/>
      <c r="BG123" s="69"/>
    </row>
    <row r="124" spans="1:59" ht="84">
      <c r="A124" s="73">
        <v>35</v>
      </c>
      <c r="B124" s="76" t="s">
        <v>725</v>
      </c>
      <c r="C124" s="75" t="s">
        <v>823</v>
      </c>
      <c r="D124" s="105"/>
      <c r="E124" s="80"/>
      <c r="F124" s="101" t="e">
        <f>F122/#REF!*100</f>
        <v>#REF!</v>
      </c>
      <c r="M124" s="71"/>
      <c r="O124" s="69"/>
      <c r="Q124" s="71"/>
      <c r="S124" s="69"/>
      <c r="U124" s="71"/>
      <c r="W124" s="69"/>
      <c r="Y124" s="71"/>
      <c r="AA124" s="69"/>
      <c r="AC124" s="71"/>
      <c r="AE124" s="69"/>
      <c r="AG124" s="71"/>
      <c r="AI124" s="69"/>
      <c r="AK124" s="71"/>
      <c r="AM124" s="69"/>
      <c r="AO124" s="71"/>
      <c r="AQ124" s="69"/>
      <c r="AS124" s="71"/>
      <c r="AU124" s="69"/>
      <c r="AW124" s="71"/>
      <c r="AY124" s="69"/>
      <c r="BA124" s="71"/>
      <c r="BC124" s="69"/>
      <c r="BE124" s="71"/>
      <c r="BG124" s="69"/>
    </row>
    <row r="125" spans="1:59">
      <c r="A125" s="518" t="s">
        <v>695</v>
      </c>
      <c r="B125" s="519"/>
      <c r="C125" s="519"/>
      <c r="D125" s="519"/>
      <c r="E125" s="519"/>
      <c r="F125" s="520"/>
    </row>
    <row r="126" spans="1:59" ht="42">
      <c r="A126" s="73">
        <v>36</v>
      </c>
      <c r="B126" s="30" t="s">
        <v>702</v>
      </c>
      <c r="C126" s="75" t="s">
        <v>750</v>
      </c>
      <c r="D126" s="73" t="s">
        <v>161</v>
      </c>
      <c r="E126" s="20"/>
      <c r="F126" s="99">
        <v>10</v>
      </c>
      <c r="M126" s="71"/>
      <c r="O126" s="69"/>
      <c r="Q126" s="71"/>
      <c r="S126" s="69"/>
      <c r="U126" s="71"/>
      <c r="W126" s="69"/>
      <c r="Y126" s="71"/>
      <c r="AA126" s="69"/>
      <c r="AC126" s="71"/>
      <c r="AE126" s="69"/>
      <c r="AG126" s="71"/>
      <c r="AI126" s="69"/>
      <c r="AK126" s="71"/>
      <c r="AM126" s="69"/>
      <c r="AO126" s="71"/>
      <c r="AQ126" s="69"/>
      <c r="AS126" s="71"/>
      <c r="AU126" s="69"/>
      <c r="AW126" s="71"/>
      <c r="AY126" s="69"/>
      <c r="BA126" s="71"/>
      <c r="BC126" s="69"/>
      <c r="BE126" s="71"/>
      <c r="BG126" s="69"/>
    </row>
    <row r="127" spans="1:59" ht="42">
      <c r="A127" s="73">
        <v>37</v>
      </c>
      <c r="B127" s="30" t="s">
        <v>703</v>
      </c>
      <c r="C127" s="75" t="s">
        <v>758</v>
      </c>
      <c r="D127" s="73" t="s">
        <v>811</v>
      </c>
      <c r="E127" s="95"/>
      <c r="F127" s="100">
        <f>F126*1000</f>
        <v>10000</v>
      </c>
      <c r="G127" s="70"/>
      <c r="J127" s="71"/>
      <c r="K127" s="71"/>
      <c r="L127" s="71"/>
      <c r="M127" s="71"/>
      <c r="N127" s="69"/>
      <c r="O127" s="69"/>
      <c r="P127" s="71"/>
      <c r="Q127" s="71"/>
      <c r="R127" s="69"/>
      <c r="S127" s="69"/>
      <c r="T127" s="71"/>
      <c r="U127" s="71"/>
      <c r="V127" s="69"/>
      <c r="W127" s="69"/>
      <c r="X127" s="71"/>
      <c r="Y127" s="71"/>
      <c r="Z127" s="69"/>
      <c r="AA127" s="69"/>
      <c r="AB127" s="71"/>
      <c r="AC127" s="71"/>
      <c r="AD127" s="69"/>
      <c r="AE127" s="69"/>
      <c r="AF127" s="71"/>
      <c r="AG127" s="71"/>
      <c r="AH127" s="69"/>
      <c r="AI127" s="69"/>
      <c r="AJ127" s="71"/>
      <c r="AK127" s="71"/>
      <c r="AL127" s="69"/>
      <c r="AM127" s="69"/>
      <c r="AN127" s="71"/>
      <c r="AO127" s="71"/>
      <c r="AP127" s="69"/>
      <c r="AQ127" s="69"/>
      <c r="AR127" s="71"/>
      <c r="AS127" s="71"/>
      <c r="AT127" s="69"/>
      <c r="AU127" s="69"/>
      <c r="AV127" s="71"/>
      <c r="AW127" s="71"/>
      <c r="AX127" s="69"/>
      <c r="AY127" s="69"/>
      <c r="AZ127" s="71"/>
      <c r="BA127" s="71"/>
      <c r="BB127" s="69"/>
      <c r="BC127" s="69"/>
      <c r="BF127" s="69"/>
      <c r="BG127" s="69"/>
    </row>
    <row r="128" spans="1:59" ht="63">
      <c r="A128" s="73">
        <v>38</v>
      </c>
      <c r="B128" s="76" t="s">
        <v>726</v>
      </c>
      <c r="C128" s="75" t="s">
        <v>759</v>
      </c>
      <c r="D128" s="105"/>
      <c r="E128" s="95"/>
      <c r="F128" s="101" t="e">
        <f>F126/#REF!*100</f>
        <v>#REF!</v>
      </c>
      <c r="G128" s="70"/>
      <c r="J128" s="71"/>
      <c r="K128" s="71"/>
      <c r="L128" s="71"/>
      <c r="M128" s="71"/>
      <c r="N128" s="69"/>
      <c r="O128" s="69"/>
      <c r="P128" s="71"/>
      <c r="Q128" s="71"/>
      <c r="R128" s="69"/>
      <c r="S128" s="69"/>
      <c r="T128" s="71"/>
      <c r="U128" s="71"/>
      <c r="V128" s="69"/>
      <c r="W128" s="69"/>
      <c r="X128" s="71"/>
      <c r="Y128" s="71"/>
      <c r="Z128" s="69"/>
      <c r="AA128" s="69"/>
      <c r="AB128" s="71"/>
      <c r="AC128" s="71"/>
      <c r="AD128" s="69"/>
      <c r="AE128" s="69"/>
      <c r="AF128" s="71"/>
      <c r="AG128" s="71"/>
      <c r="AH128" s="69"/>
      <c r="AI128" s="69"/>
      <c r="AJ128" s="71"/>
      <c r="AK128" s="71"/>
      <c r="AL128" s="69"/>
      <c r="AM128" s="69"/>
      <c r="AN128" s="71"/>
      <c r="AO128" s="71"/>
      <c r="AP128" s="69"/>
      <c r="AQ128" s="69"/>
      <c r="AR128" s="71"/>
      <c r="AS128" s="71"/>
      <c r="AT128" s="69"/>
      <c r="AU128" s="69"/>
      <c r="AV128" s="71"/>
      <c r="AW128" s="71"/>
      <c r="AX128" s="69"/>
      <c r="AY128" s="69"/>
      <c r="AZ128" s="71"/>
      <c r="BA128" s="71"/>
      <c r="BB128" s="69"/>
      <c r="BC128" s="69"/>
      <c r="BF128" s="69"/>
      <c r="BG128" s="69"/>
    </row>
    <row r="129" spans="1:59" ht="63">
      <c r="A129" s="73">
        <v>39</v>
      </c>
      <c r="B129" s="76" t="s">
        <v>727</v>
      </c>
      <c r="C129" s="75" t="s">
        <v>760</v>
      </c>
      <c r="D129" s="73"/>
      <c r="E129" s="95"/>
      <c r="F129" s="101" t="e">
        <f>F127/#REF!*100</f>
        <v>#REF!</v>
      </c>
      <c r="G129" s="70"/>
      <c r="J129" s="71"/>
      <c r="K129" s="71"/>
      <c r="BF129" s="69"/>
      <c r="BG129" s="69"/>
    </row>
    <row r="130" spans="1:59" ht="168">
      <c r="A130" s="73">
        <v>40</v>
      </c>
      <c r="B130" s="30" t="s">
        <v>706</v>
      </c>
      <c r="C130" s="75" t="s">
        <v>761</v>
      </c>
      <c r="D130" s="73" t="s">
        <v>161</v>
      </c>
      <c r="E130" s="477" t="s">
        <v>1035</v>
      </c>
      <c r="F130" s="99">
        <v>20</v>
      </c>
      <c r="G130" s="70"/>
      <c r="J130" s="71"/>
      <c r="K130" s="71"/>
      <c r="BF130" s="69"/>
      <c r="BG130" s="69"/>
    </row>
    <row r="131" spans="1:59" ht="168">
      <c r="A131" s="73">
        <v>41</v>
      </c>
      <c r="B131" s="30" t="s">
        <v>707</v>
      </c>
      <c r="C131" s="75" t="s">
        <v>762</v>
      </c>
      <c r="D131" s="73" t="s">
        <v>811</v>
      </c>
      <c r="E131" s="477" t="s">
        <v>1035</v>
      </c>
      <c r="F131" s="100">
        <f>F130*1000</f>
        <v>20000</v>
      </c>
      <c r="G131" s="70"/>
      <c r="J131" s="71"/>
      <c r="K131" s="71"/>
      <c r="BF131" s="69"/>
      <c r="BG131" s="69"/>
    </row>
    <row r="132" spans="1:59" ht="63">
      <c r="A132" s="73">
        <v>42</v>
      </c>
      <c r="B132" s="76" t="s">
        <v>728</v>
      </c>
      <c r="C132" s="94" t="s">
        <v>812</v>
      </c>
      <c r="D132" s="73"/>
      <c r="E132" s="95"/>
      <c r="F132" s="101" t="e">
        <f>F130/#REF!*100</f>
        <v>#REF!</v>
      </c>
      <c r="G132" s="70"/>
      <c r="J132" s="71"/>
      <c r="K132" s="71"/>
      <c r="BF132" s="69"/>
      <c r="BG132" s="69"/>
    </row>
    <row r="133" spans="1:59" ht="63">
      <c r="A133" s="73">
        <v>43</v>
      </c>
      <c r="B133" s="76" t="s">
        <v>729</v>
      </c>
      <c r="C133" s="75" t="s">
        <v>816</v>
      </c>
      <c r="D133" s="73"/>
      <c r="E133" s="95"/>
      <c r="F133" s="101" t="e">
        <f>F131/#REF!*100</f>
        <v>#REF!</v>
      </c>
      <c r="G133" s="70"/>
      <c r="J133" s="71"/>
      <c r="K133" s="71"/>
      <c r="BF133" s="69"/>
      <c r="BG133" s="69"/>
    </row>
    <row r="134" spans="1:59" ht="168">
      <c r="A134" s="73">
        <v>44</v>
      </c>
      <c r="B134" s="30" t="s">
        <v>710</v>
      </c>
      <c r="C134" s="75" t="s">
        <v>763</v>
      </c>
      <c r="D134" s="73" t="s">
        <v>161</v>
      </c>
      <c r="E134" s="477" t="s">
        <v>1035</v>
      </c>
      <c r="F134" s="99">
        <v>30</v>
      </c>
      <c r="G134" s="70"/>
      <c r="J134" s="71"/>
      <c r="K134" s="71"/>
      <c r="BF134" s="69"/>
      <c r="BG134" s="69"/>
    </row>
    <row r="135" spans="1:59" ht="168">
      <c r="A135" s="73">
        <v>45</v>
      </c>
      <c r="B135" s="30" t="s">
        <v>711</v>
      </c>
      <c r="C135" s="75" t="s">
        <v>764</v>
      </c>
      <c r="D135" s="73" t="s">
        <v>811</v>
      </c>
      <c r="E135" s="477" t="s">
        <v>1035</v>
      </c>
      <c r="F135" s="100">
        <f>F134*1000</f>
        <v>30000</v>
      </c>
      <c r="G135" s="70"/>
      <c r="J135" s="71"/>
      <c r="K135" s="71"/>
      <c r="BF135" s="69"/>
      <c r="BG135" s="69"/>
    </row>
    <row r="136" spans="1:59" ht="63">
      <c r="A136" s="73">
        <v>46</v>
      </c>
      <c r="B136" s="76" t="s">
        <v>730</v>
      </c>
      <c r="C136" s="94" t="s">
        <v>824</v>
      </c>
      <c r="D136" s="73"/>
      <c r="E136" s="95"/>
      <c r="F136" s="101" t="e">
        <f>F134/#REF!*100</f>
        <v>#REF!</v>
      </c>
      <c r="G136" s="70"/>
      <c r="J136" s="71"/>
      <c r="K136" s="71"/>
      <c r="BF136" s="69"/>
      <c r="BG136" s="69"/>
    </row>
    <row r="137" spans="1:59" ht="63">
      <c r="A137" s="73">
        <v>47</v>
      </c>
      <c r="B137" s="76" t="s">
        <v>731</v>
      </c>
      <c r="C137" s="75" t="s">
        <v>743</v>
      </c>
      <c r="D137" s="73"/>
      <c r="E137" s="95"/>
      <c r="F137" s="101" t="e">
        <f>F135/#REF!*100</f>
        <v>#REF!</v>
      </c>
      <c r="G137" s="70"/>
      <c r="J137" s="71"/>
      <c r="K137" s="71"/>
      <c r="BF137" s="69"/>
      <c r="BG137" s="69"/>
    </row>
    <row r="138" spans="1:59" ht="168">
      <c r="A138" s="73">
        <v>48</v>
      </c>
      <c r="B138" s="30" t="s">
        <v>714</v>
      </c>
      <c r="C138" s="75" t="s">
        <v>765</v>
      </c>
      <c r="D138" s="73" t="s">
        <v>161</v>
      </c>
      <c r="E138" s="477" t="s">
        <v>1035</v>
      </c>
      <c r="F138" s="99">
        <v>40</v>
      </c>
      <c r="G138" s="70"/>
      <c r="J138" s="71"/>
      <c r="K138" s="71"/>
      <c r="BF138" s="69"/>
      <c r="BG138" s="69"/>
    </row>
    <row r="139" spans="1:59" ht="168">
      <c r="A139" s="73">
        <v>49</v>
      </c>
      <c r="B139" s="30" t="s">
        <v>715</v>
      </c>
      <c r="C139" s="75" t="s">
        <v>766</v>
      </c>
      <c r="D139" s="73" t="s">
        <v>811</v>
      </c>
      <c r="E139" s="477" t="s">
        <v>1035</v>
      </c>
      <c r="F139" s="100">
        <f>F138*1000</f>
        <v>40000</v>
      </c>
      <c r="G139" s="70"/>
      <c r="J139" s="71"/>
      <c r="K139" s="71"/>
      <c r="BF139" s="69"/>
      <c r="BG139" s="69"/>
    </row>
    <row r="140" spans="1:59" ht="63">
      <c r="A140" s="73">
        <v>50</v>
      </c>
      <c r="B140" s="76" t="s">
        <v>732</v>
      </c>
      <c r="C140" s="94" t="s">
        <v>825</v>
      </c>
      <c r="D140" s="73"/>
      <c r="E140" s="95"/>
      <c r="F140" s="101" t="e">
        <f>F138/#REF!*100</f>
        <v>#REF!</v>
      </c>
      <c r="G140" s="70"/>
      <c r="J140" s="71"/>
      <c r="K140" s="71"/>
      <c r="BF140" s="69"/>
      <c r="BG140" s="69"/>
    </row>
    <row r="141" spans="1:59" ht="63">
      <c r="A141" s="73">
        <v>51</v>
      </c>
      <c r="B141" s="76" t="s">
        <v>733</v>
      </c>
      <c r="C141" s="75" t="s">
        <v>820</v>
      </c>
      <c r="D141" s="73"/>
      <c r="E141" s="95"/>
      <c r="F141" s="101" t="e">
        <f>F139/#REF!*100</f>
        <v>#REF!</v>
      </c>
      <c r="G141" s="70"/>
      <c r="J141" s="71"/>
      <c r="K141" s="71"/>
      <c r="BF141" s="69"/>
      <c r="BG141" s="69"/>
    </row>
    <row r="142" spans="1:59" ht="168">
      <c r="A142" s="73">
        <v>52</v>
      </c>
      <c r="B142" s="30" t="s">
        <v>718</v>
      </c>
      <c r="C142" s="75" t="s">
        <v>768</v>
      </c>
      <c r="D142" s="73" t="s">
        <v>161</v>
      </c>
      <c r="E142" s="477" t="s">
        <v>1035</v>
      </c>
      <c r="F142" s="99">
        <v>50</v>
      </c>
      <c r="G142" s="70"/>
      <c r="J142" s="71"/>
      <c r="K142" s="71"/>
      <c r="BF142" s="69"/>
      <c r="BG142" s="69"/>
    </row>
    <row r="143" spans="1:59" ht="168">
      <c r="A143" s="73">
        <v>53</v>
      </c>
      <c r="B143" s="30" t="s">
        <v>719</v>
      </c>
      <c r="C143" s="75" t="s">
        <v>767</v>
      </c>
      <c r="D143" s="73" t="s">
        <v>811</v>
      </c>
      <c r="E143" s="477" t="s">
        <v>1035</v>
      </c>
      <c r="F143" s="100">
        <f>F142*1000</f>
        <v>50000</v>
      </c>
      <c r="G143" s="70"/>
      <c r="J143" s="71"/>
      <c r="K143" s="71"/>
      <c r="BF143" s="69"/>
      <c r="BG143" s="69"/>
    </row>
    <row r="144" spans="1:59" ht="63">
      <c r="A144" s="73">
        <v>54</v>
      </c>
      <c r="B144" s="76" t="s">
        <v>734</v>
      </c>
      <c r="C144" s="94" t="s">
        <v>826</v>
      </c>
      <c r="D144" s="73"/>
      <c r="E144" s="95"/>
      <c r="F144" s="101" t="e">
        <f>F142/#REF!*100</f>
        <v>#REF!</v>
      </c>
      <c r="G144" s="70"/>
      <c r="J144" s="71"/>
      <c r="K144" s="71"/>
      <c r="BF144" s="69"/>
      <c r="BG144" s="69"/>
    </row>
    <row r="145" spans="1:61" ht="63">
      <c r="A145" s="73">
        <v>55</v>
      </c>
      <c r="B145" s="76" t="s">
        <v>735</v>
      </c>
      <c r="C145" s="75" t="s">
        <v>827</v>
      </c>
      <c r="D145" s="73"/>
      <c r="E145" s="95"/>
      <c r="F145" s="101" t="e">
        <f>F143/#REF!*100</f>
        <v>#REF!</v>
      </c>
      <c r="G145" s="70"/>
      <c r="J145" s="71"/>
      <c r="K145" s="71"/>
      <c r="BF145" s="69"/>
      <c r="BG145" s="69"/>
    </row>
    <row r="146" spans="1:61" ht="168">
      <c r="A146" s="73">
        <v>56</v>
      </c>
      <c r="B146" s="30" t="s">
        <v>722</v>
      </c>
      <c r="C146" s="75" t="s">
        <v>769</v>
      </c>
      <c r="D146" s="73" t="s">
        <v>161</v>
      </c>
      <c r="E146" s="477" t="s">
        <v>1035</v>
      </c>
      <c r="F146" s="99">
        <v>60</v>
      </c>
      <c r="G146" s="70"/>
      <c r="J146" s="71"/>
      <c r="K146" s="71"/>
      <c r="BF146" s="69"/>
      <c r="BG146" s="69"/>
    </row>
    <row r="147" spans="1:61" ht="168">
      <c r="A147" s="73">
        <v>57</v>
      </c>
      <c r="B147" s="30" t="s">
        <v>723</v>
      </c>
      <c r="C147" s="75" t="s">
        <v>770</v>
      </c>
      <c r="D147" s="73" t="s">
        <v>811</v>
      </c>
      <c r="E147" s="477" t="s">
        <v>1035</v>
      </c>
      <c r="F147" s="100">
        <f>F146*1000</f>
        <v>60000</v>
      </c>
      <c r="G147" s="70"/>
      <c r="J147" s="71"/>
      <c r="K147" s="71"/>
      <c r="BF147" s="69"/>
      <c r="BG147" s="69"/>
    </row>
    <row r="148" spans="1:61" ht="84">
      <c r="A148" s="73">
        <v>58</v>
      </c>
      <c r="B148" s="76" t="s">
        <v>736</v>
      </c>
      <c r="C148" s="94" t="s">
        <v>828</v>
      </c>
      <c r="D148" s="73"/>
      <c r="E148" s="95"/>
      <c r="F148" s="101" t="e">
        <f>F146/#REF!*100</f>
        <v>#REF!</v>
      </c>
      <c r="G148" s="70"/>
      <c r="J148" s="71"/>
      <c r="K148" s="71"/>
      <c r="BF148" s="69"/>
      <c r="BG148" s="69"/>
    </row>
    <row r="149" spans="1:61" ht="84">
      <c r="A149" s="73">
        <v>59</v>
      </c>
      <c r="B149" s="76" t="s">
        <v>737</v>
      </c>
      <c r="C149" s="75" t="s">
        <v>829</v>
      </c>
      <c r="D149" s="73"/>
      <c r="E149" s="95"/>
      <c r="F149" s="101" t="e">
        <f>F147/#REF!*100</f>
        <v>#REF!</v>
      </c>
      <c r="G149" s="70"/>
      <c r="J149" s="71"/>
      <c r="K149" s="71"/>
      <c r="BF149" s="69"/>
      <c r="BG149" s="69"/>
    </row>
    <row r="150" spans="1:61">
      <c r="B150" s="68"/>
      <c r="C150" s="69"/>
      <c r="D150" s="69"/>
      <c r="G150" s="70"/>
      <c r="J150" s="71"/>
      <c r="K150" s="71"/>
      <c r="BF150" s="69"/>
      <c r="BG150" s="69"/>
    </row>
    <row r="151" spans="1:61">
      <c r="C151" s="69"/>
      <c r="D151" s="69"/>
      <c r="G151" s="70"/>
      <c r="J151" s="71"/>
      <c r="K151" s="71"/>
      <c r="BF151" s="69"/>
      <c r="BG151" s="69"/>
    </row>
    <row r="152" spans="1:61">
      <c r="C152" s="69"/>
      <c r="D152" s="69"/>
      <c r="G152" s="70"/>
      <c r="J152" s="71"/>
      <c r="K152" s="71"/>
      <c r="BF152" s="69"/>
      <c r="BG152" s="69"/>
    </row>
    <row r="153" spans="1:61">
      <c r="C153" s="69"/>
      <c r="D153" s="69"/>
      <c r="G153" s="70"/>
      <c r="J153" s="71"/>
      <c r="K153" s="71"/>
      <c r="BF153" s="69"/>
      <c r="BG153" s="69"/>
    </row>
    <row r="154" spans="1:61">
      <c r="C154" s="69"/>
      <c r="D154" s="69"/>
      <c r="G154" s="70"/>
      <c r="J154" s="71"/>
      <c r="K154" s="71"/>
      <c r="BF154" s="69"/>
      <c r="BG154" s="69"/>
    </row>
    <row r="155" spans="1:61">
      <c r="C155" s="69"/>
      <c r="D155" s="69"/>
      <c r="G155" s="70"/>
      <c r="J155" s="71"/>
      <c r="K155" s="71"/>
      <c r="BF155" s="69"/>
      <c r="BG155" s="69"/>
    </row>
    <row r="156" spans="1:61">
      <c r="C156" s="69"/>
      <c r="D156" s="69"/>
      <c r="G156" s="70"/>
      <c r="J156" s="71"/>
      <c r="K156" s="71"/>
      <c r="BF156" s="69"/>
      <c r="BG156" s="69"/>
    </row>
    <row r="157" spans="1:61">
      <c r="C157" s="69"/>
      <c r="D157" s="69"/>
      <c r="G157" s="70"/>
      <c r="J157" s="71"/>
      <c r="K157" s="71"/>
      <c r="BF157" s="69"/>
      <c r="BG157" s="69"/>
    </row>
    <row r="158" spans="1:61">
      <c r="C158" s="69"/>
      <c r="D158" s="69"/>
      <c r="G158" s="70"/>
      <c r="M158" s="68"/>
      <c r="N158" s="69"/>
      <c r="O158" s="69"/>
      <c r="P158" s="71"/>
      <c r="Q158" s="71"/>
      <c r="R158" s="69"/>
      <c r="S158" s="69"/>
      <c r="T158" s="71"/>
      <c r="U158" s="71"/>
      <c r="V158" s="69"/>
      <c r="W158" s="69"/>
      <c r="X158" s="71"/>
      <c r="Y158" s="71"/>
      <c r="Z158" s="69"/>
      <c r="AA158" s="69"/>
      <c r="AB158" s="71"/>
      <c r="AC158" s="71"/>
      <c r="AD158" s="69"/>
      <c r="AE158" s="69"/>
      <c r="AF158" s="71"/>
      <c r="AG158" s="71"/>
      <c r="AH158" s="69"/>
      <c r="AI158" s="69"/>
      <c r="AJ158" s="71"/>
      <c r="AK158" s="71"/>
      <c r="AL158" s="69"/>
      <c r="AM158" s="69"/>
      <c r="AN158" s="71"/>
      <c r="AO158" s="71"/>
      <c r="AP158" s="69"/>
      <c r="AQ158" s="69"/>
      <c r="AR158" s="71"/>
      <c r="AS158" s="71"/>
      <c r="AT158" s="69"/>
      <c r="AU158" s="69"/>
      <c r="AV158" s="71"/>
      <c r="AW158" s="71"/>
      <c r="AX158" s="69"/>
      <c r="AY158" s="69"/>
      <c r="AZ158" s="71"/>
      <c r="BA158" s="71"/>
      <c r="BB158" s="69"/>
      <c r="BC158" s="69"/>
      <c r="BD158" s="71"/>
      <c r="BE158" s="71"/>
      <c r="BF158" s="69"/>
      <c r="BG158" s="69"/>
      <c r="BH158" s="71"/>
      <c r="BI158" s="71"/>
    </row>
    <row r="159" spans="1:61">
      <c r="K159" s="68"/>
    </row>
    <row r="160" spans="1:61">
      <c r="K160" s="68"/>
    </row>
    <row r="161" spans="11:11">
      <c r="K161" s="68"/>
    </row>
    <row r="162" spans="11:11">
      <c r="K162" s="68"/>
    </row>
    <row r="163" spans="11:11">
      <c r="K163" s="68"/>
    </row>
    <row r="164" spans="11:11">
      <c r="K164" s="68"/>
    </row>
    <row r="165" spans="11:11">
      <c r="K165" s="68"/>
    </row>
    <row r="166" spans="11:11">
      <c r="K166" s="68"/>
    </row>
    <row r="167" spans="11:11">
      <c r="K167" s="68"/>
    </row>
    <row r="168" spans="11:11">
      <c r="K168" s="68"/>
    </row>
    <row r="169" spans="11:11">
      <c r="K169" s="68"/>
    </row>
    <row r="170" spans="11:11">
      <c r="K170" s="68"/>
    </row>
    <row r="171" spans="11:11">
      <c r="K171" s="68"/>
    </row>
    <row r="172" spans="11:11">
      <c r="K172" s="68"/>
    </row>
    <row r="173" spans="11:11">
      <c r="K173" s="68"/>
    </row>
    <row r="174" spans="11:11">
      <c r="K174" s="68"/>
    </row>
    <row r="175" spans="11:11">
      <c r="K175" s="68"/>
    </row>
    <row r="176" spans="11:11">
      <c r="K176" s="68"/>
    </row>
    <row r="177" spans="11:11">
      <c r="K177" s="68"/>
    </row>
    <row r="178" spans="11:11">
      <c r="K178" s="68"/>
    </row>
    <row r="179" spans="11:11">
      <c r="K179" s="68"/>
    </row>
    <row r="180" spans="11:11">
      <c r="K180" s="68"/>
    </row>
    <row r="181" spans="11:11">
      <c r="K181" s="68"/>
    </row>
    <row r="182" spans="11:11">
      <c r="K182" s="68"/>
    </row>
    <row r="183" spans="11:11">
      <c r="K183" s="68"/>
    </row>
    <row r="184" spans="11:11">
      <c r="K184" s="68"/>
    </row>
    <row r="185" spans="11:11">
      <c r="K185" s="68"/>
    </row>
    <row r="186" spans="11:11">
      <c r="K186" s="68"/>
    </row>
    <row r="187" spans="11:11">
      <c r="K187" s="68"/>
    </row>
    <row r="188" spans="11:11">
      <c r="K188" s="68"/>
    </row>
    <row r="189" spans="11:11">
      <c r="K189" s="68"/>
    </row>
    <row r="190" spans="11:11">
      <c r="K190" s="68"/>
    </row>
    <row r="191" spans="11:11">
      <c r="K191" s="68"/>
    </row>
    <row r="192" spans="11:11">
      <c r="K192" s="68"/>
    </row>
    <row r="193" spans="11:11">
      <c r="K193" s="68"/>
    </row>
    <row r="194" spans="11:11">
      <c r="K194" s="68"/>
    </row>
    <row r="195" spans="11:11">
      <c r="K195" s="68"/>
    </row>
    <row r="196" spans="11:11">
      <c r="K196" s="68"/>
    </row>
    <row r="197" spans="11:11">
      <c r="K197" s="68"/>
    </row>
    <row r="198" spans="11:11">
      <c r="K198" s="68"/>
    </row>
    <row r="199" spans="11:11">
      <c r="K199" s="68"/>
    </row>
    <row r="200" spans="11:11">
      <c r="K200" s="68"/>
    </row>
    <row r="201" spans="11:11">
      <c r="K201" s="68"/>
    </row>
    <row r="202" spans="11:11">
      <c r="K202" s="68"/>
    </row>
    <row r="203" spans="11:11">
      <c r="K203" s="68"/>
    </row>
    <row r="204" spans="11:11">
      <c r="K204" s="68"/>
    </row>
    <row r="205" spans="11:11">
      <c r="K205" s="68"/>
    </row>
    <row r="206" spans="11:11">
      <c r="K206" s="68"/>
    </row>
    <row r="207" spans="11:11">
      <c r="K207" s="68"/>
    </row>
    <row r="208" spans="11:11">
      <c r="K208" s="68"/>
    </row>
    <row r="209" spans="11:11">
      <c r="K209" s="68"/>
    </row>
    <row r="210" spans="11:11">
      <c r="K210" s="68"/>
    </row>
    <row r="211" spans="11:11">
      <c r="K211" s="68"/>
    </row>
    <row r="212" spans="11:11">
      <c r="K212" s="68"/>
    </row>
    <row r="213" spans="11:11">
      <c r="K213" s="68"/>
    </row>
    <row r="214" spans="11:11">
      <c r="K214" s="68"/>
    </row>
    <row r="215" spans="11:11">
      <c r="K215" s="68"/>
    </row>
    <row r="216" spans="11:11">
      <c r="K216" s="68"/>
    </row>
    <row r="217" spans="11:11">
      <c r="K217" s="68"/>
    </row>
    <row r="218" spans="11:11">
      <c r="K218" s="68"/>
    </row>
    <row r="219" spans="11:11">
      <c r="K219" s="68"/>
    </row>
    <row r="220" spans="11:11">
      <c r="K220" s="68"/>
    </row>
    <row r="221" spans="11:11">
      <c r="K221" s="68"/>
    </row>
    <row r="222" spans="11:11">
      <c r="K222" s="68"/>
    </row>
    <row r="223" spans="11:11">
      <c r="K223" s="68"/>
    </row>
    <row r="224" spans="11:11">
      <c r="K224" s="68"/>
    </row>
    <row r="225" spans="11:11">
      <c r="K225" s="68"/>
    </row>
    <row r="226" spans="11:11">
      <c r="K226" s="68"/>
    </row>
    <row r="227" spans="11:11">
      <c r="K227" s="68"/>
    </row>
    <row r="228" spans="11:11">
      <c r="K228" s="68"/>
    </row>
    <row r="229" spans="11:11">
      <c r="K229" s="68"/>
    </row>
    <row r="230" spans="11:11">
      <c r="K230" s="68"/>
    </row>
    <row r="231" spans="11:11">
      <c r="K231" s="68"/>
    </row>
    <row r="232" spans="11:11">
      <c r="K232" s="68"/>
    </row>
    <row r="233" spans="11:11">
      <c r="K233" s="68"/>
    </row>
    <row r="234" spans="11:11">
      <c r="K234" s="68"/>
    </row>
    <row r="235" spans="11:11">
      <c r="K235" s="68"/>
    </row>
    <row r="236" spans="11:11">
      <c r="K236" s="68"/>
    </row>
    <row r="237" spans="11:11">
      <c r="K237" s="68"/>
    </row>
    <row r="238" spans="11:11">
      <c r="K238" s="68"/>
    </row>
    <row r="239" spans="11:11">
      <c r="K239" s="68"/>
    </row>
    <row r="240" spans="11:11">
      <c r="K240" s="68"/>
    </row>
    <row r="241" spans="11:11">
      <c r="K241" s="68"/>
    </row>
    <row r="242" spans="11:11">
      <c r="K242" s="68"/>
    </row>
    <row r="243" spans="11:11">
      <c r="K243" s="68"/>
    </row>
    <row r="244" spans="11:11">
      <c r="K244" s="68"/>
    </row>
    <row r="245" spans="11:11">
      <c r="K245" s="68"/>
    </row>
    <row r="246" spans="11:11">
      <c r="K246" s="68"/>
    </row>
    <row r="247" spans="11:11">
      <c r="K247" s="68"/>
    </row>
    <row r="248" spans="11:11">
      <c r="K248" s="68"/>
    </row>
    <row r="249" spans="11:11">
      <c r="K249" s="68"/>
    </row>
    <row r="250" spans="11:11">
      <c r="K250" s="68"/>
    </row>
    <row r="251" spans="11:11">
      <c r="K251" s="68"/>
    </row>
    <row r="252" spans="11:11">
      <c r="K252" s="68"/>
    </row>
    <row r="253" spans="11:11">
      <c r="K253" s="68"/>
    </row>
    <row r="254" spans="11:11">
      <c r="K254" s="68"/>
    </row>
    <row r="255" spans="11:11">
      <c r="K255" s="68"/>
    </row>
    <row r="256" spans="11:11">
      <c r="K256" s="68"/>
    </row>
    <row r="257" spans="11:11">
      <c r="K257" s="68"/>
    </row>
    <row r="258" spans="11:11">
      <c r="K258" s="68"/>
    </row>
    <row r="259" spans="11:11">
      <c r="K259" s="68"/>
    </row>
    <row r="260" spans="11:11">
      <c r="K260" s="68"/>
    </row>
    <row r="261" spans="11:11">
      <c r="K261" s="68"/>
    </row>
    <row r="262" spans="11:11">
      <c r="K262" s="68"/>
    </row>
    <row r="263" spans="11:11">
      <c r="K263" s="68"/>
    </row>
    <row r="264" spans="11:11">
      <c r="K264" s="68"/>
    </row>
    <row r="265" spans="11:11">
      <c r="K265" s="68"/>
    </row>
    <row r="266" spans="11:11">
      <c r="K266" s="68"/>
    </row>
    <row r="267" spans="11:11">
      <c r="K267" s="68"/>
    </row>
    <row r="268" spans="11:11">
      <c r="K268" s="68"/>
    </row>
    <row r="269" spans="11:11">
      <c r="K269" s="68"/>
    </row>
    <row r="270" spans="11:11">
      <c r="K270" s="68"/>
    </row>
    <row r="271" spans="11:11">
      <c r="K271" s="68"/>
    </row>
    <row r="272" spans="11:11">
      <c r="K272" s="68"/>
    </row>
    <row r="273" spans="11:11">
      <c r="K273" s="68"/>
    </row>
    <row r="274" spans="11:11">
      <c r="K274" s="68"/>
    </row>
    <row r="275" spans="11:11">
      <c r="K275" s="68"/>
    </row>
    <row r="276" spans="11:11">
      <c r="K276" s="68"/>
    </row>
    <row r="277" spans="11:11">
      <c r="K277" s="68"/>
    </row>
    <row r="278" spans="11:11">
      <c r="K278" s="68"/>
    </row>
    <row r="279" spans="11:11">
      <c r="K279" s="68"/>
    </row>
    <row r="280" spans="11:11">
      <c r="K280" s="68"/>
    </row>
    <row r="281" spans="11:11">
      <c r="K281" s="68"/>
    </row>
    <row r="282" spans="11:11">
      <c r="K282" s="68"/>
    </row>
    <row r="283" spans="11:11">
      <c r="K283" s="68"/>
    </row>
    <row r="284" spans="11:11">
      <c r="K284" s="68"/>
    </row>
    <row r="285" spans="11:11">
      <c r="K285" s="68"/>
    </row>
    <row r="286" spans="11:11">
      <c r="K286" s="68"/>
    </row>
    <row r="287" spans="11:11">
      <c r="K287" s="68"/>
    </row>
    <row r="288" spans="11:11">
      <c r="K288" s="68"/>
    </row>
    <row r="289" spans="11:11">
      <c r="K289" s="68"/>
    </row>
    <row r="290" spans="11:11">
      <c r="K290" s="68"/>
    </row>
    <row r="291" spans="11:11">
      <c r="K291" s="68"/>
    </row>
    <row r="292" spans="11:11">
      <c r="K292" s="68"/>
    </row>
    <row r="293" spans="11:11">
      <c r="K293" s="68"/>
    </row>
    <row r="294" spans="11:11">
      <c r="K294" s="68"/>
    </row>
    <row r="295" spans="11:11">
      <c r="K295" s="68"/>
    </row>
    <row r="296" spans="11:11">
      <c r="K296" s="68"/>
    </row>
    <row r="297" spans="11:11">
      <c r="K297" s="68"/>
    </row>
    <row r="298" spans="11:11">
      <c r="K298" s="68"/>
    </row>
    <row r="299" spans="11:11">
      <c r="K299" s="68"/>
    </row>
    <row r="300" spans="11:11">
      <c r="K300" s="68"/>
    </row>
    <row r="301" spans="11:11">
      <c r="K301" s="68"/>
    </row>
    <row r="302" spans="11:11">
      <c r="K302" s="68"/>
    </row>
    <row r="303" spans="11:11">
      <c r="K303" s="68"/>
    </row>
    <row r="304" spans="11:11">
      <c r="K304" s="68"/>
    </row>
    <row r="305" spans="11:11">
      <c r="K305" s="68"/>
    </row>
    <row r="306" spans="11:11">
      <c r="K306" s="68"/>
    </row>
    <row r="307" spans="11:11">
      <c r="K307" s="68"/>
    </row>
    <row r="308" spans="11:11">
      <c r="K308" s="68"/>
    </row>
    <row r="309" spans="11:11">
      <c r="K309" s="68"/>
    </row>
    <row r="310" spans="11:11">
      <c r="K310" s="68"/>
    </row>
    <row r="311" spans="11:11">
      <c r="K311" s="68"/>
    </row>
    <row r="312" spans="11:11">
      <c r="K312" s="68"/>
    </row>
    <row r="313" spans="11:11">
      <c r="K313" s="68"/>
    </row>
    <row r="314" spans="11:11">
      <c r="K314" s="68"/>
    </row>
    <row r="315" spans="11:11">
      <c r="K315" s="68"/>
    </row>
    <row r="316" spans="11:11">
      <c r="K316" s="68"/>
    </row>
    <row r="317" spans="11:11">
      <c r="K317" s="68"/>
    </row>
    <row r="318" spans="11:11">
      <c r="K318" s="68"/>
    </row>
    <row r="319" spans="11:11">
      <c r="K319" s="68"/>
    </row>
    <row r="320" spans="11:11">
      <c r="K320" s="68"/>
    </row>
    <row r="321" spans="11:11">
      <c r="K321" s="68"/>
    </row>
    <row r="322" spans="11:11">
      <c r="K322" s="68"/>
    </row>
    <row r="323" spans="11:11">
      <c r="K323" s="68"/>
    </row>
    <row r="324" spans="11:11">
      <c r="K324" s="68"/>
    </row>
    <row r="325" spans="11:11">
      <c r="K325" s="68"/>
    </row>
    <row r="326" spans="11:11">
      <c r="K326" s="68"/>
    </row>
    <row r="327" spans="11:11">
      <c r="K327" s="68"/>
    </row>
    <row r="328" spans="11:11">
      <c r="K328" s="68"/>
    </row>
    <row r="329" spans="11:11">
      <c r="K329" s="68"/>
    </row>
    <row r="330" spans="11:11">
      <c r="K330" s="68"/>
    </row>
    <row r="331" spans="11:11">
      <c r="K331" s="68"/>
    </row>
    <row r="332" spans="11:11">
      <c r="K332" s="68"/>
    </row>
    <row r="333" spans="11:11">
      <c r="K333" s="68"/>
    </row>
    <row r="334" spans="11:11">
      <c r="K334" s="68"/>
    </row>
    <row r="335" spans="11:11">
      <c r="K335" s="68"/>
    </row>
    <row r="336" spans="11:11">
      <c r="K336" s="68"/>
    </row>
    <row r="337" spans="11:11">
      <c r="K337" s="68"/>
    </row>
    <row r="338" spans="11:11">
      <c r="K338" s="68"/>
    </row>
    <row r="339" spans="11:11">
      <c r="K339" s="68"/>
    </row>
    <row r="340" spans="11:11">
      <c r="K340" s="68"/>
    </row>
    <row r="341" spans="11:11">
      <c r="K341" s="68"/>
    </row>
    <row r="342" spans="11:11">
      <c r="K342" s="68"/>
    </row>
    <row r="343" spans="11:11">
      <c r="K343" s="68"/>
    </row>
    <row r="344" spans="11:11">
      <c r="K344" s="68"/>
    </row>
    <row r="345" spans="11:11">
      <c r="K345" s="68"/>
    </row>
    <row r="346" spans="11:11">
      <c r="K346" s="68"/>
    </row>
    <row r="347" spans="11:11">
      <c r="K347" s="68"/>
    </row>
    <row r="348" spans="11:11">
      <c r="K348" s="68"/>
    </row>
    <row r="349" spans="11:11">
      <c r="K349" s="68"/>
    </row>
    <row r="350" spans="11:11">
      <c r="K350" s="68"/>
    </row>
    <row r="351" spans="11:11">
      <c r="K351" s="68"/>
    </row>
    <row r="352" spans="11:11">
      <c r="K352" s="68"/>
    </row>
    <row r="353" spans="11:11">
      <c r="K353" s="68"/>
    </row>
    <row r="354" spans="11:11">
      <c r="K354" s="68"/>
    </row>
    <row r="355" spans="11:11">
      <c r="K355" s="68"/>
    </row>
    <row r="356" spans="11:11">
      <c r="K356" s="68"/>
    </row>
    <row r="357" spans="11:11">
      <c r="K357" s="68"/>
    </row>
    <row r="358" spans="11:11">
      <c r="K358" s="68"/>
    </row>
    <row r="359" spans="11:11">
      <c r="K359" s="68"/>
    </row>
    <row r="360" spans="11:11">
      <c r="K360" s="68"/>
    </row>
    <row r="361" spans="11:11">
      <c r="K361" s="68"/>
    </row>
    <row r="362" spans="11:11">
      <c r="K362" s="68"/>
    </row>
    <row r="363" spans="11:11">
      <c r="K363" s="68"/>
    </row>
    <row r="364" spans="11:11">
      <c r="K364" s="68"/>
    </row>
    <row r="365" spans="11:11">
      <c r="K365" s="68"/>
    </row>
    <row r="366" spans="11:11">
      <c r="K366" s="68"/>
    </row>
    <row r="367" spans="11:11">
      <c r="K367" s="68"/>
    </row>
    <row r="368" spans="11:11">
      <c r="K368" s="68"/>
    </row>
    <row r="369" spans="11:11">
      <c r="K369" s="68"/>
    </row>
    <row r="370" spans="11:11">
      <c r="K370" s="68"/>
    </row>
    <row r="371" spans="11:11">
      <c r="K371" s="68"/>
    </row>
    <row r="372" spans="11:11">
      <c r="K372" s="68"/>
    </row>
    <row r="373" spans="11:11">
      <c r="K373" s="68"/>
    </row>
    <row r="374" spans="11:11">
      <c r="K374" s="68"/>
    </row>
    <row r="375" spans="11:11">
      <c r="K375" s="68"/>
    </row>
    <row r="376" spans="11:11">
      <c r="K376" s="68"/>
    </row>
    <row r="377" spans="11:11">
      <c r="K377" s="68"/>
    </row>
    <row r="378" spans="11:11">
      <c r="K378" s="68"/>
    </row>
    <row r="379" spans="11:11">
      <c r="K379" s="68"/>
    </row>
    <row r="380" spans="11:11">
      <c r="K380" s="68"/>
    </row>
    <row r="381" spans="11:11">
      <c r="K381" s="68"/>
    </row>
    <row r="382" spans="11:11">
      <c r="K382" s="68"/>
    </row>
    <row r="383" spans="11:11">
      <c r="K383" s="68"/>
    </row>
    <row r="384" spans="11:11">
      <c r="K384" s="68"/>
    </row>
    <row r="385" spans="11:11">
      <c r="K385" s="68"/>
    </row>
    <row r="386" spans="11:11">
      <c r="K386" s="68"/>
    </row>
    <row r="387" spans="11:11">
      <c r="K387" s="68"/>
    </row>
    <row r="388" spans="11:11">
      <c r="K388" s="68"/>
    </row>
    <row r="389" spans="11:11">
      <c r="K389" s="68"/>
    </row>
    <row r="390" spans="11:11">
      <c r="K390" s="68"/>
    </row>
    <row r="391" spans="11:11">
      <c r="K391" s="68"/>
    </row>
    <row r="392" spans="11:11">
      <c r="K392" s="68"/>
    </row>
    <row r="393" spans="11:11">
      <c r="K393" s="68"/>
    </row>
    <row r="394" spans="11:11">
      <c r="K394" s="68"/>
    </row>
    <row r="395" spans="11:11">
      <c r="K395" s="68"/>
    </row>
    <row r="396" spans="11:11">
      <c r="K396" s="68"/>
    </row>
    <row r="397" spans="11:11">
      <c r="K397" s="68"/>
    </row>
    <row r="398" spans="11:11">
      <c r="K398" s="68"/>
    </row>
    <row r="399" spans="11:11">
      <c r="K399" s="68"/>
    </row>
    <row r="400" spans="11:11">
      <c r="K400" s="68"/>
    </row>
    <row r="401" spans="11:11">
      <c r="K401" s="68"/>
    </row>
    <row r="402" spans="11:11">
      <c r="K402" s="68"/>
    </row>
    <row r="403" spans="11:11">
      <c r="K403" s="68"/>
    </row>
    <row r="404" spans="11:11">
      <c r="K404" s="68"/>
    </row>
    <row r="405" spans="11:11">
      <c r="K405" s="68"/>
    </row>
    <row r="406" spans="11:11">
      <c r="K406" s="68"/>
    </row>
    <row r="407" spans="11:11">
      <c r="K407" s="68"/>
    </row>
    <row r="408" spans="11:11">
      <c r="K408" s="68"/>
    </row>
    <row r="409" spans="11:11">
      <c r="K409" s="68"/>
    </row>
    <row r="410" spans="11:11">
      <c r="K410" s="68"/>
    </row>
    <row r="411" spans="11:11">
      <c r="K411" s="68"/>
    </row>
    <row r="412" spans="11:11">
      <c r="K412" s="68"/>
    </row>
    <row r="413" spans="11:11">
      <c r="K413" s="68"/>
    </row>
    <row r="414" spans="11:11">
      <c r="K414" s="68"/>
    </row>
    <row r="415" spans="11:11">
      <c r="K415" s="68"/>
    </row>
    <row r="416" spans="11:11">
      <c r="K416" s="68"/>
    </row>
    <row r="417" spans="11:11">
      <c r="K417" s="68"/>
    </row>
    <row r="418" spans="11:11">
      <c r="K418" s="68"/>
    </row>
    <row r="419" spans="11:11">
      <c r="K419" s="68"/>
    </row>
    <row r="420" spans="11:11">
      <c r="K420" s="68"/>
    </row>
    <row r="421" spans="11:11">
      <c r="K421" s="68"/>
    </row>
    <row r="422" spans="11:11">
      <c r="K422" s="68"/>
    </row>
    <row r="423" spans="11:11">
      <c r="K423" s="68"/>
    </row>
    <row r="424" spans="11:11">
      <c r="K424" s="68"/>
    </row>
    <row r="425" spans="11:11">
      <c r="K425" s="68"/>
    </row>
    <row r="426" spans="11:11">
      <c r="K426" s="68"/>
    </row>
    <row r="427" spans="11:11">
      <c r="K427" s="68"/>
    </row>
    <row r="428" spans="11:11">
      <c r="K428" s="68"/>
    </row>
    <row r="429" spans="11:11">
      <c r="K429" s="68"/>
    </row>
    <row r="430" spans="11:11">
      <c r="K430" s="68"/>
    </row>
    <row r="431" spans="11:11">
      <c r="K431" s="68"/>
    </row>
    <row r="432" spans="11:11">
      <c r="K432" s="68"/>
    </row>
    <row r="433" spans="11:11">
      <c r="K433" s="68"/>
    </row>
    <row r="434" spans="11:11">
      <c r="K434" s="68"/>
    </row>
    <row r="435" spans="11:11">
      <c r="K435" s="68"/>
    </row>
    <row r="436" spans="11:11">
      <c r="K436" s="68"/>
    </row>
    <row r="437" spans="11:11">
      <c r="K437" s="68"/>
    </row>
    <row r="438" spans="11:11">
      <c r="K438" s="68"/>
    </row>
    <row r="439" spans="11:11">
      <c r="K439" s="68"/>
    </row>
    <row r="440" spans="11:11">
      <c r="K440" s="68"/>
    </row>
    <row r="441" spans="11:11">
      <c r="K441" s="68"/>
    </row>
    <row r="442" spans="11:11">
      <c r="K442" s="68"/>
    </row>
    <row r="443" spans="11:11">
      <c r="K443" s="68"/>
    </row>
    <row r="444" spans="11:11">
      <c r="K444" s="68"/>
    </row>
    <row r="445" spans="11:11">
      <c r="K445" s="68"/>
    </row>
    <row r="446" spans="11:11">
      <c r="K446" s="68"/>
    </row>
    <row r="447" spans="11:11">
      <c r="K447" s="68"/>
    </row>
    <row r="448" spans="11:11">
      <c r="K448" s="68"/>
    </row>
    <row r="449" spans="11:11">
      <c r="K449" s="68"/>
    </row>
    <row r="450" spans="11:11">
      <c r="K450" s="68"/>
    </row>
    <row r="451" spans="11:11">
      <c r="K451" s="68"/>
    </row>
    <row r="452" spans="11:11">
      <c r="K452" s="68"/>
    </row>
    <row r="453" spans="11:11">
      <c r="K453" s="68"/>
    </row>
    <row r="454" spans="11:11">
      <c r="K454" s="68"/>
    </row>
    <row r="455" spans="11:11">
      <c r="K455" s="68"/>
    </row>
    <row r="456" spans="11:11">
      <c r="K456" s="68"/>
    </row>
    <row r="457" spans="11:11">
      <c r="K457" s="68"/>
    </row>
    <row r="458" spans="11:11">
      <c r="K458" s="68"/>
    </row>
    <row r="459" spans="11:11">
      <c r="K459" s="68"/>
    </row>
    <row r="460" spans="11:11">
      <c r="K460" s="68"/>
    </row>
    <row r="461" spans="11:11">
      <c r="K461" s="68"/>
    </row>
    <row r="462" spans="11:11">
      <c r="K462" s="68"/>
    </row>
    <row r="463" spans="11:11">
      <c r="K463" s="68"/>
    </row>
    <row r="464" spans="11:11">
      <c r="K464" s="68"/>
    </row>
    <row r="465" spans="11:11">
      <c r="K465" s="68"/>
    </row>
    <row r="466" spans="11:11">
      <c r="K466" s="68"/>
    </row>
    <row r="467" spans="11:11">
      <c r="K467" s="68"/>
    </row>
    <row r="468" spans="11:11">
      <c r="K468" s="68"/>
    </row>
    <row r="469" spans="11:11">
      <c r="K469" s="68"/>
    </row>
    <row r="470" spans="11:11">
      <c r="K470" s="68"/>
    </row>
    <row r="471" spans="11:11">
      <c r="K471" s="68"/>
    </row>
    <row r="472" spans="11:11">
      <c r="K472" s="68"/>
    </row>
    <row r="473" spans="11:11">
      <c r="K473" s="68"/>
    </row>
    <row r="474" spans="11:11">
      <c r="K474" s="68"/>
    </row>
    <row r="475" spans="11:11">
      <c r="K475" s="68"/>
    </row>
    <row r="476" spans="11:11">
      <c r="K476" s="68"/>
    </row>
    <row r="477" spans="11:11">
      <c r="K477" s="68"/>
    </row>
    <row r="478" spans="11:11">
      <c r="K478" s="68"/>
    </row>
    <row r="479" spans="11:11">
      <c r="K479" s="68"/>
    </row>
    <row r="480" spans="11:11">
      <c r="K480" s="68"/>
    </row>
    <row r="481" spans="11:11">
      <c r="K481" s="68"/>
    </row>
    <row r="482" spans="11:11">
      <c r="K482" s="68"/>
    </row>
    <row r="483" spans="11:11">
      <c r="K483" s="68"/>
    </row>
    <row r="484" spans="11:11">
      <c r="K484" s="68"/>
    </row>
    <row r="485" spans="11:11">
      <c r="K485" s="68"/>
    </row>
    <row r="486" spans="11:11">
      <c r="K486" s="68"/>
    </row>
    <row r="487" spans="11:11">
      <c r="K487" s="68"/>
    </row>
    <row r="488" spans="11:11">
      <c r="K488" s="68"/>
    </row>
    <row r="489" spans="11:11">
      <c r="K489" s="68"/>
    </row>
    <row r="490" spans="11:11">
      <c r="K490" s="68"/>
    </row>
    <row r="491" spans="11:11">
      <c r="K491" s="68"/>
    </row>
    <row r="492" spans="11:11">
      <c r="K492" s="68"/>
    </row>
    <row r="493" spans="11:11">
      <c r="K493" s="68"/>
    </row>
    <row r="494" spans="11:11">
      <c r="K494" s="68"/>
    </row>
    <row r="495" spans="11:11">
      <c r="K495" s="68"/>
    </row>
    <row r="496" spans="11:11">
      <c r="K496" s="68"/>
    </row>
    <row r="497" spans="11:11">
      <c r="K497" s="68"/>
    </row>
    <row r="498" spans="11:11">
      <c r="K498" s="68"/>
    </row>
    <row r="499" spans="11:11">
      <c r="K499" s="68"/>
    </row>
    <row r="500" spans="11:11">
      <c r="K500" s="68"/>
    </row>
    <row r="501" spans="11:11">
      <c r="K501" s="68"/>
    </row>
    <row r="502" spans="11:11">
      <c r="K502" s="68"/>
    </row>
    <row r="503" spans="11:11">
      <c r="K503" s="68"/>
    </row>
    <row r="504" spans="11:11">
      <c r="K504" s="68"/>
    </row>
    <row r="505" spans="11:11">
      <c r="K505" s="68"/>
    </row>
    <row r="506" spans="11:11">
      <c r="K506" s="68"/>
    </row>
    <row r="507" spans="11:11">
      <c r="K507" s="68"/>
    </row>
    <row r="508" spans="11:11">
      <c r="K508" s="68"/>
    </row>
    <row r="509" spans="11:11">
      <c r="K509" s="68"/>
    </row>
    <row r="510" spans="11:11">
      <c r="K510" s="68"/>
    </row>
    <row r="511" spans="11:11">
      <c r="K511" s="68"/>
    </row>
    <row r="512" spans="11:11">
      <c r="K512" s="68"/>
    </row>
    <row r="513" spans="11:11">
      <c r="K513" s="68"/>
    </row>
    <row r="514" spans="11:11">
      <c r="K514" s="68"/>
    </row>
    <row r="515" spans="11:11">
      <c r="K515" s="68"/>
    </row>
    <row r="516" spans="11:11">
      <c r="K516" s="68"/>
    </row>
    <row r="517" spans="11:11">
      <c r="K517" s="68"/>
    </row>
    <row r="518" spans="11:11">
      <c r="K518" s="68"/>
    </row>
    <row r="519" spans="11:11">
      <c r="K519" s="68"/>
    </row>
    <row r="520" spans="11:11">
      <c r="K520" s="68"/>
    </row>
    <row r="521" spans="11:11">
      <c r="K521" s="68"/>
    </row>
    <row r="522" spans="11:11">
      <c r="K522" s="68"/>
    </row>
    <row r="523" spans="11:11">
      <c r="K523" s="68"/>
    </row>
    <row r="524" spans="11:11">
      <c r="K524" s="68"/>
    </row>
    <row r="525" spans="11:11">
      <c r="K525" s="68"/>
    </row>
    <row r="526" spans="11:11">
      <c r="K526" s="68"/>
    </row>
    <row r="527" spans="11:11">
      <c r="K527" s="68"/>
    </row>
    <row r="528" spans="11:11">
      <c r="K528" s="68"/>
    </row>
    <row r="529" spans="11:11">
      <c r="K529" s="68"/>
    </row>
    <row r="530" spans="11:11">
      <c r="K530" s="68"/>
    </row>
    <row r="531" spans="11:11">
      <c r="K531" s="68"/>
    </row>
    <row r="532" spans="11:11">
      <c r="K532" s="68"/>
    </row>
    <row r="533" spans="11:11">
      <c r="K533" s="68"/>
    </row>
    <row r="534" spans="11:11">
      <c r="K534" s="68"/>
    </row>
    <row r="535" spans="11:11">
      <c r="K535" s="68"/>
    </row>
    <row r="536" spans="11:11">
      <c r="K536" s="68"/>
    </row>
    <row r="537" spans="11:11">
      <c r="K537" s="68"/>
    </row>
    <row r="538" spans="11:11">
      <c r="K538" s="68"/>
    </row>
    <row r="539" spans="11:11">
      <c r="K539" s="68"/>
    </row>
    <row r="540" spans="11:11">
      <c r="K540" s="68"/>
    </row>
    <row r="541" spans="11:11">
      <c r="K541" s="68"/>
    </row>
    <row r="542" spans="11:11">
      <c r="K542" s="68"/>
    </row>
    <row r="543" spans="11:11">
      <c r="K543" s="68"/>
    </row>
    <row r="544" spans="11:11">
      <c r="K544" s="68"/>
    </row>
    <row r="545" spans="11:11">
      <c r="K545" s="68"/>
    </row>
    <row r="546" spans="11:11">
      <c r="K546" s="68"/>
    </row>
    <row r="547" spans="11:11">
      <c r="K547" s="68"/>
    </row>
    <row r="548" spans="11:11">
      <c r="K548" s="68"/>
    </row>
    <row r="549" spans="11:11">
      <c r="K549" s="68"/>
    </row>
    <row r="550" spans="11:11">
      <c r="K550" s="68"/>
    </row>
    <row r="551" spans="11:11">
      <c r="K551" s="68"/>
    </row>
    <row r="552" spans="11:11">
      <c r="K552" s="68"/>
    </row>
    <row r="553" spans="11:11">
      <c r="K553" s="68"/>
    </row>
    <row r="554" spans="11:11">
      <c r="K554" s="68"/>
    </row>
    <row r="555" spans="11:11">
      <c r="K555" s="68"/>
    </row>
    <row r="556" spans="11:11">
      <c r="K556" s="68"/>
    </row>
    <row r="557" spans="11:11">
      <c r="K557" s="68"/>
    </row>
    <row r="558" spans="11:11">
      <c r="K558" s="68"/>
    </row>
    <row r="559" spans="11:11">
      <c r="K559" s="68"/>
    </row>
    <row r="560" spans="11:11">
      <c r="K560" s="68"/>
    </row>
    <row r="561" spans="11:11">
      <c r="K561" s="68"/>
    </row>
    <row r="562" spans="11:11">
      <c r="K562" s="68"/>
    </row>
    <row r="563" spans="11:11">
      <c r="K563" s="68"/>
    </row>
    <row r="564" spans="11:11">
      <c r="K564" s="68"/>
    </row>
    <row r="565" spans="11:11">
      <c r="K565" s="68"/>
    </row>
    <row r="566" spans="11:11">
      <c r="K566" s="68"/>
    </row>
    <row r="567" spans="11:11">
      <c r="K567" s="68"/>
    </row>
    <row r="568" spans="11:11">
      <c r="K568" s="68"/>
    </row>
    <row r="569" spans="11:11">
      <c r="K569" s="68"/>
    </row>
    <row r="570" spans="11:11">
      <c r="K570" s="68"/>
    </row>
    <row r="571" spans="11:11">
      <c r="K571" s="68"/>
    </row>
    <row r="572" spans="11:11">
      <c r="K572" s="68"/>
    </row>
    <row r="573" spans="11:11">
      <c r="K573" s="68"/>
    </row>
    <row r="574" spans="11:11">
      <c r="K574" s="68"/>
    </row>
    <row r="575" spans="11:11">
      <c r="K575" s="68"/>
    </row>
    <row r="576" spans="11:11">
      <c r="K576" s="68"/>
    </row>
    <row r="577" spans="11:11">
      <c r="K577" s="68"/>
    </row>
    <row r="578" spans="11:11">
      <c r="K578" s="68"/>
    </row>
    <row r="579" spans="11:11">
      <c r="K579" s="68"/>
    </row>
    <row r="580" spans="11:11">
      <c r="K580" s="68"/>
    </row>
    <row r="581" spans="11:11">
      <c r="K581" s="68"/>
    </row>
    <row r="582" spans="11:11">
      <c r="K582" s="68"/>
    </row>
    <row r="583" spans="11:11">
      <c r="K583" s="68"/>
    </row>
    <row r="584" spans="11:11">
      <c r="K584" s="68"/>
    </row>
    <row r="585" spans="11:11">
      <c r="K585" s="68"/>
    </row>
    <row r="586" spans="11:11">
      <c r="K586" s="68"/>
    </row>
    <row r="587" spans="11:11">
      <c r="K587" s="68"/>
    </row>
    <row r="588" spans="11:11">
      <c r="K588" s="68"/>
    </row>
    <row r="589" spans="11:11">
      <c r="K589" s="68"/>
    </row>
    <row r="590" spans="11:11">
      <c r="K590" s="68"/>
    </row>
    <row r="591" spans="11:11">
      <c r="K591" s="68"/>
    </row>
    <row r="592" spans="11:11">
      <c r="K592" s="68"/>
    </row>
    <row r="593" spans="11:11">
      <c r="K593" s="68"/>
    </row>
    <row r="594" spans="11:11">
      <c r="K594" s="68"/>
    </row>
    <row r="595" spans="11:11">
      <c r="K595" s="68"/>
    </row>
    <row r="596" spans="11:11">
      <c r="K596" s="68"/>
    </row>
    <row r="597" spans="11:11">
      <c r="K597" s="68"/>
    </row>
    <row r="598" spans="11:11">
      <c r="K598" s="68"/>
    </row>
    <row r="599" spans="11:11">
      <c r="K599" s="68"/>
    </row>
    <row r="600" spans="11:11">
      <c r="K600" s="68"/>
    </row>
    <row r="601" spans="11:11">
      <c r="K601" s="68"/>
    </row>
    <row r="602" spans="11:11">
      <c r="K602" s="68"/>
    </row>
    <row r="603" spans="11:11">
      <c r="K603" s="68"/>
    </row>
    <row r="604" spans="11:11">
      <c r="K604" s="68"/>
    </row>
    <row r="605" spans="11:11">
      <c r="K605" s="68"/>
    </row>
    <row r="606" spans="11:11">
      <c r="K606" s="68"/>
    </row>
    <row r="607" spans="11:11">
      <c r="K607" s="68"/>
    </row>
    <row r="608" spans="11:11">
      <c r="K608" s="68"/>
    </row>
    <row r="609" spans="11:11">
      <c r="K609" s="68"/>
    </row>
    <row r="610" spans="11:11">
      <c r="K610" s="68"/>
    </row>
    <row r="611" spans="11:11">
      <c r="K611" s="68"/>
    </row>
    <row r="612" spans="11:11">
      <c r="K612" s="68"/>
    </row>
    <row r="613" spans="11:11">
      <c r="K613" s="68"/>
    </row>
    <row r="614" spans="11:11">
      <c r="K614" s="68"/>
    </row>
    <row r="615" spans="11:11">
      <c r="K615" s="68"/>
    </row>
    <row r="616" spans="11:11">
      <c r="K616" s="68"/>
    </row>
    <row r="617" spans="11:11">
      <c r="K617" s="68"/>
    </row>
    <row r="618" spans="11:11">
      <c r="K618" s="68"/>
    </row>
    <row r="619" spans="11:11">
      <c r="K619" s="68"/>
    </row>
    <row r="620" spans="11:11">
      <c r="K620" s="68"/>
    </row>
    <row r="621" spans="11:11">
      <c r="K621" s="68"/>
    </row>
    <row r="622" spans="11:11">
      <c r="K622" s="68"/>
    </row>
    <row r="623" spans="11:11">
      <c r="K623" s="68"/>
    </row>
    <row r="624" spans="11:11">
      <c r="K624" s="68"/>
    </row>
    <row r="625" spans="11:11">
      <c r="K625" s="68"/>
    </row>
    <row r="626" spans="11:11">
      <c r="K626" s="68"/>
    </row>
    <row r="627" spans="11:11">
      <c r="K627" s="68"/>
    </row>
    <row r="628" spans="11:11">
      <c r="K628" s="68"/>
    </row>
    <row r="629" spans="11:11">
      <c r="K629" s="68"/>
    </row>
    <row r="630" spans="11:11">
      <c r="K630" s="68"/>
    </row>
    <row r="631" spans="11:11">
      <c r="K631" s="68"/>
    </row>
    <row r="632" spans="11:11">
      <c r="K632" s="68"/>
    </row>
    <row r="633" spans="11:11">
      <c r="K633" s="68"/>
    </row>
    <row r="634" spans="11:11">
      <c r="K634" s="68"/>
    </row>
    <row r="635" spans="11:11">
      <c r="K635" s="68"/>
    </row>
    <row r="636" spans="11:11">
      <c r="K636" s="68"/>
    </row>
    <row r="637" spans="11:11">
      <c r="K637" s="68"/>
    </row>
    <row r="638" spans="11:11">
      <c r="K638" s="68"/>
    </row>
    <row r="639" spans="11:11">
      <c r="K639" s="68"/>
    </row>
    <row r="640" spans="11:11">
      <c r="K640" s="68"/>
    </row>
    <row r="641" spans="11:11">
      <c r="K641" s="68"/>
    </row>
    <row r="642" spans="11:11">
      <c r="K642" s="68"/>
    </row>
    <row r="643" spans="11:11">
      <c r="K643" s="68"/>
    </row>
    <row r="644" spans="11:11">
      <c r="K644" s="68"/>
    </row>
    <row r="645" spans="11:11">
      <c r="K645" s="68"/>
    </row>
    <row r="646" spans="11:11">
      <c r="K646" s="68"/>
    </row>
    <row r="647" spans="11:11">
      <c r="K647" s="68"/>
    </row>
    <row r="648" spans="11:11">
      <c r="K648" s="68"/>
    </row>
    <row r="649" spans="11:11">
      <c r="K649" s="68"/>
    </row>
    <row r="650" spans="11:11">
      <c r="K650" s="68"/>
    </row>
    <row r="651" spans="11:11">
      <c r="K651" s="68"/>
    </row>
    <row r="652" spans="11:11">
      <c r="K652" s="68"/>
    </row>
    <row r="653" spans="11:11">
      <c r="K653" s="68"/>
    </row>
    <row r="654" spans="11:11">
      <c r="K654" s="68"/>
    </row>
    <row r="655" spans="11:11">
      <c r="K655" s="68"/>
    </row>
    <row r="656" spans="11:11">
      <c r="K656" s="68"/>
    </row>
    <row r="657" spans="11:11">
      <c r="K657" s="68"/>
    </row>
    <row r="658" spans="11:11">
      <c r="K658" s="68"/>
    </row>
    <row r="659" spans="11:11">
      <c r="K659" s="68"/>
    </row>
    <row r="660" spans="11:11">
      <c r="K660" s="68"/>
    </row>
    <row r="661" spans="11:11">
      <c r="K661" s="68"/>
    </row>
    <row r="662" spans="11:11">
      <c r="K662" s="68"/>
    </row>
    <row r="663" spans="11:11">
      <c r="K663" s="68"/>
    </row>
    <row r="664" spans="11:11">
      <c r="K664" s="68"/>
    </row>
    <row r="665" spans="11:11">
      <c r="K665" s="68"/>
    </row>
    <row r="666" spans="11:11">
      <c r="K666" s="68"/>
    </row>
    <row r="667" spans="11:11">
      <c r="K667" s="68"/>
    </row>
    <row r="668" spans="11:11">
      <c r="K668" s="68"/>
    </row>
    <row r="669" spans="11:11">
      <c r="K669" s="68"/>
    </row>
    <row r="670" spans="11:11">
      <c r="K670" s="68"/>
    </row>
    <row r="671" spans="11:11">
      <c r="K671" s="68"/>
    </row>
    <row r="672" spans="11:11">
      <c r="K672" s="68"/>
    </row>
    <row r="673" spans="11:11">
      <c r="K673" s="68"/>
    </row>
    <row r="674" spans="11:11">
      <c r="K674" s="68"/>
    </row>
    <row r="675" spans="11:11">
      <c r="K675" s="68"/>
    </row>
    <row r="676" spans="11:11">
      <c r="K676" s="68"/>
    </row>
    <row r="677" spans="11:11">
      <c r="K677" s="68"/>
    </row>
    <row r="678" spans="11:11">
      <c r="K678" s="68"/>
    </row>
    <row r="679" spans="11:11">
      <c r="K679" s="68"/>
    </row>
    <row r="680" spans="11:11">
      <c r="K680" s="68"/>
    </row>
    <row r="681" spans="11:11">
      <c r="K681" s="68"/>
    </row>
    <row r="682" spans="11:11">
      <c r="K682" s="68"/>
    </row>
    <row r="683" spans="11:11">
      <c r="K683" s="68"/>
    </row>
    <row r="684" spans="11:11">
      <c r="K684" s="68"/>
    </row>
    <row r="685" spans="11:11">
      <c r="K685" s="68"/>
    </row>
    <row r="686" spans="11:11">
      <c r="K686" s="68"/>
    </row>
    <row r="687" spans="11:11">
      <c r="K687" s="68"/>
    </row>
    <row r="688" spans="11:11">
      <c r="K688" s="68"/>
    </row>
    <row r="689" spans="11:11">
      <c r="K689" s="68"/>
    </row>
    <row r="690" spans="11:11">
      <c r="K690" s="68"/>
    </row>
    <row r="691" spans="11:11">
      <c r="K691" s="68"/>
    </row>
    <row r="692" spans="11:11">
      <c r="K692" s="68"/>
    </row>
    <row r="693" spans="11:11">
      <c r="K693" s="68"/>
    </row>
    <row r="694" spans="11:11">
      <c r="K694" s="68"/>
    </row>
    <row r="695" spans="11:11">
      <c r="K695" s="68"/>
    </row>
    <row r="696" spans="11:11">
      <c r="K696" s="68"/>
    </row>
    <row r="697" spans="11:11">
      <c r="K697" s="68"/>
    </row>
    <row r="698" spans="11:11">
      <c r="K698" s="68"/>
    </row>
    <row r="699" spans="11:11">
      <c r="K699" s="68"/>
    </row>
    <row r="700" spans="11:11">
      <c r="K700" s="68"/>
    </row>
    <row r="701" spans="11:11">
      <c r="K701" s="68"/>
    </row>
    <row r="702" spans="11:11">
      <c r="K702" s="68"/>
    </row>
    <row r="703" spans="11:11">
      <c r="K703" s="68"/>
    </row>
    <row r="704" spans="11:11">
      <c r="K704" s="68"/>
    </row>
    <row r="705" spans="11:11">
      <c r="K705" s="68"/>
    </row>
    <row r="706" spans="11:11">
      <c r="K706" s="68"/>
    </row>
    <row r="707" spans="11:11">
      <c r="K707" s="68"/>
    </row>
    <row r="708" spans="11:11">
      <c r="K708" s="68"/>
    </row>
    <row r="709" spans="11:11">
      <c r="K709" s="68"/>
    </row>
    <row r="710" spans="11:11">
      <c r="K710" s="68"/>
    </row>
    <row r="711" spans="11:11">
      <c r="K711" s="68"/>
    </row>
    <row r="712" spans="11:11">
      <c r="K712" s="68"/>
    </row>
    <row r="713" spans="11:11">
      <c r="K713" s="68"/>
    </row>
    <row r="714" spans="11:11">
      <c r="K714" s="68"/>
    </row>
    <row r="715" spans="11:11">
      <c r="K715" s="68"/>
    </row>
    <row r="716" spans="11:11">
      <c r="K716" s="68"/>
    </row>
    <row r="717" spans="11:11">
      <c r="K717" s="68"/>
    </row>
    <row r="718" spans="11:11">
      <c r="K718" s="68"/>
    </row>
    <row r="719" spans="11:11">
      <c r="K719" s="68"/>
    </row>
    <row r="720" spans="11:11">
      <c r="K720" s="68"/>
    </row>
    <row r="721" spans="11:11">
      <c r="K721" s="68"/>
    </row>
    <row r="722" spans="11:11">
      <c r="K722" s="68"/>
    </row>
    <row r="723" spans="11:11">
      <c r="K723" s="68"/>
    </row>
    <row r="724" spans="11:11">
      <c r="K724" s="68"/>
    </row>
    <row r="725" spans="11:11">
      <c r="K725" s="68"/>
    </row>
    <row r="726" spans="11:11">
      <c r="K726" s="68"/>
    </row>
    <row r="727" spans="11:11">
      <c r="K727" s="68"/>
    </row>
    <row r="728" spans="11:11">
      <c r="K728" s="68"/>
    </row>
    <row r="729" spans="11:11">
      <c r="K729" s="68"/>
    </row>
    <row r="730" spans="11:11">
      <c r="K730" s="68"/>
    </row>
    <row r="731" spans="11:11">
      <c r="K731" s="68"/>
    </row>
    <row r="732" spans="11:11">
      <c r="K732" s="68"/>
    </row>
    <row r="733" spans="11:11">
      <c r="K733" s="68"/>
    </row>
    <row r="734" spans="11:11">
      <c r="K734" s="68"/>
    </row>
    <row r="735" spans="11:11">
      <c r="K735" s="68"/>
    </row>
    <row r="736" spans="11:11">
      <c r="K736" s="68"/>
    </row>
    <row r="737" spans="11:11">
      <c r="K737" s="68"/>
    </row>
    <row r="738" spans="11:11">
      <c r="K738" s="68"/>
    </row>
    <row r="739" spans="11:11">
      <c r="K739" s="68"/>
    </row>
    <row r="740" spans="11:11">
      <c r="K740" s="68"/>
    </row>
    <row r="741" spans="11:11">
      <c r="K741" s="68"/>
    </row>
    <row r="742" spans="11:11">
      <c r="K742" s="68"/>
    </row>
    <row r="743" spans="11:11">
      <c r="K743" s="68"/>
    </row>
    <row r="744" spans="11:11">
      <c r="K744" s="68"/>
    </row>
    <row r="745" spans="11:11">
      <c r="K745" s="68"/>
    </row>
    <row r="746" spans="11:11">
      <c r="K746" s="68"/>
    </row>
    <row r="747" spans="11:11">
      <c r="K747" s="68"/>
    </row>
    <row r="748" spans="11:11">
      <c r="K748" s="68"/>
    </row>
    <row r="749" spans="11:11">
      <c r="K749" s="68"/>
    </row>
    <row r="750" spans="11:11">
      <c r="K750" s="68"/>
    </row>
    <row r="751" spans="11:11">
      <c r="K751" s="68"/>
    </row>
    <row r="752" spans="11:11">
      <c r="K752" s="68"/>
    </row>
    <row r="753" spans="11:11">
      <c r="K753" s="68"/>
    </row>
    <row r="754" spans="11:11">
      <c r="K754" s="68"/>
    </row>
    <row r="755" spans="11:11">
      <c r="K755" s="68"/>
    </row>
    <row r="756" spans="11:11">
      <c r="K756" s="68"/>
    </row>
    <row r="757" spans="11:11">
      <c r="K757" s="68"/>
    </row>
    <row r="758" spans="11:11">
      <c r="K758" s="68"/>
    </row>
    <row r="759" spans="11:11">
      <c r="K759" s="68"/>
    </row>
    <row r="760" spans="11:11">
      <c r="K760" s="68"/>
    </row>
    <row r="761" spans="11:11">
      <c r="K761" s="68"/>
    </row>
    <row r="762" spans="11:11">
      <c r="K762" s="68"/>
    </row>
    <row r="763" spans="11:11">
      <c r="K763" s="68"/>
    </row>
    <row r="764" spans="11:11">
      <c r="K764" s="68"/>
    </row>
    <row r="765" spans="11:11">
      <c r="K765" s="68"/>
    </row>
    <row r="766" spans="11:11">
      <c r="K766" s="68"/>
    </row>
    <row r="767" spans="11:11">
      <c r="K767" s="68"/>
    </row>
    <row r="768" spans="11:11">
      <c r="K768" s="68"/>
    </row>
    <row r="769" spans="11:11">
      <c r="K769" s="68"/>
    </row>
    <row r="770" spans="11:11">
      <c r="K770" s="68"/>
    </row>
    <row r="771" spans="11:11">
      <c r="K771" s="68"/>
    </row>
    <row r="772" spans="11:11">
      <c r="K772" s="68"/>
    </row>
    <row r="773" spans="11:11">
      <c r="K773" s="68"/>
    </row>
    <row r="774" spans="11:11">
      <c r="K774" s="68"/>
    </row>
    <row r="775" spans="11:11">
      <c r="K775" s="68"/>
    </row>
    <row r="776" spans="11:11">
      <c r="K776" s="68"/>
    </row>
    <row r="777" spans="11:11">
      <c r="K777" s="68"/>
    </row>
    <row r="778" spans="11:11">
      <c r="K778" s="68"/>
    </row>
    <row r="779" spans="11:11">
      <c r="K779" s="68"/>
    </row>
    <row r="780" spans="11:11">
      <c r="K780" s="68"/>
    </row>
    <row r="781" spans="11:11">
      <c r="K781" s="68"/>
    </row>
    <row r="782" spans="11:11">
      <c r="K782" s="68"/>
    </row>
    <row r="783" spans="11:11">
      <c r="K783" s="68"/>
    </row>
    <row r="784" spans="11:11">
      <c r="K784" s="68"/>
    </row>
    <row r="785" spans="11:11">
      <c r="K785" s="68"/>
    </row>
    <row r="786" spans="11:11">
      <c r="K786" s="68"/>
    </row>
    <row r="787" spans="11:11">
      <c r="K787" s="68"/>
    </row>
    <row r="788" spans="11:11">
      <c r="K788" s="68"/>
    </row>
    <row r="789" spans="11:11">
      <c r="K789" s="68"/>
    </row>
    <row r="790" spans="11:11">
      <c r="K790" s="68"/>
    </row>
    <row r="791" spans="11:11">
      <c r="K791" s="68"/>
    </row>
    <row r="792" spans="11:11">
      <c r="K792" s="68"/>
    </row>
    <row r="793" spans="11:11">
      <c r="K793" s="68"/>
    </row>
    <row r="794" spans="11:11">
      <c r="K794" s="68"/>
    </row>
    <row r="795" spans="11:11">
      <c r="K795" s="68"/>
    </row>
    <row r="796" spans="11:11">
      <c r="K796" s="68"/>
    </row>
    <row r="797" spans="11:11">
      <c r="K797" s="68"/>
    </row>
    <row r="798" spans="11:11">
      <c r="K798" s="68"/>
    </row>
    <row r="799" spans="11:11">
      <c r="K799" s="68"/>
    </row>
    <row r="800" spans="11:11">
      <c r="K800" s="68"/>
    </row>
    <row r="801" spans="11:11">
      <c r="K801" s="68"/>
    </row>
    <row r="802" spans="11:11">
      <c r="K802" s="68"/>
    </row>
    <row r="803" spans="11:11">
      <c r="K803" s="68"/>
    </row>
    <row r="804" spans="11:11">
      <c r="K804" s="68"/>
    </row>
    <row r="805" spans="11:11">
      <c r="K805" s="68"/>
    </row>
    <row r="806" spans="11:11">
      <c r="K806" s="68"/>
    </row>
    <row r="807" spans="11:11">
      <c r="K807" s="68"/>
    </row>
    <row r="808" spans="11:11">
      <c r="K808" s="68"/>
    </row>
    <row r="809" spans="11:11">
      <c r="K809" s="68"/>
    </row>
    <row r="810" spans="11:11">
      <c r="K810" s="68"/>
    </row>
    <row r="811" spans="11:11">
      <c r="K811" s="68"/>
    </row>
    <row r="812" spans="11:11">
      <c r="K812" s="68"/>
    </row>
    <row r="813" spans="11:11">
      <c r="K813" s="68"/>
    </row>
    <row r="814" spans="11:11">
      <c r="K814" s="68"/>
    </row>
    <row r="815" spans="11:11">
      <c r="K815" s="68"/>
    </row>
    <row r="816" spans="11:11">
      <c r="K816" s="68"/>
    </row>
    <row r="817" spans="11:11">
      <c r="K817" s="68"/>
    </row>
    <row r="818" spans="11:11">
      <c r="K818" s="68"/>
    </row>
    <row r="819" spans="11:11">
      <c r="K819" s="68"/>
    </row>
    <row r="820" spans="11:11">
      <c r="K820" s="68"/>
    </row>
    <row r="821" spans="11:11">
      <c r="K821" s="68"/>
    </row>
    <row r="822" spans="11:11">
      <c r="K822" s="68"/>
    </row>
    <row r="823" spans="11:11">
      <c r="K823" s="68"/>
    </row>
    <row r="824" spans="11:11">
      <c r="K824" s="68"/>
    </row>
    <row r="825" spans="11:11">
      <c r="K825" s="68"/>
    </row>
    <row r="826" spans="11:11">
      <c r="K826" s="68"/>
    </row>
    <row r="827" spans="11:11">
      <c r="K827" s="68"/>
    </row>
    <row r="828" spans="11:11">
      <c r="K828" s="68"/>
    </row>
    <row r="829" spans="11:11">
      <c r="K829" s="68"/>
    </row>
    <row r="830" spans="11:11">
      <c r="K830" s="68"/>
    </row>
    <row r="831" spans="11:11">
      <c r="K831" s="68"/>
    </row>
    <row r="832" spans="11:11">
      <c r="K832" s="68"/>
    </row>
    <row r="833" spans="11:11">
      <c r="K833" s="68"/>
    </row>
    <row r="834" spans="11:11">
      <c r="K834" s="68"/>
    </row>
    <row r="835" spans="11:11">
      <c r="K835" s="68"/>
    </row>
    <row r="836" spans="11:11">
      <c r="K836" s="68"/>
    </row>
    <row r="837" spans="11:11">
      <c r="K837" s="68"/>
    </row>
    <row r="838" spans="11:11">
      <c r="K838" s="68"/>
    </row>
    <row r="839" spans="11:11">
      <c r="K839" s="68"/>
    </row>
    <row r="840" spans="11:11">
      <c r="K840" s="68"/>
    </row>
    <row r="841" spans="11:11">
      <c r="K841" s="68"/>
    </row>
    <row r="842" spans="11:11">
      <c r="K842" s="68"/>
    </row>
    <row r="843" spans="11:11">
      <c r="K843" s="68"/>
    </row>
    <row r="844" spans="11:11">
      <c r="K844" s="68"/>
    </row>
    <row r="845" spans="11:11">
      <c r="K845" s="68"/>
    </row>
    <row r="846" spans="11:11">
      <c r="K846" s="68"/>
    </row>
    <row r="847" spans="11:11">
      <c r="K847" s="68"/>
    </row>
    <row r="848" spans="11:11">
      <c r="K848" s="68"/>
    </row>
    <row r="849" spans="11:11">
      <c r="K849" s="68"/>
    </row>
    <row r="850" spans="11:11">
      <c r="K850" s="68"/>
    </row>
    <row r="851" spans="11:11">
      <c r="K851" s="68"/>
    </row>
    <row r="852" spans="11:11">
      <c r="K852" s="68"/>
    </row>
    <row r="853" spans="11:11">
      <c r="K853" s="68"/>
    </row>
    <row r="854" spans="11:11">
      <c r="K854" s="68"/>
    </row>
    <row r="855" spans="11:11">
      <c r="K855" s="68"/>
    </row>
    <row r="856" spans="11:11">
      <c r="K856" s="68"/>
    </row>
    <row r="857" spans="11:11">
      <c r="K857" s="68"/>
    </row>
    <row r="858" spans="11:11">
      <c r="K858" s="68"/>
    </row>
    <row r="859" spans="11:11">
      <c r="K859" s="68"/>
    </row>
    <row r="860" spans="11:11">
      <c r="K860" s="68"/>
    </row>
    <row r="861" spans="11:11">
      <c r="K861" s="68"/>
    </row>
    <row r="862" spans="11:11">
      <c r="K862" s="68"/>
    </row>
    <row r="863" spans="11:11">
      <c r="K863" s="68"/>
    </row>
    <row r="864" spans="11:11">
      <c r="K864" s="68"/>
    </row>
    <row r="865" spans="11:11">
      <c r="K865" s="68"/>
    </row>
    <row r="866" spans="11:11">
      <c r="K866" s="68"/>
    </row>
    <row r="867" spans="11:11">
      <c r="K867" s="68"/>
    </row>
    <row r="868" spans="11:11">
      <c r="K868" s="68"/>
    </row>
    <row r="869" spans="11:11">
      <c r="K869" s="68"/>
    </row>
    <row r="870" spans="11:11">
      <c r="K870" s="68"/>
    </row>
    <row r="871" spans="11:11">
      <c r="K871" s="68"/>
    </row>
    <row r="872" spans="11:11">
      <c r="K872" s="68"/>
    </row>
    <row r="873" spans="11:11">
      <c r="K873" s="68"/>
    </row>
    <row r="874" spans="11:11">
      <c r="K874" s="68"/>
    </row>
    <row r="875" spans="11:11">
      <c r="K875" s="68"/>
    </row>
    <row r="876" spans="11:11">
      <c r="K876" s="68"/>
    </row>
    <row r="877" spans="11:11">
      <c r="K877" s="68"/>
    </row>
    <row r="878" spans="11:11">
      <c r="K878" s="68"/>
    </row>
    <row r="879" spans="11:11">
      <c r="K879" s="68"/>
    </row>
    <row r="880" spans="11:11">
      <c r="K880" s="68"/>
    </row>
    <row r="881" spans="11:11">
      <c r="K881" s="68"/>
    </row>
    <row r="882" spans="11:11">
      <c r="K882" s="68"/>
    </row>
    <row r="883" spans="11:11">
      <c r="K883" s="68"/>
    </row>
    <row r="884" spans="11:11">
      <c r="K884" s="68"/>
    </row>
    <row r="885" spans="11:11">
      <c r="K885" s="68"/>
    </row>
    <row r="886" spans="11:11">
      <c r="K886" s="68"/>
    </row>
    <row r="887" spans="11:11">
      <c r="K887" s="68"/>
    </row>
    <row r="888" spans="11:11">
      <c r="K888" s="68"/>
    </row>
    <row r="889" spans="11:11">
      <c r="K889" s="68"/>
    </row>
    <row r="890" spans="11:11">
      <c r="K890" s="68"/>
    </row>
    <row r="891" spans="11:11">
      <c r="K891" s="68"/>
    </row>
    <row r="892" spans="11:11">
      <c r="K892" s="68"/>
    </row>
    <row r="893" spans="11:11">
      <c r="K893" s="68"/>
    </row>
    <row r="894" spans="11:11">
      <c r="K894" s="68"/>
    </row>
    <row r="895" spans="11:11">
      <c r="K895" s="68"/>
    </row>
    <row r="896" spans="11:11">
      <c r="K896" s="68"/>
    </row>
    <row r="897" spans="11:11">
      <c r="K897" s="68"/>
    </row>
    <row r="898" spans="11:11">
      <c r="K898" s="68"/>
    </row>
    <row r="899" spans="11:11">
      <c r="K899" s="68"/>
    </row>
    <row r="900" spans="11:11">
      <c r="K900" s="68"/>
    </row>
    <row r="901" spans="11:11">
      <c r="K901" s="68"/>
    </row>
    <row r="902" spans="11:11">
      <c r="K902" s="68"/>
    </row>
    <row r="903" spans="11:11">
      <c r="K903" s="68"/>
    </row>
    <row r="904" spans="11:11">
      <c r="K904" s="68"/>
    </row>
    <row r="905" spans="11:11">
      <c r="K905" s="68"/>
    </row>
    <row r="906" spans="11:11">
      <c r="K906" s="68"/>
    </row>
    <row r="907" spans="11:11">
      <c r="K907" s="68"/>
    </row>
    <row r="908" spans="11:11">
      <c r="K908" s="68"/>
    </row>
    <row r="909" spans="11:11">
      <c r="K909" s="68"/>
    </row>
    <row r="910" spans="11:11">
      <c r="K910" s="68"/>
    </row>
    <row r="911" spans="11:11">
      <c r="K911" s="68"/>
    </row>
    <row r="912" spans="11:11">
      <c r="K912" s="68"/>
    </row>
    <row r="913" spans="11:11">
      <c r="K913" s="68"/>
    </row>
    <row r="914" spans="11:11">
      <c r="K914" s="68"/>
    </row>
    <row r="915" spans="11:11">
      <c r="K915" s="68"/>
    </row>
    <row r="916" spans="11:11">
      <c r="K916" s="68"/>
    </row>
    <row r="917" spans="11:11">
      <c r="K917" s="68"/>
    </row>
    <row r="918" spans="11:11">
      <c r="K918" s="68"/>
    </row>
    <row r="919" spans="11:11">
      <c r="K919" s="68"/>
    </row>
    <row r="920" spans="11:11">
      <c r="K920" s="68"/>
    </row>
    <row r="921" spans="11:11">
      <c r="K921" s="68"/>
    </row>
    <row r="922" spans="11:11">
      <c r="K922" s="68"/>
    </row>
    <row r="923" spans="11:11">
      <c r="K923" s="68"/>
    </row>
    <row r="924" spans="11:11">
      <c r="K924" s="68"/>
    </row>
    <row r="925" spans="11:11">
      <c r="K925" s="68"/>
    </row>
    <row r="926" spans="11:11">
      <c r="K926" s="68"/>
    </row>
    <row r="927" spans="11:11">
      <c r="K927" s="68"/>
    </row>
    <row r="928" spans="11:11">
      <c r="K928" s="68"/>
    </row>
    <row r="929" spans="11:11">
      <c r="K929" s="68"/>
    </row>
    <row r="930" spans="11:11">
      <c r="K930" s="68"/>
    </row>
    <row r="931" spans="11:11">
      <c r="K931" s="68"/>
    </row>
    <row r="932" spans="11:11">
      <c r="K932" s="68"/>
    </row>
    <row r="933" spans="11:11">
      <c r="K933" s="68"/>
    </row>
    <row r="934" spans="11:11">
      <c r="K934" s="68"/>
    </row>
    <row r="935" spans="11:11">
      <c r="K935" s="68"/>
    </row>
    <row r="936" spans="11:11">
      <c r="K936" s="68"/>
    </row>
    <row r="937" spans="11:11">
      <c r="K937" s="68"/>
    </row>
    <row r="938" spans="11:11">
      <c r="K938" s="68"/>
    </row>
    <row r="939" spans="11:11">
      <c r="K939" s="68"/>
    </row>
    <row r="940" spans="11:11">
      <c r="K940" s="68"/>
    </row>
    <row r="941" spans="11:11">
      <c r="K941" s="68"/>
    </row>
    <row r="942" spans="11:11">
      <c r="K942" s="68"/>
    </row>
    <row r="943" spans="11:11">
      <c r="K943" s="68"/>
    </row>
    <row r="944" spans="11:11">
      <c r="K944" s="68"/>
    </row>
    <row r="945" spans="11:11">
      <c r="K945" s="68"/>
    </row>
    <row r="946" spans="11:11">
      <c r="K946" s="68"/>
    </row>
    <row r="947" spans="11:11">
      <c r="K947" s="68"/>
    </row>
    <row r="948" spans="11:11">
      <c r="K948" s="68"/>
    </row>
    <row r="949" spans="11:11">
      <c r="K949" s="68"/>
    </row>
    <row r="950" spans="11:11">
      <c r="K950" s="68"/>
    </row>
    <row r="951" spans="11:11">
      <c r="K951" s="68"/>
    </row>
    <row r="952" spans="11:11">
      <c r="K952" s="68"/>
    </row>
    <row r="953" spans="11:11">
      <c r="K953" s="68"/>
    </row>
    <row r="954" spans="11:11">
      <c r="K954" s="68"/>
    </row>
    <row r="955" spans="11:11">
      <c r="K955" s="68"/>
    </row>
    <row r="956" spans="11:11">
      <c r="K956" s="68"/>
    </row>
    <row r="957" spans="11:11">
      <c r="K957" s="68"/>
    </row>
    <row r="958" spans="11:11">
      <c r="K958" s="68"/>
    </row>
    <row r="959" spans="11:11">
      <c r="K959" s="68"/>
    </row>
    <row r="960" spans="11:11">
      <c r="K960" s="68"/>
    </row>
    <row r="961" spans="11:11">
      <c r="K961" s="68"/>
    </row>
    <row r="962" spans="11:11">
      <c r="K962" s="68"/>
    </row>
    <row r="963" spans="11:11">
      <c r="K963" s="68"/>
    </row>
    <row r="964" spans="11:11">
      <c r="K964" s="68"/>
    </row>
    <row r="965" spans="11:11">
      <c r="K965" s="68"/>
    </row>
    <row r="966" spans="11:11">
      <c r="K966" s="68"/>
    </row>
    <row r="967" spans="11:11">
      <c r="K967" s="68"/>
    </row>
    <row r="968" spans="11:11">
      <c r="K968" s="68"/>
    </row>
    <row r="969" spans="11:11">
      <c r="K969" s="68"/>
    </row>
    <row r="970" spans="11:11">
      <c r="K970" s="68"/>
    </row>
    <row r="971" spans="11:11">
      <c r="K971" s="68"/>
    </row>
    <row r="972" spans="11:11">
      <c r="K972" s="68"/>
    </row>
    <row r="973" spans="11:11">
      <c r="K973" s="68"/>
    </row>
    <row r="974" spans="11:11">
      <c r="K974" s="68"/>
    </row>
    <row r="975" spans="11:11">
      <c r="K975" s="68"/>
    </row>
    <row r="976" spans="11:11">
      <c r="K976" s="68"/>
    </row>
    <row r="977" spans="11:11">
      <c r="K977" s="68"/>
    </row>
    <row r="978" spans="11:11">
      <c r="K978" s="68"/>
    </row>
    <row r="979" spans="11:11">
      <c r="K979" s="68"/>
    </row>
    <row r="980" spans="11:11">
      <c r="K980" s="68"/>
    </row>
    <row r="981" spans="11:11">
      <c r="K981" s="68"/>
    </row>
    <row r="982" spans="11:11">
      <c r="K982" s="68"/>
    </row>
    <row r="983" spans="11:11">
      <c r="K983" s="68"/>
    </row>
    <row r="984" spans="11:11">
      <c r="K984" s="68"/>
    </row>
    <row r="985" spans="11:11">
      <c r="K985" s="68"/>
    </row>
    <row r="986" spans="11:11">
      <c r="K986" s="68"/>
    </row>
    <row r="987" spans="11:11">
      <c r="K987" s="68"/>
    </row>
    <row r="988" spans="11:11">
      <c r="K988" s="68"/>
    </row>
    <row r="989" spans="11:11">
      <c r="K989" s="68"/>
    </row>
    <row r="990" spans="11:11">
      <c r="K990" s="68"/>
    </row>
    <row r="991" spans="11:11">
      <c r="K991" s="68"/>
    </row>
    <row r="992" spans="11:11">
      <c r="K992" s="68"/>
    </row>
    <row r="993" spans="11:11">
      <c r="K993" s="68"/>
    </row>
    <row r="994" spans="11:11">
      <c r="K994" s="68"/>
    </row>
    <row r="995" spans="11:11">
      <c r="K995" s="68"/>
    </row>
    <row r="996" spans="11:11">
      <c r="K996" s="68"/>
    </row>
    <row r="997" spans="11:11">
      <c r="K997" s="68"/>
    </row>
    <row r="998" spans="11:11">
      <c r="K998" s="68"/>
    </row>
    <row r="999" spans="11:11">
      <c r="K999" s="68"/>
    </row>
    <row r="1000" spans="11:11">
      <c r="K1000" s="68"/>
    </row>
    <row r="1001" spans="11:11">
      <c r="K1001" s="68"/>
    </row>
    <row r="1002" spans="11:11">
      <c r="K1002" s="68"/>
    </row>
    <row r="1003" spans="11:11">
      <c r="K1003" s="68"/>
    </row>
    <row r="1004" spans="11:11">
      <c r="K1004" s="68"/>
    </row>
    <row r="1005" spans="11:11">
      <c r="K1005" s="68"/>
    </row>
    <row r="1006" spans="11:11">
      <c r="K1006" s="68"/>
    </row>
    <row r="1007" spans="11:11">
      <c r="K1007" s="68"/>
    </row>
    <row r="1008" spans="11:11">
      <c r="K1008" s="68"/>
    </row>
    <row r="1009" spans="11:11">
      <c r="K1009" s="68"/>
    </row>
    <row r="1010" spans="11:11">
      <c r="K1010" s="68"/>
    </row>
    <row r="1011" spans="11:11">
      <c r="K1011" s="68"/>
    </row>
    <row r="1012" spans="11:11">
      <c r="K1012" s="68"/>
    </row>
    <row r="1013" spans="11:11">
      <c r="K1013" s="68"/>
    </row>
    <row r="1014" spans="11:11">
      <c r="K1014" s="68"/>
    </row>
    <row r="1015" spans="11:11">
      <c r="K1015" s="68"/>
    </row>
    <row r="1016" spans="11:11">
      <c r="K1016" s="68"/>
    </row>
    <row r="1017" spans="11:11">
      <c r="K1017" s="68"/>
    </row>
    <row r="1018" spans="11:11">
      <c r="K1018" s="68"/>
    </row>
    <row r="1019" spans="11:11">
      <c r="K1019" s="68"/>
    </row>
    <row r="1020" spans="11:11">
      <c r="K1020" s="68"/>
    </row>
    <row r="1021" spans="11:11">
      <c r="K1021" s="68"/>
    </row>
    <row r="1022" spans="11:11">
      <c r="K1022" s="68"/>
    </row>
    <row r="1023" spans="11:11">
      <c r="K1023" s="68"/>
    </row>
    <row r="1024" spans="11:11">
      <c r="K1024" s="68"/>
    </row>
    <row r="1025" spans="11:11">
      <c r="K1025" s="68"/>
    </row>
    <row r="1026" spans="11:11">
      <c r="K1026" s="68"/>
    </row>
    <row r="1027" spans="11:11">
      <c r="K1027" s="68"/>
    </row>
    <row r="1028" spans="11:11">
      <c r="K1028" s="68"/>
    </row>
    <row r="1029" spans="11:11">
      <c r="K1029" s="68"/>
    </row>
    <row r="1030" spans="11:11">
      <c r="K1030" s="68"/>
    </row>
    <row r="1031" spans="11:11">
      <c r="K1031" s="68"/>
    </row>
    <row r="1032" spans="11:11">
      <c r="K1032" s="68"/>
    </row>
    <row r="1033" spans="11:11">
      <c r="K1033" s="68"/>
    </row>
    <row r="1034" spans="11:11">
      <c r="K1034" s="68"/>
    </row>
    <row r="1035" spans="11:11">
      <c r="K1035" s="68"/>
    </row>
    <row r="1036" spans="11:11">
      <c r="K1036" s="68"/>
    </row>
    <row r="1037" spans="11:11">
      <c r="K1037" s="68"/>
    </row>
    <row r="1038" spans="11:11">
      <c r="K1038" s="68"/>
    </row>
    <row r="1039" spans="11:11">
      <c r="K1039" s="68"/>
    </row>
    <row r="1040" spans="11:11">
      <c r="K1040" s="68"/>
    </row>
    <row r="1041" spans="11:11">
      <c r="K1041" s="68"/>
    </row>
    <row r="1042" spans="11:11">
      <c r="K1042" s="68"/>
    </row>
    <row r="1043" spans="11:11">
      <c r="K1043" s="68"/>
    </row>
    <row r="1044" spans="11:11">
      <c r="K1044" s="68"/>
    </row>
    <row r="1045" spans="11:11">
      <c r="K1045" s="68"/>
    </row>
    <row r="1046" spans="11:11">
      <c r="K1046" s="68"/>
    </row>
    <row r="1047" spans="11:11">
      <c r="K1047" s="68"/>
    </row>
    <row r="1048" spans="11:11">
      <c r="K1048" s="68"/>
    </row>
    <row r="1049" spans="11:11">
      <c r="K1049" s="68"/>
    </row>
    <row r="1050" spans="11:11">
      <c r="K1050" s="68"/>
    </row>
    <row r="1051" spans="11:11">
      <c r="K1051" s="68"/>
    </row>
    <row r="1052" spans="11:11">
      <c r="K1052" s="68"/>
    </row>
    <row r="1053" spans="11:11">
      <c r="K1053" s="68"/>
    </row>
    <row r="1054" spans="11:11">
      <c r="K1054" s="68"/>
    </row>
    <row r="1055" spans="11:11">
      <c r="K1055" s="68"/>
    </row>
    <row r="1056" spans="11:11">
      <c r="K1056" s="68"/>
    </row>
    <row r="1057" spans="11:11">
      <c r="K1057" s="68"/>
    </row>
    <row r="1058" spans="11:11">
      <c r="K1058" s="68"/>
    </row>
    <row r="1059" spans="11:11">
      <c r="K1059" s="68"/>
    </row>
    <row r="1060" spans="11:11">
      <c r="K1060" s="68"/>
    </row>
    <row r="1061" spans="11:11">
      <c r="K1061" s="68"/>
    </row>
    <row r="1062" spans="11:11">
      <c r="K1062" s="68"/>
    </row>
    <row r="1063" spans="11:11">
      <c r="K1063" s="68"/>
    </row>
    <row r="1064" spans="11:11">
      <c r="K1064" s="68"/>
    </row>
    <row r="1065" spans="11:11">
      <c r="K1065" s="68"/>
    </row>
    <row r="1066" spans="11:11">
      <c r="K1066" s="68"/>
    </row>
    <row r="1067" spans="11:11">
      <c r="K1067" s="68"/>
    </row>
    <row r="1068" spans="11:11">
      <c r="K1068" s="68"/>
    </row>
    <row r="1069" spans="11:11">
      <c r="K1069" s="68"/>
    </row>
    <row r="1070" spans="11:11">
      <c r="K1070" s="68"/>
    </row>
    <row r="1071" spans="11:11">
      <c r="K1071" s="68"/>
    </row>
    <row r="1072" spans="11:11">
      <c r="K1072" s="68"/>
    </row>
    <row r="1073" spans="11:11">
      <c r="K1073" s="68"/>
    </row>
    <row r="1074" spans="11:11">
      <c r="K1074" s="68"/>
    </row>
    <row r="1075" spans="11:11">
      <c r="K1075" s="68"/>
    </row>
    <row r="1076" spans="11:11">
      <c r="K1076" s="68"/>
    </row>
    <row r="1077" spans="11:11">
      <c r="K1077" s="68"/>
    </row>
    <row r="1078" spans="11:11">
      <c r="K1078" s="68"/>
    </row>
    <row r="1079" spans="11:11">
      <c r="K1079" s="68"/>
    </row>
    <row r="1080" spans="11:11">
      <c r="K1080" s="68"/>
    </row>
    <row r="1081" spans="11:11">
      <c r="K1081" s="68"/>
    </row>
    <row r="1082" spans="11:11">
      <c r="K1082" s="68"/>
    </row>
    <row r="1083" spans="11:11">
      <c r="K1083" s="68"/>
    </row>
    <row r="1084" spans="11:11">
      <c r="K1084" s="68"/>
    </row>
    <row r="1085" spans="11:11">
      <c r="K1085" s="68"/>
    </row>
    <row r="1086" spans="11:11">
      <c r="K1086" s="68"/>
    </row>
    <row r="1087" spans="11:11">
      <c r="K1087" s="68"/>
    </row>
    <row r="1088" spans="11:11">
      <c r="K1088" s="68"/>
    </row>
    <row r="1089" spans="11:11">
      <c r="K1089" s="68"/>
    </row>
    <row r="1090" spans="11:11">
      <c r="K1090" s="68"/>
    </row>
    <row r="1091" spans="11:11">
      <c r="K1091" s="68"/>
    </row>
    <row r="1092" spans="11:11">
      <c r="K1092" s="68"/>
    </row>
    <row r="1093" spans="11:11">
      <c r="K1093" s="68"/>
    </row>
    <row r="1094" spans="11:11">
      <c r="K1094" s="68"/>
    </row>
    <row r="1095" spans="11:11">
      <c r="K1095" s="68"/>
    </row>
    <row r="1096" spans="11:11">
      <c r="K1096" s="68"/>
    </row>
    <row r="1097" spans="11:11">
      <c r="K1097" s="68"/>
    </row>
    <row r="1098" spans="11:11">
      <c r="K1098" s="68"/>
    </row>
    <row r="1099" spans="11:11">
      <c r="K1099" s="68"/>
    </row>
    <row r="1100" spans="11:11">
      <c r="K1100" s="68"/>
    </row>
    <row r="1101" spans="11:11">
      <c r="K1101" s="68"/>
    </row>
    <row r="1102" spans="11:11">
      <c r="K1102" s="68"/>
    </row>
    <row r="1103" spans="11:11">
      <c r="K1103" s="68"/>
    </row>
    <row r="1104" spans="11:11">
      <c r="K1104" s="68"/>
    </row>
    <row r="1105" spans="11:11">
      <c r="K1105" s="68"/>
    </row>
    <row r="1106" spans="11:11">
      <c r="K1106" s="68"/>
    </row>
    <row r="1107" spans="11:11">
      <c r="K1107" s="68"/>
    </row>
    <row r="1108" spans="11:11">
      <c r="K1108" s="68"/>
    </row>
    <row r="1109" spans="11:11">
      <c r="K1109" s="68"/>
    </row>
    <row r="1110" spans="11:11">
      <c r="K1110" s="68"/>
    </row>
    <row r="1111" spans="11:11">
      <c r="K1111" s="68"/>
    </row>
    <row r="1112" spans="11:11">
      <c r="K1112" s="68"/>
    </row>
    <row r="1113" spans="11:11">
      <c r="K1113" s="68"/>
    </row>
    <row r="1114" spans="11:11">
      <c r="K1114" s="68"/>
    </row>
    <row r="1115" spans="11:11">
      <c r="K1115" s="68"/>
    </row>
    <row r="1116" spans="11:11">
      <c r="K1116" s="68"/>
    </row>
    <row r="1117" spans="11:11">
      <c r="K1117" s="68"/>
    </row>
    <row r="1118" spans="11:11">
      <c r="K1118" s="68"/>
    </row>
    <row r="1119" spans="11:11">
      <c r="K1119" s="68"/>
    </row>
    <row r="1120" spans="11:11">
      <c r="K1120" s="68"/>
    </row>
    <row r="1121" spans="11:11">
      <c r="K1121" s="68"/>
    </row>
    <row r="1122" spans="11:11">
      <c r="K1122" s="68"/>
    </row>
    <row r="1123" spans="11:11">
      <c r="K1123" s="68"/>
    </row>
    <row r="1124" spans="11:11">
      <c r="K1124" s="68"/>
    </row>
    <row r="1125" spans="11:11">
      <c r="K1125" s="68"/>
    </row>
    <row r="1126" spans="11:11">
      <c r="K1126" s="68"/>
    </row>
    <row r="1127" spans="11:11">
      <c r="K1127" s="68"/>
    </row>
    <row r="1128" spans="11:11">
      <c r="K1128" s="68"/>
    </row>
    <row r="1129" spans="11:11">
      <c r="K1129" s="68"/>
    </row>
    <row r="1130" spans="11:11">
      <c r="K1130" s="68"/>
    </row>
    <row r="1131" spans="11:11">
      <c r="K1131" s="68"/>
    </row>
    <row r="1132" spans="11:11">
      <c r="K1132" s="68"/>
    </row>
    <row r="1133" spans="11:11">
      <c r="K1133" s="68"/>
    </row>
    <row r="1134" spans="11:11">
      <c r="K1134" s="68"/>
    </row>
    <row r="1135" spans="11:11">
      <c r="K1135" s="68"/>
    </row>
    <row r="1136" spans="11:11">
      <c r="K1136" s="68"/>
    </row>
    <row r="1137" spans="11:11">
      <c r="K1137" s="68"/>
    </row>
    <row r="1138" spans="11:11">
      <c r="K1138" s="68"/>
    </row>
    <row r="1139" spans="11:11">
      <c r="K1139" s="68"/>
    </row>
    <row r="1140" spans="11:11">
      <c r="K1140" s="68"/>
    </row>
    <row r="1141" spans="11:11">
      <c r="K1141" s="68"/>
    </row>
    <row r="1142" spans="11:11">
      <c r="K1142" s="68"/>
    </row>
    <row r="1143" spans="11:11">
      <c r="K1143" s="68"/>
    </row>
    <row r="1144" spans="11:11">
      <c r="K1144" s="68"/>
    </row>
    <row r="1145" spans="11:11">
      <c r="K1145" s="68"/>
    </row>
    <row r="1146" spans="11:11">
      <c r="K1146" s="68"/>
    </row>
    <row r="1147" spans="11:11">
      <c r="K1147" s="68"/>
    </row>
    <row r="1148" spans="11:11">
      <c r="K1148" s="68"/>
    </row>
    <row r="1149" spans="11:11">
      <c r="K1149" s="68"/>
    </row>
    <row r="1150" spans="11:11">
      <c r="K1150" s="68"/>
    </row>
    <row r="1151" spans="11:11">
      <c r="K1151" s="68"/>
    </row>
    <row r="1152" spans="11:11">
      <c r="K1152" s="68"/>
    </row>
    <row r="1153" spans="11:11">
      <c r="K1153" s="68"/>
    </row>
    <row r="1154" spans="11:11">
      <c r="K1154" s="68"/>
    </row>
    <row r="1155" spans="11:11">
      <c r="K1155" s="68"/>
    </row>
    <row r="1156" spans="11:11">
      <c r="K1156" s="68"/>
    </row>
    <row r="1157" spans="11:11">
      <c r="K1157" s="68"/>
    </row>
    <row r="1158" spans="11:11">
      <c r="K1158" s="68"/>
    </row>
    <row r="1159" spans="11:11">
      <c r="K1159" s="68"/>
    </row>
    <row r="1160" spans="11:11">
      <c r="K1160" s="68"/>
    </row>
    <row r="1161" spans="11:11">
      <c r="K1161" s="68"/>
    </row>
    <row r="1162" spans="11:11">
      <c r="K1162" s="68"/>
    </row>
    <row r="1163" spans="11:11">
      <c r="K1163" s="68"/>
    </row>
    <row r="1164" spans="11:11">
      <c r="K1164" s="68"/>
    </row>
    <row r="1165" spans="11:11">
      <c r="K1165" s="68"/>
    </row>
    <row r="1166" spans="11:11">
      <c r="K1166" s="68"/>
    </row>
    <row r="1167" spans="11:11">
      <c r="K1167" s="68"/>
    </row>
    <row r="1168" spans="11:11">
      <c r="K1168" s="68"/>
    </row>
    <row r="1169" spans="11:11">
      <c r="K1169" s="68"/>
    </row>
    <row r="1170" spans="11:11">
      <c r="K1170" s="68"/>
    </row>
    <row r="1171" spans="11:11">
      <c r="K1171" s="68"/>
    </row>
    <row r="1172" spans="11:11">
      <c r="K1172" s="68"/>
    </row>
    <row r="1173" spans="11:11">
      <c r="K1173" s="68"/>
    </row>
    <row r="1174" spans="11:11">
      <c r="K1174" s="68"/>
    </row>
    <row r="1175" spans="11:11">
      <c r="K1175" s="68"/>
    </row>
    <row r="1176" spans="11:11">
      <c r="K1176" s="68"/>
    </row>
    <row r="1177" spans="11:11">
      <c r="K1177" s="68"/>
    </row>
    <row r="1178" spans="11:11">
      <c r="K1178" s="68"/>
    </row>
    <row r="1179" spans="11:11">
      <c r="K1179" s="68"/>
    </row>
    <row r="1180" spans="11:11">
      <c r="K1180" s="68"/>
    </row>
    <row r="1181" spans="11:11">
      <c r="K1181" s="68"/>
    </row>
    <row r="1182" spans="11:11">
      <c r="K1182" s="68"/>
    </row>
    <row r="1183" spans="11:11">
      <c r="K1183" s="68"/>
    </row>
    <row r="1184" spans="11:11">
      <c r="K1184" s="68"/>
    </row>
    <row r="1185" spans="11:11">
      <c r="K1185" s="68"/>
    </row>
    <row r="1186" spans="11:11">
      <c r="K1186" s="68"/>
    </row>
    <row r="1187" spans="11:11">
      <c r="K1187" s="68"/>
    </row>
    <row r="1188" spans="11:11">
      <c r="K1188" s="68"/>
    </row>
    <row r="1189" spans="11:11">
      <c r="K1189" s="68"/>
    </row>
    <row r="1190" spans="11:11">
      <c r="K1190" s="68"/>
    </row>
    <row r="1191" spans="11:11">
      <c r="K1191" s="68"/>
    </row>
    <row r="1192" spans="11:11">
      <c r="K1192" s="68"/>
    </row>
    <row r="1193" spans="11:11">
      <c r="K1193" s="68"/>
    </row>
    <row r="1194" spans="11:11">
      <c r="K1194" s="68"/>
    </row>
    <row r="1195" spans="11:11">
      <c r="K1195" s="68"/>
    </row>
    <row r="1196" spans="11:11">
      <c r="K1196" s="68"/>
    </row>
    <row r="1197" spans="11:11">
      <c r="K1197" s="68"/>
    </row>
    <row r="1198" spans="11:11">
      <c r="K1198" s="68"/>
    </row>
    <row r="1199" spans="11:11">
      <c r="K1199" s="68"/>
    </row>
    <row r="1200" spans="11:11">
      <c r="K1200" s="68"/>
    </row>
    <row r="1201" spans="11:11">
      <c r="K1201" s="68"/>
    </row>
    <row r="1202" spans="11:11">
      <c r="K1202" s="68"/>
    </row>
    <row r="1203" spans="11:11">
      <c r="K1203" s="68"/>
    </row>
    <row r="1204" spans="11:11">
      <c r="K1204" s="68"/>
    </row>
    <row r="1205" spans="11:11">
      <c r="K1205" s="68"/>
    </row>
    <row r="1206" spans="11:11">
      <c r="K1206" s="68"/>
    </row>
    <row r="1207" spans="11:11">
      <c r="K1207" s="68"/>
    </row>
    <row r="1208" spans="11:11">
      <c r="K1208" s="68"/>
    </row>
    <row r="1209" spans="11:11">
      <c r="K1209" s="68"/>
    </row>
    <row r="1210" spans="11:11">
      <c r="K1210" s="68"/>
    </row>
    <row r="1211" spans="11:11">
      <c r="K1211" s="68"/>
    </row>
    <row r="1212" spans="11:11">
      <c r="K1212" s="68"/>
    </row>
    <row r="1213" spans="11:11">
      <c r="K1213" s="68"/>
    </row>
    <row r="1214" spans="11:11">
      <c r="K1214" s="68"/>
    </row>
    <row r="1215" spans="11:11">
      <c r="K1215" s="68"/>
    </row>
    <row r="1216" spans="11:11">
      <c r="K1216" s="68"/>
    </row>
    <row r="1217" spans="11:11">
      <c r="K1217" s="68"/>
    </row>
    <row r="1218" spans="11:11">
      <c r="K1218" s="68"/>
    </row>
    <row r="1219" spans="11:11">
      <c r="K1219" s="68"/>
    </row>
    <row r="1220" spans="11:11">
      <c r="K1220" s="68"/>
    </row>
    <row r="1221" spans="11:11">
      <c r="K1221" s="68"/>
    </row>
    <row r="1222" spans="11:11">
      <c r="K1222" s="68"/>
    </row>
    <row r="1223" spans="11:11">
      <c r="K1223" s="68"/>
    </row>
    <row r="1224" spans="11:11">
      <c r="K1224" s="68"/>
    </row>
    <row r="1225" spans="11:11">
      <c r="K1225" s="68"/>
    </row>
    <row r="1226" spans="11:11">
      <c r="K1226" s="68"/>
    </row>
    <row r="1227" spans="11:11">
      <c r="K1227" s="68"/>
    </row>
    <row r="1228" spans="11:11">
      <c r="K1228" s="68"/>
    </row>
    <row r="1229" spans="11:11">
      <c r="K1229" s="68"/>
    </row>
    <row r="1230" spans="11:11">
      <c r="K1230" s="68"/>
    </row>
    <row r="1231" spans="11:11">
      <c r="K1231" s="68"/>
    </row>
    <row r="1232" spans="11:11">
      <c r="K1232" s="68"/>
    </row>
    <row r="1233" spans="11:11">
      <c r="K1233" s="68"/>
    </row>
    <row r="1234" spans="11:11">
      <c r="K1234" s="68"/>
    </row>
    <row r="1235" spans="11:11">
      <c r="K1235" s="68"/>
    </row>
    <row r="1236" spans="11:11">
      <c r="K1236" s="68"/>
    </row>
    <row r="1237" spans="11:11">
      <c r="K1237" s="68"/>
    </row>
    <row r="1238" spans="11:11">
      <c r="K1238" s="68"/>
    </row>
    <row r="1239" spans="11:11">
      <c r="K1239" s="68"/>
    </row>
    <row r="1240" spans="11:11">
      <c r="K1240" s="68"/>
    </row>
    <row r="1241" spans="11:11">
      <c r="K1241" s="68"/>
    </row>
    <row r="1242" spans="11:11">
      <c r="K1242" s="68"/>
    </row>
    <row r="1243" spans="11:11">
      <c r="K1243" s="68"/>
    </row>
    <row r="1244" spans="11:11">
      <c r="K1244" s="68"/>
    </row>
    <row r="1245" spans="11:11">
      <c r="K1245" s="68"/>
    </row>
    <row r="1246" spans="11:11">
      <c r="K1246" s="68"/>
    </row>
    <row r="1247" spans="11:11">
      <c r="K1247" s="68"/>
    </row>
    <row r="1248" spans="11:11">
      <c r="K1248" s="68"/>
    </row>
    <row r="1249" spans="11:11">
      <c r="K1249" s="68"/>
    </row>
    <row r="1250" spans="11:11">
      <c r="K1250" s="68"/>
    </row>
    <row r="1251" spans="11:11">
      <c r="K1251" s="68"/>
    </row>
    <row r="1252" spans="11:11">
      <c r="K1252" s="68"/>
    </row>
    <row r="1253" spans="11:11">
      <c r="K1253" s="68"/>
    </row>
    <row r="1254" spans="11:11">
      <c r="K1254" s="68"/>
    </row>
    <row r="1255" spans="11:11">
      <c r="K1255" s="68"/>
    </row>
    <row r="1256" spans="11:11">
      <c r="K1256" s="68"/>
    </row>
    <row r="1257" spans="11:11">
      <c r="K1257" s="68"/>
    </row>
    <row r="1258" spans="11:11">
      <c r="K1258" s="68"/>
    </row>
    <row r="1259" spans="11:11">
      <c r="K1259" s="68"/>
    </row>
    <row r="1260" spans="11:11">
      <c r="K1260" s="68"/>
    </row>
    <row r="1261" spans="11:11">
      <c r="K1261" s="68"/>
    </row>
    <row r="1262" spans="11:11">
      <c r="K1262" s="68"/>
    </row>
    <row r="1263" spans="11:11">
      <c r="K1263" s="68"/>
    </row>
    <row r="1264" spans="11:11">
      <c r="K1264" s="68"/>
    </row>
    <row r="1265" spans="11:11">
      <c r="K1265" s="68"/>
    </row>
    <row r="1266" spans="11:11">
      <c r="K1266" s="68"/>
    </row>
    <row r="1267" spans="11:11">
      <c r="K1267" s="68"/>
    </row>
    <row r="1268" spans="11:11">
      <c r="K1268" s="68"/>
    </row>
    <row r="1269" spans="11:11">
      <c r="K1269" s="68"/>
    </row>
    <row r="1270" spans="11:11">
      <c r="K1270" s="68"/>
    </row>
    <row r="1271" spans="11:11">
      <c r="K1271" s="68"/>
    </row>
    <row r="1272" spans="11:11">
      <c r="K1272" s="68"/>
    </row>
    <row r="1273" spans="11:11">
      <c r="K1273" s="68"/>
    </row>
    <row r="1274" spans="11:11">
      <c r="K1274" s="68"/>
    </row>
    <row r="1275" spans="11:11">
      <c r="K1275" s="68"/>
    </row>
    <row r="1276" spans="11:11">
      <c r="K1276" s="68"/>
    </row>
    <row r="1277" spans="11:11">
      <c r="K1277" s="68"/>
    </row>
    <row r="1278" spans="11:11">
      <c r="K1278" s="68"/>
    </row>
    <row r="1279" spans="11:11">
      <c r="K1279" s="68"/>
    </row>
    <row r="1280" spans="11:11">
      <c r="K1280" s="68"/>
    </row>
    <row r="1281" spans="11:11">
      <c r="K1281" s="68"/>
    </row>
    <row r="1282" spans="11:11">
      <c r="K1282" s="68"/>
    </row>
    <row r="1283" spans="11:11">
      <c r="K1283" s="68"/>
    </row>
    <row r="1284" spans="11:11">
      <c r="K1284" s="68"/>
    </row>
    <row r="1285" spans="11:11">
      <c r="K1285" s="68"/>
    </row>
    <row r="1286" spans="11:11">
      <c r="K1286" s="68"/>
    </row>
    <row r="1287" spans="11:11">
      <c r="K1287" s="68"/>
    </row>
    <row r="1288" spans="11:11">
      <c r="K1288" s="68"/>
    </row>
    <row r="1289" spans="11:11">
      <c r="K1289" s="68"/>
    </row>
    <row r="1290" spans="11:11">
      <c r="K1290" s="68"/>
    </row>
    <row r="1291" spans="11:11">
      <c r="K1291" s="68"/>
    </row>
    <row r="1292" spans="11:11">
      <c r="K1292" s="68"/>
    </row>
    <row r="1293" spans="11:11">
      <c r="K1293" s="68"/>
    </row>
    <row r="1294" spans="11:11">
      <c r="K1294" s="68"/>
    </row>
    <row r="1295" spans="11:11">
      <c r="K1295" s="68"/>
    </row>
    <row r="1296" spans="11:11">
      <c r="K1296" s="68"/>
    </row>
    <row r="1297" spans="11:11">
      <c r="K1297" s="68"/>
    </row>
    <row r="1298" spans="11:11">
      <c r="K1298" s="68"/>
    </row>
    <row r="1299" spans="11:11">
      <c r="K1299" s="68"/>
    </row>
    <row r="1300" spans="11:11">
      <c r="K1300" s="68"/>
    </row>
    <row r="1301" spans="11:11">
      <c r="K1301" s="68"/>
    </row>
    <row r="1302" spans="11:11">
      <c r="K1302" s="68"/>
    </row>
    <row r="1303" spans="11:11">
      <c r="K1303" s="68"/>
    </row>
    <row r="1304" spans="11:11">
      <c r="K1304" s="68"/>
    </row>
    <row r="1305" spans="11:11">
      <c r="K1305" s="68"/>
    </row>
    <row r="1306" spans="11:11">
      <c r="K1306" s="68"/>
    </row>
    <row r="1307" spans="11:11">
      <c r="K1307" s="68"/>
    </row>
    <row r="1308" spans="11:11">
      <c r="K1308" s="68"/>
    </row>
    <row r="1309" spans="11:11">
      <c r="K1309" s="68"/>
    </row>
    <row r="1310" spans="11:11">
      <c r="K1310" s="68"/>
    </row>
    <row r="1311" spans="11:11">
      <c r="K1311" s="68"/>
    </row>
    <row r="1312" spans="11:11">
      <c r="K1312" s="68"/>
    </row>
    <row r="1313" spans="11:11">
      <c r="K1313" s="68"/>
    </row>
    <row r="1314" spans="11:11">
      <c r="K1314" s="68"/>
    </row>
    <row r="1315" spans="11:11">
      <c r="K1315" s="68"/>
    </row>
    <row r="1316" spans="11:11">
      <c r="K1316" s="68"/>
    </row>
    <row r="1317" spans="11:11">
      <c r="K1317" s="68"/>
    </row>
    <row r="1318" spans="11:11">
      <c r="K1318" s="68"/>
    </row>
    <row r="1319" spans="11:11">
      <c r="K1319" s="68"/>
    </row>
    <row r="1320" spans="11:11">
      <c r="K1320" s="68"/>
    </row>
    <row r="1321" spans="11:11">
      <c r="K1321" s="68"/>
    </row>
    <row r="1322" spans="11:11">
      <c r="K1322" s="68"/>
    </row>
    <row r="1323" spans="11:11">
      <c r="K1323" s="68"/>
    </row>
    <row r="1324" spans="11:11">
      <c r="K1324" s="68"/>
    </row>
    <row r="1325" spans="11:11">
      <c r="K1325" s="68"/>
    </row>
    <row r="1326" spans="11:11">
      <c r="K1326" s="68"/>
    </row>
    <row r="1327" spans="11:11">
      <c r="K1327" s="68"/>
    </row>
    <row r="1328" spans="11:11">
      <c r="K1328" s="68"/>
    </row>
    <row r="1329" spans="11:11">
      <c r="K1329" s="68"/>
    </row>
    <row r="1330" spans="11:11">
      <c r="K1330" s="68"/>
    </row>
    <row r="1331" spans="11:11">
      <c r="K1331" s="68"/>
    </row>
    <row r="1332" spans="11:11">
      <c r="K1332" s="68"/>
    </row>
    <row r="1333" spans="11:11">
      <c r="K1333" s="68"/>
    </row>
    <row r="1334" spans="11:11">
      <c r="K1334" s="68"/>
    </row>
    <row r="1335" spans="11:11">
      <c r="K1335" s="68"/>
    </row>
    <row r="1336" spans="11:11">
      <c r="K1336" s="68"/>
    </row>
    <row r="1337" spans="11:11">
      <c r="K1337" s="68"/>
    </row>
    <row r="1338" spans="11:11">
      <c r="K1338" s="68"/>
    </row>
    <row r="1339" spans="11:11">
      <c r="K1339" s="68"/>
    </row>
    <row r="1340" spans="11:11">
      <c r="K1340" s="68"/>
    </row>
    <row r="1341" spans="11:11">
      <c r="K1341" s="68"/>
    </row>
    <row r="1342" spans="11:11">
      <c r="K1342" s="68"/>
    </row>
    <row r="1343" spans="11:11">
      <c r="K1343" s="68"/>
    </row>
    <row r="1344" spans="11:11">
      <c r="K1344" s="68"/>
    </row>
    <row r="1345" spans="11:11">
      <c r="K1345" s="68"/>
    </row>
    <row r="1346" spans="11:11">
      <c r="K1346" s="68"/>
    </row>
    <row r="1347" spans="11:11">
      <c r="K1347" s="68"/>
    </row>
    <row r="1348" spans="11:11">
      <c r="K1348" s="68"/>
    </row>
    <row r="1349" spans="11:11">
      <c r="K1349" s="68"/>
    </row>
    <row r="1350" spans="11:11">
      <c r="K1350" s="68"/>
    </row>
    <row r="1351" spans="11:11">
      <c r="K1351" s="68"/>
    </row>
    <row r="1352" spans="11:11">
      <c r="K1352" s="68"/>
    </row>
    <row r="1353" spans="11:11">
      <c r="K1353" s="68"/>
    </row>
    <row r="1354" spans="11:11">
      <c r="K1354" s="68"/>
    </row>
    <row r="1355" spans="11:11">
      <c r="K1355" s="68"/>
    </row>
    <row r="1356" spans="11:11">
      <c r="K1356" s="68"/>
    </row>
    <row r="1357" spans="11:11">
      <c r="K1357" s="68"/>
    </row>
    <row r="1358" spans="11:11">
      <c r="K1358" s="68"/>
    </row>
    <row r="1359" spans="11:11">
      <c r="K1359" s="68"/>
    </row>
    <row r="1360" spans="11:11">
      <c r="K1360" s="68"/>
    </row>
    <row r="1361" spans="11:11">
      <c r="K1361" s="68"/>
    </row>
    <row r="1362" spans="11:11">
      <c r="K1362" s="68"/>
    </row>
    <row r="1363" spans="11:11">
      <c r="K1363" s="68"/>
    </row>
    <row r="1364" spans="11:11">
      <c r="K1364" s="68"/>
    </row>
    <row r="1365" spans="11:11">
      <c r="K1365" s="68"/>
    </row>
    <row r="1366" spans="11:11">
      <c r="K1366" s="68"/>
    </row>
    <row r="1367" spans="11:11">
      <c r="K1367" s="68"/>
    </row>
    <row r="1368" spans="11:11">
      <c r="K1368" s="68"/>
    </row>
    <row r="1369" spans="11:11">
      <c r="K1369" s="68"/>
    </row>
    <row r="1370" spans="11:11">
      <c r="K1370" s="68"/>
    </row>
    <row r="1371" spans="11:11">
      <c r="K1371" s="68"/>
    </row>
    <row r="1372" spans="11:11">
      <c r="K1372" s="68"/>
    </row>
    <row r="1373" spans="11:11">
      <c r="K1373" s="68"/>
    </row>
    <row r="1374" spans="11:11">
      <c r="K1374" s="68"/>
    </row>
    <row r="1375" spans="11:11">
      <c r="K1375" s="68"/>
    </row>
    <row r="1376" spans="11:11">
      <c r="K1376" s="68"/>
    </row>
    <row r="1377" spans="11:11">
      <c r="K1377" s="68"/>
    </row>
    <row r="1378" spans="11:11">
      <c r="K1378" s="68"/>
    </row>
    <row r="1379" spans="11:11">
      <c r="K1379" s="68"/>
    </row>
    <row r="1380" spans="11:11">
      <c r="K1380" s="68"/>
    </row>
    <row r="1381" spans="11:11">
      <c r="K1381" s="68"/>
    </row>
    <row r="1382" spans="11:11">
      <c r="K1382" s="68"/>
    </row>
    <row r="1383" spans="11:11">
      <c r="K1383" s="68"/>
    </row>
    <row r="1384" spans="11:11">
      <c r="K1384" s="68"/>
    </row>
    <row r="1385" spans="11:11">
      <c r="K1385" s="68"/>
    </row>
    <row r="1386" spans="11:11">
      <c r="K1386" s="68"/>
    </row>
    <row r="1387" spans="11:11">
      <c r="K1387" s="68"/>
    </row>
    <row r="1388" spans="11:11">
      <c r="K1388" s="68"/>
    </row>
    <row r="1389" spans="11:11">
      <c r="K1389" s="68"/>
    </row>
    <row r="1390" spans="11:11">
      <c r="K1390" s="68"/>
    </row>
    <row r="1391" spans="11:11">
      <c r="K1391" s="68"/>
    </row>
    <row r="1392" spans="11:11">
      <c r="K1392" s="68"/>
    </row>
    <row r="1393" spans="11:11">
      <c r="K1393" s="68"/>
    </row>
    <row r="1394" spans="11:11">
      <c r="K1394" s="68"/>
    </row>
    <row r="1395" spans="11:11">
      <c r="K1395" s="68"/>
    </row>
    <row r="1396" spans="11:11">
      <c r="K1396" s="68"/>
    </row>
    <row r="1397" spans="11:11">
      <c r="K1397" s="68"/>
    </row>
    <row r="1398" spans="11:11">
      <c r="K1398" s="68"/>
    </row>
    <row r="1399" spans="11:11">
      <c r="K1399" s="68"/>
    </row>
    <row r="1400" spans="11:11">
      <c r="K1400" s="68"/>
    </row>
    <row r="1401" spans="11:11">
      <c r="K1401" s="68"/>
    </row>
    <row r="1402" spans="11:11">
      <c r="K1402" s="68"/>
    </row>
    <row r="1403" spans="11:11">
      <c r="K1403" s="68"/>
    </row>
    <row r="1404" spans="11:11">
      <c r="K1404" s="68"/>
    </row>
    <row r="1405" spans="11:11">
      <c r="K1405" s="68"/>
    </row>
    <row r="1406" spans="11:11">
      <c r="K1406" s="68"/>
    </row>
    <row r="1407" spans="11:11">
      <c r="K1407" s="68"/>
    </row>
    <row r="1408" spans="11:11">
      <c r="K1408" s="68"/>
    </row>
    <row r="1409" spans="11:11">
      <c r="K1409" s="68"/>
    </row>
    <row r="1410" spans="11:11">
      <c r="K1410" s="68"/>
    </row>
    <row r="1411" spans="11:11">
      <c r="K1411" s="68"/>
    </row>
    <row r="1412" spans="11:11">
      <c r="K1412" s="68"/>
    </row>
    <row r="1413" spans="11:11">
      <c r="K1413" s="68"/>
    </row>
    <row r="1414" spans="11:11">
      <c r="K1414" s="68"/>
    </row>
    <row r="1415" spans="11:11">
      <c r="K1415" s="68"/>
    </row>
    <row r="1416" spans="11:11">
      <c r="K1416" s="68"/>
    </row>
    <row r="1417" spans="11:11">
      <c r="K1417" s="68"/>
    </row>
    <row r="1418" spans="11:11">
      <c r="K1418" s="68"/>
    </row>
    <row r="1419" spans="11:11">
      <c r="K1419" s="68"/>
    </row>
    <row r="1420" spans="11:11">
      <c r="K1420" s="68"/>
    </row>
    <row r="1421" spans="11:11">
      <c r="K1421" s="68"/>
    </row>
    <row r="1422" spans="11:11">
      <c r="K1422" s="68"/>
    </row>
    <row r="1423" spans="11:11">
      <c r="K1423" s="68"/>
    </row>
    <row r="1424" spans="11:11">
      <c r="K1424" s="68"/>
    </row>
    <row r="1425" spans="11:11">
      <c r="K1425" s="68"/>
    </row>
    <row r="1426" spans="11:11">
      <c r="K1426" s="68"/>
    </row>
    <row r="1427" spans="11:11">
      <c r="K1427" s="68"/>
    </row>
    <row r="1428" spans="11:11">
      <c r="K1428" s="68"/>
    </row>
    <row r="1429" spans="11:11">
      <c r="K1429" s="68"/>
    </row>
    <row r="1430" spans="11:11">
      <c r="K1430" s="68"/>
    </row>
    <row r="1431" spans="11:11">
      <c r="K1431" s="68"/>
    </row>
    <row r="1432" spans="11:11">
      <c r="K1432" s="68"/>
    </row>
    <row r="1433" spans="11:11">
      <c r="K1433" s="68"/>
    </row>
    <row r="1434" spans="11:11">
      <c r="K1434" s="68"/>
    </row>
    <row r="1435" spans="11:11">
      <c r="K1435" s="68"/>
    </row>
    <row r="1436" spans="11:11">
      <c r="K1436" s="68"/>
    </row>
    <row r="1437" spans="11:11">
      <c r="K1437" s="68"/>
    </row>
    <row r="1438" spans="11:11">
      <c r="K1438" s="68"/>
    </row>
    <row r="1439" spans="11:11">
      <c r="K1439" s="68"/>
    </row>
    <row r="1440" spans="11:11">
      <c r="K1440" s="68"/>
    </row>
    <row r="1441" spans="11:11">
      <c r="K1441" s="68"/>
    </row>
    <row r="1442" spans="11:11">
      <c r="K1442" s="68"/>
    </row>
    <row r="1443" spans="11:11">
      <c r="K1443" s="68"/>
    </row>
    <row r="1444" spans="11:11">
      <c r="K1444" s="68"/>
    </row>
    <row r="1445" spans="11:11">
      <c r="K1445" s="68"/>
    </row>
    <row r="1446" spans="11:11">
      <c r="K1446" s="68"/>
    </row>
    <row r="1447" spans="11:11">
      <c r="K1447" s="68"/>
    </row>
    <row r="1448" spans="11:11">
      <c r="K1448" s="68"/>
    </row>
    <row r="1449" spans="11:11">
      <c r="K1449" s="68"/>
    </row>
    <row r="1450" spans="11:11">
      <c r="K1450" s="68"/>
    </row>
    <row r="1451" spans="11:11">
      <c r="K1451" s="68"/>
    </row>
    <row r="1452" spans="11:11">
      <c r="K1452" s="68"/>
    </row>
    <row r="1453" spans="11:11">
      <c r="K1453" s="68"/>
    </row>
    <row r="1454" spans="11:11">
      <c r="K1454" s="68"/>
    </row>
    <row r="1455" spans="11:11">
      <c r="K1455" s="68"/>
    </row>
    <row r="1456" spans="11:11">
      <c r="K1456" s="68"/>
    </row>
    <row r="1457" spans="11:11">
      <c r="K1457" s="68"/>
    </row>
    <row r="1458" spans="11:11">
      <c r="K1458" s="68"/>
    </row>
    <row r="1459" spans="11:11">
      <c r="K1459" s="68"/>
    </row>
    <row r="1460" spans="11:11">
      <c r="K1460" s="68"/>
    </row>
    <row r="1461" spans="11:11">
      <c r="K1461" s="68"/>
    </row>
    <row r="1462" spans="11:11">
      <c r="K1462" s="68"/>
    </row>
    <row r="1463" spans="11:11">
      <c r="K1463" s="68"/>
    </row>
    <row r="1464" spans="11:11">
      <c r="K1464" s="68"/>
    </row>
    <row r="1465" spans="11:11">
      <c r="K1465" s="68"/>
    </row>
    <row r="1466" spans="11:11">
      <c r="K1466" s="68"/>
    </row>
    <row r="1467" spans="11:11">
      <c r="K1467" s="68"/>
    </row>
    <row r="1468" spans="11:11">
      <c r="K1468" s="68"/>
    </row>
    <row r="1469" spans="11:11">
      <c r="K1469" s="68"/>
    </row>
    <row r="1470" spans="11:11">
      <c r="K1470" s="68"/>
    </row>
    <row r="1471" spans="11:11">
      <c r="K1471" s="68"/>
    </row>
    <row r="1472" spans="11:11">
      <c r="K1472" s="68"/>
    </row>
    <row r="1473" spans="11:11">
      <c r="K1473" s="68"/>
    </row>
    <row r="1474" spans="11:11">
      <c r="K1474" s="68"/>
    </row>
    <row r="1475" spans="11:11">
      <c r="K1475" s="68"/>
    </row>
    <row r="1476" spans="11:11">
      <c r="K1476" s="68"/>
    </row>
    <row r="1477" spans="11:11">
      <c r="K1477" s="68"/>
    </row>
    <row r="1478" spans="11:11">
      <c r="K1478" s="68"/>
    </row>
    <row r="1479" spans="11:11">
      <c r="K1479" s="68"/>
    </row>
    <row r="1480" spans="11:11">
      <c r="K1480" s="68"/>
    </row>
    <row r="1481" spans="11:11">
      <c r="K1481" s="68"/>
    </row>
    <row r="1482" spans="11:11">
      <c r="K1482" s="68"/>
    </row>
    <row r="1483" spans="11:11">
      <c r="K1483" s="68"/>
    </row>
    <row r="1484" spans="11:11">
      <c r="K1484" s="68"/>
    </row>
    <row r="1485" spans="11:11">
      <c r="K1485" s="68"/>
    </row>
    <row r="1486" spans="11:11">
      <c r="K1486" s="68"/>
    </row>
    <row r="1487" spans="11:11">
      <c r="K1487" s="68"/>
    </row>
    <row r="1488" spans="11:11">
      <c r="K1488" s="68"/>
    </row>
    <row r="1489" spans="11:11">
      <c r="K1489" s="68"/>
    </row>
    <row r="1490" spans="11:11">
      <c r="K1490" s="68"/>
    </row>
    <row r="1491" spans="11:11">
      <c r="K1491" s="68"/>
    </row>
    <row r="1492" spans="11:11">
      <c r="K1492" s="68"/>
    </row>
    <row r="1493" spans="11:11">
      <c r="K1493" s="68"/>
    </row>
    <row r="1494" spans="11:11">
      <c r="K1494" s="68"/>
    </row>
    <row r="1495" spans="11:11">
      <c r="K1495" s="68"/>
    </row>
    <row r="1496" spans="11:11">
      <c r="K1496" s="68"/>
    </row>
    <row r="1497" spans="11:11">
      <c r="K1497" s="68"/>
    </row>
    <row r="1498" spans="11:11">
      <c r="K1498" s="68"/>
    </row>
    <row r="1499" spans="11:11">
      <c r="K1499" s="68"/>
    </row>
    <row r="1500" spans="11:11">
      <c r="K1500" s="68"/>
    </row>
    <row r="1501" spans="11:11">
      <c r="K1501" s="68"/>
    </row>
    <row r="1502" spans="11:11">
      <c r="K1502" s="68"/>
    </row>
    <row r="1503" spans="11:11">
      <c r="K1503" s="68"/>
    </row>
    <row r="1504" spans="11:11">
      <c r="K1504" s="68"/>
    </row>
    <row r="1505" spans="11:11">
      <c r="K1505" s="68"/>
    </row>
    <row r="1506" spans="11:11">
      <c r="K1506" s="68"/>
    </row>
    <row r="1507" spans="11:11">
      <c r="K1507" s="68"/>
    </row>
    <row r="1508" spans="11:11">
      <c r="K1508" s="68"/>
    </row>
    <row r="1509" spans="11:11">
      <c r="K1509" s="68"/>
    </row>
    <row r="1510" spans="11:11">
      <c r="K1510" s="68"/>
    </row>
    <row r="1511" spans="11:11">
      <c r="K1511" s="68"/>
    </row>
    <row r="1512" spans="11:11">
      <c r="K1512" s="68"/>
    </row>
    <row r="1513" spans="11:11">
      <c r="K1513" s="68"/>
    </row>
    <row r="1514" spans="11:11">
      <c r="K1514" s="68"/>
    </row>
    <row r="1515" spans="11:11">
      <c r="K1515" s="68"/>
    </row>
    <row r="1516" spans="11:11">
      <c r="K1516" s="68"/>
    </row>
    <row r="1517" spans="11:11">
      <c r="K1517" s="68"/>
    </row>
    <row r="1518" spans="11:11">
      <c r="K1518" s="68"/>
    </row>
    <row r="1519" spans="11:11">
      <c r="K1519" s="68"/>
    </row>
    <row r="1520" spans="11:11">
      <c r="K1520" s="68"/>
    </row>
    <row r="1521" spans="11:11">
      <c r="K1521" s="68"/>
    </row>
    <row r="1522" spans="11:11">
      <c r="K1522" s="68"/>
    </row>
    <row r="1523" spans="11:11">
      <c r="K1523" s="68"/>
    </row>
    <row r="1524" spans="11:11">
      <c r="K1524" s="68"/>
    </row>
    <row r="1525" spans="11:11">
      <c r="K1525" s="68"/>
    </row>
    <row r="1526" spans="11:11">
      <c r="K1526" s="68"/>
    </row>
    <row r="1527" spans="11:11">
      <c r="K1527" s="68"/>
    </row>
    <row r="1528" spans="11:11">
      <c r="K1528" s="68"/>
    </row>
    <row r="1529" spans="11:11">
      <c r="K1529" s="68"/>
    </row>
    <row r="1530" spans="11:11">
      <c r="K1530" s="68"/>
    </row>
    <row r="1531" spans="11:11">
      <c r="K1531" s="68"/>
    </row>
    <row r="1532" spans="11:11">
      <c r="K1532" s="68"/>
    </row>
    <row r="1533" spans="11:11">
      <c r="K1533" s="68"/>
    </row>
    <row r="1534" spans="11:11">
      <c r="K1534" s="68"/>
    </row>
    <row r="1535" spans="11:11">
      <c r="K1535" s="68"/>
    </row>
    <row r="1536" spans="11:11">
      <c r="K1536" s="68"/>
    </row>
    <row r="1537" spans="11:11">
      <c r="K1537" s="68"/>
    </row>
    <row r="1538" spans="11:11">
      <c r="K1538" s="68"/>
    </row>
    <row r="1539" spans="11:11">
      <c r="K1539" s="68"/>
    </row>
    <row r="1540" spans="11:11">
      <c r="K1540" s="68"/>
    </row>
    <row r="1541" spans="11:11">
      <c r="K1541" s="68"/>
    </row>
    <row r="1542" spans="11:11">
      <c r="K1542" s="68"/>
    </row>
    <row r="1543" spans="11:11">
      <c r="K1543" s="68"/>
    </row>
    <row r="1544" spans="11:11">
      <c r="K1544" s="68"/>
    </row>
    <row r="1545" spans="11:11">
      <c r="K1545" s="68"/>
    </row>
    <row r="1546" spans="11:11">
      <c r="K1546" s="68"/>
    </row>
    <row r="1547" spans="11:11">
      <c r="K1547" s="68"/>
    </row>
    <row r="1548" spans="11:11">
      <c r="K1548" s="68"/>
    </row>
    <row r="1549" spans="11:11">
      <c r="K1549" s="68"/>
    </row>
    <row r="1550" spans="11:11">
      <c r="K1550" s="68"/>
    </row>
    <row r="1551" spans="11:11">
      <c r="K1551" s="68"/>
    </row>
    <row r="1552" spans="11:11">
      <c r="K1552" s="68"/>
    </row>
    <row r="1553" spans="11:11">
      <c r="K1553" s="68"/>
    </row>
    <row r="1554" spans="11:11">
      <c r="K1554" s="68"/>
    </row>
    <row r="1555" spans="11:11">
      <c r="K1555" s="68"/>
    </row>
    <row r="1556" spans="11:11">
      <c r="K1556" s="68"/>
    </row>
    <row r="1557" spans="11:11">
      <c r="K1557" s="68"/>
    </row>
    <row r="1558" spans="11:11">
      <c r="K1558" s="68"/>
    </row>
    <row r="1559" spans="11:11">
      <c r="K1559" s="68"/>
    </row>
    <row r="1560" spans="11:11">
      <c r="K1560" s="68"/>
    </row>
    <row r="1561" spans="11:11">
      <c r="K1561" s="68"/>
    </row>
    <row r="1562" spans="11:11">
      <c r="K1562" s="68"/>
    </row>
    <row r="1563" spans="11:11">
      <c r="K1563" s="68"/>
    </row>
    <row r="1564" spans="11:11">
      <c r="K1564" s="68"/>
    </row>
    <row r="1565" spans="11:11">
      <c r="K1565" s="68"/>
    </row>
    <row r="1566" spans="11:11">
      <c r="K1566" s="68"/>
    </row>
    <row r="1567" spans="11:11">
      <c r="K1567" s="68"/>
    </row>
    <row r="1568" spans="11:11">
      <c r="K1568" s="68"/>
    </row>
    <row r="1569" spans="11:11">
      <c r="K1569" s="68"/>
    </row>
    <row r="1570" spans="11:11">
      <c r="K1570" s="68"/>
    </row>
    <row r="1571" spans="11:11">
      <c r="K1571" s="68"/>
    </row>
    <row r="1572" spans="11:11">
      <c r="K1572" s="68"/>
    </row>
    <row r="1573" spans="11:11">
      <c r="K1573" s="68"/>
    </row>
    <row r="1574" spans="11:11">
      <c r="K1574" s="68"/>
    </row>
    <row r="1575" spans="11:11">
      <c r="K1575" s="68"/>
    </row>
    <row r="1576" spans="11:11">
      <c r="K1576" s="68"/>
    </row>
    <row r="1577" spans="11:11">
      <c r="K1577" s="68"/>
    </row>
    <row r="1578" spans="11:11">
      <c r="K1578" s="68"/>
    </row>
    <row r="1579" spans="11:11">
      <c r="K1579" s="68"/>
    </row>
    <row r="1580" spans="11:11">
      <c r="K1580" s="68"/>
    </row>
    <row r="1581" spans="11:11">
      <c r="K1581" s="68"/>
    </row>
    <row r="1582" spans="11:11">
      <c r="K1582" s="68"/>
    </row>
    <row r="1583" spans="11:11">
      <c r="K1583" s="68"/>
    </row>
    <row r="1584" spans="11:11">
      <c r="K1584" s="68"/>
    </row>
    <row r="1585" spans="11:11">
      <c r="K1585" s="68"/>
    </row>
    <row r="1586" spans="11:11">
      <c r="K1586" s="68"/>
    </row>
    <row r="1587" spans="11:11">
      <c r="K1587" s="68"/>
    </row>
    <row r="1588" spans="11:11">
      <c r="K1588" s="68"/>
    </row>
    <row r="1589" spans="11:11">
      <c r="K1589" s="68"/>
    </row>
    <row r="1590" spans="11:11">
      <c r="K1590" s="68"/>
    </row>
    <row r="1591" spans="11:11">
      <c r="K1591" s="68"/>
    </row>
    <row r="1592" spans="11:11">
      <c r="K1592" s="68"/>
    </row>
    <row r="1593" spans="11:11">
      <c r="K1593" s="68"/>
    </row>
    <row r="1594" spans="11:11">
      <c r="K1594" s="68"/>
    </row>
    <row r="1595" spans="11:11">
      <c r="K1595" s="68"/>
    </row>
    <row r="1596" spans="11:11">
      <c r="K1596" s="68"/>
    </row>
    <row r="1597" spans="11:11">
      <c r="K1597" s="68"/>
    </row>
    <row r="1598" spans="11:11">
      <c r="K1598" s="68"/>
    </row>
    <row r="1599" spans="11:11">
      <c r="K1599" s="68"/>
    </row>
    <row r="1600" spans="11:11">
      <c r="K1600" s="68"/>
    </row>
    <row r="1601" spans="11:11">
      <c r="K1601" s="68"/>
    </row>
    <row r="1602" spans="11:11">
      <c r="K1602" s="68"/>
    </row>
    <row r="1603" spans="11:11">
      <c r="K1603" s="68"/>
    </row>
    <row r="1604" spans="11:11">
      <c r="K1604" s="68"/>
    </row>
    <row r="1605" spans="11:11">
      <c r="K1605" s="68"/>
    </row>
    <row r="1606" spans="11:11">
      <c r="K1606" s="68"/>
    </row>
    <row r="1607" spans="11:11">
      <c r="K1607" s="68"/>
    </row>
    <row r="1608" spans="11:11">
      <c r="K1608" s="68"/>
    </row>
    <row r="1609" spans="11:11">
      <c r="K1609" s="68"/>
    </row>
    <row r="1610" spans="11:11">
      <c r="K1610" s="68"/>
    </row>
    <row r="1611" spans="11:11">
      <c r="K1611" s="68"/>
    </row>
    <row r="1612" spans="11:11">
      <c r="K1612" s="68"/>
    </row>
    <row r="1613" spans="11:11">
      <c r="K1613" s="68"/>
    </row>
    <row r="1614" spans="11:11">
      <c r="K1614" s="68"/>
    </row>
    <row r="1615" spans="11:11">
      <c r="K1615" s="68"/>
    </row>
    <row r="1616" spans="11:11">
      <c r="K1616" s="68"/>
    </row>
    <row r="1617" spans="11:11">
      <c r="K1617" s="68"/>
    </row>
    <row r="1618" spans="11:11">
      <c r="K1618" s="68"/>
    </row>
    <row r="1619" spans="11:11">
      <c r="K1619" s="68"/>
    </row>
    <row r="1620" spans="11:11">
      <c r="K1620" s="68"/>
    </row>
    <row r="1621" spans="11:11">
      <c r="K1621" s="68"/>
    </row>
    <row r="1622" spans="11:11">
      <c r="K1622" s="68"/>
    </row>
    <row r="1623" spans="11:11">
      <c r="K1623" s="68"/>
    </row>
    <row r="1624" spans="11:11">
      <c r="K1624" s="68"/>
    </row>
    <row r="1625" spans="11:11">
      <c r="K1625" s="68"/>
    </row>
    <row r="1626" spans="11:11">
      <c r="K1626" s="68"/>
    </row>
    <row r="1627" spans="11:11">
      <c r="K1627" s="68"/>
    </row>
    <row r="1628" spans="11:11">
      <c r="K1628" s="68"/>
    </row>
    <row r="1629" spans="11:11">
      <c r="K1629" s="68"/>
    </row>
    <row r="1630" spans="11:11">
      <c r="K1630" s="68"/>
    </row>
    <row r="1631" spans="11:11">
      <c r="K1631" s="68"/>
    </row>
    <row r="1632" spans="11:11">
      <c r="K1632" s="68"/>
    </row>
    <row r="1633" spans="11:11">
      <c r="K1633" s="68"/>
    </row>
    <row r="1634" spans="11:11">
      <c r="K1634" s="68"/>
    </row>
    <row r="1635" spans="11:11">
      <c r="K1635" s="68"/>
    </row>
    <row r="1636" spans="11:11">
      <c r="K1636" s="68"/>
    </row>
    <row r="1637" spans="11:11">
      <c r="K1637" s="68"/>
    </row>
    <row r="1638" spans="11:11">
      <c r="K1638" s="68"/>
    </row>
    <row r="1639" spans="11:11">
      <c r="K1639" s="68"/>
    </row>
    <row r="1640" spans="11:11">
      <c r="K1640" s="68"/>
    </row>
    <row r="1641" spans="11:11">
      <c r="K1641" s="68"/>
    </row>
    <row r="1642" spans="11:11">
      <c r="K1642" s="68"/>
    </row>
    <row r="1643" spans="11:11">
      <c r="K1643" s="68"/>
    </row>
    <row r="1644" spans="11:11">
      <c r="K1644" s="68"/>
    </row>
    <row r="1645" spans="11:11">
      <c r="K1645" s="68"/>
    </row>
    <row r="1646" spans="11:11">
      <c r="K1646" s="68"/>
    </row>
    <row r="1647" spans="11:11">
      <c r="K1647" s="68"/>
    </row>
    <row r="1648" spans="11:11">
      <c r="K1648" s="68"/>
    </row>
    <row r="1649" spans="11:11">
      <c r="K1649" s="68"/>
    </row>
    <row r="1650" spans="11:11">
      <c r="K1650" s="68"/>
    </row>
    <row r="1651" spans="11:11">
      <c r="K1651" s="68"/>
    </row>
    <row r="1652" spans="11:11">
      <c r="K1652" s="68"/>
    </row>
    <row r="1653" spans="11:11">
      <c r="K1653" s="68"/>
    </row>
    <row r="1654" spans="11:11">
      <c r="K1654" s="68"/>
    </row>
    <row r="1655" spans="11:11">
      <c r="K1655" s="68"/>
    </row>
    <row r="1656" spans="11:11">
      <c r="K1656" s="68"/>
    </row>
    <row r="1657" spans="11:11">
      <c r="K1657" s="68"/>
    </row>
    <row r="1658" spans="11:11">
      <c r="K1658" s="68"/>
    </row>
    <row r="1659" spans="11:11">
      <c r="K1659" s="68"/>
    </row>
    <row r="1660" spans="11:11">
      <c r="K1660" s="68"/>
    </row>
    <row r="1661" spans="11:11">
      <c r="K1661" s="68"/>
    </row>
    <row r="1662" spans="11:11">
      <c r="K1662" s="68"/>
    </row>
    <row r="1663" spans="11:11">
      <c r="K1663" s="68"/>
    </row>
    <row r="1664" spans="11:11">
      <c r="K1664" s="68"/>
    </row>
    <row r="1665" spans="11:11">
      <c r="K1665" s="68"/>
    </row>
    <row r="1666" spans="11:11">
      <c r="K1666" s="68"/>
    </row>
    <row r="1667" spans="11:11">
      <c r="K1667" s="68"/>
    </row>
    <row r="1668" spans="11:11">
      <c r="K1668" s="68"/>
    </row>
    <row r="1669" spans="11:11">
      <c r="K1669" s="68"/>
    </row>
    <row r="1670" spans="11:11">
      <c r="K1670" s="68"/>
    </row>
    <row r="1671" spans="11:11">
      <c r="K1671" s="68"/>
    </row>
    <row r="1672" spans="11:11">
      <c r="K1672" s="68"/>
    </row>
    <row r="1673" spans="11:11">
      <c r="K1673" s="68"/>
    </row>
    <row r="1674" spans="11:11">
      <c r="K1674" s="68"/>
    </row>
    <row r="1675" spans="11:11">
      <c r="K1675" s="68"/>
    </row>
    <row r="1676" spans="11:11">
      <c r="K1676" s="68"/>
    </row>
    <row r="1677" spans="11:11">
      <c r="K1677" s="68"/>
    </row>
    <row r="1678" spans="11:11">
      <c r="K1678" s="68"/>
    </row>
    <row r="1679" spans="11:11">
      <c r="K1679" s="68"/>
    </row>
    <row r="1680" spans="11:11">
      <c r="K1680" s="68"/>
    </row>
    <row r="1681" spans="11:11">
      <c r="K1681" s="68"/>
    </row>
    <row r="1682" spans="11:11">
      <c r="K1682" s="68"/>
    </row>
    <row r="1683" spans="11:11">
      <c r="K1683" s="68"/>
    </row>
    <row r="1684" spans="11:11">
      <c r="K1684" s="68"/>
    </row>
    <row r="1685" spans="11:11">
      <c r="K1685" s="68"/>
    </row>
    <row r="1686" spans="11:11">
      <c r="K1686" s="68"/>
    </row>
    <row r="1687" spans="11:11">
      <c r="K1687" s="68"/>
    </row>
    <row r="1688" spans="11:11">
      <c r="K1688" s="68"/>
    </row>
    <row r="1689" spans="11:11">
      <c r="K1689" s="68"/>
    </row>
    <row r="1690" spans="11:11">
      <c r="K1690" s="68"/>
    </row>
    <row r="1691" spans="11:11">
      <c r="K1691" s="68"/>
    </row>
    <row r="1692" spans="11:11">
      <c r="K1692" s="68"/>
    </row>
    <row r="1693" spans="11:11">
      <c r="K1693" s="68"/>
    </row>
    <row r="1694" spans="11:11">
      <c r="K1694" s="68"/>
    </row>
    <row r="1695" spans="11:11">
      <c r="K1695" s="68"/>
    </row>
    <row r="1696" spans="11:11">
      <c r="K1696" s="68"/>
    </row>
    <row r="1697" spans="11:11">
      <c r="K1697" s="68"/>
    </row>
    <row r="1698" spans="11:11">
      <c r="K1698" s="68"/>
    </row>
    <row r="1699" spans="11:11">
      <c r="K1699" s="68"/>
    </row>
    <row r="1700" spans="11:11">
      <c r="K1700" s="68"/>
    </row>
    <row r="1701" spans="11:11">
      <c r="K1701" s="68"/>
    </row>
    <row r="1702" spans="11:11">
      <c r="K1702" s="68"/>
    </row>
    <row r="1703" spans="11:11">
      <c r="K1703" s="68"/>
    </row>
    <row r="1704" spans="11:11">
      <c r="K1704" s="68"/>
    </row>
    <row r="1705" spans="11:11">
      <c r="K1705" s="68"/>
    </row>
    <row r="1706" spans="11:11">
      <c r="K1706" s="68"/>
    </row>
    <row r="1707" spans="11:11">
      <c r="K1707" s="68"/>
    </row>
    <row r="1708" spans="11:11">
      <c r="K1708" s="68"/>
    </row>
    <row r="1709" spans="11:11">
      <c r="K1709" s="68"/>
    </row>
    <row r="1710" spans="11:11">
      <c r="K1710" s="68"/>
    </row>
    <row r="1711" spans="11:11">
      <c r="K1711" s="68"/>
    </row>
    <row r="1712" spans="11:11">
      <c r="K1712" s="68"/>
    </row>
    <row r="1713" spans="11:11">
      <c r="K1713" s="68"/>
    </row>
    <row r="1714" spans="11:11">
      <c r="K1714" s="68"/>
    </row>
    <row r="1715" spans="11:11">
      <c r="K1715" s="68"/>
    </row>
    <row r="1716" spans="11:11">
      <c r="K1716" s="68"/>
    </row>
    <row r="1717" spans="11:11">
      <c r="K1717" s="68"/>
    </row>
    <row r="1718" spans="11:11">
      <c r="K1718" s="68"/>
    </row>
    <row r="1719" spans="11:11">
      <c r="K1719" s="68"/>
    </row>
    <row r="1720" spans="11:11">
      <c r="K1720" s="68"/>
    </row>
    <row r="1721" spans="11:11">
      <c r="K1721" s="68"/>
    </row>
    <row r="1722" spans="11:11">
      <c r="K1722" s="68"/>
    </row>
    <row r="1723" spans="11:11">
      <c r="K1723" s="68"/>
    </row>
    <row r="1724" spans="11:11">
      <c r="K1724" s="68"/>
    </row>
    <row r="1725" spans="11:11">
      <c r="K1725" s="68"/>
    </row>
    <row r="1726" spans="11:11">
      <c r="K1726" s="68"/>
    </row>
    <row r="1727" spans="11:11">
      <c r="K1727" s="68"/>
    </row>
    <row r="1728" spans="11:11">
      <c r="K1728" s="68"/>
    </row>
    <row r="1729" spans="11:11">
      <c r="K1729" s="68"/>
    </row>
    <row r="1730" spans="11:11">
      <c r="K1730" s="68"/>
    </row>
    <row r="1731" spans="11:11">
      <c r="K1731" s="68"/>
    </row>
    <row r="1732" spans="11:11">
      <c r="K1732" s="68"/>
    </row>
    <row r="1733" spans="11:11">
      <c r="K1733" s="68"/>
    </row>
    <row r="1734" spans="11:11">
      <c r="K1734" s="68"/>
    </row>
    <row r="1735" spans="11:11">
      <c r="K1735" s="68"/>
    </row>
    <row r="1736" spans="11:11">
      <c r="K1736" s="68"/>
    </row>
    <row r="1737" spans="11:11">
      <c r="K1737" s="68"/>
    </row>
    <row r="1738" spans="11:11">
      <c r="K1738" s="68"/>
    </row>
    <row r="1739" spans="11:11">
      <c r="K1739" s="68"/>
    </row>
    <row r="1740" spans="11:11">
      <c r="K1740" s="68"/>
    </row>
    <row r="1741" spans="11:11">
      <c r="K1741" s="68"/>
    </row>
    <row r="1742" spans="11:11">
      <c r="K1742" s="68"/>
    </row>
    <row r="1743" spans="11:11">
      <c r="K1743" s="68"/>
    </row>
    <row r="1744" spans="11:11">
      <c r="K1744" s="68"/>
    </row>
    <row r="1745" spans="11:11">
      <c r="K1745" s="68"/>
    </row>
    <row r="1746" spans="11:11">
      <c r="K1746" s="68"/>
    </row>
    <row r="1747" spans="11:11">
      <c r="K1747" s="68"/>
    </row>
    <row r="1748" spans="11:11">
      <c r="K1748" s="68"/>
    </row>
    <row r="1749" spans="11:11">
      <c r="K1749" s="68"/>
    </row>
    <row r="1750" spans="11:11">
      <c r="K1750" s="68"/>
    </row>
    <row r="1751" spans="11:11">
      <c r="K1751" s="68"/>
    </row>
    <row r="1752" spans="11:11">
      <c r="K1752" s="68"/>
    </row>
    <row r="1753" spans="11:11">
      <c r="K1753" s="68"/>
    </row>
    <row r="1754" spans="11:11">
      <c r="K1754" s="68"/>
    </row>
    <row r="1755" spans="11:11">
      <c r="K1755" s="68"/>
    </row>
    <row r="1756" spans="11:11">
      <c r="K1756" s="68"/>
    </row>
    <row r="1757" spans="11:11">
      <c r="K1757" s="68"/>
    </row>
    <row r="1758" spans="11:11">
      <c r="K1758" s="68"/>
    </row>
    <row r="1759" spans="11:11">
      <c r="K1759" s="68"/>
    </row>
    <row r="1760" spans="11:11">
      <c r="K1760" s="68"/>
    </row>
    <row r="1761" spans="11:11">
      <c r="K1761" s="68"/>
    </row>
    <row r="1762" spans="11:11">
      <c r="K1762" s="68"/>
    </row>
    <row r="1763" spans="11:11">
      <c r="K1763" s="68"/>
    </row>
    <row r="1764" spans="11:11">
      <c r="K1764" s="68"/>
    </row>
    <row r="1765" spans="11:11">
      <c r="K1765" s="68"/>
    </row>
    <row r="1766" spans="11:11">
      <c r="K1766" s="68"/>
    </row>
    <row r="1767" spans="11:11">
      <c r="K1767" s="68"/>
    </row>
    <row r="1768" spans="11:11">
      <c r="K1768" s="68"/>
    </row>
    <row r="1769" spans="11:11">
      <c r="K1769" s="68"/>
    </row>
    <row r="1770" spans="11:11">
      <c r="K1770" s="68"/>
    </row>
    <row r="1771" spans="11:11">
      <c r="K1771" s="68"/>
    </row>
    <row r="1772" spans="11:11">
      <c r="K1772" s="68"/>
    </row>
    <row r="1773" spans="11:11">
      <c r="K1773" s="68"/>
    </row>
    <row r="1774" spans="11:11">
      <c r="K1774" s="68"/>
    </row>
    <row r="1775" spans="11:11">
      <c r="K1775" s="68"/>
    </row>
    <row r="1776" spans="11:11">
      <c r="K1776" s="68"/>
    </row>
    <row r="1777" spans="11:11">
      <c r="K1777" s="68"/>
    </row>
    <row r="1778" spans="11:11">
      <c r="K1778" s="68"/>
    </row>
    <row r="1779" spans="11:11">
      <c r="K1779" s="68"/>
    </row>
    <row r="1780" spans="11:11">
      <c r="K1780" s="68"/>
    </row>
    <row r="1781" spans="11:11">
      <c r="K1781" s="68"/>
    </row>
    <row r="1782" spans="11:11">
      <c r="K1782" s="68"/>
    </row>
    <row r="1783" spans="11:11">
      <c r="K1783" s="68"/>
    </row>
    <row r="1784" spans="11:11">
      <c r="K1784" s="68"/>
    </row>
    <row r="1785" spans="11:11">
      <c r="K1785" s="68"/>
    </row>
    <row r="1786" spans="11:11">
      <c r="K1786" s="68"/>
    </row>
    <row r="1787" spans="11:11">
      <c r="K1787" s="68"/>
    </row>
    <row r="1788" spans="11:11">
      <c r="K1788" s="68"/>
    </row>
    <row r="1789" spans="11:11">
      <c r="K1789" s="68"/>
    </row>
    <row r="1790" spans="11:11">
      <c r="K1790" s="68"/>
    </row>
    <row r="1791" spans="11:11">
      <c r="K1791" s="68"/>
    </row>
    <row r="1792" spans="11:11">
      <c r="K1792" s="68"/>
    </row>
    <row r="1793" spans="11:11">
      <c r="K1793" s="68"/>
    </row>
    <row r="1794" spans="11:11">
      <c r="K1794" s="68"/>
    </row>
    <row r="1795" spans="11:11">
      <c r="K1795" s="68"/>
    </row>
    <row r="1796" spans="11:11">
      <c r="K1796" s="68"/>
    </row>
    <row r="1797" spans="11:11">
      <c r="K1797" s="68"/>
    </row>
    <row r="1798" spans="11:11">
      <c r="K1798" s="68"/>
    </row>
    <row r="1799" spans="11:11">
      <c r="K1799" s="68"/>
    </row>
    <row r="1800" spans="11:11">
      <c r="K1800" s="68"/>
    </row>
    <row r="1801" spans="11:11">
      <c r="K1801" s="68"/>
    </row>
    <row r="1802" spans="11:11">
      <c r="K1802" s="68"/>
    </row>
    <row r="1803" spans="11:11">
      <c r="K1803" s="68"/>
    </row>
    <row r="1804" spans="11:11">
      <c r="K1804" s="68"/>
    </row>
    <row r="1805" spans="11:11">
      <c r="K1805" s="68"/>
    </row>
    <row r="1806" spans="11:11">
      <c r="K1806" s="68"/>
    </row>
    <row r="1807" spans="11:11">
      <c r="K1807" s="68"/>
    </row>
    <row r="1808" spans="11:11">
      <c r="K1808" s="68"/>
    </row>
    <row r="1809" spans="11:11">
      <c r="K1809" s="68"/>
    </row>
    <row r="1810" spans="11:11">
      <c r="K1810" s="68"/>
    </row>
    <row r="1811" spans="11:11">
      <c r="K1811" s="68"/>
    </row>
    <row r="1812" spans="11:11">
      <c r="K1812" s="68"/>
    </row>
    <row r="1813" spans="11:11">
      <c r="K1813" s="68"/>
    </row>
    <row r="1814" spans="11:11">
      <c r="K1814" s="68"/>
    </row>
    <row r="1815" spans="11:11">
      <c r="K1815" s="68"/>
    </row>
    <row r="1816" spans="11:11">
      <c r="K1816" s="68"/>
    </row>
    <row r="1817" spans="11:11">
      <c r="K1817" s="68"/>
    </row>
    <row r="1818" spans="11:11">
      <c r="K1818" s="68"/>
    </row>
    <row r="1819" spans="11:11">
      <c r="K1819" s="68"/>
    </row>
    <row r="1820" spans="11:11">
      <c r="K1820" s="68"/>
    </row>
    <row r="1821" spans="11:11">
      <c r="K1821" s="68"/>
    </row>
    <row r="1822" spans="11:11">
      <c r="K1822" s="68"/>
    </row>
    <row r="1823" spans="11:11">
      <c r="K1823" s="68"/>
    </row>
    <row r="1824" spans="11:11">
      <c r="K1824" s="68"/>
    </row>
    <row r="1825" spans="11:11">
      <c r="K1825" s="68"/>
    </row>
    <row r="1826" spans="11:11">
      <c r="K1826" s="68"/>
    </row>
    <row r="1827" spans="11:11">
      <c r="K1827" s="68"/>
    </row>
    <row r="1828" spans="11:11">
      <c r="K1828" s="68"/>
    </row>
    <row r="1829" spans="11:11">
      <c r="K1829" s="68"/>
    </row>
    <row r="1830" spans="11:11">
      <c r="K1830" s="68"/>
    </row>
    <row r="1831" spans="11:11">
      <c r="K1831" s="68"/>
    </row>
    <row r="1832" spans="11:11">
      <c r="K1832" s="68"/>
    </row>
    <row r="1833" spans="11:11">
      <c r="K1833" s="68"/>
    </row>
    <row r="1834" spans="11:11">
      <c r="K1834" s="68"/>
    </row>
    <row r="1835" spans="11:11">
      <c r="K1835" s="68"/>
    </row>
    <row r="1836" spans="11:11">
      <c r="K1836" s="68"/>
    </row>
    <row r="1837" spans="11:11">
      <c r="K1837" s="68"/>
    </row>
    <row r="1838" spans="11:11">
      <c r="K1838" s="68"/>
    </row>
    <row r="1839" spans="11:11">
      <c r="K1839" s="68"/>
    </row>
    <row r="1840" spans="11:11">
      <c r="K1840" s="68"/>
    </row>
    <row r="1841" spans="11:11">
      <c r="K1841" s="68"/>
    </row>
    <row r="1842" spans="11:11">
      <c r="K1842" s="68"/>
    </row>
    <row r="1843" spans="11:11">
      <c r="K1843" s="68"/>
    </row>
    <row r="1844" spans="11:11">
      <c r="K1844" s="68"/>
    </row>
    <row r="1845" spans="11:11">
      <c r="K1845" s="68"/>
    </row>
    <row r="1846" spans="11:11">
      <c r="K1846" s="68"/>
    </row>
    <row r="1847" spans="11:11">
      <c r="K1847" s="68"/>
    </row>
    <row r="1848" spans="11:11">
      <c r="K1848" s="68"/>
    </row>
    <row r="1849" spans="11:11">
      <c r="K1849" s="68"/>
    </row>
    <row r="1850" spans="11:11">
      <c r="K1850" s="68"/>
    </row>
    <row r="1851" spans="11:11">
      <c r="K1851" s="68"/>
    </row>
    <row r="1852" spans="11:11">
      <c r="K1852" s="68"/>
    </row>
    <row r="1853" spans="11:11">
      <c r="K1853" s="68"/>
    </row>
    <row r="1854" spans="11:11">
      <c r="K1854" s="68"/>
    </row>
    <row r="1855" spans="11:11">
      <c r="K1855" s="68"/>
    </row>
    <row r="1856" spans="11:11">
      <c r="K1856" s="68"/>
    </row>
    <row r="1857" spans="11:11">
      <c r="K1857" s="68"/>
    </row>
    <row r="1858" spans="11:11">
      <c r="K1858" s="68"/>
    </row>
    <row r="1859" spans="11:11">
      <c r="K1859" s="68"/>
    </row>
    <row r="1860" spans="11:11">
      <c r="K1860" s="68"/>
    </row>
    <row r="1861" spans="11:11">
      <c r="K1861" s="68"/>
    </row>
    <row r="1862" spans="11:11">
      <c r="K1862" s="68"/>
    </row>
    <row r="1863" spans="11:11">
      <c r="K1863" s="68"/>
    </row>
    <row r="1864" spans="11:11">
      <c r="K1864" s="68"/>
    </row>
    <row r="1865" spans="11:11">
      <c r="K1865" s="68"/>
    </row>
    <row r="1866" spans="11:11">
      <c r="K1866" s="68"/>
    </row>
    <row r="1867" spans="11:11">
      <c r="K1867" s="68"/>
    </row>
    <row r="1868" spans="11:11">
      <c r="K1868" s="68"/>
    </row>
    <row r="1869" spans="11:11">
      <c r="K1869" s="68"/>
    </row>
    <row r="1870" spans="11:11">
      <c r="K1870" s="68"/>
    </row>
    <row r="1871" spans="11:11">
      <c r="K1871" s="68"/>
    </row>
    <row r="1872" spans="11:11">
      <c r="K1872" s="68"/>
    </row>
    <row r="1873" spans="11:11">
      <c r="K1873" s="68"/>
    </row>
    <row r="1874" spans="11:11">
      <c r="K1874" s="68"/>
    </row>
    <row r="1875" spans="11:11">
      <c r="K1875" s="68"/>
    </row>
    <row r="1876" spans="11:11">
      <c r="K1876" s="68"/>
    </row>
    <row r="1877" spans="11:11">
      <c r="K1877" s="68"/>
    </row>
    <row r="1878" spans="11:11">
      <c r="K1878" s="68"/>
    </row>
    <row r="1879" spans="11:11">
      <c r="K1879" s="68"/>
    </row>
    <row r="1880" spans="11:11">
      <c r="K1880" s="68"/>
    </row>
    <row r="1881" spans="11:11">
      <c r="K1881" s="68"/>
    </row>
    <row r="1882" spans="11:11">
      <c r="K1882" s="68"/>
    </row>
    <row r="1883" spans="11:11">
      <c r="K1883" s="68"/>
    </row>
    <row r="1884" spans="11:11">
      <c r="K1884" s="68"/>
    </row>
    <row r="1885" spans="11:11">
      <c r="K1885" s="68"/>
    </row>
    <row r="1886" spans="11:11">
      <c r="K1886" s="68"/>
    </row>
    <row r="1887" spans="11:11">
      <c r="K1887" s="68"/>
    </row>
    <row r="1888" spans="11:11">
      <c r="K1888" s="68"/>
    </row>
    <row r="1889" spans="11:11">
      <c r="K1889" s="68"/>
    </row>
    <row r="1890" spans="11:11">
      <c r="K1890" s="68"/>
    </row>
    <row r="1891" spans="11:11">
      <c r="K1891" s="68"/>
    </row>
    <row r="1892" spans="11:11">
      <c r="K1892" s="68"/>
    </row>
    <row r="1893" spans="11:11">
      <c r="K1893" s="68"/>
    </row>
    <row r="1894" spans="11:11">
      <c r="K1894" s="68"/>
    </row>
    <row r="1895" spans="11:11">
      <c r="K1895" s="68"/>
    </row>
    <row r="1896" spans="11:11">
      <c r="K1896" s="68"/>
    </row>
    <row r="1897" spans="11:11">
      <c r="K1897" s="68"/>
    </row>
    <row r="1898" spans="11:11">
      <c r="K1898" s="68"/>
    </row>
    <row r="1899" spans="11:11">
      <c r="K1899" s="68"/>
    </row>
    <row r="1900" spans="11:11">
      <c r="K1900" s="68"/>
    </row>
    <row r="1901" spans="11:11">
      <c r="K1901" s="68"/>
    </row>
    <row r="1902" spans="11:11">
      <c r="K1902" s="68"/>
    </row>
    <row r="1903" spans="11:11">
      <c r="K1903" s="68"/>
    </row>
    <row r="1904" spans="11:11">
      <c r="K1904" s="68"/>
    </row>
    <row r="1905" spans="11:11">
      <c r="K1905" s="68"/>
    </row>
    <row r="1906" spans="11:11">
      <c r="K1906" s="68"/>
    </row>
    <row r="1907" spans="11:11">
      <c r="K1907" s="68"/>
    </row>
    <row r="1908" spans="11:11">
      <c r="K1908" s="68"/>
    </row>
    <row r="1909" spans="11:11">
      <c r="K1909" s="68"/>
    </row>
    <row r="1910" spans="11:11">
      <c r="K1910" s="68"/>
    </row>
    <row r="1911" spans="11:11">
      <c r="K1911" s="68"/>
    </row>
    <row r="1912" spans="11:11">
      <c r="K1912" s="68"/>
    </row>
    <row r="1913" spans="11:11">
      <c r="K1913" s="68"/>
    </row>
    <row r="1914" spans="11:11">
      <c r="K1914" s="68"/>
    </row>
    <row r="1915" spans="11:11">
      <c r="K1915" s="68"/>
    </row>
    <row r="1916" spans="11:11">
      <c r="K1916" s="68"/>
    </row>
    <row r="1917" spans="11:11">
      <c r="K1917" s="68"/>
    </row>
    <row r="1918" spans="11:11">
      <c r="K1918" s="68"/>
    </row>
    <row r="1919" spans="11:11">
      <c r="K1919" s="68"/>
    </row>
    <row r="1920" spans="11:11">
      <c r="K1920" s="68"/>
    </row>
    <row r="1921" spans="11:11">
      <c r="K1921" s="68"/>
    </row>
    <row r="1922" spans="11:11">
      <c r="K1922" s="68"/>
    </row>
    <row r="1923" spans="11:11">
      <c r="K1923" s="68"/>
    </row>
    <row r="1924" spans="11:11">
      <c r="K1924" s="68"/>
    </row>
    <row r="1925" spans="11:11">
      <c r="K1925" s="68"/>
    </row>
    <row r="1926" spans="11:11">
      <c r="K1926" s="68"/>
    </row>
    <row r="1927" spans="11:11">
      <c r="K1927" s="68"/>
    </row>
    <row r="1928" spans="11:11">
      <c r="K1928" s="68"/>
    </row>
    <row r="1929" spans="11:11">
      <c r="K1929" s="68"/>
    </row>
    <row r="1930" spans="11:11">
      <c r="K1930" s="68"/>
    </row>
    <row r="1931" spans="11:11">
      <c r="K1931" s="68"/>
    </row>
    <row r="1932" spans="11:11">
      <c r="K1932" s="68"/>
    </row>
    <row r="1933" spans="11:11">
      <c r="K1933" s="68"/>
    </row>
    <row r="1934" spans="11:11">
      <c r="K1934" s="68"/>
    </row>
    <row r="1935" spans="11:11">
      <c r="K1935" s="68"/>
    </row>
    <row r="1936" spans="11:11">
      <c r="K1936" s="68"/>
    </row>
    <row r="1937" spans="11:11">
      <c r="K1937" s="68"/>
    </row>
    <row r="1938" spans="11:11">
      <c r="K1938" s="68"/>
    </row>
    <row r="1939" spans="11:11">
      <c r="K1939" s="68"/>
    </row>
    <row r="1940" spans="11:11">
      <c r="K1940" s="68"/>
    </row>
    <row r="1941" spans="11:11">
      <c r="K1941" s="68"/>
    </row>
    <row r="1942" spans="11:11">
      <c r="K1942" s="68"/>
    </row>
    <row r="1943" spans="11:11">
      <c r="K1943" s="68"/>
    </row>
    <row r="1944" spans="11:11">
      <c r="K1944" s="68"/>
    </row>
    <row r="1945" spans="11:11">
      <c r="K1945" s="68"/>
    </row>
    <row r="1946" spans="11:11">
      <c r="K1946" s="68"/>
    </row>
    <row r="1947" spans="11:11">
      <c r="K1947" s="68"/>
    </row>
    <row r="1948" spans="11:11">
      <c r="K1948" s="68"/>
    </row>
    <row r="1949" spans="11:11">
      <c r="K1949" s="68"/>
    </row>
    <row r="1950" spans="11:11">
      <c r="K1950" s="68"/>
    </row>
    <row r="1951" spans="11:11">
      <c r="K1951" s="68"/>
    </row>
    <row r="1952" spans="11:11">
      <c r="K1952" s="68"/>
    </row>
    <row r="1953" spans="11:11">
      <c r="K1953" s="68"/>
    </row>
    <row r="1954" spans="11:11">
      <c r="K1954" s="68"/>
    </row>
    <row r="1955" spans="11:11">
      <c r="K1955" s="68"/>
    </row>
    <row r="1956" spans="11:11">
      <c r="K1956" s="68"/>
    </row>
    <row r="1957" spans="11:11">
      <c r="K1957" s="68"/>
    </row>
    <row r="1958" spans="11:11">
      <c r="K1958" s="68"/>
    </row>
    <row r="1959" spans="11:11">
      <c r="K1959" s="68"/>
    </row>
    <row r="1960" spans="11:11">
      <c r="K1960" s="68"/>
    </row>
    <row r="1961" spans="11:11">
      <c r="K1961" s="68"/>
    </row>
    <row r="1962" spans="11:11">
      <c r="K1962" s="68"/>
    </row>
    <row r="1963" spans="11:11">
      <c r="K1963" s="68"/>
    </row>
    <row r="1964" spans="11:11">
      <c r="K1964" s="68"/>
    </row>
    <row r="1965" spans="11:11">
      <c r="K1965" s="68"/>
    </row>
    <row r="1966" spans="11:11">
      <c r="K1966" s="68"/>
    </row>
    <row r="1967" spans="11:11">
      <c r="K1967" s="68"/>
    </row>
    <row r="1968" spans="11:11">
      <c r="K1968" s="68"/>
    </row>
    <row r="1969" spans="11:11">
      <c r="K1969" s="68"/>
    </row>
    <row r="1970" spans="11:11">
      <c r="K1970" s="68"/>
    </row>
    <row r="1971" spans="11:11">
      <c r="K1971" s="68"/>
    </row>
    <row r="1972" spans="11:11">
      <c r="K1972" s="68"/>
    </row>
    <row r="1973" spans="11:11">
      <c r="K1973" s="68"/>
    </row>
    <row r="1974" spans="11:11">
      <c r="K1974" s="68"/>
    </row>
    <row r="1975" spans="11:11">
      <c r="K1975" s="68"/>
    </row>
    <row r="1976" spans="11:11">
      <c r="K1976" s="68"/>
    </row>
    <row r="1977" spans="11:11">
      <c r="K1977" s="68"/>
    </row>
    <row r="1978" spans="11:11">
      <c r="K1978" s="68"/>
    </row>
    <row r="1979" spans="11:11">
      <c r="K1979" s="68"/>
    </row>
    <row r="1980" spans="11:11">
      <c r="K1980" s="68"/>
    </row>
    <row r="1981" spans="11:11">
      <c r="K1981" s="68"/>
    </row>
    <row r="1982" spans="11:11">
      <c r="K1982" s="68"/>
    </row>
    <row r="1983" spans="11:11">
      <c r="K1983" s="68"/>
    </row>
    <row r="1984" spans="11:11">
      <c r="K1984" s="68"/>
    </row>
    <row r="1985" spans="11:11">
      <c r="K1985" s="68"/>
    </row>
    <row r="1986" spans="11:11">
      <c r="K1986" s="68"/>
    </row>
    <row r="1987" spans="11:11">
      <c r="K1987" s="68"/>
    </row>
    <row r="1988" spans="11:11">
      <c r="K1988" s="68"/>
    </row>
    <row r="1989" spans="11:11">
      <c r="K1989" s="68"/>
    </row>
    <row r="1990" spans="11:11">
      <c r="K1990" s="68"/>
    </row>
    <row r="1991" spans="11:11">
      <c r="K1991" s="68"/>
    </row>
    <row r="1992" spans="11:11">
      <c r="K1992" s="68"/>
    </row>
    <row r="1993" spans="11:11">
      <c r="K1993" s="68"/>
    </row>
    <row r="1994" spans="11:11">
      <c r="K1994" s="68"/>
    </row>
    <row r="1995" spans="11:11">
      <c r="K1995" s="68"/>
    </row>
    <row r="1996" spans="11:11">
      <c r="K1996" s="68"/>
    </row>
    <row r="1997" spans="11:11">
      <c r="K1997" s="68"/>
    </row>
    <row r="1998" spans="11:11">
      <c r="K1998" s="68"/>
    </row>
    <row r="1999" spans="11:11">
      <c r="K1999" s="68"/>
    </row>
    <row r="2000" spans="11:11">
      <c r="K2000" s="68"/>
    </row>
    <row r="2001" spans="11:11">
      <c r="K2001" s="68"/>
    </row>
    <row r="2002" spans="11:11">
      <c r="K2002" s="68"/>
    </row>
    <row r="2003" spans="11:11">
      <c r="K2003" s="68"/>
    </row>
    <row r="2004" spans="11:11">
      <c r="K2004" s="68"/>
    </row>
    <row r="2005" spans="11:11">
      <c r="K2005" s="68"/>
    </row>
    <row r="2006" spans="11:11">
      <c r="K2006" s="68"/>
    </row>
    <row r="2007" spans="11:11">
      <c r="K2007" s="68"/>
    </row>
    <row r="2008" spans="11:11">
      <c r="K2008" s="68"/>
    </row>
    <row r="2009" spans="11:11">
      <c r="K2009" s="68"/>
    </row>
    <row r="2010" spans="11:11">
      <c r="K2010" s="68"/>
    </row>
    <row r="2011" spans="11:11">
      <c r="K2011" s="68"/>
    </row>
    <row r="2012" spans="11:11">
      <c r="K2012" s="68"/>
    </row>
    <row r="2013" spans="11:11">
      <c r="K2013" s="68"/>
    </row>
    <row r="2014" spans="11:11">
      <c r="K2014" s="68"/>
    </row>
    <row r="2015" spans="11:11">
      <c r="K2015" s="68"/>
    </row>
    <row r="2016" spans="11:11">
      <c r="K2016" s="68"/>
    </row>
    <row r="2017" spans="11:11">
      <c r="K2017" s="68"/>
    </row>
    <row r="2018" spans="11:11">
      <c r="K2018" s="68"/>
    </row>
    <row r="2019" spans="11:11">
      <c r="K2019" s="68"/>
    </row>
    <row r="2020" spans="11:11">
      <c r="K2020" s="68"/>
    </row>
    <row r="2021" spans="11:11">
      <c r="K2021" s="68"/>
    </row>
    <row r="2022" spans="11:11">
      <c r="K2022" s="68"/>
    </row>
    <row r="2023" spans="11:11">
      <c r="K2023" s="68"/>
    </row>
    <row r="2024" spans="11:11">
      <c r="K2024" s="68"/>
    </row>
    <row r="2025" spans="11:11">
      <c r="K2025" s="68"/>
    </row>
    <row r="2026" spans="11:11">
      <c r="K2026" s="68"/>
    </row>
    <row r="2027" spans="11:11">
      <c r="K2027" s="68"/>
    </row>
    <row r="2028" spans="11:11">
      <c r="K2028" s="68"/>
    </row>
    <row r="2029" spans="11:11">
      <c r="K2029" s="68"/>
    </row>
    <row r="2030" spans="11:11">
      <c r="K2030" s="68"/>
    </row>
    <row r="2031" spans="11:11">
      <c r="K2031" s="68"/>
    </row>
    <row r="2032" spans="11:11">
      <c r="K2032" s="68"/>
    </row>
    <row r="2033" spans="11:11">
      <c r="K2033" s="68"/>
    </row>
    <row r="2034" spans="11:11">
      <c r="K2034" s="68"/>
    </row>
    <row r="2035" spans="11:11">
      <c r="K2035" s="68"/>
    </row>
    <row r="2036" spans="11:11">
      <c r="K2036" s="68"/>
    </row>
    <row r="2037" spans="11:11">
      <c r="K2037" s="68"/>
    </row>
    <row r="2038" spans="11:11">
      <c r="K2038" s="68"/>
    </row>
    <row r="2039" spans="11:11">
      <c r="K2039" s="68"/>
    </row>
    <row r="2040" spans="11:11">
      <c r="K2040" s="68"/>
    </row>
    <row r="2041" spans="11:11">
      <c r="K2041" s="68"/>
    </row>
    <row r="2042" spans="11:11">
      <c r="K2042" s="68"/>
    </row>
    <row r="2043" spans="11:11">
      <c r="K2043" s="68"/>
    </row>
    <row r="2044" spans="11:11">
      <c r="K2044" s="68"/>
    </row>
    <row r="2045" spans="11:11">
      <c r="K2045" s="68"/>
    </row>
    <row r="2046" spans="11:11">
      <c r="K2046" s="68"/>
    </row>
    <row r="2047" spans="11:11">
      <c r="K2047" s="68"/>
    </row>
    <row r="2048" spans="11:11">
      <c r="K2048" s="68"/>
    </row>
    <row r="2049" spans="11:11">
      <c r="K2049" s="68"/>
    </row>
    <row r="2050" spans="11:11">
      <c r="K2050" s="68"/>
    </row>
    <row r="2051" spans="11:11">
      <c r="K2051" s="68"/>
    </row>
    <row r="2052" spans="11:11">
      <c r="K2052" s="68"/>
    </row>
    <row r="2053" spans="11:11">
      <c r="K2053" s="68"/>
    </row>
    <row r="2054" spans="11:11">
      <c r="K2054" s="68"/>
    </row>
    <row r="2055" spans="11:11">
      <c r="K2055" s="68"/>
    </row>
    <row r="2056" spans="11:11">
      <c r="K2056" s="68"/>
    </row>
    <row r="2057" spans="11:11">
      <c r="K2057" s="68"/>
    </row>
    <row r="2058" spans="11:11">
      <c r="K2058" s="68"/>
    </row>
    <row r="2059" spans="11:11">
      <c r="K2059" s="68"/>
    </row>
    <row r="2060" spans="11:11">
      <c r="K2060" s="68"/>
    </row>
    <row r="2061" spans="11:11">
      <c r="K2061" s="68"/>
    </row>
    <row r="2062" spans="11:11">
      <c r="K2062" s="68"/>
    </row>
    <row r="2063" spans="11:11">
      <c r="K2063" s="68"/>
    </row>
    <row r="2064" spans="11:11">
      <c r="K2064" s="68"/>
    </row>
    <row r="2065" spans="11:11">
      <c r="K2065" s="68"/>
    </row>
    <row r="2066" spans="11:11">
      <c r="K2066" s="68"/>
    </row>
    <row r="2067" spans="11:11">
      <c r="K2067" s="68"/>
    </row>
    <row r="2068" spans="11:11">
      <c r="K2068" s="68"/>
    </row>
    <row r="2069" spans="11:11">
      <c r="K2069" s="68"/>
    </row>
    <row r="2070" spans="11:11">
      <c r="K2070" s="68"/>
    </row>
    <row r="2071" spans="11:11">
      <c r="K2071" s="68"/>
    </row>
    <row r="2072" spans="11:11">
      <c r="K2072" s="68"/>
    </row>
    <row r="2073" spans="11:11">
      <c r="K2073" s="68"/>
    </row>
    <row r="2074" spans="11:11">
      <c r="K2074" s="68"/>
    </row>
    <row r="2075" spans="11:11">
      <c r="K2075" s="68"/>
    </row>
    <row r="2076" spans="11:11">
      <c r="K2076" s="68"/>
    </row>
    <row r="2077" spans="11:11">
      <c r="K2077" s="68"/>
    </row>
    <row r="2078" spans="11:11">
      <c r="K2078" s="68"/>
    </row>
    <row r="2079" spans="11:11">
      <c r="K2079" s="68"/>
    </row>
    <row r="2080" spans="11:11">
      <c r="K2080" s="68"/>
    </row>
    <row r="2081" spans="11:11">
      <c r="K2081" s="68"/>
    </row>
    <row r="2082" spans="11:11">
      <c r="K2082" s="68"/>
    </row>
    <row r="2083" spans="11:11">
      <c r="K2083" s="68"/>
    </row>
    <row r="2084" spans="11:11">
      <c r="K2084" s="68"/>
    </row>
    <row r="2085" spans="11:11">
      <c r="K2085" s="68"/>
    </row>
    <row r="2086" spans="11:11">
      <c r="K2086" s="68"/>
    </row>
    <row r="2087" spans="11:11">
      <c r="K2087" s="68"/>
    </row>
    <row r="2088" spans="11:11">
      <c r="K2088" s="68"/>
    </row>
    <row r="2089" spans="11:11">
      <c r="K2089" s="68"/>
    </row>
    <row r="2090" spans="11:11">
      <c r="K2090" s="68"/>
    </row>
    <row r="2091" spans="11:11">
      <c r="K2091" s="68"/>
    </row>
    <row r="2092" spans="11:11">
      <c r="K2092" s="68"/>
    </row>
    <row r="2093" spans="11:11">
      <c r="K2093" s="68"/>
    </row>
    <row r="2094" spans="11:11">
      <c r="K2094" s="68"/>
    </row>
    <row r="2095" spans="11:11">
      <c r="K2095" s="68"/>
    </row>
    <row r="2096" spans="11:11">
      <c r="K2096" s="68"/>
    </row>
    <row r="2097" spans="11:11">
      <c r="K2097" s="68"/>
    </row>
    <row r="2098" spans="11:11">
      <c r="K2098" s="68"/>
    </row>
    <row r="2099" spans="11:11">
      <c r="K2099" s="68"/>
    </row>
    <row r="2100" spans="11:11">
      <c r="K2100" s="68"/>
    </row>
    <row r="2101" spans="11:11">
      <c r="K2101" s="68"/>
    </row>
    <row r="2102" spans="11:11">
      <c r="K2102" s="68"/>
    </row>
    <row r="2103" spans="11:11">
      <c r="K2103" s="68"/>
    </row>
    <row r="2104" spans="11:11">
      <c r="K2104" s="68"/>
    </row>
    <row r="2105" spans="11:11">
      <c r="K2105" s="68"/>
    </row>
    <row r="2106" spans="11:11">
      <c r="K2106" s="68"/>
    </row>
    <row r="2107" spans="11:11">
      <c r="K2107" s="68"/>
    </row>
    <row r="2108" spans="11:11">
      <c r="K2108" s="68"/>
    </row>
    <row r="2109" spans="11:11">
      <c r="K2109" s="68"/>
    </row>
    <row r="2110" spans="11:11">
      <c r="K2110" s="68"/>
    </row>
    <row r="2111" spans="11:11">
      <c r="K2111" s="68"/>
    </row>
    <row r="2112" spans="11:11">
      <c r="K2112" s="68"/>
    </row>
    <row r="2113" spans="11:11">
      <c r="K2113" s="68"/>
    </row>
    <row r="2114" spans="11:11">
      <c r="K2114" s="68"/>
    </row>
    <row r="2115" spans="11:11">
      <c r="K2115" s="68"/>
    </row>
    <row r="2116" spans="11:11">
      <c r="K2116" s="68"/>
    </row>
    <row r="2117" spans="11:11">
      <c r="K2117" s="68"/>
    </row>
    <row r="2118" spans="11:11">
      <c r="K2118" s="68"/>
    </row>
    <row r="2119" spans="11:11">
      <c r="K2119" s="68"/>
    </row>
    <row r="2120" spans="11:11">
      <c r="K2120" s="68"/>
    </row>
    <row r="2121" spans="11:11">
      <c r="K2121" s="68"/>
    </row>
    <row r="2122" spans="11:11">
      <c r="K2122" s="68"/>
    </row>
    <row r="2123" spans="11:11">
      <c r="K2123" s="68"/>
    </row>
    <row r="2124" spans="11:11">
      <c r="K2124" s="68"/>
    </row>
    <row r="2125" spans="11:11">
      <c r="K2125" s="68"/>
    </row>
    <row r="2126" spans="11:11">
      <c r="K2126" s="68"/>
    </row>
    <row r="2127" spans="11:11">
      <c r="K2127" s="68"/>
    </row>
    <row r="2128" spans="11:11">
      <c r="K2128" s="68"/>
    </row>
    <row r="2129" spans="11:11">
      <c r="K2129" s="68"/>
    </row>
    <row r="2130" spans="11:11">
      <c r="K2130" s="68"/>
    </row>
    <row r="2131" spans="11:11">
      <c r="K2131" s="68"/>
    </row>
    <row r="2132" spans="11:11">
      <c r="K2132" s="68"/>
    </row>
    <row r="2133" spans="11:11">
      <c r="K2133" s="68"/>
    </row>
    <row r="2134" spans="11:11">
      <c r="K2134" s="68"/>
    </row>
    <row r="2135" spans="11:11">
      <c r="K2135" s="68"/>
    </row>
    <row r="2136" spans="11:11">
      <c r="K2136" s="68"/>
    </row>
    <row r="2137" spans="11:11">
      <c r="K2137" s="68"/>
    </row>
    <row r="2138" spans="11:11">
      <c r="K2138" s="68"/>
    </row>
    <row r="2139" spans="11:11">
      <c r="K2139" s="68"/>
    </row>
    <row r="2140" spans="11:11">
      <c r="K2140" s="68"/>
    </row>
    <row r="2141" spans="11:11">
      <c r="K2141" s="68"/>
    </row>
    <row r="2142" spans="11:11">
      <c r="K2142" s="68"/>
    </row>
    <row r="2143" spans="11:11">
      <c r="K2143" s="68"/>
    </row>
    <row r="2144" spans="11:11">
      <c r="K2144" s="68"/>
    </row>
    <row r="2145" spans="11:11">
      <c r="K2145" s="68"/>
    </row>
    <row r="2146" spans="11:11">
      <c r="K2146" s="68"/>
    </row>
    <row r="2147" spans="11:11">
      <c r="K2147" s="68"/>
    </row>
    <row r="2148" spans="11:11">
      <c r="K2148" s="68"/>
    </row>
    <row r="2149" spans="11:11">
      <c r="K2149" s="68"/>
    </row>
    <row r="2150" spans="11:11">
      <c r="K2150" s="68"/>
    </row>
    <row r="2151" spans="11:11">
      <c r="K2151" s="68"/>
    </row>
    <row r="2152" spans="11:11">
      <c r="K2152" s="68"/>
    </row>
    <row r="2153" spans="11:11">
      <c r="K2153" s="68"/>
    </row>
    <row r="2154" spans="11:11">
      <c r="K2154" s="68"/>
    </row>
    <row r="2155" spans="11:11">
      <c r="K2155" s="68"/>
    </row>
    <row r="2156" spans="11:11">
      <c r="K2156" s="68"/>
    </row>
    <row r="2157" spans="11:11">
      <c r="K2157" s="68"/>
    </row>
    <row r="2158" spans="11:11">
      <c r="K2158" s="68"/>
    </row>
    <row r="2159" spans="11:11">
      <c r="K2159" s="68"/>
    </row>
    <row r="2160" spans="11:11">
      <c r="K2160" s="68"/>
    </row>
    <row r="2161" spans="11:11">
      <c r="K2161" s="68"/>
    </row>
    <row r="2162" spans="11:11">
      <c r="K2162" s="68"/>
    </row>
    <row r="2163" spans="11:11">
      <c r="K2163" s="68"/>
    </row>
    <row r="2164" spans="11:11">
      <c r="K2164" s="68"/>
    </row>
    <row r="2165" spans="11:11">
      <c r="K2165" s="68"/>
    </row>
    <row r="2166" spans="11:11">
      <c r="K2166" s="68"/>
    </row>
    <row r="2167" spans="11:11">
      <c r="K2167" s="68"/>
    </row>
    <row r="2168" spans="11:11">
      <c r="K2168" s="68"/>
    </row>
    <row r="2169" spans="11:11">
      <c r="K2169" s="68"/>
    </row>
    <row r="2170" spans="11:11">
      <c r="K2170" s="68"/>
    </row>
    <row r="2171" spans="11:11">
      <c r="K2171" s="68"/>
    </row>
    <row r="2172" spans="11:11">
      <c r="K2172" s="68"/>
    </row>
    <row r="2173" spans="11:11">
      <c r="K2173" s="68"/>
    </row>
    <row r="2174" spans="11:11">
      <c r="K2174" s="68"/>
    </row>
    <row r="2175" spans="11:11">
      <c r="K2175" s="68"/>
    </row>
    <row r="2176" spans="11:11">
      <c r="K2176" s="68"/>
    </row>
    <row r="2177" spans="11:11">
      <c r="K2177" s="68"/>
    </row>
    <row r="2178" spans="11:11">
      <c r="K2178" s="68"/>
    </row>
    <row r="2179" spans="11:11">
      <c r="K2179" s="68"/>
    </row>
    <row r="2180" spans="11:11">
      <c r="K2180" s="68"/>
    </row>
    <row r="2181" spans="11:11">
      <c r="K2181" s="68"/>
    </row>
    <row r="2182" spans="11:11">
      <c r="K2182" s="68"/>
    </row>
    <row r="2183" spans="11:11">
      <c r="K2183" s="68"/>
    </row>
    <row r="2184" spans="11:11">
      <c r="K2184" s="68"/>
    </row>
    <row r="2185" spans="11:11">
      <c r="K2185" s="68"/>
    </row>
    <row r="2186" spans="11:11">
      <c r="K2186" s="68"/>
    </row>
    <row r="2187" spans="11:11">
      <c r="K2187" s="68"/>
    </row>
    <row r="2188" spans="11:11">
      <c r="K2188" s="68"/>
    </row>
    <row r="2189" spans="11:11">
      <c r="K2189" s="68"/>
    </row>
    <row r="2190" spans="11:11">
      <c r="K2190" s="68"/>
    </row>
    <row r="2191" spans="11:11">
      <c r="K2191" s="68"/>
    </row>
    <row r="2192" spans="11:11">
      <c r="K2192" s="68"/>
    </row>
    <row r="2193" spans="11:11">
      <c r="K2193" s="68"/>
    </row>
    <row r="2194" spans="11:11">
      <c r="K2194" s="68"/>
    </row>
    <row r="2195" spans="11:11">
      <c r="K2195" s="68"/>
    </row>
    <row r="2196" spans="11:11">
      <c r="K2196" s="68"/>
    </row>
    <row r="2197" spans="11:11">
      <c r="K2197" s="68"/>
    </row>
    <row r="2198" spans="11:11">
      <c r="K2198" s="68"/>
    </row>
    <row r="2199" spans="11:11">
      <c r="K2199" s="68"/>
    </row>
    <row r="2200" spans="11:11">
      <c r="K2200" s="68"/>
    </row>
    <row r="2201" spans="11:11">
      <c r="K2201" s="68"/>
    </row>
    <row r="2202" spans="11:11">
      <c r="K2202" s="68"/>
    </row>
    <row r="2203" spans="11:11">
      <c r="K2203" s="68"/>
    </row>
    <row r="2204" spans="11:11">
      <c r="K2204" s="68"/>
    </row>
    <row r="2205" spans="11:11">
      <c r="K2205" s="68"/>
    </row>
    <row r="2206" spans="11:11">
      <c r="K2206" s="68"/>
    </row>
    <row r="2207" spans="11:11">
      <c r="K2207" s="68"/>
    </row>
    <row r="2208" spans="11:11">
      <c r="K2208" s="68"/>
    </row>
    <row r="2209" spans="11:11">
      <c r="K2209" s="68"/>
    </row>
    <row r="2210" spans="11:11">
      <c r="K2210" s="68"/>
    </row>
    <row r="2211" spans="11:11">
      <c r="K2211" s="68"/>
    </row>
    <row r="2212" spans="11:11">
      <c r="K2212" s="68"/>
    </row>
    <row r="2213" spans="11:11">
      <c r="K2213" s="68"/>
    </row>
    <row r="2214" spans="11:11">
      <c r="K2214" s="68"/>
    </row>
    <row r="2215" spans="11:11">
      <c r="K2215" s="68"/>
    </row>
    <row r="2216" spans="11:11">
      <c r="K2216" s="68"/>
    </row>
    <row r="2217" spans="11:11">
      <c r="K2217" s="68"/>
    </row>
    <row r="2218" spans="11:11">
      <c r="K2218" s="68"/>
    </row>
    <row r="2219" spans="11:11">
      <c r="K2219" s="68"/>
    </row>
    <row r="2220" spans="11:11">
      <c r="K2220" s="68"/>
    </row>
    <row r="2221" spans="11:11">
      <c r="K2221" s="68"/>
    </row>
    <row r="2222" spans="11:11">
      <c r="K2222" s="68"/>
    </row>
    <row r="2223" spans="11:11">
      <c r="K2223" s="68"/>
    </row>
    <row r="2224" spans="11:11">
      <c r="K2224" s="68"/>
    </row>
    <row r="2225" spans="11:11">
      <c r="K2225" s="68"/>
    </row>
    <row r="2226" spans="11:11">
      <c r="K2226" s="68"/>
    </row>
    <row r="2227" spans="11:11">
      <c r="K2227" s="68"/>
    </row>
    <row r="2228" spans="11:11">
      <c r="K2228" s="68"/>
    </row>
    <row r="2229" spans="11:11">
      <c r="K2229" s="68"/>
    </row>
    <row r="2230" spans="11:11">
      <c r="K2230" s="68"/>
    </row>
    <row r="2231" spans="11:11">
      <c r="K2231" s="68"/>
    </row>
    <row r="2232" spans="11:11">
      <c r="K2232" s="68"/>
    </row>
    <row r="2233" spans="11:11">
      <c r="K2233" s="68"/>
    </row>
    <row r="2234" spans="11:11">
      <c r="K2234" s="68"/>
    </row>
    <row r="2235" spans="11:11">
      <c r="K2235" s="68"/>
    </row>
    <row r="2236" spans="11:11">
      <c r="K2236" s="68"/>
    </row>
    <row r="2237" spans="11:11">
      <c r="K2237" s="68"/>
    </row>
    <row r="2238" spans="11:11">
      <c r="K2238" s="68"/>
    </row>
    <row r="2239" spans="11:11">
      <c r="K2239" s="68"/>
    </row>
    <row r="2240" spans="11:11">
      <c r="K2240" s="68"/>
    </row>
    <row r="2241" spans="11:11">
      <c r="K2241" s="68"/>
    </row>
    <row r="2242" spans="11:11">
      <c r="K2242" s="68"/>
    </row>
    <row r="2243" spans="11:11">
      <c r="K2243" s="68"/>
    </row>
    <row r="2244" spans="11:11">
      <c r="K2244" s="68"/>
    </row>
    <row r="2245" spans="11:11">
      <c r="K2245" s="68"/>
    </row>
    <row r="2246" spans="11:11">
      <c r="K2246" s="68"/>
    </row>
    <row r="2247" spans="11:11">
      <c r="K2247" s="68"/>
    </row>
    <row r="2248" spans="11:11">
      <c r="K2248" s="68"/>
    </row>
    <row r="2249" spans="11:11">
      <c r="K2249" s="68"/>
    </row>
    <row r="2250" spans="11:11">
      <c r="K2250" s="68"/>
    </row>
    <row r="2251" spans="11:11">
      <c r="K2251" s="68"/>
    </row>
    <row r="2252" spans="11:11">
      <c r="K2252" s="68"/>
    </row>
    <row r="2253" spans="11:11">
      <c r="K2253" s="68"/>
    </row>
    <row r="2254" spans="11:11">
      <c r="K2254" s="68"/>
    </row>
    <row r="2255" spans="11:11">
      <c r="K2255" s="68"/>
    </row>
    <row r="2256" spans="11:11">
      <c r="K2256" s="68"/>
    </row>
    <row r="2257" spans="11:11">
      <c r="K2257" s="68"/>
    </row>
    <row r="2258" spans="11:11">
      <c r="K2258" s="68"/>
    </row>
    <row r="2259" spans="11:11">
      <c r="K2259" s="68"/>
    </row>
    <row r="2260" spans="11:11">
      <c r="K2260" s="68"/>
    </row>
    <row r="2261" spans="11:11">
      <c r="K2261" s="68"/>
    </row>
    <row r="2262" spans="11:11">
      <c r="K2262" s="68"/>
    </row>
    <row r="2263" spans="11:11">
      <c r="K2263" s="68"/>
    </row>
    <row r="2264" spans="11:11">
      <c r="K2264" s="68"/>
    </row>
    <row r="2265" spans="11:11">
      <c r="K2265" s="68"/>
    </row>
    <row r="2266" spans="11:11">
      <c r="K2266" s="68"/>
    </row>
    <row r="2267" spans="11:11">
      <c r="K2267" s="68"/>
    </row>
    <row r="2268" spans="11:11">
      <c r="K2268" s="68"/>
    </row>
    <row r="2269" spans="11:11">
      <c r="K2269" s="68"/>
    </row>
    <row r="2270" spans="11:11">
      <c r="K2270" s="68"/>
    </row>
    <row r="2271" spans="11:11">
      <c r="K2271" s="68"/>
    </row>
    <row r="2272" spans="11:11">
      <c r="K2272" s="68"/>
    </row>
    <row r="2273" spans="11:11">
      <c r="K2273" s="68"/>
    </row>
    <row r="2274" spans="11:11">
      <c r="K2274" s="68"/>
    </row>
    <row r="2275" spans="11:11">
      <c r="K2275" s="68"/>
    </row>
    <row r="2276" spans="11:11">
      <c r="K2276" s="68"/>
    </row>
    <row r="2277" spans="11:11">
      <c r="K2277" s="68"/>
    </row>
    <row r="2278" spans="11:11">
      <c r="K2278" s="68"/>
    </row>
    <row r="2279" spans="11:11">
      <c r="K2279" s="68"/>
    </row>
    <row r="2280" spans="11:11">
      <c r="K2280" s="68"/>
    </row>
    <row r="2281" spans="11:11">
      <c r="K2281" s="68"/>
    </row>
    <row r="2282" spans="11:11">
      <c r="K2282" s="68"/>
    </row>
    <row r="2283" spans="11:11">
      <c r="K2283" s="68"/>
    </row>
    <row r="2284" spans="11:11">
      <c r="K2284" s="68"/>
    </row>
    <row r="2285" spans="11:11">
      <c r="K2285" s="68"/>
    </row>
    <row r="2286" spans="11:11">
      <c r="K2286" s="68"/>
    </row>
    <row r="2287" spans="11:11">
      <c r="K2287" s="68"/>
    </row>
    <row r="2288" spans="11:11">
      <c r="K2288" s="68"/>
    </row>
    <row r="2289" spans="11:11">
      <c r="K2289" s="68"/>
    </row>
    <row r="2290" spans="11:11">
      <c r="K2290" s="68"/>
    </row>
    <row r="2291" spans="11:11">
      <c r="K2291" s="68"/>
    </row>
    <row r="2292" spans="11:11">
      <c r="K2292" s="68"/>
    </row>
    <row r="2293" spans="11:11">
      <c r="K2293" s="68"/>
    </row>
    <row r="2294" spans="11:11">
      <c r="K2294" s="68"/>
    </row>
    <row r="2295" spans="11:11">
      <c r="K2295" s="68"/>
    </row>
    <row r="2296" spans="11:11">
      <c r="K2296" s="68"/>
    </row>
    <row r="2297" spans="11:11">
      <c r="K2297" s="68"/>
    </row>
    <row r="2298" spans="11:11">
      <c r="K2298" s="68"/>
    </row>
    <row r="2299" spans="11:11">
      <c r="K2299" s="68"/>
    </row>
    <row r="2300" spans="11:11">
      <c r="K2300" s="68"/>
    </row>
    <row r="2301" spans="11:11">
      <c r="K2301" s="68"/>
    </row>
    <row r="2302" spans="11:11">
      <c r="K2302" s="68"/>
    </row>
    <row r="2303" spans="11:11">
      <c r="K2303" s="68"/>
    </row>
    <row r="2304" spans="11:11">
      <c r="K2304" s="68"/>
    </row>
    <row r="2305" spans="11:11">
      <c r="K2305" s="68"/>
    </row>
    <row r="2306" spans="11:11">
      <c r="K2306" s="68"/>
    </row>
    <row r="2307" spans="11:11">
      <c r="K2307" s="68"/>
    </row>
    <row r="2308" spans="11:11">
      <c r="K2308" s="68"/>
    </row>
    <row r="2309" spans="11:11">
      <c r="K2309" s="68"/>
    </row>
    <row r="2310" spans="11:11">
      <c r="K2310" s="68"/>
    </row>
    <row r="2311" spans="11:11">
      <c r="K2311" s="68"/>
    </row>
    <row r="2312" spans="11:11">
      <c r="K2312" s="68"/>
    </row>
    <row r="2313" spans="11:11">
      <c r="K2313" s="68"/>
    </row>
    <row r="2314" spans="11:11">
      <c r="K2314" s="68"/>
    </row>
    <row r="2315" spans="11:11">
      <c r="K2315" s="68"/>
    </row>
    <row r="2316" spans="11:11">
      <c r="K2316" s="68"/>
    </row>
    <row r="2317" spans="11:11">
      <c r="K2317" s="68"/>
    </row>
    <row r="2318" spans="11:11">
      <c r="K2318" s="68"/>
    </row>
    <row r="2319" spans="11:11">
      <c r="K2319" s="68"/>
    </row>
    <row r="2320" spans="11:11">
      <c r="K2320" s="68"/>
    </row>
    <row r="2321" spans="11:11">
      <c r="K2321" s="68"/>
    </row>
    <row r="2322" spans="11:11">
      <c r="K2322" s="68"/>
    </row>
    <row r="2323" spans="11:11">
      <c r="K2323" s="68"/>
    </row>
    <row r="2324" spans="11:11">
      <c r="K2324" s="68"/>
    </row>
    <row r="2325" spans="11:11">
      <c r="K2325" s="68"/>
    </row>
    <row r="2326" spans="11:11">
      <c r="K2326" s="68"/>
    </row>
    <row r="2327" spans="11:11">
      <c r="K2327" s="68"/>
    </row>
    <row r="2328" spans="11:11">
      <c r="K2328" s="68"/>
    </row>
    <row r="2329" spans="11:11">
      <c r="K2329" s="68"/>
    </row>
    <row r="2330" spans="11:11">
      <c r="K2330" s="68"/>
    </row>
    <row r="2331" spans="11:11">
      <c r="K2331" s="68"/>
    </row>
    <row r="2332" spans="11:11">
      <c r="K2332" s="68"/>
    </row>
    <row r="2333" spans="11:11">
      <c r="K2333" s="68"/>
    </row>
    <row r="2334" spans="11:11">
      <c r="K2334" s="68"/>
    </row>
    <row r="2335" spans="11:11">
      <c r="K2335" s="68"/>
    </row>
    <row r="2336" spans="11:11">
      <c r="K2336" s="68"/>
    </row>
    <row r="2337" spans="11:11">
      <c r="K2337" s="68"/>
    </row>
    <row r="2338" spans="11:11">
      <c r="K2338" s="68"/>
    </row>
    <row r="2339" spans="11:11">
      <c r="K2339" s="68"/>
    </row>
    <row r="2340" spans="11:11">
      <c r="K2340" s="68"/>
    </row>
    <row r="2341" spans="11:11">
      <c r="K2341" s="68"/>
    </row>
    <row r="2342" spans="11:11">
      <c r="K2342" s="68"/>
    </row>
    <row r="2343" spans="11:11">
      <c r="K2343" s="68"/>
    </row>
    <row r="2344" spans="11:11">
      <c r="K2344" s="68"/>
    </row>
    <row r="2345" spans="11:11">
      <c r="K2345" s="68"/>
    </row>
    <row r="2346" spans="11:11">
      <c r="K2346" s="68"/>
    </row>
    <row r="2347" spans="11:11">
      <c r="K2347" s="68"/>
    </row>
    <row r="2348" spans="11:11">
      <c r="K2348" s="68"/>
    </row>
    <row r="2349" spans="11:11">
      <c r="K2349" s="68"/>
    </row>
    <row r="2350" spans="11:11">
      <c r="K2350" s="68"/>
    </row>
    <row r="2351" spans="11:11">
      <c r="K2351" s="68"/>
    </row>
    <row r="2352" spans="11:11">
      <c r="K2352" s="68"/>
    </row>
    <row r="2353" spans="11:11">
      <c r="K2353" s="68"/>
    </row>
    <row r="2354" spans="11:11">
      <c r="K2354" s="68"/>
    </row>
    <row r="2355" spans="11:11">
      <c r="K2355" s="68"/>
    </row>
    <row r="2356" spans="11:11">
      <c r="K2356" s="68"/>
    </row>
    <row r="2357" spans="11:11">
      <c r="K2357" s="68"/>
    </row>
    <row r="2358" spans="11:11">
      <c r="K2358" s="68"/>
    </row>
    <row r="2359" spans="11:11">
      <c r="K2359" s="68"/>
    </row>
    <row r="2360" spans="11:11">
      <c r="K2360" s="68"/>
    </row>
    <row r="2361" spans="11:11">
      <c r="K2361" s="68"/>
    </row>
    <row r="2362" spans="11:11">
      <c r="K2362" s="68"/>
    </row>
    <row r="2363" spans="11:11">
      <c r="K2363" s="68"/>
    </row>
    <row r="2364" spans="11:11">
      <c r="K2364" s="68"/>
    </row>
    <row r="2365" spans="11:11">
      <c r="K2365" s="68"/>
    </row>
    <row r="2366" spans="11:11">
      <c r="K2366" s="68"/>
    </row>
    <row r="2367" spans="11:11">
      <c r="K2367" s="68"/>
    </row>
    <row r="2368" spans="11:11">
      <c r="K2368" s="68"/>
    </row>
    <row r="2369" spans="11:11">
      <c r="K2369" s="68"/>
    </row>
    <row r="2370" spans="11:11">
      <c r="K2370" s="68"/>
    </row>
    <row r="2371" spans="11:11">
      <c r="K2371" s="68"/>
    </row>
    <row r="2372" spans="11:11">
      <c r="K2372" s="68"/>
    </row>
    <row r="2373" spans="11:11">
      <c r="K2373" s="68"/>
    </row>
    <row r="2374" spans="11:11">
      <c r="K2374" s="68"/>
    </row>
    <row r="2375" spans="11:11">
      <c r="K2375" s="68"/>
    </row>
    <row r="2376" spans="11:11">
      <c r="K2376" s="68"/>
    </row>
    <row r="2377" spans="11:11">
      <c r="K2377" s="68"/>
    </row>
    <row r="2378" spans="11:11">
      <c r="K2378" s="68"/>
    </row>
    <row r="2379" spans="11:11">
      <c r="K2379" s="68"/>
    </row>
    <row r="2380" spans="11:11">
      <c r="K2380" s="68"/>
    </row>
    <row r="2381" spans="11:11">
      <c r="K2381" s="68"/>
    </row>
    <row r="2382" spans="11:11">
      <c r="K2382" s="68"/>
    </row>
    <row r="2383" spans="11:11">
      <c r="K2383" s="68"/>
    </row>
    <row r="2384" spans="11:11">
      <c r="K2384" s="68"/>
    </row>
    <row r="2385" spans="11:11">
      <c r="K2385" s="68"/>
    </row>
    <row r="2386" spans="11:11">
      <c r="K2386" s="68"/>
    </row>
    <row r="2387" spans="11:11">
      <c r="K2387" s="68"/>
    </row>
    <row r="2388" spans="11:11">
      <c r="K2388" s="68"/>
    </row>
    <row r="2389" spans="11:11">
      <c r="K2389" s="68"/>
    </row>
    <row r="2390" spans="11:11">
      <c r="K2390" s="68"/>
    </row>
    <row r="2391" spans="11:11">
      <c r="K2391" s="68"/>
    </row>
    <row r="2392" spans="11:11">
      <c r="K2392" s="68"/>
    </row>
    <row r="2393" spans="11:11">
      <c r="K2393" s="68"/>
    </row>
    <row r="2394" spans="11:11">
      <c r="K2394" s="68"/>
    </row>
    <row r="2395" spans="11:11">
      <c r="K2395" s="68"/>
    </row>
    <row r="2396" spans="11:11">
      <c r="K2396" s="68"/>
    </row>
    <row r="2397" spans="11:11">
      <c r="K2397" s="68"/>
    </row>
    <row r="2398" spans="11:11">
      <c r="K2398" s="68"/>
    </row>
    <row r="2399" spans="11:11">
      <c r="K2399" s="68"/>
    </row>
    <row r="2400" spans="11:11">
      <c r="K2400" s="68"/>
    </row>
    <row r="2401" spans="11:11">
      <c r="K2401" s="68"/>
    </row>
    <row r="2402" spans="11:11">
      <c r="K2402" s="68"/>
    </row>
    <row r="2403" spans="11:11">
      <c r="K2403" s="68"/>
    </row>
    <row r="2404" spans="11:11">
      <c r="K2404" s="68"/>
    </row>
    <row r="2405" spans="11:11">
      <c r="K2405" s="68"/>
    </row>
    <row r="2406" spans="11:11">
      <c r="K2406" s="68"/>
    </row>
    <row r="2407" spans="11:11">
      <c r="K2407" s="68"/>
    </row>
    <row r="2408" spans="11:11">
      <c r="K2408" s="68"/>
    </row>
    <row r="2409" spans="11:11">
      <c r="K2409" s="68"/>
    </row>
    <row r="2410" spans="11:11">
      <c r="K2410" s="68"/>
    </row>
    <row r="2411" spans="11:11">
      <c r="K2411" s="68"/>
    </row>
    <row r="2412" spans="11:11">
      <c r="K2412" s="68"/>
    </row>
    <row r="2413" spans="11:11">
      <c r="K2413" s="68"/>
    </row>
    <row r="2414" spans="11:11">
      <c r="K2414" s="68"/>
    </row>
    <row r="2415" spans="11:11">
      <c r="K2415" s="68"/>
    </row>
    <row r="2416" spans="11:11">
      <c r="K2416" s="68"/>
    </row>
    <row r="2417" spans="11:11">
      <c r="K2417" s="68"/>
    </row>
    <row r="2418" spans="11:11">
      <c r="K2418" s="68"/>
    </row>
    <row r="2419" spans="11:11">
      <c r="K2419" s="68"/>
    </row>
    <row r="2420" spans="11:11">
      <c r="K2420" s="68"/>
    </row>
    <row r="2421" spans="11:11">
      <c r="K2421" s="68"/>
    </row>
    <row r="2422" spans="11:11">
      <c r="K2422" s="68"/>
    </row>
    <row r="2423" spans="11:11">
      <c r="K2423" s="68"/>
    </row>
    <row r="2424" spans="11:11">
      <c r="K2424" s="68"/>
    </row>
    <row r="2425" spans="11:11">
      <c r="K2425" s="68"/>
    </row>
    <row r="2426" spans="11:11">
      <c r="K2426" s="68"/>
    </row>
    <row r="2427" spans="11:11">
      <c r="K2427" s="68"/>
    </row>
    <row r="2428" spans="11:11">
      <c r="K2428" s="68"/>
    </row>
    <row r="2429" spans="11:11">
      <c r="K2429" s="68"/>
    </row>
    <row r="2430" spans="11:11">
      <c r="K2430" s="68"/>
    </row>
    <row r="2431" spans="11:11">
      <c r="K2431" s="68"/>
    </row>
    <row r="2432" spans="11:11">
      <c r="K2432" s="68"/>
    </row>
    <row r="2433" spans="11:11">
      <c r="K2433" s="68"/>
    </row>
    <row r="2434" spans="11:11">
      <c r="K2434" s="68"/>
    </row>
    <row r="2435" spans="11:11">
      <c r="K2435" s="68"/>
    </row>
    <row r="2436" spans="11:11">
      <c r="K2436" s="68"/>
    </row>
    <row r="2437" spans="11:11">
      <c r="K2437" s="68"/>
    </row>
    <row r="2438" spans="11:11">
      <c r="K2438" s="68"/>
    </row>
    <row r="2439" spans="11:11">
      <c r="K2439" s="68"/>
    </row>
    <row r="2440" spans="11:11">
      <c r="K2440" s="68"/>
    </row>
    <row r="2441" spans="11:11">
      <c r="K2441" s="68"/>
    </row>
    <row r="2442" spans="11:11">
      <c r="K2442" s="68"/>
    </row>
    <row r="2443" spans="11:11">
      <c r="K2443" s="68"/>
    </row>
    <row r="2444" spans="11:11">
      <c r="K2444" s="68"/>
    </row>
    <row r="2445" spans="11:11">
      <c r="K2445" s="68"/>
    </row>
    <row r="2446" spans="11:11">
      <c r="K2446" s="68"/>
    </row>
    <row r="2447" spans="11:11">
      <c r="K2447" s="68"/>
    </row>
    <row r="2448" spans="11:11">
      <c r="K2448" s="68"/>
    </row>
    <row r="2449" spans="11:11">
      <c r="K2449" s="68"/>
    </row>
    <row r="2450" spans="11:11">
      <c r="K2450" s="68"/>
    </row>
    <row r="2451" spans="11:11">
      <c r="K2451" s="68"/>
    </row>
    <row r="2452" spans="11:11">
      <c r="K2452" s="68"/>
    </row>
    <row r="2453" spans="11:11">
      <c r="K2453" s="68"/>
    </row>
    <row r="2454" spans="11:11">
      <c r="K2454" s="68"/>
    </row>
    <row r="2455" spans="11:11">
      <c r="K2455" s="68"/>
    </row>
    <row r="2456" spans="11:11">
      <c r="K2456" s="68"/>
    </row>
    <row r="2457" spans="11:11">
      <c r="K2457" s="68"/>
    </row>
    <row r="2458" spans="11:11">
      <c r="K2458" s="68"/>
    </row>
    <row r="2459" spans="11:11">
      <c r="K2459" s="68"/>
    </row>
    <row r="2460" spans="11:11">
      <c r="K2460" s="68"/>
    </row>
    <row r="2461" spans="11:11">
      <c r="K2461" s="68"/>
    </row>
    <row r="2462" spans="11:11">
      <c r="K2462" s="68"/>
    </row>
    <row r="2463" spans="11:11">
      <c r="K2463" s="68"/>
    </row>
    <row r="2464" spans="11:11">
      <c r="K2464" s="68"/>
    </row>
    <row r="2465" spans="11:11">
      <c r="K2465" s="68"/>
    </row>
    <row r="2466" spans="11:11">
      <c r="K2466" s="68"/>
    </row>
    <row r="2467" spans="11:11">
      <c r="K2467" s="68"/>
    </row>
    <row r="2468" spans="11:11">
      <c r="K2468" s="68"/>
    </row>
    <row r="2469" spans="11:11">
      <c r="K2469" s="68"/>
    </row>
    <row r="2470" spans="11:11">
      <c r="K2470" s="68"/>
    </row>
    <row r="2471" spans="11:11">
      <c r="K2471" s="68"/>
    </row>
    <row r="2472" spans="11:11">
      <c r="K2472" s="68"/>
    </row>
    <row r="2473" spans="11:11">
      <c r="K2473" s="68"/>
    </row>
    <row r="2474" spans="11:11">
      <c r="K2474" s="68"/>
    </row>
    <row r="2475" spans="11:11">
      <c r="K2475" s="68"/>
    </row>
    <row r="2476" spans="11:11">
      <c r="K2476" s="68"/>
    </row>
    <row r="2477" spans="11:11">
      <c r="K2477" s="68"/>
    </row>
    <row r="2478" spans="11:11">
      <c r="K2478" s="68"/>
    </row>
    <row r="2479" spans="11:11">
      <c r="K2479" s="68"/>
    </row>
    <row r="2480" spans="11:11">
      <c r="K2480" s="68"/>
    </row>
    <row r="2481" spans="11:11">
      <c r="K2481" s="68"/>
    </row>
    <row r="2482" spans="11:11">
      <c r="K2482" s="68"/>
    </row>
    <row r="2483" spans="11:11">
      <c r="K2483" s="68"/>
    </row>
    <row r="2484" spans="11:11">
      <c r="K2484" s="68"/>
    </row>
    <row r="2485" spans="11:11">
      <c r="K2485" s="68"/>
    </row>
    <row r="2486" spans="11:11">
      <c r="K2486" s="68"/>
    </row>
    <row r="2487" spans="11:11">
      <c r="K2487" s="68"/>
    </row>
    <row r="2488" spans="11:11">
      <c r="K2488" s="68"/>
    </row>
    <row r="2489" spans="11:11">
      <c r="K2489" s="68"/>
    </row>
    <row r="2490" spans="11:11">
      <c r="K2490" s="68"/>
    </row>
    <row r="2491" spans="11:11">
      <c r="K2491" s="68"/>
    </row>
    <row r="2492" spans="11:11">
      <c r="K2492" s="68"/>
    </row>
    <row r="2493" spans="11:11">
      <c r="K2493" s="68"/>
    </row>
    <row r="2494" spans="11:11">
      <c r="K2494" s="68"/>
    </row>
    <row r="2495" spans="11:11">
      <c r="K2495" s="68"/>
    </row>
    <row r="2496" spans="11:11">
      <c r="K2496" s="68"/>
    </row>
    <row r="2497" spans="11:11">
      <c r="K2497" s="68"/>
    </row>
    <row r="2498" spans="11:11">
      <c r="K2498" s="68"/>
    </row>
    <row r="2499" spans="11:11">
      <c r="K2499" s="68"/>
    </row>
    <row r="2500" spans="11:11">
      <c r="K2500" s="68"/>
    </row>
    <row r="2501" spans="11:11">
      <c r="K2501" s="68"/>
    </row>
    <row r="2502" spans="11:11">
      <c r="K2502" s="68"/>
    </row>
    <row r="2503" spans="11:11">
      <c r="K2503" s="68"/>
    </row>
    <row r="2504" spans="11:11">
      <c r="K2504" s="68"/>
    </row>
    <row r="2505" spans="11:11">
      <c r="K2505" s="68"/>
    </row>
    <row r="2506" spans="11:11">
      <c r="K2506" s="68"/>
    </row>
    <row r="2507" spans="11:11">
      <c r="K2507" s="68"/>
    </row>
    <row r="2508" spans="11:11">
      <c r="K2508" s="68"/>
    </row>
    <row r="2509" spans="11:11">
      <c r="K2509" s="68"/>
    </row>
    <row r="2510" spans="11:11">
      <c r="K2510" s="68"/>
    </row>
    <row r="2511" spans="11:11">
      <c r="K2511" s="68"/>
    </row>
    <row r="2512" spans="11:11">
      <c r="K2512" s="68"/>
    </row>
    <row r="2513" spans="11:11">
      <c r="K2513" s="68"/>
    </row>
    <row r="2514" spans="11:11">
      <c r="K2514" s="68"/>
    </row>
    <row r="2515" spans="11:11">
      <c r="K2515" s="68"/>
    </row>
    <row r="2516" spans="11:11">
      <c r="K2516" s="68"/>
    </row>
    <row r="2517" spans="11:11">
      <c r="K2517" s="68"/>
    </row>
    <row r="2518" spans="11:11">
      <c r="K2518" s="68"/>
    </row>
    <row r="2519" spans="11:11">
      <c r="K2519" s="68"/>
    </row>
    <row r="2520" spans="11:11">
      <c r="K2520" s="68"/>
    </row>
    <row r="2521" spans="11:11">
      <c r="K2521" s="68"/>
    </row>
    <row r="2522" spans="11:11">
      <c r="K2522" s="68"/>
    </row>
    <row r="2523" spans="11:11">
      <c r="K2523" s="68"/>
    </row>
    <row r="2524" spans="11:11">
      <c r="K2524" s="68"/>
    </row>
    <row r="2525" spans="11:11">
      <c r="K2525" s="68"/>
    </row>
    <row r="2526" spans="11:11">
      <c r="K2526" s="68"/>
    </row>
    <row r="2527" spans="11:11">
      <c r="K2527" s="68"/>
    </row>
    <row r="2528" spans="11:11">
      <c r="K2528" s="68"/>
    </row>
    <row r="2529" spans="11:11">
      <c r="K2529" s="68"/>
    </row>
    <row r="2530" spans="11:11">
      <c r="K2530" s="68"/>
    </row>
    <row r="2531" spans="11:11">
      <c r="K2531" s="68"/>
    </row>
    <row r="2532" spans="11:11">
      <c r="K2532" s="68"/>
    </row>
    <row r="2533" spans="11:11">
      <c r="K2533" s="68"/>
    </row>
    <row r="2534" spans="11:11">
      <c r="K2534" s="68"/>
    </row>
    <row r="2535" spans="11:11">
      <c r="K2535" s="68"/>
    </row>
    <row r="2536" spans="11:11">
      <c r="K2536" s="68"/>
    </row>
    <row r="2537" spans="11:11">
      <c r="K2537" s="68"/>
    </row>
    <row r="2538" spans="11:11">
      <c r="K2538" s="68"/>
    </row>
    <row r="2539" spans="11:11">
      <c r="K2539" s="68"/>
    </row>
    <row r="2540" spans="11:11">
      <c r="K2540" s="68"/>
    </row>
    <row r="2541" spans="11:11">
      <c r="K2541" s="68"/>
    </row>
    <row r="2542" spans="11:11">
      <c r="K2542" s="68"/>
    </row>
    <row r="2543" spans="11:11">
      <c r="K2543" s="68"/>
    </row>
    <row r="2544" spans="11:11">
      <c r="K2544" s="68"/>
    </row>
    <row r="2545" spans="11:11">
      <c r="K2545" s="68"/>
    </row>
    <row r="2546" spans="11:11">
      <c r="K2546" s="68"/>
    </row>
    <row r="2547" spans="11:11">
      <c r="K2547" s="68"/>
    </row>
    <row r="2548" spans="11:11">
      <c r="K2548" s="68"/>
    </row>
    <row r="2549" spans="11:11">
      <c r="K2549" s="68"/>
    </row>
    <row r="2550" spans="11:11">
      <c r="K2550" s="68"/>
    </row>
    <row r="2551" spans="11:11">
      <c r="K2551" s="68"/>
    </row>
    <row r="2552" spans="11:11">
      <c r="K2552" s="68"/>
    </row>
    <row r="2553" spans="11:11">
      <c r="K2553" s="68"/>
    </row>
    <row r="2554" spans="11:11">
      <c r="K2554" s="68"/>
    </row>
    <row r="2555" spans="11:11">
      <c r="K2555" s="68"/>
    </row>
    <row r="2556" spans="11:11">
      <c r="K2556" s="68"/>
    </row>
    <row r="2557" spans="11:11">
      <c r="K2557" s="68"/>
    </row>
    <row r="2558" spans="11:11">
      <c r="K2558" s="68"/>
    </row>
    <row r="2559" spans="11:11">
      <c r="K2559" s="68"/>
    </row>
    <row r="2560" spans="11:11">
      <c r="K2560" s="68"/>
    </row>
    <row r="2561" spans="11:11">
      <c r="K2561" s="68"/>
    </row>
    <row r="2562" spans="11:11">
      <c r="K2562" s="68"/>
    </row>
    <row r="2563" spans="11:11">
      <c r="K2563" s="68"/>
    </row>
    <row r="2564" spans="11:11">
      <c r="K2564" s="68"/>
    </row>
    <row r="2565" spans="11:11">
      <c r="K2565" s="68"/>
    </row>
    <row r="2566" spans="11:11">
      <c r="K2566" s="68"/>
    </row>
    <row r="2567" spans="11:11">
      <c r="K2567" s="68"/>
    </row>
    <row r="2568" spans="11:11">
      <c r="K2568" s="68"/>
    </row>
    <row r="2569" spans="11:11">
      <c r="K2569" s="68"/>
    </row>
    <row r="2570" spans="11:11">
      <c r="K2570" s="68"/>
    </row>
    <row r="2571" spans="11:11">
      <c r="K2571" s="68"/>
    </row>
    <row r="2572" spans="11:11">
      <c r="K2572" s="68"/>
    </row>
    <row r="2573" spans="11:11">
      <c r="K2573" s="68"/>
    </row>
    <row r="2574" spans="11:11">
      <c r="K2574" s="68"/>
    </row>
    <row r="2575" spans="11:11">
      <c r="K2575" s="68"/>
    </row>
    <row r="2576" spans="11:11">
      <c r="K2576" s="68"/>
    </row>
    <row r="2577" spans="11:11">
      <c r="K2577" s="68"/>
    </row>
    <row r="2578" spans="11:11">
      <c r="K2578" s="68"/>
    </row>
    <row r="2579" spans="11:11">
      <c r="K2579" s="68"/>
    </row>
    <row r="2580" spans="11:11">
      <c r="K2580" s="68"/>
    </row>
    <row r="2581" spans="11:11">
      <c r="K2581" s="68"/>
    </row>
    <row r="2582" spans="11:11">
      <c r="K2582" s="68"/>
    </row>
    <row r="2583" spans="11:11">
      <c r="K2583" s="68"/>
    </row>
    <row r="2584" spans="11:11">
      <c r="K2584" s="68"/>
    </row>
    <row r="2585" spans="11:11">
      <c r="K2585" s="68"/>
    </row>
    <row r="2586" spans="11:11">
      <c r="K2586" s="68"/>
    </row>
    <row r="2587" spans="11:11">
      <c r="K2587" s="68"/>
    </row>
    <row r="2588" spans="11:11">
      <c r="K2588" s="68"/>
    </row>
    <row r="2589" spans="11:11">
      <c r="K2589" s="68"/>
    </row>
    <row r="2590" spans="11:11">
      <c r="K2590" s="68"/>
    </row>
    <row r="2591" spans="11:11">
      <c r="K2591" s="68"/>
    </row>
    <row r="2592" spans="11:11">
      <c r="K2592" s="68"/>
    </row>
    <row r="2593" spans="11:11">
      <c r="K2593" s="68"/>
    </row>
    <row r="2594" spans="11:11">
      <c r="K2594" s="68"/>
    </row>
    <row r="2595" spans="11:11">
      <c r="K2595" s="68"/>
    </row>
    <row r="2596" spans="11:11">
      <c r="K2596" s="68"/>
    </row>
    <row r="2597" spans="11:11">
      <c r="K2597" s="68"/>
    </row>
    <row r="2598" spans="11:11">
      <c r="K2598" s="68"/>
    </row>
    <row r="2599" spans="11:11">
      <c r="K2599" s="68"/>
    </row>
    <row r="2600" spans="11:11">
      <c r="K2600" s="68"/>
    </row>
    <row r="2601" spans="11:11">
      <c r="K2601" s="68"/>
    </row>
    <row r="2602" spans="11:11">
      <c r="K2602" s="68"/>
    </row>
    <row r="2603" spans="11:11">
      <c r="K2603" s="68"/>
    </row>
    <row r="2604" spans="11:11">
      <c r="K2604" s="68"/>
    </row>
    <row r="2605" spans="11:11">
      <c r="K2605" s="68"/>
    </row>
    <row r="2606" spans="11:11">
      <c r="K2606" s="68"/>
    </row>
    <row r="2607" spans="11:11">
      <c r="K2607" s="68"/>
    </row>
    <row r="2608" spans="11:11">
      <c r="K2608" s="68"/>
    </row>
    <row r="2609" spans="11:11">
      <c r="K2609" s="68"/>
    </row>
    <row r="2610" spans="11:11">
      <c r="K2610" s="68"/>
    </row>
    <row r="2611" spans="11:11">
      <c r="K2611" s="68"/>
    </row>
    <row r="2612" spans="11:11">
      <c r="K2612" s="68"/>
    </row>
    <row r="2613" spans="11:11">
      <c r="K2613" s="68"/>
    </row>
    <row r="2614" spans="11:11">
      <c r="K2614" s="68"/>
    </row>
    <row r="2615" spans="11:11">
      <c r="K2615" s="68"/>
    </row>
    <row r="2616" spans="11:11">
      <c r="K2616" s="68"/>
    </row>
    <row r="2617" spans="11:11">
      <c r="K2617" s="68"/>
    </row>
    <row r="2618" spans="11:11">
      <c r="K2618" s="68"/>
    </row>
    <row r="2619" spans="11:11">
      <c r="K2619" s="68"/>
    </row>
    <row r="2620" spans="11:11">
      <c r="K2620" s="68"/>
    </row>
    <row r="2621" spans="11:11">
      <c r="K2621" s="68"/>
    </row>
    <row r="2622" spans="11:11">
      <c r="K2622" s="68"/>
    </row>
    <row r="2623" spans="11:11">
      <c r="K2623" s="68"/>
    </row>
    <row r="2624" spans="11:11">
      <c r="K2624" s="68"/>
    </row>
    <row r="2625" spans="11:11">
      <c r="K2625" s="68"/>
    </row>
    <row r="2626" spans="11:11">
      <c r="K2626" s="68"/>
    </row>
    <row r="2627" spans="11:11">
      <c r="K2627" s="68"/>
    </row>
    <row r="2628" spans="11:11">
      <c r="K2628" s="68"/>
    </row>
    <row r="2629" spans="11:11">
      <c r="K2629" s="68"/>
    </row>
    <row r="2630" spans="11:11">
      <c r="K2630" s="68"/>
    </row>
    <row r="2631" spans="11:11">
      <c r="K2631" s="68"/>
    </row>
    <row r="2632" spans="11:11">
      <c r="K2632" s="68"/>
    </row>
    <row r="2633" spans="11:11">
      <c r="K2633" s="68"/>
    </row>
    <row r="2634" spans="11:11">
      <c r="K2634" s="68"/>
    </row>
    <row r="2635" spans="11:11">
      <c r="K2635" s="68"/>
    </row>
    <row r="2636" spans="11:11">
      <c r="K2636" s="68"/>
    </row>
    <row r="2637" spans="11:11">
      <c r="K2637" s="68"/>
    </row>
    <row r="2638" spans="11:11">
      <c r="K2638" s="68"/>
    </row>
    <row r="2639" spans="11:11">
      <c r="K2639" s="68"/>
    </row>
    <row r="2640" spans="11:11">
      <c r="K2640" s="68"/>
    </row>
    <row r="2641" spans="11:11">
      <c r="K2641" s="68"/>
    </row>
    <row r="2642" spans="11:11">
      <c r="K2642" s="68"/>
    </row>
    <row r="2643" spans="11:11">
      <c r="K2643" s="68"/>
    </row>
    <row r="2644" spans="11:11">
      <c r="K2644" s="68"/>
    </row>
    <row r="2645" spans="11:11">
      <c r="K2645" s="68"/>
    </row>
    <row r="2646" spans="11:11">
      <c r="K2646" s="68"/>
    </row>
    <row r="2647" spans="11:11">
      <c r="K2647" s="68"/>
    </row>
    <row r="2648" spans="11:11">
      <c r="K2648" s="68"/>
    </row>
    <row r="2649" spans="11:11">
      <c r="K2649" s="68"/>
    </row>
    <row r="2650" spans="11:11">
      <c r="K2650" s="68"/>
    </row>
    <row r="2651" spans="11:11">
      <c r="K2651" s="68"/>
    </row>
    <row r="2652" spans="11:11">
      <c r="K2652" s="68"/>
    </row>
    <row r="2653" spans="11:11">
      <c r="K2653" s="68"/>
    </row>
    <row r="2654" spans="11:11">
      <c r="K2654" s="68"/>
    </row>
    <row r="2655" spans="11:11">
      <c r="K2655" s="68"/>
    </row>
    <row r="2656" spans="11:11">
      <c r="K2656" s="68"/>
    </row>
    <row r="2657" spans="11:11">
      <c r="K2657" s="68"/>
    </row>
    <row r="2658" spans="11:11">
      <c r="K2658" s="68"/>
    </row>
    <row r="2659" spans="11:11">
      <c r="K2659" s="68"/>
    </row>
    <row r="2660" spans="11:11">
      <c r="K2660" s="68"/>
    </row>
    <row r="2661" spans="11:11">
      <c r="K2661" s="68"/>
    </row>
    <row r="2662" spans="11:11">
      <c r="K2662" s="68"/>
    </row>
    <row r="2663" spans="11:11">
      <c r="K2663" s="68"/>
    </row>
    <row r="2664" spans="11:11">
      <c r="K2664" s="68"/>
    </row>
    <row r="2665" spans="11:11">
      <c r="K2665" s="68"/>
    </row>
    <row r="2666" spans="11:11">
      <c r="K2666" s="68"/>
    </row>
    <row r="2667" spans="11:11">
      <c r="K2667" s="68"/>
    </row>
    <row r="2668" spans="11:11">
      <c r="K2668" s="68"/>
    </row>
    <row r="2669" spans="11:11">
      <c r="K2669" s="68"/>
    </row>
    <row r="2670" spans="11:11">
      <c r="K2670" s="68"/>
    </row>
    <row r="2671" spans="11:11">
      <c r="K2671" s="68"/>
    </row>
    <row r="2672" spans="11:11">
      <c r="K2672" s="68"/>
    </row>
    <row r="2673" spans="11:11">
      <c r="K2673" s="68"/>
    </row>
    <row r="2674" spans="11:11">
      <c r="K2674" s="68"/>
    </row>
    <row r="2675" spans="11:11">
      <c r="K2675" s="68"/>
    </row>
    <row r="2676" spans="11:11">
      <c r="K2676" s="68"/>
    </row>
    <row r="2677" spans="11:11">
      <c r="K2677" s="68"/>
    </row>
    <row r="2678" spans="11:11">
      <c r="K2678" s="68"/>
    </row>
    <row r="2679" spans="11:11">
      <c r="K2679" s="68"/>
    </row>
    <row r="2680" spans="11:11">
      <c r="K2680" s="68"/>
    </row>
    <row r="2681" spans="11:11">
      <c r="K2681" s="68"/>
    </row>
    <row r="2682" spans="11:11">
      <c r="K2682" s="68"/>
    </row>
    <row r="2683" spans="11:11">
      <c r="K2683" s="68"/>
    </row>
    <row r="2684" spans="11:11">
      <c r="K2684" s="68"/>
    </row>
    <row r="2685" spans="11:11">
      <c r="K2685" s="68"/>
    </row>
    <row r="2686" spans="11:11">
      <c r="K2686" s="68"/>
    </row>
    <row r="2687" spans="11:11">
      <c r="K2687" s="68"/>
    </row>
    <row r="2688" spans="11:11">
      <c r="K2688" s="68"/>
    </row>
    <row r="2689" spans="11:11">
      <c r="K2689" s="68"/>
    </row>
    <row r="2690" spans="11:11">
      <c r="K2690" s="68"/>
    </row>
    <row r="2691" spans="11:11">
      <c r="K2691" s="68"/>
    </row>
    <row r="2692" spans="11:11">
      <c r="K2692" s="68"/>
    </row>
    <row r="2693" spans="11:11">
      <c r="K2693" s="68"/>
    </row>
    <row r="2694" spans="11:11">
      <c r="K2694" s="68"/>
    </row>
    <row r="2695" spans="11:11">
      <c r="K2695" s="68"/>
    </row>
    <row r="2696" spans="11:11">
      <c r="K2696" s="68"/>
    </row>
    <row r="2697" spans="11:11">
      <c r="K2697" s="68"/>
    </row>
    <row r="2698" spans="11:11">
      <c r="K2698" s="68"/>
    </row>
    <row r="2699" spans="11:11">
      <c r="K2699" s="68"/>
    </row>
    <row r="2700" spans="11:11">
      <c r="K2700" s="68"/>
    </row>
    <row r="2701" spans="11:11">
      <c r="K2701" s="68"/>
    </row>
    <row r="2702" spans="11:11">
      <c r="K2702" s="68"/>
    </row>
    <row r="2703" spans="11:11">
      <c r="K2703" s="68"/>
    </row>
    <row r="2704" spans="11:11">
      <c r="K2704" s="68"/>
    </row>
    <row r="2705" spans="11:11">
      <c r="K2705" s="68"/>
    </row>
    <row r="2706" spans="11:11">
      <c r="K2706" s="68"/>
    </row>
    <row r="2707" spans="11:11">
      <c r="K2707" s="68"/>
    </row>
    <row r="2708" spans="11:11">
      <c r="K2708" s="68"/>
    </row>
    <row r="2709" spans="11:11">
      <c r="K2709" s="68"/>
    </row>
    <row r="2710" spans="11:11">
      <c r="K2710" s="68"/>
    </row>
    <row r="2711" spans="11:11">
      <c r="K2711" s="68"/>
    </row>
    <row r="2712" spans="11:11">
      <c r="K2712" s="68"/>
    </row>
    <row r="2713" spans="11:11">
      <c r="K2713" s="68"/>
    </row>
    <row r="2714" spans="11:11">
      <c r="K2714" s="68"/>
    </row>
    <row r="2715" spans="11:11">
      <c r="K2715" s="68"/>
    </row>
    <row r="2716" spans="11:11">
      <c r="K2716" s="68"/>
    </row>
    <row r="2717" spans="11:11">
      <c r="K2717" s="68"/>
    </row>
    <row r="2718" spans="11:11">
      <c r="K2718" s="68"/>
    </row>
    <row r="2719" spans="11:11">
      <c r="K2719" s="68"/>
    </row>
    <row r="2720" spans="11:11">
      <c r="K2720" s="68"/>
    </row>
    <row r="2721" spans="11:11">
      <c r="K2721" s="68"/>
    </row>
    <row r="2722" spans="11:11">
      <c r="K2722" s="68"/>
    </row>
    <row r="2723" spans="11:11">
      <c r="K2723" s="68"/>
    </row>
    <row r="2724" spans="11:11">
      <c r="K2724" s="68"/>
    </row>
    <row r="2725" spans="11:11">
      <c r="K2725" s="68"/>
    </row>
    <row r="2726" spans="11:11">
      <c r="K2726" s="68"/>
    </row>
    <row r="2727" spans="11:11">
      <c r="K2727" s="68"/>
    </row>
    <row r="2728" spans="11:11">
      <c r="K2728" s="68"/>
    </row>
    <row r="2729" spans="11:11">
      <c r="K2729" s="68"/>
    </row>
    <row r="2730" spans="11:11">
      <c r="K2730" s="68"/>
    </row>
    <row r="2731" spans="11:11">
      <c r="K2731" s="68"/>
    </row>
    <row r="2732" spans="11:11">
      <c r="K2732" s="68"/>
    </row>
    <row r="2733" spans="11:11">
      <c r="K2733" s="68"/>
    </row>
    <row r="2734" spans="11:11">
      <c r="K2734" s="68"/>
    </row>
    <row r="2735" spans="11:11">
      <c r="K2735" s="68"/>
    </row>
    <row r="2736" spans="11:11">
      <c r="K2736" s="68"/>
    </row>
    <row r="2737" spans="11:11">
      <c r="K2737" s="68"/>
    </row>
    <row r="2738" spans="11:11">
      <c r="K2738" s="68"/>
    </row>
    <row r="2739" spans="11:11">
      <c r="K2739" s="68"/>
    </row>
    <row r="2740" spans="11:11">
      <c r="K2740" s="68"/>
    </row>
    <row r="2741" spans="11:11">
      <c r="K2741" s="68"/>
    </row>
    <row r="2742" spans="11:11">
      <c r="K2742" s="68"/>
    </row>
    <row r="2743" spans="11:11">
      <c r="K2743" s="68"/>
    </row>
    <row r="2744" spans="11:11">
      <c r="K2744" s="68"/>
    </row>
    <row r="2745" spans="11:11">
      <c r="K2745" s="68"/>
    </row>
    <row r="2746" spans="11:11">
      <c r="K2746" s="68"/>
    </row>
    <row r="2747" spans="11:11">
      <c r="K2747" s="68"/>
    </row>
    <row r="2748" spans="11:11">
      <c r="K2748" s="68"/>
    </row>
    <row r="2749" spans="11:11">
      <c r="K2749" s="68"/>
    </row>
    <row r="2750" spans="11:11">
      <c r="K2750" s="68"/>
    </row>
    <row r="2751" spans="11:11">
      <c r="K2751" s="68"/>
    </row>
    <row r="2752" spans="11:11">
      <c r="K2752" s="68"/>
    </row>
    <row r="2753" spans="11:11">
      <c r="K2753" s="68"/>
    </row>
    <row r="2754" spans="11:11">
      <c r="K2754" s="68"/>
    </row>
    <row r="2755" spans="11:11">
      <c r="K2755" s="68"/>
    </row>
    <row r="2756" spans="11:11">
      <c r="K2756" s="68"/>
    </row>
    <row r="2757" spans="11:11">
      <c r="K2757" s="68"/>
    </row>
    <row r="2758" spans="11:11">
      <c r="K2758" s="68"/>
    </row>
    <row r="2759" spans="11:11">
      <c r="K2759" s="68"/>
    </row>
    <row r="2760" spans="11:11">
      <c r="K2760" s="68"/>
    </row>
    <row r="2761" spans="11:11">
      <c r="K2761" s="68"/>
    </row>
    <row r="2762" spans="11:11">
      <c r="K2762" s="68"/>
    </row>
    <row r="2763" spans="11:11">
      <c r="K2763" s="68"/>
    </row>
    <row r="2764" spans="11:11">
      <c r="K2764" s="68"/>
    </row>
    <row r="2765" spans="11:11">
      <c r="K2765" s="68"/>
    </row>
    <row r="2766" spans="11:11">
      <c r="K2766" s="68"/>
    </row>
    <row r="2767" spans="11:11">
      <c r="K2767" s="68"/>
    </row>
    <row r="2768" spans="11:11">
      <c r="K2768" s="68"/>
    </row>
    <row r="2769" spans="11:11">
      <c r="K2769" s="68"/>
    </row>
    <row r="2770" spans="11:11">
      <c r="K2770" s="68"/>
    </row>
    <row r="2771" spans="11:11">
      <c r="K2771" s="68"/>
    </row>
    <row r="2772" spans="11:11">
      <c r="K2772" s="68"/>
    </row>
    <row r="2773" spans="11:11">
      <c r="K2773" s="68"/>
    </row>
    <row r="2774" spans="11:11">
      <c r="K2774" s="68"/>
    </row>
    <row r="2775" spans="11:11">
      <c r="K2775" s="68"/>
    </row>
    <row r="2776" spans="11:11">
      <c r="K2776" s="68"/>
    </row>
    <row r="2777" spans="11:11">
      <c r="K2777" s="68"/>
    </row>
    <row r="2778" spans="11:11">
      <c r="K2778" s="68"/>
    </row>
    <row r="2779" spans="11:11">
      <c r="K2779" s="68"/>
    </row>
    <row r="2780" spans="11:11">
      <c r="K2780" s="68"/>
    </row>
    <row r="2781" spans="11:11">
      <c r="K2781" s="68"/>
    </row>
    <row r="2782" spans="11:11">
      <c r="K2782" s="68"/>
    </row>
    <row r="2783" spans="11:11">
      <c r="K2783" s="68"/>
    </row>
    <row r="2784" spans="11:11">
      <c r="K2784" s="68"/>
    </row>
    <row r="2785" spans="11:11">
      <c r="K2785" s="68"/>
    </row>
    <row r="2786" spans="11:11">
      <c r="K2786" s="68"/>
    </row>
    <row r="2787" spans="11:11">
      <c r="K2787" s="68"/>
    </row>
    <row r="2788" spans="11:11">
      <c r="K2788" s="68"/>
    </row>
    <row r="2789" spans="11:11">
      <c r="K2789" s="68"/>
    </row>
    <row r="2790" spans="11:11">
      <c r="K2790" s="68"/>
    </row>
    <row r="2791" spans="11:11">
      <c r="K2791" s="68"/>
    </row>
    <row r="2792" spans="11:11">
      <c r="K2792" s="68"/>
    </row>
    <row r="2793" spans="11:11">
      <c r="K2793" s="68"/>
    </row>
    <row r="2794" spans="11:11">
      <c r="K2794" s="68"/>
    </row>
    <row r="2795" spans="11:11">
      <c r="K2795" s="68"/>
    </row>
    <row r="2796" spans="11:11">
      <c r="K2796" s="68"/>
    </row>
    <row r="2797" spans="11:11">
      <c r="K2797" s="68"/>
    </row>
    <row r="2798" spans="11:11">
      <c r="K2798" s="68"/>
    </row>
    <row r="2799" spans="11:11">
      <c r="K2799" s="68"/>
    </row>
    <row r="2800" spans="11:11">
      <c r="K2800" s="68"/>
    </row>
    <row r="2801" spans="11:11">
      <c r="K2801" s="68"/>
    </row>
    <row r="2802" spans="11:11">
      <c r="K2802" s="68"/>
    </row>
    <row r="2803" spans="11:11">
      <c r="K2803" s="68"/>
    </row>
    <row r="2804" spans="11:11">
      <c r="K2804" s="68"/>
    </row>
    <row r="2805" spans="11:11">
      <c r="K2805" s="68"/>
    </row>
    <row r="2806" spans="11:11">
      <c r="K2806" s="68"/>
    </row>
    <row r="2807" spans="11:11">
      <c r="K2807" s="68"/>
    </row>
    <row r="2808" spans="11:11">
      <c r="K2808" s="68"/>
    </row>
    <row r="2809" spans="11:11">
      <c r="K2809" s="68"/>
    </row>
    <row r="2810" spans="11:11">
      <c r="K2810" s="68"/>
    </row>
    <row r="2811" spans="11:11">
      <c r="K2811" s="68"/>
    </row>
    <row r="2812" spans="11:11">
      <c r="K2812" s="68"/>
    </row>
    <row r="2813" spans="11:11">
      <c r="K2813" s="68"/>
    </row>
    <row r="2814" spans="11:11">
      <c r="K2814" s="68"/>
    </row>
    <row r="2815" spans="11:11">
      <c r="K2815" s="68"/>
    </row>
    <row r="2816" spans="11:11">
      <c r="K2816" s="68"/>
    </row>
    <row r="2817" spans="11:11">
      <c r="K2817" s="68"/>
    </row>
    <row r="2818" spans="11:11">
      <c r="K2818" s="68"/>
    </row>
    <row r="2819" spans="11:11">
      <c r="K2819" s="68"/>
    </row>
    <row r="2820" spans="11:11">
      <c r="K2820" s="68"/>
    </row>
    <row r="2821" spans="11:11">
      <c r="K2821" s="68"/>
    </row>
    <row r="2822" spans="11:11">
      <c r="K2822" s="68"/>
    </row>
    <row r="2823" spans="11:11">
      <c r="K2823" s="68"/>
    </row>
    <row r="2824" spans="11:11">
      <c r="K2824" s="68"/>
    </row>
    <row r="2825" spans="11:11">
      <c r="K2825" s="68"/>
    </row>
    <row r="2826" spans="11:11">
      <c r="K2826" s="68"/>
    </row>
    <row r="2827" spans="11:11">
      <c r="K2827" s="68"/>
    </row>
    <row r="2828" spans="11:11">
      <c r="K2828" s="68"/>
    </row>
    <row r="2829" spans="11:11">
      <c r="K2829" s="68"/>
    </row>
    <row r="2830" spans="11:11">
      <c r="K2830" s="68"/>
    </row>
    <row r="2831" spans="11:11">
      <c r="K2831" s="68"/>
    </row>
    <row r="2832" spans="11:11">
      <c r="K2832" s="68"/>
    </row>
    <row r="2833" spans="11:11">
      <c r="K2833" s="68"/>
    </row>
    <row r="2834" spans="11:11">
      <c r="K2834" s="68"/>
    </row>
    <row r="2835" spans="11:11">
      <c r="K2835" s="68"/>
    </row>
    <row r="2836" spans="11:11">
      <c r="K2836" s="68"/>
    </row>
    <row r="2837" spans="11:11">
      <c r="K2837" s="68"/>
    </row>
    <row r="2838" spans="11:11">
      <c r="K2838" s="68"/>
    </row>
    <row r="2839" spans="11:11">
      <c r="K2839" s="68"/>
    </row>
    <row r="2840" spans="11:11">
      <c r="K2840" s="68"/>
    </row>
    <row r="2841" spans="11:11">
      <c r="K2841" s="68"/>
    </row>
    <row r="2842" spans="11:11">
      <c r="K2842" s="68"/>
    </row>
    <row r="2843" spans="11:11">
      <c r="K2843" s="68"/>
    </row>
    <row r="2844" spans="11:11">
      <c r="K2844" s="68"/>
    </row>
    <row r="2845" spans="11:11">
      <c r="K2845" s="68"/>
    </row>
    <row r="2846" spans="11:11">
      <c r="K2846" s="68"/>
    </row>
    <row r="2847" spans="11:11">
      <c r="K2847" s="68"/>
    </row>
    <row r="2848" spans="11:11">
      <c r="K2848" s="68"/>
    </row>
    <row r="2849" spans="11:11">
      <c r="K2849" s="68"/>
    </row>
    <row r="2850" spans="11:11">
      <c r="K2850" s="68"/>
    </row>
    <row r="2851" spans="11:11">
      <c r="K2851" s="68"/>
    </row>
    <row r="2852" spans="11:11">
      <c r="K2852" s="68"/>
    </row>
    <row r="2853" spans="11:11">
      <c r="K2853" s="68"/>
    </row>
    <row r="2854" spans="11:11">
      <c r="K2854" s="68"/>
    </row>
    <row r="2855" spans="11:11">
      <c r="K2855" s="68"/>
    </row>
    <row r="2856" spans="11:11">
      <c r="K2856" s="68"/>
    </row>
    <row r="2857" spans="11:11">
      <c r="K2857" s="68"/>
    </row>
    <row r="2858" spans="11:11">
      <c r="K2858" s="68"/>
    </row>
    <row r="2859" spans="11:11">
      <c r="K2859" s="68"/>
    </row>
    <row r="2860" spans="11:11">
      <c r="K2860" s="68"/>
    </row>
    <row r="2861" spans="11:11">
      <c r="K2861" s="68"/>
    </row>
    <row r="2862" spans="11:11">
      <c r="K2862" s="68"/>
    </row>
    <row r="2863" spans="11:11">
      <c r="K2863" s="68"/>
    </row>
    <row r="2864" spans="11:11">
      <c r="K2864" s="68"/>
    </row>
    <row r="2865" spans="11:11">
      <c r="K2865" s="68"/>
    </row>
    <row r="2866" spans="11:11">
      <c r="K2866" s="68"/>
    </row>
    <row r="2867" spans="11:11">
      <c r="K2867" s="68"/>
    </row>
    <row r="2868" spans="11:11">
      <c r="K2868" s="68"/>
    </row>
    <row r="2869" spans="11:11">
      <c r="K2869" s="68"/>
    </row>
    <row r="2870" spans="11:11">
      <c r="K2870" s="68"/>
    </row>
    <row r="2871" spans="11:11">
      <c r="K2871" s="68"/>
    </row>
    <row r="2872" spans="11:11">
      <c r="K2872" s="68"/>
    </row>
    <row r="2873" spans="11:11">
      <c r="K2873" s="68"/>
    </row>
    <row r="2874" spans="11:11">
      <c r="K2874" s="68"/>
    </row>
    <row r="2875" spans="11:11">
      <c r="K2875" s="68"/>
    </row>
    <row r="2876" spans="11:11">
      <c r="K2876" s="68"/>
    </row>
    <row r="2877" spans="11:11">
      <c r="K2877" s="68"/>
    </row>
    <row r="2878" spans="11:11">
      <c r="K2878" s="68"/>
    </row>
    <row r="2879" spans="11:11">
      <c r="K2879" s="68"/>
    </row>
    <row r="2880" spans="11:11">
      <c r="K2880" s="68"/>
    </row>
    <row r="2881" spans="11:11">
      <c r="K2881" s="68"/>
    </row>
    <row r="2882" spans="11:11">
      <c r="K2882" s="68"/>
    </row>
    <row r="2883" spans="11:11">
      <c r="K2883" s="68"/>
    </row>
    <row r="2884" spans="11:11">
      <c r="K2884" s="68"/>
    </row>
    <row r="2885" spans="11:11">
      <c r="K2885" s="68"/>
    </row>
    <row r="2886" spans="11:11">
      <c r="K2886" s="68"/>
    </row>
    <row r="2887" spans="11:11">
      <c r="K2887" s="68"/>
    </row>
    <row r="2888" spans="11:11">
      <c r="K2888" s="68"/>
    </row>
    <row r="2889" spans="11:11">
      <c r="K2889" s="68"/>
    </row>
    <row r="2890" spans="11:11">
      <c r="K2890" s="68"/>
    </row>
    <row r="2891" spans="11:11">
      <c r="K2891" s="68"/>
    </row>
    <row r="2892" spans="11:11">
      <c r="K2892" s="68"/>
    </row>
    <row r="2893" spans="11:11">
      <c r="K2893" s="68"/>
    </row>
    <row r="2894" spans="11:11">
      <c r="K2894" s="68"/>
    </row>
    <row r="2895" spans="11:11">
      <c r="K2895" s="68"/>
    </row>
    <row r="2896" spans="11:11">
      <c r="K2896" s="68"/>
    </row>
    <row r="2897" spans="11:11">
      <c r="K2897" s="68"/>
    </row>
    <row r="2898" spans="11:11">
      <c r="K2898" s="68"/>
    </row>
    <row r="2899" spans="11:11">
      <c r="K2899" s="68"/>
    </row>
    <row r="2900" spans="11:11">
      <c r="K2900" s="68"/>
    </row>
    <row r="2901" spans="11:11">
      <c r="K2901" s="68"/>
    </row>
    <row r="2902" spans="11:11">
      <c r="K2902" s="68"/>
    </row>
    <row r="2903" spans="11:11">
      <c r="K2903" s="68"/>
    </row>
    <row r="2904" spans="11:11">
      <c r="K2904" s="68"/>
    </row>
    <row r="2905" spans="11:11">
      <c r="K2905" s="68"/>
    </row>
    <row r="2906" spans="11:11">
      <c r="K2906" s="68"/>
    </row>
    <row r="2907" spans="11:11">
      <c r="K2907" s="68"/>
    </row>
    <row r="2908" spans="11:11">
      <c r="K2908" s="68"/>
    </row>
    <row r="2909" spans="11:11">
      <c r="K2909" s="68"/>
    </row>
    <row r="2910" spans="11:11">
      <c r="K2910" s="68"/>
    </row>
    <row r="2911" spans="11:11">
      <c r="K2911" s="68"/>
    </row>
    <row r="2912" spans="11:11">
      <c r="K2912" s="68"/>
    </row>
    <row r="2913" spans="11:11">
      <c r="K2913" s="68"/>
    </row>
    <row r="2914" spans="11:11">
      <c r="K2914" s="68"/>
    </row>
    <row r="2915" spans="11:11">
      <c r="K2915" s="68"/>
    </row>
    <row r="2916" spans="11:11">
      <c r="K2916" s="68"/>
    </row>
    <row r="2917" spans="11:11">
      <c r="K2917" s="68"/>
    </row>
    <row r="2918" spans="11:11">
      <c r="K2918" s="68"/>
    </row>
    <row r="2919" spans="11:11">
      <c r="K2919" s="68"/>
    </row>
    <row r="2920" spans="11:11">
      <c r="K2920" s="68"/>
    </row>
    <row r="2921" spans="11:11">
      <c r="K2921" s="68"/>
    </row>
    <row r="2922" spans="11:11">
      <c r="K2922" s="68"/>
    </row>
    <row r="2923" spans="11:11">
      <c r="K2923" s="68"/>
    </row>
    <row r="2924" spans="11:11">
      <c r="K2924" s="68"/>
    </row>
    <row r="2925" spans="11:11">
      <c r="K2925" s="68"/>
    </row>
    <row r="2926" spans="11:11">
      <c r="K2926" s="68"/>
    </row>
    <row r="2927" spans="11:11">
      <c r="K2927" s="68"/>
    </row>
    <row r="2928" spans="11:11">
      <c r="K2928" s="68"/>
    </row>
    <row r="2929" spans="11:11">
      <c r="K2929" s="68"/>
    </row>
    <row r="2930" spans="11:11">
      <c r="K2930" s="68"/>
    </row>
    <row r="2931" spans="11:11">
      <c r="K2931" s="68"/>
    </row>
    <row r="2932" spans="11:11">
      <c r="K2932" s="68"/>
    </row>
    <row r="2933" spans="11:11">
      <c r="K2933" s="68"/>
    </row>
    <row r="2934" spans="11:11">
      <c r="K2934" s="68"/>
    </row>
    <row r="2935" spans="11:11">
      <c r="K2935" s="68"/>
    </row>
    <row r="2936" spans="11:11">
      <c r="K2936" s="68"/>
    </row>
    <row r="2937" spans="11:11">
      <c r="K2937" s="68"/>
    </row>
    <row r="2938" spans="11:11">
      <c r="K2938" s="68"/>
    </row>
    <row r="2939" spans="11:11">
      <c r="K2939" s="68"/>
    </row>
    <row r="2940" spans="11:11">
      <c r="K2940" s="68"/>
    </row>
    <row r="2941" spans="11:11">
      <c r="K2941" s="68"/>
    </row>
    <row r="2942" spans="11:11">
      <c r="K2942" s="68"/>
    </row>
    <row r="2943" spans="11:11">
      <c r="K2943" s="68"/>
    </row>
    <row r="2944" spans="11:11">
      <c r="K2944" s="68"/>
    </row>
    <row r="2945" spans="11:11">
      <c r="K2945" s="68"/>
    </row>
    <row r="2946" spans="11:11">
      <c r="K2946" s="68"/>
    </row>
    <row r="2947" spans="11:11">
      <c r="K2947" s="68"/>
    </row>
    <row r="2948" spans="11:11">
      <c r="K2948" s="68"/>
    </row>
    <row r="2949" spans="11:11">
      <c r="K2949" s="68"/>
    </row>
    <row r="2950" spans="11:11">
      <c r="K2950" s="68"/>
    </row>
    <row r="2951" spans="11:11">
      <c r="K2951" s="68"/>
    </row>
    <row r="2952" spans="11:11">
      <c r="K2952" s="68"/>
    </row>
    <row r="2953" spans="11:11">
      <c r="K2953" s="68"/>
    </row>
    <row r="2954" spans="11:11">
      <c r="K2954" s="68"/>
    </row>
    <row r="2955" spans="11:11">
      <c r="K2955" s="68"/>
    </row>
    <row r="2956" spans="11:11">
      <c r="K2956" s="68"/>
    </row>
    <row r="2957" spans="11:11">
      <c r="K2957" s="68"/>
    </row>
    <row r="2958" spans="11:11">
      <c r="K2958" s="68"/>
    </row>
    <row r="2959" spans="11:11">
      <c r="K2959" s="68"/>
    </row>
    <row r="2960" spans="11:11">
      <c r="K2960" s="68"/>
    </row>
    <row r="2961" spans="11:11">
      <c r="K2961" s="68"/>
    </row>
    <row r="2962" spans="11:11">
      <c r="K2962" s="68"/>
    </row>
    <row r="2963" spans="11:11">
      <c r="K2963" s="68"/>
    </row>
    <row r="2964" spans="11:11">
      <c r="K2964" s="68"/>
    </row>
    <row r="2965" spans="11:11">
      <c r="K2965" s="68"/>
    </row>
    <row r="2966" spans="11:11">
      <c r="K2966" s="68"/>
    </row>
    <row r="2967" spans="11:11">
      <c r="K2967" s="68"/>
    </row>
    <row r="2968" spans="11:11">
      <c r="K2968" s="68"/>
    </row>
    <row r="2969" spans="11:11">
      <c r="K2969" s="68"/>
    </row>
    <row r="2970" spans="11:11">
      <c r="K2970" s="68"/>
    </row>
    <row r="2971" spans="11:11">
      <c r="K2971" s="68"/>
    </row>
    <row r="2972" spans="11:11">
      <c r="K2972" s="68"/>
    </row>
    <row r="2973" spans="11:11">
      <c r="K2973" s="68"/>
    </row>
    <row r="2974" spans="11:11">
      <c r="K2974" s="68"/>
    </row>
    <row r="2975" spans="11:11">
      <c r="K2975" s="68"/>
    </row>
    <row r="2976" spans="11:11">
      <c r="K2976" s="68"/>
    </row>
    <row r="2977" spans="11:11">
      <c r="K2977" s="68"/>
    </row>
    <row r="2978" spans="11:11">
      <c r="K2978" s="68"/>
    </row>
    <row r="2979" spans="11:11">
      <c r="K2979" s="68"/>
    </row>
    <row r="2980" spans="11:11">
      <c r="K2980" s="68"/>
    </row>
    <row r="2981" spans="11:11">
      <c r="K2981" s="68"/>
    </row>
    <row r="2982" spans="11:11">
      <c r="K2982" s="68"/>
    </row>
    <row r="2983" spans="11:11">
      <c r="K2983" s="68"/>
    </row>
    <row r="2984" spans="11:11">
      <c r="K2984" s="68"/>
    </row>
    <row r="2985" spans="11:11">
      <c r="K2985" s="68"/>
    </row>
    <row r="2986" spans="11:11">
      <c r="K2986" s="68"/>
    </row>
    <row r="2987" spans="11:11">
      <c r="K2987" s="68"/>
    </row>
    <row r="2988" spans="11:11">
      <c r="K2988" s="68"/>
    </row>
    <row r="2989" spans="11:11">
      <c r="K2989" s="68"/>
    </row>
    <row r="2990" spans="11:11">
      <c r="K2990" s="68"/>
    </row>
    <row r="2991" spans="11:11">
      <c r="K2991" s="68"/>
    </row>
    <row r="2992" spans="11:11">
      <c r="K2992" s="68"/>
    </row>
    <row r="2993" spans="11:11">
      <c r="K2993" s="68"/>
    </row>
    <row r="2994" spans="11:11">
      <c r="K2994" s="68"/>
    </row>
    <row r="2995" spans="11:11">
      <c r="K2995" s="68"/>
    </row>
    <row r="2996" spans="11:11">
      <c r="K2996" s="68"/>
    </row>
    <row r="2997" spans="11:11">
      <c r="K2997" s="68"/>
    </row>
    <row r="2998" spans="11:11">
      <c r="K2998" s="68"/>
    </row>
    <row r="2999" spans="11:11">
      <c r="K2999" s="68"/>
    </row>
    <row r="3000" spans="11:11">
      <c r="K3000" s="68"/>
    </row>
    <row r="3001" spans="11:11">
      <c r="K3001" s="68"/>
    </row>
    <row r="3002" spans="11:11">
      <c r="K3002" s="68"/>
    </row>
    <row r="3003" spans="11:11">
      <c r="K3003" s="68"/>
    </row>
    <row r="3004" spans="11:11">
      <c r="K3004" s="68"/>
    </row>
    <row r="3005" spans="11:11">
      <c r="K3005" s="68"/>
    </row>
    <row r="3006" spans="11:11">
      <c r="K3006" s="68"/>
    </row>
    <row r="3007" spans="11:11">
      <c r="K3007" s="68"/>
    </row>
    <row r="3008" spans="11:11">
      <c r="K3008" s="68"/>
    </row>
    <row r="3009" spans="11:11">
      <c r="K3009" s="68"/>
    </row>
    <row r="3010" spans="11:11">
      <c r="K3010" s="68"/>
    </row>
    <row r="3011" spans="11:11">
      <c r="K3011" s="68"/>
    </row>
    <row r="3012" spans="11:11">
      <c r="K3012" s="68"/>
    </row>
    <row r="3013" spans="11:11">
      <c r="K3013" s="68"/>
    </row>
    <row r="3014" spans="11:11">
      <c r="K3014" s="68"/>
    </row>
    <row r="3015" spans="11:11">
      <c r="K3015" s="68"/>
    </row>
    <row r="3016" spans="11:11">
      <c r="K3016" s="68"/>
    </row>
    <row r="3017" spans="11:11">
      <c r="K3017" s="68"/>
    </row>
    <row r="3018" spans="11:11">
      <c r="K3018" s="68"/>
    </row>
    <row r="3019" spans="11:11">
      <c r="K3019" s="68"/>
    </row>
    <row r="3020" spans="11:11">
      <c r="K3020" s="68"/>
    </row>
    <row r="3021" spans="11:11">
      <c r="K3021" s="68"/>
    </row>
    <row r="3022" spans="11:11">
      <c r="K3022" s="68"/>
    </row>
    <row r="3023" spans="11:11">
      <c r="K3023" s="68"/>
    </row>
    <row r="3024" spans="11:11">
      <c r="K3024" s="68"/>
    </row>
    <row r="3025" spans="11:11">
      <c r="K3025" s="68"/>
    </row>
    <row r="3026" spans="11:11">
      <c r="K3026" s="68"/>
    </row>
    <row r="3027" spans="11:11">
      <c r="K3027" s="68"/>
    </row>
    <row r="3028" spans="11:11">
      <c r="K3028" s="68"/>
    </row>
    <row r="3029" spans="11:11">
      <c r="K3029" s="68"/>
    </row>
    <row r="3030" spans="11:11">
      <c r="K3030" s="68"/>
    </row>
    <row r="3031" spans="11:11">
      <c r="K3031" s="68"/>
    </row>
    <row r="3032" spans="11:11">
      <c r="K3032" s="68"/>
    </row>
    <row r="3033" spans="11:11">
      <c r="K3033" s="68"/>
    </row>
    <row r="3034" spans="11:11">
      <c r="K3034" s="68"/>
    </row>
    <row r="3035" spans="11:11">
      <c r="K3035" s="68"/>
    </row>
    <row r="3036" spans="11:11">
      <c r="K3036" s="68"/>
    </row>
    <row r="3037" spans="11:11">
      <c r="K3037" s="68"/>
    </row>
    <row r="3038" spans="11:11">
      <c r="K3038" s="68"/>
    </row>
    <row r="3039" spans="11:11">
      <c r="K3039" s="68"/>
    </row>
    <row r="3040" spans="11:11">
      <c r="K3040" s="68"/>
    </row>
    <row r="3041" spans="11:11">
      <c r="K3041" s="68"/>
    </row>
    <row r="3042" spans="11:11">
      <c r="K3042" s="68"/>
    </row>
    <row r="3043" spans="11:11">
      <c r="K3043" s="68"/>
    </row>
    <row r="3044" spans="11:11">
      <c r="K3044" s="68"/>
    </row>
    <row r="3045" spans="11:11">
      <c r="K3045" s="68"/>
    </row>
    <row r="3046" spans="11:11">
      <c r="K3046" s="68"/>
    </row>
    <row r="3047" spans="11:11">
      <c r="K3047" s="68"/>
    </row>
    <row r="3048" spans="11:11">
      <c r="K3048" s="68"/>
    </row>
    <row r="3049" spans="11:11">
      <c r="K3049" s="68"/>
    </row>
    <row r="3050" spans="11:11">
      <c r="K3050" s="68"/>
    </row>
    <row r="3051" spans="11:11">
      <c r="K3051" s="68"/>
    </row>
    <row r="3052" spans="11:11">
      <c r="K3052" s="68"/>
    </row>
    <row r="3053" spans="11:11">
      <c r="K3053" s="68"/>
    </row>
    <row r="3054" spans="11:11">
      <c r="K3054" s="68"/>
    </row>
    <row r="3055" spans="11:11">
      <c r="K3055" s="68"/>
    </row>
    <row r="3056" spans="11:11">
      <c r="K3056" s="68"/>
    </row>
    <row r="3057" spans="11:11">
      <c r="K3057" s="68"/>
    </row>
    <row r="3058" spans="11:11">
      <c r="K3058" s="68"/>
    </row>
    <row r="3059" spans="11:11">
      <c r="K3059" s="68"/>
    </row>
    <row r="3060" spans="11:11">
      <c r="K3060" s="68"/>
    </row>
    <row r="3061" spans="11:11">
      <c r="K3061" s="68"/>
    </row>
    <row r="3062" spans="11:11">
      <c r="K3062" s="68"/>
    </row>
    <row r="3063" spans="11:11">
      <c r="K3063" s="68"/>
    </row>
    <row r="3064" spans="11:11">
      <c r="K3064" s="68"/>
    </row>
    <row r="3065" spans="11:11">
      <c r="K3065" s="68"/>
    </row>
    <row r="3066" spans="11:11">
      <c r="K3066" s="68"/>
    </row>
    <row r="3067" spans="11:11">
      <c r="K3067" s="68"/>
    </row>
    <row r="3068" spans="11:11">
      <c r="K3068" s="68"/>
    </row>
    <row r="3069" spans="11:11">
      <c r="K3069" s="68"/>
    </row>
    <row r="3070" spans="11:11">
      <c r="K3070" s="68"/>
    </row>
    <row r="3071" spans="11:11">
      <c r="K3071" s="68"/>
    </row>
    <row r="3072" spans="11:11">
      <c r="K3072" s="68"/>
    </row>
    <row r="3073" spans="11:11">
      <c r="K3073" s="68"/>
    </row>
    <row r="3074" spans="11:11">
      <c r="K3074" s="68"/>
    </row>
    <row r="3075" spans="11:11">
      <c r="K3075" s="68"/>
    </row>
    <row r="3076" spans="11:11">
      <c r="K3076" s="68"/>
    </row>
    <row r="3077" spans="11:11">
      <c r="K3077" s="68"/>
    </row>
    <row r="3078" spans="11:11">
      <c r="K3078" s="68"/>
    </row>
    <row r="3079" spans="11:11">
      <c r="K3079" s="68"/>
    </row>
    <row r="3080" spans="11:11">
      <c r="K3080" s="68"/>
    </row>
    <row r="3081" spans="11:11">
      <c r="K3081" s="68"/>
    </row>
    <row r="3082" spans="11:11">
      <c r="K3082" s="68"/>
    </row>
    <row r="3083" spans="11:11">
      <c r="K3083" s="68"/>
    </row>
    <row r="3084" spans="11:11">
      <c r="K3084" s="68"/>
    </row>
    <row r="3085" spans="11:11">
      <c r="K3085" s="68"/>
    </row>
    <row r="3086" spans="11:11">
      <c r="K3086" s="68"/>
    </row>
    <row r="3087" spans="11:11">
      <c r="K3087" s="68"/>
    </row>
    <row r="3088" spans="11:11">
      <c r="K3088" s="68"/>
    </row>
    <row r="3089" spans="11:11">
      <c r="K3089" s="68"/>
    </row>
    <row r="3090" spans="11:11">
      <c r="K3090" s="68"/>
    </row>
    <row r="3091" spans="11:11">
      <c r="K3091" s="68"/>
    </row>
    <row r="3092" spans="11:11">
      <c r="K3092" s="68"/>
    </row>
    <row r="3093" spans="11:11">
      <c r="K3093" s="68"/>
    </row>
    <row r="3094" spans="11:11">
      <c r="K3094" s="68"/>
    </row>
    <row r="3095" spans="11:11">
      <c r="K3095" s="68"/>
    </row>
    <row r="3096" spans="11:11">
      <c r="K3096" s="68"/>
    </row>
    <row r="3097" spans="11:11">
      <c r="K3097" s="68"/>
    </row>
    <row r="3098" spans="11:11">
      <c r="K3098" s="68"/>
    </row>
    <row r="3099" spans="11:11">
      <c r="K3099" s="68"/>
    </row>
    <row r="3100" spans="11:11">
      <c r="K3100" s="68"/>
    </row>
    <row r="3101" spans="11:11">
      <c r="K3101" s="68"/>
    </row>
    <row r="3102" spans="11:11">
      <c r="K3102" s="68"/>
    </row>
    <row r="3103" spans="11:11">
      <c r="K3103" s="68"/>
    </row>
    <row r="3104" spans="11:11">
      <c r="K3104" s="68"/>
    </row>
    <row r="3105" spans="11:11">
      <c r="K3105" s="68"/>
    </row>
    <row r="3106" spans="11:11">
      <c r="K3106" s="68"/>
    </row>
    <row r="3107" spans="11:11">
      <c r="K3107" s="68"/>
    </row>
    <row r="3108" spans="11:11">
      <c r="K3108" s="68"/>
    </row>
    <row r="3109" spans="11:11">
      <c r="K3109" s="68"/>
    </row>
    <row r="3110" spans="11:11">
      <c r="K3110" s="68"/>
    </row>
    <row r="3111" spans="11:11">
      <c r="K3111" s="68"/>
    </row>
    <row r="3112" spans="11:11">
      <c r="K3112" s="68"/>
    </row>
    <row r="3113" spans="11:11">
      <c r="K3113" s="68"/>
    </row>
    <row r="3114" spans="11:11">
      <c r="K3114" s="68"/>
    </row>
    <row r="3115" spans="11:11">
      <c r="K3115" s="68"/>
    </row>
    <row r="3116" spans="11:11">
      <c r="K3116" s="68"/>
    </row>
    <row r="3117" spans="11:11">
      <c r="K3117" s="68"/>
    </row>
    <row r="3118" spans="11:11">
      <c r="K3118" s="68"/>
    </row>
    <row r="3119" spans="11:11">
      <c r="K3119" s="68"/>
    </row>
    <row r="3120" spans="11:11">
      <c r="K3120" s="68"/>
    </row>
    <row r="3121" spans="11:11">
      <c r="K3121" s="68"/>
    </row>
    <row r="3122" spans="11:11">
      <c r="K3122" s="68"/>
    </row>
    <row r="3123" spans="11:11">
      <c r="K3123" s="68"/>
    </row>
    <row r="3124" spans="11:11">
      <c r="K3124" s="68"/>
    </row>
    <row r="3125" spans="11:11">
      <c r="K3125" s="68"/>
    </row>
    <row r="3126" spans="11:11">
      <c r="K3126" s="68"/>
    </row>
    <row r="3127" spans="11:11">
      <c r="K3127" s="68"/>
    </row>
    <row r="3128" spans="11:11">
      <c r="K3128" s="68"/>
    </row>
    <row r="3129" spans="11:11">
      <c r="K3129" s="68"/>
    </row>
    <row r="3130" spans="11:11">
      <c r="K3130" s="68"/>
    </row>
    <row r="3131" spans="11:11">
      <c r="K3131" s="68"/>
    </row>
    <row r="3132" spans="11:11">
      <c r="K3132" s="68"/>
    </row>
    <row r="3133" spans="11:11">
      <c r="K3133" s="68"/>
    </row>
    <row r="3134" spans="11:11">
      <c r="K3134" s="68"/>
    </row>
    <row r="3135" spans="11:11">
      <c r="K3135" s="68"/>
    </row>
    <row r="3136" spans="11:11">
      <c r="K3136" s="68"/>
    </row>
    <row r="3137" spans="11:11">
      <c r="K3137" s="68"/>
    </row>
    <row r="3138" spans="11:11">
      <c r="K3138" s="68"/>
    </row>
    <row r="3139" spans="11:11">
      <c r="K3139" s="68"/>
    </row>
    <row r="3140" spans="11:11">
      <c r="K3140" s="68"/>
    </row>
    <row r="3141" spans="11:11">
      <c r="K3141" s="68"/>
    </row>
    <row r="3142" spans="11:11">
      <c r="K3142" s="68"/>
    </row>
    <row r="3143" spans="11:11">
      <c r="K3143" s="68"/>
    </row>
    <row r="3144" spans="11:11">
      <c r="K3144" s="68"/>
    </row>
    <row r="3145" spans="11:11">
      <c r="K3145" s="68"/>
    </row>
    <row r="3146" spans="11:11">
      <c r="K3146" s="68"/>
    </row>
    <row r="3147" spans="11:11">
      <c r="K3147" s="68"/>
    </row>
    <row r="3148" spans="11:11">
      <c r="K3148" s="68"/>
    </row>
    <row r="3149" spans="11:11">
      <c r="K3149" s="68"/>
    </row>
    <row r="3150" spans="11:11">
      <c r="K3150" s="68"/>
    </row>
    <row r="3151" spans="11:11">
      <c r="K3151" s="68"/>
    </row>
    <row r="3152" spans="11:11">
      <c r="K3152" s="68"/>
    </row>
    <row r="3153" spans="11:11">
      <c r="K3153" s="68"/>
    </row>
    <row r="3154" spans="11:11">
      <c r="K3154" s="68"/>
    </row>
    <row r="3155" spans="11:11">
      <c r="K3155" s="68"/>
    </row>
    <row r="3156" spans="11:11">
      <c r="K3156" s="68"/>
    </row>
    <row r="3157" spans="11:11">
      <c r="K3157" s="68"/>
    </row>
    <row r="3158" spans="11:11">
      <c r="K3158" s="68"/>
    </row>
    <row r="3159" spans="11:11">
      <c r="K3159" s="68"/>
    </row>
    <row r="3160" spans="11:11">
      <c r="K3160" s="68"/>
    </row>
    <row r="3161" spans="11:11">
      <c r="K3161" s="68"/>
    </row>
    <row r="3162" spans="11:11">
      <c r="K3162" s="68"/>
    </row>
    <row r="3163" spans="11:11">
      <c r="K3163" s="68"/>
    </row>
    <row r="3164" spans="11:11">
      <c r="K3164" s="68"/>
    </row>
    <row r="3165" spans="11:11">
      <c r="K3165" s="68"/>
    </row>
    <row r="3166" spans="11:11">
      <c r="K3166" s="68"/>
    </row>
    <row r="3167" spans="11:11">
      <c r="K3167" s="68"/>
    </row>
    <row r="3168" spans="11:11">
      <c r="K3168" s="68"/>
    </row>
    <row r="3169" spans="11:11">
      <c r="K3169" s="68"/>
    </row>
    <row r="3170" spans="11:11">
      <c r="K3170" s="68"/>
    </row>
    <row r="3171" spans="11:11">
      <c r="K3171" s="68"/>
    </row>
    <row r="3172" spans="11:11">
      <c r="K3172" s="68"/>
    </row>
    <row r="3173" spans="11:11">
      <c r="K3173" s="68"/>
    </row>
    <row r="3174" spans="11:11">
      <c r="K3174" s="68"/>
    </row>
    <row r="3175" spans="11:11">
      <c r="K3175" s="68"/>
    </row>
    <row r="3176" spans="11:11">
      <c r="K3176" s="68"/>
    </row>
    <row r="3177" spans="11:11">
      <c r="K3177" s="68"/>
    </row>
    <row r="3178" spans="11:11">
      <c r="K3178" s="68"/>
    </row>
    <row r="3179" spans="11:11">
      <c r="K3179" s="68"/>
    </row>
    <row r="3180" spans="11:11">
      <c r="K3180" s="68"/>
    </row>
    <row r="3181" spans="11:11">
      <c r="K3181" s="68"/>
    </row>
    <row r="3182" spans="11:11">
      <c r="K3182" s="68"/>
    </row>
    <row r="3183" spans="11:11">
      <c r="K3183" s="68"/>
    </row>
    <row r="3184" spans="11:11">
      <c r="K3184" s="68"/>
    </row>
    <row r="3185" spans="11:11">
      <c r="K3185" s="68"/>
    </row>
    <row r="3186" spans="11:11">
      <c r="K3186" s="68"/>
    </row>
    <row r="3187" spans="11:11">
      <c r="K3187" s="68"/>
    </row>
    <row r="3188" spans="11:11">
      <c r="K3188" s="68"/>
    </row>
    <row r="3189" spans="11:11">
      <c r="K3189" s="68"/>
    </row>
    <row r="3190" spans="11:11">
      <c r="K3190" s="68"/>
    </row>
    <row r="3191" spans="11:11">
      <c r="K3191" s="68"/>
    </row>
    <row r="3192" spans="11:11">
      <c r="K3192" s="68"/>
    </row>
    <row r="3193" spans="11:11">
      <c r="K3193" s="68"/>
    </row>
    <row r="3194" spans="11:11">
      <c r="K3194" s="68"/>
    </row>
    <row r="3195" spans="11:11">
      <c r="K3195" s="68"/>
    </row>
    <row r="3196" spans="11:11">
      <c r="K3196" s="68"/>
    </row>
    <row r="3197" spans="11:11">
      <c r="K3197" s="68"/>
    </row>
    <row r="3198" spans="11:11">
      <c r="K3198" s="68"/>
    </row>
    <row r="3199" spans="11:11">
      <c r="K3199" s="68"/>
    </row>
    <row r="3200" spans="11:11">
      <c r="K3200" s="68"/>
    </row>
    <row r="3201" spans="11:11">
      <c r="K3201" s="68"/>
    </row>
    <row r="3202" spans="11:11">
      <c r="K3202" s="68"/>
    </row>
    <row r="3203" spans="11:11">
      <c r="K3203" s="68"/>
    </row>
    <row r="3204" spans="11:11">
      <c r="K3204" s="68"/>
    </row>
    <row r="3205" spans="11:11">
      <c r="K3205" s="68"/>
    </row>
    <row r="3206" spans="11:11">
      <c r="K3206" s="68"/>
    </row>
    <row r="3207" spans="11:11">
      <c r="K3207" s="68"/>
    </row>
    <row r="3208" spans="11:11">
      <c r="K3208" s="68"/>
    </row>
    <row r="3209" spans="11:11">
      <c r="K3209" s="68"/>
    </row>
    <row r="3210" spans="11:11">
      <c r="K3210" s="68"/>
    </row>
    <row r="3211" spans="11:11">
      <c r="K3211" s="68"/>
    </row>
    <row r="3212" spans="11:11">
      <c r="K3212" s="68"/>
    </row>
    <row r="3213" spans="11:11">
      <c r="K3213" s="68"/>
    </row>
    <row r="3214" spans="11:11">
      <c r="K3214" s="68"/>
    </row>
    <row r="3215" spans="11:11">
      <c r="K3215" s="68"/>
    </row>
    <row r="3216" spans="11:11">
      <c r="K3216" s="68"/>
    </row>
    <row r="3217" spans="11:11">
      <c r="K3217" s="68"/>
    </row>
    <row r="3218" spans="11:11">
      <c r="K3218" s="68"/>
    </row>
    <row r="3219" spans="11:11">
      <c r="K3219" s="68"/>
    </row>
    <row r="3220" spans="11:11">
      <c r="K3220" s="68"/>
    </row>
    <row r="3221" spans="11:11">
      <c r="K3221" s="68"/>
    </row>
    <row r="3222" spans="11:11">
      <c r="K3222" s="68"/>
    </row>
    <row r="3223" spans="11:11">
      <c r="K3223" s="68"/>
    </row>
    <row r="3224" spans="11:11">
      <c r="K3224" s="68"/>
    </row>
    <row r="3225" spans="11:11">
      <c r="K3225" s="68"/>
    </row>
    <row r="3226" spans="11:11">
      <c r="K3226" s="68"/>
    </row>
    <row r="3227" spans="11:11">
      <c r="K3227" s="68"/>
    </row>
    <row r="3228" spans="11:11">
      <c r="K3228" s="68"/>
    </row>
    <row r="3229" spans="11:11">
      <c r="K3229" s="68"/>
    </row>
    <row r="3230" spans="11:11">
      <c r="K3230" s="68"/>
    </row>
    <row r="3231" spans="11:11">
      <c r="K3231" s="68"/>
    </row>
    <row r="3232" spans="11:11">
      <c r="K3232" s="68"/>
    </row>
    <row r="3233" spans="11:11">
      <c r="K3233" s="68"/>
    </row>
    <row r="3234" spans="11:11">
      <c r="K3234" s="68"/>
    </row>
    <row r="3235" spans="11:11">
      <c r="K3235" s="68"/>
    </row>
    <row r="3236" spans="11:11">
      <c r="K3236" s="68"/>
    </row>
    <row r="3237" spans="11:11">
      <c r="K3237" s="68"/>
    </row>
    <row r="3238" spans="11:11">
      <c r="K3238" s="68"/>
    </row>
    <row r="3239" spans="11:11">
      <c r="K3239" s="68"/>
    </row>
    <row r="3240" spans="11:11">
      <c r="K3240" s="68"/>
    </row>
    <row r="3241" spans="11:11">
      <c r="K3241" s="68"/>
    </row>
    <row r="3242" spans="11:11">
      <c r="K3242" s="68"/>
    </row>
    <row r="3243" spans="11:11">
      <c r="K3243" s="68"/>
    </row>
    <row r="3244" spans="11:11">
      <c r="K3244" s="68"/>
    </row>
    <row r="3245" spans="11:11">
      <c r="K3245" s="68"/>
    </row>
    <row r="3246" spans="11:11">
      <c r="K3246" s="68"/>
    </row>
    <row r="3247" spans="11:11">
      <c r="K3247" s="68"/>
    </row>
    <row r="3248" spans="11:11">
      <c r="K3248" s="68"/>
    </row>
    <row r="3249" spans="11:11">
      <c r="K3249" s="68"/>
    </row>
    <row r="3250" spans="11:11">
      <c r="K3250" s="68"/>
    </row>
    <row r="3251" spans="11:11">
      <c r="K3251" s="68"/>
    </row>
    <row r="3252" spans="11:11">
      <c r="K3252" s="68"/>
    </row>
    <row r="3253" spans="11:11">
      <c r="K3253" s="68"/>
    </row>
    <row r="3254" spans="11:11">
      <c r="K3254" s="68"/>
    </row>
    <row r="3255" spans="11:11">
      <c r="K3255" s="68"/>
    </row>
    <row r="3256" spans="11:11">
      <c r="K3256" s="68"/>
    </row>
    <row r="3257" spans="11:11">
      <c r="K3257" s="68"/>
    </row>
    <row r="3258" spans="11:11">
      <c r="K3258" s="68"/>
    </row>
    <row r="3259" spans="11:11">
      <c r="K3259" s="68"/>
    </row>
    <row r="3260" spans="11:11">
      <c r="K3260" s="68"/>
    </row>
    <row r="3261" spans="11:11">
      <c r="K3261" s="68"/>
    </row>
    <row r="3262" spans="11:11">
      <c r="K3262" s="68"/>
    </row>
    <row r="3263" spans="11:11">
      <c r="K3263" s="68"/>
    </row>
    <row r="3264" spans="11:11">
      <c r="K3264" s="68"/>
    </row>
    <row r="3265" spans="11:11">
      <c r="K3265" s="68"/>
    </row>
    <row r="3266" spans="11:11">
      <c r="K3266" s="68"/>
    </row>
    <row r="3267" spans="11:11">
      <c r="K3267" s="68"/>
    </row>
    <row r="3268" spans="11:11">
      <c r="K3268" s="68"/>
    </row>
    <row r="3269" spans="11:11">
      <c r="K3269" s="68"/>
    </row>
    <row r="3270" spans="11:11">
      <c r="K3270" s="68"/>
    </row>
    <row r="3271" spans="11:11">
      <c r="K3271" s="68"/>
    </row>
    <row r="3272" spans="11:11">
      <c r="K3272" s="68"/>
    </row>
    <row r="3273" spans="11:11">
      <c r="K3273" s="68"/>
    </row>
    <row r="3274" spans="11:11">
      <c r="K3274" s="68"/>
    </row>
    <row r="3275" spans="11:11">
      <c r="K3275" s="68"/>
    </row>
    <row r="3276" spans="11:11">
      <c r="K3276" s="68"/>
    </row>
    <row r="3277" spans="11:11">
      <c r="K3277" s="68"/>
    </row>
    <row r="3278" spans="11:11">
      <c r="K3278" s="68"/>
    </row>
    <row r="3279" spans="11:11">
      <c r="K3279" s="68"/>
    </row>
    <row r="3280" spans="11:11">
      <c r="K3280" s="68"/>
    </row>
    <row r="3281" spans="11:11">
      <c r="K3281" s="68"/>
    </row>
    <row r="3282" spans="11:11">
      <c r="K3282" s="68"/>
    </row>
    <row r="3283" spans="11:11">
      <c r="K3283" s="68"/>
    </row>
    <row r="3284" spans="11:11">
      <c r="K3284" s="68"/>
    </row>
    <row r="3285" spans="11:11">
      <c r="K3285" s="68"/>
    </row>
    <row r="3286" spans="11:11">
      <c r="K3286" s="68"/>
    </row>
    <row r="3287" spans="11:11">
      <c r="K3287" s="68"/>
    </row>
    <row r="3288" spans="11:11">
      <c r="K3288" s="68"/>
    </row>
    <row r="3289" spans="11:11">
      <c r="K3289" s="68"/>
    </row>
    <row r="3290" spans="11:11">
      <c r="K3290" s="68"/>
    </row>
    <row r="3291" spans="11:11">
      <c r="K3291" s="68"/>
    </row>
    <row r="3292" spans="11:11">
      <c r="K3292" s="68"/>
    </row>
    <row r="3293" spans="11:11">
      <c r="K3293" s="68"/>
    </row>
    <row r="3294" spans="11:11">
      <c r="K3294" s="68"/>
    </row>
    <row r="3295" spans="11:11">
      <c r="K3295" s="68"/>
    </row>
    <row r="3296" spans="11:11">
      <c r="K3296" s="68"/>
    </row>
    <row r="3297" spans="11:11">
      <c r="K3297" s="68"/>
    </row>
    <row r="3298" spans="11:11">
      <c r="K3298" s="68"/>
    </row>
    <row r="3299" spans="11:11">
      <c r="K3299" s="68"/>
    </row>
    <row r="3300" spans="11:11">
      <c r="K3300" s="68"/>
    </row>
    <row r="3301" spans="11:11">
      <c r="K3301" s="68"/>
    </row>
    <row r="3302" spans="11:11">
      <c r="K3302" s="68"/>
    </row>
    <row r="3303" spans="11:11">
      <c r="K3303" s="68"/>
    </row>
    <row r="3304" spans="11:11">
      <c r="K3304" s="68"/>
    </row>
    <row r="3305" spans="11:11">
      <c r="K3305" s="68"/>
    </row>
    <row r="3306" spans="11:11">
      <c r="K3306" s="68"/>
    </row>
    <row r="3307" spans="11:11">
      <c r="K3307" s="68"/>
    </row>
    <row r="3308" spans="11:11">
      <c r="K3308" s="68"/>
    </row>
    <row r="3309" spans="11:11">
      <c r="K3309" s="68"/>
    </row>
    <row r="3310" spans="11:11">
      <c r="K3310" s="68"/>
    </row>
    <row r="3311" spans="11:11">
      <c r="K3311" s="68"/>
    </row>
    <row r="3312" spans="11:11">
      <c r="K3312" s="68"/>
    </row>
    <row r="3313" spans="11:11">
      <c r="K3313" s="68"/>
    </row>
    <row r="3314" spans="11:11">
      <c r="K3314" s="68"/>
    </row>
    <row r="3315" spans="11:11">
      <c r="K3315" s="68"/>
    </row>
    <row r="3316" spans="11:11">
      <c r="K3316" s="68"/>
    </row>
    <row r="3317" spans="11:11">
      <c r="K3317" s="68"/>
    </row>
    <row r="3318" spans="11:11">
      <c r="K3318" s="68"/>
    </row>
    <row r="3319" spans="11:11">
      <c r="K3319" s="68"/>
    </row>
    <row r="3320" spans="11:11">
      <c r="K3320" s="68"/>
    </row>
    <row r="3321" spans="11:11">
      <c r="K3321" s="68"/>
    </row>
    <row r="3322" spans="11:11">
      <c r="K3322" s="68"/>
    </row>
    <row r="3323" spans="11:11">
      <c r="K3323" s="68"/>
    </row>
    <row r="3324" spans="11:11">
      <c r="K3324" s="68"/>
    </row>
    <row r="3325" spans="11:11">
      <c r="K3325" s="68"/>
    </row>
    <row r="3326" spans="11:11">
      <c r="K3326" s="68"/>
    </row>
    <row r="3327" spans="11:11">
      <c r="K3327" s="68"/>
    </row>
    <row r="3328" spans="11:11">
      <c r="K3328" s="68"/>
    </row>
    <row r="3329" spans="11:11">
      <c r="K3329" s="68"/>
    </row>
    <row r="3330" spans="11:11">
      <c r="K3330" s="68"/>
    </row>
    <row r="3331" spans="11:11">
      <c r="K3331" s="68"/>
    </row>
    <row r="3332" spans="11:11">
      <c r="K3332" s="68"/>
    </row>
    <row r="3333" spans="11:11">
      <c r="K3333" s="68"/>
    </row>
    <row r="3334" spans="11:11">
      <c r="K3334" s="68"/>
    </row>
    <row r="3335" spans="11:11">
      <c r="K3335" s="68"/>
    </row>
    <row r="3336" spans="11:11">
      <c r="K3336" s="68"/>
    </row>
    <row r="3337" spans="11:11">
      <c r="K3337" s="68"/>
    </row>
    <row r="3338" spans="11:11">
      <c r="K3338" s="68"/>
    </row>
    <row r="3339" spans="11:11">
      <c r="K3339" s="68"/>
    </row>
    <row r="3340" spans="11:11">
      <c r="K3340" s="68"/>
    </row>
    <row r="3341" spans="11:11">
      <c r="K3341" s="68"/>
    </row>
    <row r="3342" spans="11:11">
      <c r="K3342" s="68"/>
    </row>
    <row r="3343" spans="11:11">
      <c r="K3343" s="68"/>
    </row>
    <row r="3344" spans="11:11">
      <c r="K3344" s="68"/>
    </row>
    <row r="3345" spans="11:11">
      <c r="K3345" s="68"/>
    </row>
    <row r="3346" spans="11:11">
      <c r="K3346" s="68"/>
    </row>
    <row r="3347" spans="11:11">
      <c r="K3347" s="68"/>
    </row>
    <row r="3348" spans="11:11">
      <c r="K3348" s="68"/>
    </row>
    <row r="3349" spans="11:11">
      <c r="K3349" s="68"/>
    </row>
    <row r="3350" spans="11:11">
      <c r="K3350" s="68"/>
    </row>
    <row r="3351" spans="11:11">
      <c r="K3351" s="68"/>
    </row>
    <row r="3352" spans="11:11">
      <c r="K3352" s="68"/>
    </row>
    <row r="3353" spans="11:11">
      <c r="K3353" s="68"/>
    </row>
    <row r="3354" spans="11:11">
      <c r="K3354" s="68"/>
    </row>
    <row r="3355" spans="11:11">
      <c r="K3355" s="68"/>
    </row>
    <row r="3356" spans="11:11">
      <c r="K3356" s="68"/>
    </row>
    <row r="3357" spans="11:11">
      <c r="K3357" s="68"/>
    </row>
    <row r="3358" spans="11:11">
      <c r="K3358" s="68"/>
    </row>
    <row r="3359" spans="11:11">
      <c r="K3359" s="68"/>
    </row>
    <row r="3360" spans="11:11">
      <c r="K3360" s="68"/>
    </row>
    <row r="3361" spans="11:11">
      <c r="K3361" s="68"/>
    </row>
    <row r="3362" spans="11:11">
      <c r="K3362" s="68"/>
    </row>
    <row r="3363" spans="11:11">
      <c r="K3363" s="68"/>
    </row>
    <row r="3364" spans="11:11">
      <c r="K3364" s="68"/>
    </row>
    <row r="3365" spans="11:11">
      <c r="K3365" s="68"/>
    </row>
    <row r="3366" spans="11:11">
      <c r="K3366" s="68"/>
    </row>
    <row r="3367" spans="11:11">
      <c r="K3367" s="68"/>
    </row>
    <row r="3368" spans="11:11">
      <c r="K3368" s="68"/>
    </row>
    <row r="3369" spans="11:11">
      <c r="K3369" s="68"/>
    </row>
    <row r="3370" spans="11:11">
      <c r="K3370" s="68"/>
    </row>
    <row r="3371" spans="11:11">
      <c r="K3371" s="68"/>
    </row>
    <row r="3372" spans="11:11">
      <c r="K3372" s="68"/>
    </row>
    <row r="3373" spans="11:11">
      <c r="K3373" s="68"/>
    </row>
    <row r="3374" spans="11:11">
      <c r="K3374" s="68"/>
    </row>
    <row r="3375" spans="11:11">
      <c r="K3375" s="68"/>
    </row>
    <row r="3376" spans="11:11">
      <c r="K3376" s="68"/>
    </row>
    <row r="3377" spans="11:11">
      <c r="K3377" s="68"/>
    </row>
    <row r="3378" spans="11:11">
      <c r="K3378" s="68"/>
    </row>
    <row r="3379" spans="11:11">
      <c r="K3379" s="68"/>
    </row>
    <row r="3380" spans="11:11">
      <c r="K3380" s="68"/>
    </row>
    <row r="3381" spans="11:11">
      <c r="K3381" s="68"/>
    </row>
    <row r="3382" spans="11:11">
      <c r="K3382" s="68"/>
    </row>
    <row r="3383" spans="11:11">
      <c r="K3383" s="68"/>
    </row>
    <row r="3384" spans="11:11">
      <c r="K3384" s="68"/>
    </row>
    <row r="3385" spans="11:11">
      <c r="K3385" s="68"/>
    </row>
    <row r="3386" spans="11:11">
      <c r="K3386" s="68"/>
    </row>
    <row r="3387" spans="11:11">
      <c r="K3387" s="68"/>
    </row>
    <row r="3388" spans="11:11">
      <c r="K3388" s="68"/>
    </row>
    <row r="3389" spans="11:11">
      <c r="K3389" s="68"/>
    </row>
    <row r="3390" spans="11:11">
      <c r="K3390" s="68"/>
    </row>
    <row r="3391" spans="11:11">
      <c r="K3391" s="68"/>
    </row>
    <row r="3392" spans="11:11">
      <c r="K3392" s="68"/>
    </row>
    <row r="3393" spans="11:11">
      <c r="K3393" s="68"/>
    </row>
    <row r="3394" spans="11:11">
      <c r="K3394" s="68"/>
    </row>
    <row r="3395" spans="11:11">
      <c r="K3395" s="68"/>
    </row>
    <row r="3396" spans="11:11">
      <c r="K3396" s="68"/>
    </row>
    <row r="3397" spans="11:11">
      <c r="K3397" s="68"/>
    </row>
    <row r="3398" spans="11:11">
      <c r="K3398" s="68"/>
    </row>
    <row r="3399" spans="11:11">
      <c r="K3399" s="68"/>
    </row>
    <row r="3400" spans="11:11">
      <c r="K3400" s="68"/>
    </row>
    <row r="3401" spans="11:11">
      <c r="K3401" s="68"/>
    </row>
    <row r="3402" spans="11:11">
      <c r="K3402" s="68"/>
    </row>
    <row r="3403" spans="11:11">
      <c r="K3403" s="68"/>
    </row>
    <row r="3404" spans="11:11">
      <c r="K3404" s="68"/>
    </row>
    <row r="3405" spans="11:11">
      <c r="K3405" s="68"/>
    </row>
    <row r="3406" spans="11:11">
      <c r="K3406" s="68"/>
    </row>
    <row r="3407" spans="11:11">
      <c r="K3407" s="68"/>
    </row>
    <row r="3408" spans="11:11">
      <c r="K3408" s="68"/>
    </row>
    <row r="3409" spans="11:11">
      <c r="K3409" s="68"/>
    </row>
    <row r="3410" spans="11:11">
      <c r="K3410" s="68"/>
    </row>
    <row r="3411" spans="11:11">
      <c r="K3411" s="68"/>
    </row>
    <row r="3412" spans="11:11">
      <c r="K3412" s="68"/>
    </row>
    <row r="3413" spans="11:11">
      <c r="K3413" s="68"/>
    </row>
    <row r="3414" spans="11:11">
      <c r="K3414" s="68"/>
    </row>
    <row r="3415" spans="11:11">
      <c r="K3415" s="68"/>
    </row>
    <row r="3416" spans="11:11">
      <c r="K3416" s="68"/>
    </row>
    <row r="3417" spans="11:11">
      <c r="K3417" s="68"/>
    </row>
    <row r="3418" spans="11:11">
      <c r="K3418" s="68"/>
    </row>
    <row r="3419" spans="11:11">
      <c r="K3419" s="68"/>
    </row>
    <row r="3420" spans="11:11">
      <c r="K3420" s="68"/>
    </row>
    <row r="3421" spans="11:11">
      <c r="K3421" s="68"/>
    </row>
    <row r="3422" spans="11:11">
      <c r="K3422" s="68"/>
    </row>
    <row r="3423" spans="11:11">
      <c r="K3423" s="68"/>
    </row>
    <row r="3424" spans="11:11">
      <c r="K3424" s="68"/>
    </row>
    <row r="3425" spans="11:11">
      <c r="K3425" s="68"/>
    </row>
    <row r="3426" spans="11:11">
      <c r="K3426" s="68"/>
    </row>
    <row r="3427" spans="11:11">
      <c r="K3427" s="68"/>
    </row>
    <row r="3428" spans="11:11">
      <c r="K3428" s="68"/>
    </row>
    <row r="3429" spans="11:11">
      <c r="K3429" s="68"/>
    </row>
    <row r="3430" spans="11:11">
      <c r="K3430" s="68"/>
    </row>
    <row r="3431" spans="11:11">
      <c r="K3431" s="68"/>
    </row>
    <row r="3432" spans="11:11">
      <c r="K3432" s="68"/>
    </row>
    <row r="3433" spans="11:11">
      <c r="K3433" s="68"/>
    </row>
    <row r="3434" spans="11:11">
      <c r="K3434" s="68"/>
    </row>
    <row r="3435" spans="11:11">
      <c r="K3435" s="68"/>
    </row>
    <row r="3436" spans="11:11">
      <c r="K3436" s="68"/>
    </row>
    <row r="3437" spans="11:11">
      <c r="K3437" s="68"/>
    </row>
    <row r="3438" spans="11:11">
      <c r="K3438" s="68"/>
    </row>
    <row r="3439" spans="11:11">
      <c r="K3439" s="68"/>
    </row>
    <row r="3440" spans="11:11">
      <c r="K3440" s="68"/>
    </row>
    <row r="3441" spans="11:11">
      <c r="K3441" s="68"/>
    </row>
    <row r="3442" spans="11:11">
      <c r="K3442" s="68"/>
    </row>
    <row r="3443" spans="11:11">
      <c r="K3443" s="68"/>
    </row>
    <row r="3444" spans="11:11">
      <c r="K3444" s="68"/>
    </row>
    <row r="3445" spans="11:11">
      <c r="K3445" s="68"/>
    </row>
    <row r="3446" spans="11:11">
      <c r="K3446" s="68"/>
    </row>
    <row r="3447" spans="11:11">
      <c r="K3447" s="68"/>
    </row>
    <row r="3448" spans="11:11">
      <c r="K3448" s="68"/>
    </row>
    <row r="3449" spans="11:11">
      <c r="K3449" s="68"/>
    </row>
    <row r="3450" spans="11:11">
      <c r="K3450" s="68"/>
    </row>
    <row r="3451" spans="11:11">
      <c r="K3451" s="68"/>
    </row>
    <row r="3452" spans="11:11">
      <c r="K3452" s="68"/>
    </row>
    <row r="3453" spans="11:11">
      <c r="K3453" s="68"/>
    </row>
    <row r="3454" spans="11:11">
      <c r="K3454" s="68"/>
    </row>
    <row r="3455" spans="11:11">
      <c r="K3455" s="68"/>
    </row>
    <row r="3456" spans="11:11">
      <c r="K3456" s="68"/>
    </row>
    <row r="3457" spans="11:11">
      <c r="K3457" s="68"/>
    </row>
    <row r="3458" spans="11:11">
      <c r="K3458" s="68"/>
    </row>
    <row r="3459" spans="11:11">
      <c r="K3459" s="68"/>
    </row>
    <row r="3460" spans="11:11">
      <c r="K3460" s="68"/>
    </row>
    <row r="3461" spans="11:11">
      <c r="K3461" s="68"/>
    </row>
    <row r="3462" spans="11:11">
      <c r="K3462" s="68"/>
    </row>
    <row r="3463" spans="11:11">
      <c r="K3463" s="68"/>
    </row>
    <row r="3464" spans="11:11">
      <c r="K3464" s="68"/>
    </row>
    <row r="3465" spans="11:11">
      <c r="K3465" s="68"/>
    </row>
    <row r="3466" spans="11:11">
      <c r="K3466" s="68"/>
    </row>
    <row r="3467" spans="11:11">
      <c r="K3467" s="68"/>
    </row>
    <row r="3468" spans="11:11">
      <c r="K3468" s="68"/>
    </row>
    <row r="3469" spans="11:11">
      <c r="K3469" s="68"/>
    </row>
    <row r="3470" spans="11:11">
      <c r="K3470" s="68"/>
    </row>
    <row r="3471" spans="11:11">
      <c r="K3471" s="68"/>
    </row>
    <row r="3472" spans="11:11">
      <c r="K3472" s="68"/>
    </row>
    <row r="3473" spans="11:11">
      <c r="K3473" s="68"/>
    </row>
    <row r="3474" spans="11:11">
      <c r="K3474" s="68"/>
    </row>
    <row r="3475" spans="11:11">
      <c r="K3475" s="68"/>
    </row>
    <row r="3476" spans="11:11">
      <c r="K3476" s="68"/>
    </row>
    <row r="3477" spans="11:11">
      <c r="K3477" s="68"/>
    </row>
    <row r="3478" spans="11:11">
      <c r="K3478" s="68"/>
    </row>
    <row r="3479" spans="11:11">
      <c r="K3479" s="68"/>
    </row>
    <row r="3480" spans="11:11">
      <c r="K3480" s="68"/>
    </row>
    <row r="3481" spans="11:11">
      <c r="K3481" s="68"/>
    </row>
    <row r="3482" spans="11:11">
      <c r="K3482" s="68"/>
    </row>
    <row r="3483" spans="11:11">
      <c r="K3483" s="68"/>
    </row>
    <row r="3484" spans="11:11">
      <c r="K3484" s="68"/>
    </row>
    <row r="3485" spans="11:11">
      <c r="K3485" s="68"/>
    </row>
    <row r="3486" spans="11:11">
      <c r="K3486" s="68"/>
    </row>
    <row r="3487" spans="11:11">
      <c r="K3487" s="68"/>
    </row>
    <row r="3488" spans="11:11">
      <c r="K3488" s="68"/>
    </row>
    <row r="3489" spans="11:11">
      <c r="K3489" s="68"/>
    </row>
    <row r="3490" spans="11:11">
      <c r="K3490" s="68"/>
    </row>
    <row r="3491" spans="11:11">
      <c r="K3491" s="68"/>
    </row>
    <row r="3492" spans="11:11">
      <c r="K3492" s="68"/>
    </row>
    <row r="3493" spans="11:11">
      <c r="K3493" s="68"/>
    </row>
    <row r="3494" spans="11:11">
      <c r="K3494" s="68"/>
    </row>
    <row r="3495" spans="11:11">
      <c r="K3495" s="68"/>
    </row>
    <row r="3496" spans="11:11">
      <c r="K3496" s="68"/>
    </row>
    <row r="3497" spans="11:11">
      <c r="K3497" s="68"/>
    </row>
    <row r="3498" spans="11:11">
      <c r="K3498" s="68"/>
    </row>
    <row r="3499" spans="11:11">
      <c r="K3499" s="68"/>
    </row>
    <row r="3500" spans="11:11">
      <c r="K3500" s="68"/>
    </row>
    <row r="3501" spans="11:11">
      <c r="K3501" s="68"/>
    </row>
    <row r="3502" spans="11:11">
      <c r="K3502" s="68"/>
    </row>
    <row r="3503" spans="11:11">
      <c r="K3503" s="68"/>
    </row>
    <row r="3504" spans="11:11">
      <c r="K3504" s="68"/>
    </row>
    <row r="3505" spans="11:11">
      <c r="K3505" s="68"/>
    </row>
    <row r="3506" spans="11:11">
      <c r="K3506" s="68"/>
    </row>
    <row r="3507" spans="11:11">
      <c r="K3507" s="68"/>
    </row>
    <row r="3508" spans="11:11">
      <c r="K3508" s="68"/>
    </row>
    <row r="3509" spans="11:11">
      <c r="K3509" s="68"/>
    </row>
    <row r="3510" spans="11:11">
      <c r="K3510" s="68"/>
    </row>
    <row r="3511" spans="11:11">
      <c r="K3511" s="68"/>
    </row>
    <row r="3512" spans="11:11">
      <c r="K3512" s="68"/>
    </row>
    <row r="3513" spans="11:11">
      <c r="K3513" s="68"/>
    </row>
    <row r="3514" spans="11:11">
      <c r="K3514" s="68"/>
    </row>
    <row r="3515" spans="11:11">
      <c r="K3515" s="68"/>
    </row>
    <row r="3516" spans="11:11">
      <c r="K3516" s="68"/>
    </row>
    <row r="3517" spans="11:11">
      <c r="K3517" s="68"/>
    </row>
    <row r="3518" spans="11:11">
      <c r="K3518" s="68"/>
    </row>
    <row r="3519" spans="11:11">
      <c r="K3519" s="68"/>
    </row>
    <row r="3520" spans="11:11">
      <c r="K3520" s="68"/>
    </row>
    <row r="3521" spans="11:11">
      <c r="K3521" s="68"/>
    </row>
    <row r="3522" spans="11:11">
      <c r="K3522" s="68"/>
    </row>
    <row r="3523" spans="11:11">
      <c r="K3523" s="68"/>
    </row>
    <row r="3524" spans="11:11">
      <c r="K3524" s="68"/>
    </row>
    <row r="3525" spans="11:11">
      <c r="K3525" s="68"/>
    </row>
    <row r="3526" spans="11:11">
      <c r="K3526" s="68"/>
    </row>
    <row r="3527" spans="11:11">
      <c r="K3527" s="68"/>
    </row>
    <row r="3528" spans="11:11">
      <c r="K3528" s="68"/>
    </row>
    <row r="3529" spans="11:11">
      <c r="K3529" s="68"/>
    </row>
    <row r="3530" spans="11:11">
      <c r="K3530" s="68"/>
    </row>
    <row r="3531" spans="11:11">
      <c r="K3531" s="68"/>
    </row>
    <row r="3532" spans="11:11">
      <c r="K3532" s="68"/>
    </row>
    <row r="3533" spans="11:11">
      <c r="K3533" s="68"/>
    </row>
    <row r="3534" spans="11:11">
      <c r="K3534" s="68"/>
    </row>
    <row r="3535" spans="11:11">
      <c r="K3535" s="68"/>
    </row>
    <row r="3536" spans="11:11">
      <c r="K3536" s="68"/>
    </row>
    <row r="3537" spans="11:11">
      <c r="K3537" s="68"/>
    </row>
    <row r="3538" spans="11:11">
      <c r="K3538" s="68"/>
    </row>
    <row r="3539" spans="11:11">
      <c r="K3539" s="68"/>
    </row>
    <row r="3540" spans="11:11">
      <c r="K3540" s="68"/>
    </row>
    <row r="3541" spans="11:11">
      <c r="K3541" s="68"/>
    </row>
    <row r="3542" spans="11:11">
      <c r="K3542" s="68"/>
    </row>
    <row r="3543" spans="11:11">
      <c r="K3543" s="68"/>
    </row>
    <row r="3544" spans="11:11">
      <c r="K3544" s="68"/>
    </row>
    <row r="3545" spans="11:11">
      <c r="K3545" s="68"/>
    </row>
    <row r="3546" spans="11:11">
      <c r="K3546" s="68"/>
    </row>
    <row r="3547" spans="11:11">
      <c r="K3547" s="68"/>
    </row>
    <row r="3548" spans="11:11">
      <c r="K3548" s="68"/>
    </row>
    <row r="3549" spans="11:11">
      <c r="K3549" s="68"/>
    </row>
    <row r="3550" spans="11:11">
      <c r="K3550" s="68"/>
    </row>
    <row r="3551" spans="11:11">
      <c r="K3551" s="68"/>
    </row>
    <row r="3552" spans="11:11">
      <c r="K3552" s="68"/>
    </row>
    <row r="3553" spans="11:11">
      <c r="K3553" s="68"/>
    </row>
    <row r="3554" spans="11:11">
      <c r="K3554" s="68"/>
    </row>
    <row r="3555" spans="11:11">
      <c r="K3555" s="68"/>
    </row>
    <row r="3556" spans="11:11">
      <c r="K3556" s="68"/>
    </row>
    <row r="3557" spans="11:11">
      <c r="K3557" s="68"/>
    </row>
    <row r="3558" spans="11:11">
      <c r="K3558" s="68"/>
    </row>
    <row r="3559" spans="11:11">
      <c r="K3559" s="68"/>
    </row>
    <row r="3560" spans="11:11">
      <c r="K3560" s="68"/>
    </row>
    <row r="3561" spans="11:11">
      <c r="K3561" s="68"/>
    </row>
    <row r="3562" spans="11:11">
      <c r="K3562" s="68"/>
    </row>
    <row r="3563" spans="11:11">
      <c r="K3563" s="68"/>
    </row>
    <row r="3564" spans="11:11">
      <c r="K3564" s="68"/>
    </row>
    <row r="3565" spans="11:11">
      <c r="K3565" s="68"/>
    </row>
    <row r="3566" spans="11:11">
      <c r="K3566" s="68"/>
    </row>
    <row r="3567" spans="11:11">
      <c r="K3567" s="68"/>
    </row>
    <row r="3568" spans="11:11">
      <c r="K3568" s="68"/>
    </row>
    <row r="3569" spans="11:11">
      <c r="K3569" s="68"/>
    </row>
    <row r="3570" spans="11:11">
      <c r="K3570" s="68"/>
    </row>
    <row r="3571" spans="11:11">
      <c r="K3571" s="68"/>
    </row>
    <row r="3572" spans="11:11">
      <c r="K3572" s="68"/>
    </row>
    <row r="3573" spans="11:11">
      <c r="K3573" s="68"/>
    </row>
    <row r="3574" spans="11:11">
      <c r="K3574" s="68"/>
    </row>
    <row r="3575" spans="11:11">
      <c r="K3575" s="68"/>
    </row>
    <row r="3576" spans="11:11">
      <c r="K3576" s="68"/>
    </row>
    <row r="3577" spans="11:11">
      <c r="K3577" s="68"/>
    </row>
    <row r="3578" spans="11:11">
      <c r="K3578" s="68"/>
    </row>
    <row r="3579" spans="11:11">
      <c r="K3579" s="68"/>
    </row>
    <row r="3580" spans="11:11">
      <c r="K3580" s="68"/>
    </row>
    <row r="3581" spans="11:11">
      <c r="K3581" s="68"/>
    </row>
    <row r="3582" spans="11:11">
      <c r="K3582" s="68"/>
    </row>
    <row r="3583" spans="11:11">
      <c r="K3583" s="68"/>
    </row>
    <row r="3584" spans="11:11">
      <c r="K3584" s="68"/>
    </row>
    <row r="3585" spans="11:11">
      <c r="K3585" s="68"/>
    </row>
    <row r="3586" spans="11:11">
      <c r="K3586" s="68"/>
    </row>
    <row r="3587" spans="11:11">
      <c r="K3587" s="68"/>
    </row>
    <row r="3588" spans="11:11">
      <c r="K3588" s="68"/>
    </row>
    <row r="3589" spans="11:11">
      <c r="K3589" s="68"/>
    </row>
    <row r="3590" spans="11:11">
      <c r="K3590" s="68"/>
    </row>
    <row r="3591" spans="11:11">
      <c r="K3591" s="68"/>
    </row>
    <row r="3592" spans="11:11">
      <c r="K3592" s="68"/>
    </row>
    <row r="3593" spans="11:11">
      <c r="K3593" s="68"/>
    </row>
    <row r="3594" spans="11:11">
      <c r="K3594" s="68"/>
    </row>
    <row r="3595" spans="11:11">
      <c r="K3595" s="68"/>
    </row>
    <row r="3596" spans="11:11">
      <c r="K3596" s="68"/>
    </row>
    <row r="3597" spans="11:11">
      <c r="K3597" s="68"/>
    </row>
    <row r="3598" spans="11:11">
      <c r="K3598" s="68"/>
    </row>
    <row r="3599" spans="11:11">
      <c r="K3599" s="68"/>
    </row>
    <row r="3600" spans="11:11">
      <c r="K3600" s="68"/>
    </row>
    <row r="3601" spans="11:11">
      <c r="K3601" s="68"/>
    </row>
    <row r="3602" spans="11:11">
      <c r="K3602" s="68"/>
    </row>
    <row r="3603" spans="11:11">
      <c r="K3603" s="68"/>
    </row>
    <row r="3604" spans="11:11">
      <c r="K3604" s="68"/>
    </row>
    <row r="3605" spans="11:11">
      <c r="K3605" s="68"/>
    </row>
    <row r="3606" spans="11:11">
      <c r="K3606" s="68"/>
    </row>
    <row r="3607" spans="11:11">
      <c r="K3607" s="68"/>
    </row>
    <row r="3608" spans="11:11">
      <c r="K3608" s="68"/>
    </row>
    <row r="3609" spans="11:11">
      <c r="K3609" s="68"/>
    </row>
    <row r="3610" spans="11:11">
      <c r="K3610" s="68"/>
    </row>
    <row r="3611" spans="11:11">
      <c r="K3611" s="68"/>
    </row>
    <row r="3612" spans="11:11">
      <c r="K3612" s="68"/>
    </row>
    <row r="3613" spans="11:11">
      <c r="K3613" s="68"/>
    </row>
    <row r="3614" spans="11:11">
      <c r="K3614" s="68"/>
    </row>
    <row r="3615" spans="11:11">
      <c r="K3615" s="68"/>
    </row>
    <row r="3616" spans="11:11">
      <c r="K3616" s="68"/>
    </row>
    <row r="3617" spans="11:11">
      <c r="K3617" s="68"/>
    </row>
    <row r="3618" spans="11:11">
      <c r="K3618" s="68"/>
    </row>
    <row r="3619" spans="11:11">
      <c r="K3619" s="68"/>
    </row>
    <row r="3620" spans="11:11">
      <c r="K3620" s="68"/>
    </row>
    <row r="3621" spans="11:11">
      <c r="K3621" s="68"/>
    </row>
    <row r="3622" spans="11:11">
      <c r="K3622" s="68"/>
    </row>
    <row r="3623" spans="11:11">
      <c r="K3623" s="68"/>
    </row>
    <row r="3624" spans="11:11">
      <c r="K3624" s="68"/>
    </row>
    <row r="3625" spans="11:11">
      <c r="K3625" s="68"/>
    </row>
    <row r="3626" spans="11:11">
      <c r="K3626" s="68"/>
    </row>
    <row r="3627" spans="11:11">
      <c r="K3627" s="68"/>
    </row>
    <row r="3628" spans="11:11">
      <c r="K3628" s="68"/>
    </row>
    <row r="3629" spans="11:11">
      <c r="K3629" s="68"/>
    </row>
    <row r="3630" spans="11:11">
      <c r="K3630" s="68"/>
    </row>
    <row r="3631" spans="11:11">
      <c r="K3631" s="68"/>
    </row>
    <row r="3632" spans="11:11">
      <c r="K3632" s="68"/>
    </row>
    <row r="3633" spans="11:11">
      <c r="K3633" s="68"/>
    </row>
    <row r="3634" spans="11:11">
      <c r="K3634" s="68"/>
    </row>
    <row r="3635" spans="11:11">
      <c r="K3635" s="68"/>
    </row>
    <row r="3636" spans="11:11">
      <c r="K3636" s="68"/>
    </row>
    <row r="3637" spans="11:11">
      <c r="K3637" s="68"/>
    </row>
    <row r="3638" spans="11:11">
      <c r="K3638" s="68"/>
    </row>
    <row r="3639" spans="11:11">
      <c r="K3639" s="68"/>
    </row>
    <row r="3640" spans="11:11">
      <c r="K3640" s="68"/>
    </row>
    <row r="3641" spans="11:11">
      <c r="K3641" s="68"/>
    </row>
    <row r="3642" spans="11:11">
      <c r="K3642" s="68"/>
    </row>
    <row r="3643" spans="11:11">
      <c r="K3643" s="68"/>
    </row>
    <row r="3644" spans="11:11">
      <c r="K3644" s="68"/>
    </row>
    <row r="3645" spans="11:11">
      <c r="K3645" s="68"/>
    </row>
    <row r="3646" spans="11:11">
      <c r="K3646" s="68"/>
    </row>
    <row r="3647" spans="11:11">
      <c r="K3647" s="68"/>
    </row>
    <row r="3648" spans="11:11">
      <c r="K3648" s="68"/>
    </row>
    <row r="3649" spans="11:11">
      <c r="K3649" s="68"/>
    </row>
    <row r="3650" spans="11:11">
      <c r="K3650" s="68"/>
    </row>
    <row r="3651" spans="11:11">
      <c r="K3651" s="68"/>
    </row>
    <row r="3652" spans="11:11">
      <c r="K3652" s="68"/>
    </row>
    <row r="3653" spans="11:11">
      <c r="K3653" s="68"/>
    </row>
    <row r="3654" spans="11:11">
      <c r="K3654" s="68"/>
    </row>
    <row r="3655" spans="11:11">
      <c r="K3655" s="68"/>
    </row>
    <row r="3656" spans="11:11">
      <c r="K3656" s="68"/>
    </row>
    <row r="3657" spans="11:11">
      <c r="K3657" s="68"/>
    </row>
    <row r="3658" spans="11:11">
      <c r="K3658" s="68"/>
    </row>
    <row r="3659" spans="11:11">
      <c r="K3659" s="68"/>
    </row>
    <row r="3660" spans="11:11">
      <c r="K3660" s="68"/>
    </row>
    <row r="3661" spans="11:11">
      <c r="K3661" s="68"/>
    </row>
    <row r="3662" spans="11:11">
      <c r="K3662" s="68"/>
    </row>
    <row r="3663" spans="11:11">
      <c r="K3663" s="68"/>
    </row>
    <row r="3664" spans="11:11">
      <c r="K3664" s="68"/>
    </row>
    <row r="3665" spans="11:11">
      <c r="K3665" s="68"/>
    </row>
    <row r="3666" spans="11:11">
      <c r="K3666" s="68"/>
    </row>
    <row r="3667" spans="11:11">
      <c r="K3667" s="68"/>
    </row>
    <row r="3668" spans="11:11">
      <c r="K3668" s="68"/>
    </row>
    <row r="3669" spans="11:11">
      <c r="K3669" s="68"/>
    </row>
    <row r="3670" spans="11:11">
      <c r="K3670" s="68"/>
    </row>
    <row r="3671" spans="11:11">
      <c r="K3671" s="68"/>
    </row>
    <row r="3672" spans="11:11">
      <c r="K3672" s="68"/>
    </row>
    <row r="3673" spans="11:11">
      <c r="K3673" s="68"/>
    </row>
    <row r="3674" spans="11:11">
      <c r="K3674" s="68"/>
    </row>
    <row r="3675" spans="11:11">
      <c r="K3675" s="68"/>
    </row>
    <row r="3676" spans="11:11">
      <c r="K3676" s="68"/>
    </row>
    <row r="3677" spans="11:11">
      <c r="K3677" s="68"/>
    </row>
    <row r="3678" spans="11:11">
      <c r="K3678" s="68"/>
    </row>
    <row r="3679" spans="11:11">
      <c r="K3679" s="68"/>
    </row>
    <row r="3680" spans="11:11">
      <c r="K3680" s="68"/>
    </row>
    <row r="3681" spans="11:11">
      <c r="K3681" s="68"/>
    </row>
    <row r="3682" spans="11:11">
      <c r="K3682" s="68"/>
    </row>
    <row r="3683" spans="11:11">
      <c r="K3683" s="68"/>
    </row>
    <row r="3684" spans="11:11">
      <c r="K3684" s="68"/>
    </row>
    <row r="3685" spans="11:11">
      <c r="K3685" s="68"/>
    </row>
    <row r="3686" spans="11:11">
      <c r="K3686" s="68"/>
    </row>
    <row r="3687" spans="11:11">
      <c r="K3687" s="68"/>
    </row>
    <row r="3688" spans="11:11">
      <c r="K3688" s="68"/>
    </row>
    <row r="3689" spans="11:11">
      <c r="K3689" s="68"/>
    </row>
    <row r="3690" spans="11:11">
      <c r="K3690" s="68"/>
    </row>
    <row r="3691" spans="11:11">
      <c r="K3691" s="68"/>
    </row>
    <row r="3692" spans="11:11">
      <c r="K3692" s="68"/>
    </row>
    <row r="3693" spans="11:11">
      <c r="K3693" s="68"/>
    </row>
    <row r="3694" spans="11:11">
      <c r="K3694" s="68"/>
    </row>
    <row r="3695" spans="11:11">
      <c r="K3695" s="68"/>
    </row>
    <row r="3696" spans="11:11">
      <c r="K3696" s="68"/>
    </row>
    <row r="3697" spans="11:11">
      <c r="K3697" s="68"/>
    </row>
    <row r="3698" spans="11:11">
      <c r="K3698" s="68"/>
    </row>
    <row r="3699" spans="11:11">
      <c r="K3699" s="68"/>
    </row>
    <row r="3700" spans="11:11">
      <c r="K3700" s="68"/>
    </row>
    <row r="3701" spans="11:11">
      <c r="K3701" s="68"/>
    </row>
    <row r="3702" spans="11:11">
      <c r="K3702" s="68"/>
    </row>
    <row r="3703" spans="11:11">
      <c r="K3703" s="68"/>
    </row>
    <row r="3704" spans="11:11">
      <c r="K3704" s="68"/>
    </row>
    <row r="3705" spans="11:11">
      <c r="K3705" s="68"/>
    </row>
    <row r="3706" spans="11:11">
      <c r="K3706" s="68"/>
    </row>
    <row r="3707" spans="11:11">
      <c r="K3707" s="68"/>
    </row>
    <row r="3708" spans="11:11">
      <c r="K3708" s="68"/>
    </row>
    <row r="3709" spans="11:11">
      <c r="K3709" s="68"/>
    </row>
    <row r="3710" spans="11:11">
      <c r="K3710" s="68"/>
    </row>
    <row r="3711" spans="11:11">
      <c r="K3711" s="68"/>
    </row>
    <row r="3712" spans="11:11">
      <c r="K3712" s="68"/>
    </row>
    <row r="3713" spans="11:11">
      <c r="K3713" s="68"/>
    </row>
    <row r="3714" spans="11:11">
      <c r="K3714" s="68"/>
    </row>
    <row r="3715" spans="11:11">
      <c r="K3715" s="68"/>
    </row>
    <row r="3716" spans="11:11">
      <c r="K3716" s="68"/>
    </row>
    <row r="3717" spans="11:11">
      <c r="K3717" s="68"/>
    </row>
    <row r="3718" spans="11:11">
      <c r="K3718" s="68"/>
    </row>
    <row r="3719" spans="11:11">
      <c r="K3719" s="68"/>
    </row>
    <row r="3720" spans="11:11">
      <c r="K3720" s="68"/>
    </row>
    <row r="3721" spans="11:11">
      <c r="K3721" s="68"/>
    </row>
    <row r="3722" spans="11:11">
      <c r="K3722" s="68"/>
    </row>
    <row r="3723" spans="11:11">
      <c r="K3723" s="68"/>
    </row>
    <row r="3724" spans="11:11">
      <c r="K3724" s="68"/>
    </row>
    <row r="3725" spans="11:11">
      <c r="K3725" s="68"/>
    </row>
    <row r="3726" spans="11:11">
      <c r="K3726" s="68"/>
    </row>
    <row r="3727" spans="11:11">
      <c r="K3727" s="68"/>
    </row>
    <row r="3728" spans="11:11">
      <c r="K3728" s="68"/>
    </row>
    <row r="3729" spans="11:11">
      <c r="K3729" s="68"/>
    </row>
    <row r="3730" spans="11:11">
      <c r="K3730" s="68"/>
    </row>
    <row r="3731" spans="11:11">
      <c r="K3731" s="68"/>
    </row>
    <row r="3732" spans="11:11">
      <c r="K3732" s="68"/>
    </row>
    <row r="3733" spans="11:11">
      <c r="K3733" s="68"/>
    </row>
    <row r="3734" spans="11:11">
      <c r="K3734" s="68"/>
    </row>
    <row r="3735" spans="11:11">
      <c r="K3735" s="68"/>
    </row>
    <row r="3736" spans="11:11">
      <c r="K3736" s="68"/>
    </row>
    <row r="3737" spans="11:11">
      <c r="K3737" s="68"/>
    </row>
    <row r="3738" spans="11:11">
      <c r="K3738" s="68"/>
    </row>
    <row r="3739" spans="11:11">
      <c r="K3739" s="68"/>
    </row>
    <row r="3740" spans="11:11">
      <c r="K3740" s="68"/>
    </row>
    <row r="3741" spans="11:11">
      <c r="K3741" s="68"/>
    </row>
    <row r="3742" spans="11:11">
      <c r="K3742" s="68"/>
    </row>
    <row r="3743" spans="11:11">
      <c r="K3743" s="68"/>
    </row>
    <row r="3744" spans="11:11">
      <c r="K3744" s="68"/>
    </row>
    <row r="3745" spans="11:11">
      <c r="K3745" s="68"/>
    </row>
    <row r="3746" spans="11:11">
      <c r="K3746" s="68"/>
    </row>
    <row r="3747" spans="11:11">
      <c r="K3747" s="68"/>
    </row>
    <row r="3748" spans="11:11">
      <c r="K3748" s="68"/>
    </row>
    <row r="3749" spans="11:11">
      <c r="K3749" s="68"/>
    </row>
    <row r="3750" spans="11:11">
      <c r="K3750" s="68"/>
    </row>
    <row r="3751" spans="11:11">
      <c r="K3751" s="68"/>
    </row>
    <row r="3752" spans="11:11">
      <c r="K3752" s="68"/>
    </row>
    <row r="3753" spans="11:11">
      <c r="K3753" s="68"/>
    </row>
    <row r="3754" spans="11:11">
      <c r="K3754" s="68"/>
    </row>
    <row r="3755" spans="11:11">
      <c r="K3755" s="68"/>
    </row>
    <row r="3756" spans="11:11">
      <c r="K3756" s="68"/>
    </row>
    <row r="3757" spans="11:11">
      <c r="K3757" s="68"/>
    </row>
    <row r="3758" spans="11:11">
      <c r="K3758" s="68"/>
    </row>
    <row r="3759" spans="11:11">
      <c r="K3759" s="68"/>
    </row>
    <row r="3760" spans="11:11">
      <c r="K3760" s="68"/>
    </row>
    <row r="3761" spans="11:11">
      <c r="K3761" s="68"/>
    </row>
    <row r="3762" spans="11:11">
      <c r="K3762" s="68"/>
    </row>
    <row r="3763" spans="11:11">
      <c r="K3763" s="68"/>
    </row>
    <row r="3764" spans="11:11">
      <c r="K3764" s="68"/>
    </row>
    <row r="3765" spans="11:11">
      <c r="K3765" s="68"/>
    </row>
    <row r="3766" spans="11:11">
      <c r="K3766" s="68"/>
    </row>
    <row r="3767" spans="11:11">
      <c r="K3767" s="68"/>
    </row>
    <row r="3768" spans="11:11">
      <c r="K3768" s="68"/>
    </row>
    <row r="3769" spans="11:11">
      <c r="K3769" s="68"/>
    </row>
    <row r="3770" spans="11:11">
      <c r="K3770" s="68"/>
    </row>
    <row r="3771" spans="11:11">
      <c r="K3771" s="68"/>
    </row>
    <row r="3772" spans="11:11">
      <c r="K3772" s="68"/>
    </row>
    <row r="3773" spans="11:11">
      <c r="K3773" s="68"/>
    </row>
    <row r="3774" spans="11:11">
      <c r="K3774" s="68"/>
    </row>
    <row r="3775" spans="11:11">
      <c r="K3775" s="68"/>
    </row>
    <row r="3776" spans="11:11">
      <c r="K3776" s="68"/>
    </row>
    <row r="3777" spans="11:11">
      <c r="K3777" s="68"/>
    </row>
    <row r="3778" spans="11:11">
      <c r="K3778" s="68"/>
    </row>
    <row r="3779" spans="11:11">
      <c r="K3779" s="68"/>
    </row>
    <row r="3780" spans="11:11">
      <c r="K3780" s="68"/>
    </row>
    <row r="3781" spans="11:11">
      <c r="K3781" s="68"/>
    </row>
    <row r="3782" spans="11:11">
      <c r="K3782" s="68"/>
    </row>
    <row r="3783" spans="11:11">
      <c r="K3783" s="68"/>
    </row>
    <row r="3784" spans="11:11">
      <c r="K3784" s="68"/>
    </row>
    <row r="3785" spans="11:11">
      <c r="K3785" s="68"/>
    </row>
    <row r="3786" spans="11:11">
      <c r="K3786" s="68"/>
    </row>
    <row r="3787" spans="11:11">
      <c r="K3787" s="68"/>
    </row>
    <row r="3788" spans="11:11">
      <c r="K3788" s="68"/>
    </row>
    <row r="3789" spans="11:11">
      <c r="K3789" s="68"/>
    </row>
    <row r="3790" spans="11:11">
      <c r="K3790" s="68"/>
    </row>
    <row r="3791" spans="11:11">
      <c r="K3791" s="68"/>
    </row>
    <row r="3792" spans="11:11">
      <c r="K3792" s="68"/>
    </row>
    <row r="3793" spans="11:11">
      <c r="K3793" s="68"/>
    </row>
    <row r="3794" spans="11:11">
      <c r="K3794" s="68"/>
    </row>
    <row r="3795" spans="11:11">
      <c r="K3795" s="68"/>
    </row>
    <row r="3796" spans="11:11">
      <c r="K3796" s="68"/>
    </row>
    <row r="3797" spans="11:11">
      <c r="K3797" s="68"/>
    </row>
    <row r="3798" spans="11:11">
      <c r="K3798" s="68"/>
    </row>
    <row r="3799" spans="11:11">
      <c r="K3799" s="68"/>
    </row>
    <row r="3800" spans="11:11">
      <c r="K3800" s="68"/>
    </row>
    <row r="3801" spans="11:11">
      <c r="K3801" s="68"/>
    </row>
    <row r="3802" spans="11:11">
      <c r="K3802" s="68"/>
    </row>
    <row r="3803" spans="11:11">
      <c r="K3803" s="68"/>
    </row>
    <row r="3804" spans="11:11">
      <c r="K3804" s="68"/>
    </row>
    <row r="3805" spans="11:11">
      <c r="K3805" s="68"/>
    </row>
    <row r="3806" spans="11:11">
      <c r="K3806" s="68"/>
    </row>
    <row r="3807" spans="11:11">
      <c r="K3807" s="68"/>
    </row>
    <row r="3808" spans="11:11">
      <c r="K3808" s="68"/>
    </row>
    <row r="3809" spans="11:11">
      <c r="K3809" s="68"/>
    </row>
    <row r="3810" spans="11:11">
      <c r="K3810" s="68"/>
    </row>
    <row r="3811" spans="11:11">
      <c r="K3811" s="68"/>
    </row>
    <row r="3812" spans="11:11">
      <c r="K3812" s="68"/>
    </row>
    <row r="3813" spans="11:11">
      <c r="K3813" s="68"/>
    </row>
    <row r="3814" spans="11:11">
      <c r="K3814" s="68"/>
    </row>
    <row r="3815" spans="11:11">
      <c r="K3815" s="68"/>
    </row>
    <row r="3816" spans="11:11">
      <c r="K3816" s="68"/>
    </row>
    <row r="3817" spans="11:11">
      <c r="K3817" s="68"/>
    </row>
    <row r="3818" spans="11:11">
      <c r="K3818" s="68"/>
    </row>
    <row r="3819" spans="11:11">
      <c r="K3819" s="68"/>
    </row>
    <row r="3820" spans="11:11">
      <c r="K3820" s="68"/>
    </row>
    <row r="3821" spans="11:11">
      <c r="K3821" s="68"/>
    </row>
    <row r="3822" spans="11:11">
      <c r="K3822" s="68"/>
    </row>
    <row r="3823" spans="11:11">
      <c r="K3823" s="68"/>
    </row>
    <row r="3824" spans="11:11">
      <c r="K3824" s="68"/>
    </row>
    <row r="3825" spans="11:11">
      <c r="K3825" s="68"/>
    </row>
    <row r="3826" spans="11:11">
      <c r="K3826" s="68"/>
    </row>
    <row r="3827" spans="11:11">
      <c r="K3827" s="68"/>
    </row>
    <row r="3828" spans="11:11">
      <c r="K3828" s="68"/>
    </row>
    <row r="3829" spans="11:11">
      <c r="K3829" s="68"/>
    </row>
    <row r="3830" spans="11:11">
      <c r="K3830" s="68"/>
    </row>
    <row r="3831" spans="11:11">
      <c r="K3831" s="68"/>
    </row>
    <row r="3832" spans="11:11">
      <c r="K3832" s="68"/>
    </row>
    <row r="3833" spans="11:11">
      <c r="K3833" s="68"/>
    </row>
    <row r="3834" spans="11:11">
      <c r="K3834" s="68"/>
    </row>
    <row r="3835" spans="11:11">
      <c r="K3835" s="68"/>
    </row>
    <row r="3836" spans="11:11">
      <c r="K3836" s="68"/>
    </row>
    <row r="3837" spans="11:11">
      <c r="K3837" s="68"/>
    </row>
    <row r="3838" spans="11:11">
      <c r="K3838" s="68"/>
    </row>
    <row r="3839" spans="11:11">
      <c r="K3839" s="68"/>
    </row>
    <row r="3840" spans="11:11">
      <c r="K3840" s="68"/>
    </row>
    <row r="3841" spans="11:11">
      <c r="K3841" s="68"/>
    </row>
    <row r="3842" spans="11:11">
      <c r="K3842" s="68"/>
    </row>
    <row r="3843" spans="11:11">
      <c r="K3843" s="68"/>
    </row>
    <row r="3844" spans="11:11">
      <c r="K3844" s="68"/>
    </row>
    <row r="3845" spans="11:11">
      <c r="K3845" s="68"/>
    </row>
    <row r="3846" spans="11:11">
      <c r="K3846" s="68"/>
    </row>
    <row r="3847" spans="11:11">
      <c r="K3847" s="68"/>
    </row>
    <row r="3848" spans="11:11">
      <c r="K3848" s="68"/>
    </row>
    <row r="3849" spans="11:11">
      <c r="K3849" s="68"/>
    </row>
    <row r="3850" spans="11:11">
      <c r="K3850" s="68"/>
    </row>
    <row r="3851" spans="11:11">
      <c r="K3851" s="68"/>
    </row>
    <row r="3852" spans="11:11">
      <c r="K3852" s="68"/>
    </row>
    <row r="3853" spans="11:11">
      <c r="K3853" s="68"/>
    </row>
    <row r="3854" spans="11:11">
      <c r="K3854" s="68"/>
    </row>
    <row r="3855" spans="11:11">
      <c r="K3855" s="68"/>
    </row>
    <row r="3856" spans="11:11">
      <c r="K3856" s="68"/>
    </row>
    <row r="3857" spans="11:11">
      <c r="K3857" s="68"/>
    </row>
    <row r="3858" spans="11:11">
      <c r="K3858" s="68"/>
    </row>
    <row r="3859" spans="11:11">
      <c r="K3859" s="68"/>
    </row>
    <row r="3860" spans="11:11">
      <c r="K3860" s="68"/>
    </row>
    <row r="3861" spans="11:11">
      <c r="K3861" s="68"/>
    </row>
    <row r="3862" spans="11:11">
      <c r="K3862" s="68"/>
    </row>
    <row r="3863" spans="11:11">
      <c r="K3863" s="68"/>
    </row>
    <row r="3864" spans="11:11">
      <c r="K3864" s="68"/>
    </row>
    <row r="3865" spans="11:11">
      <c r="K3865" s="68"/>
    </row>
    <row r="3866" spans="11:11">
      <c r="K3866" s="68"/>
    </row>
    <row r="3867" spans="11:11">
      <c r="K3867" s="68"/>
    </row>
    <row r="3868" spans="11:11">
      <c r="K3868" s="68"/>
    </row>
    <row r="3869" spans="11:11">
      <c r="K3869" s="68"/>
    </row>
    <row r="3870" spans="11:11">
      <c r="K3870" s="68"/>
    </row>
    <row r="3871" spans="11:11">
      <c r="K3871" s="68"/>
    </row>
    <row r="3872" spans="11:11">
      <c r="K3872" s="68"/>
    </row>
    <row r="3873" spans="11:11">
      <c r="K3873" s="68"/>
    </row>
    <row r="3874" spans="11:11">
      <c r="K3874" s="68"/>
    </row>
    <row r="3875" spans="11:11">
      <c r="K3875" s="68"/>
    </row>
    <row r="3876" spans="11:11">
      <c r="K3876" s="68"/>
    </row>
    <row r="3877" spans="11:11">
      <c r="K3877" s="68"/>
    </row>
    <row r="3878" spans="11:11">
      <c r="K3878" s="68"/>
    </row>
    <row r="3879" spans="11:11">
      <c r="K3879" s="68"/>
    </row>
    <row r="3880" spans="11:11">
      <c r="K3880" s="68"/>
    </row>
    <row r="3881" spans="11:11">
      <c r="K3881" s="68"/>
    </row>
    <row r="3882" spans="11:11">
      <c r="K3882" s="68"/>
    </row>
    <row r="3883" spans="11:11">
      <c r="K3883" s="68"/>
    </row>
    <row r="3884" spans="11:11">
      <c r="K3884" s="68"/>
    </row>
    <row r="3885" spans="11:11">
      <c r="K3885" s="68"/>
    </row>
    <row r="3886" spans="11:11">
      <c r="K3886" s="68"/>
    </row>
    <row r="3887" spans="11:11">
      <c r="K3887" s="68"/>
    </row>
    <row r="3888" spans="11:11">
      <c r="K3888" s="68"/>
    </row>
    <row r="3889" spans="11:11">
      <c r="K3889" s="68"/>
    </row>
    <row r="3890" spans="11:11">
      <c r="K3890" s="68"/>
    </row>
    <row r="3891" spans="11:11">
      <c r="K3891" s="68"/>
    </row>
    <row r="3892" spans="11:11">
      <c r="K3892" s="68"/>
    </row>
    <row r="3893" spans="11:11">
      <c r="K3893" s="68"/>
    </row>
    <row r="3894" spans="11:11">
      <c r="K3894" s="68"/>
    </row>
    <row r="3895" spans="11:11">
      <c r="K3895" s="68"/>
    </row>
    <row r="3896" spans="11:11">
      <c r="K3896" s="68"/>
    </row>
    <row r="3897" spans="11:11">
      <c r="K3897" s="68"/>
    </row>
    <row r="3898" spans="11:11">
      <c r="K3898" s="68"/>
    </row>
    <row r="3899" spans="11:11">
      <c r="K3899" s="68"/>
    </row>
    <row r="3900" spans="11:11">
      <c r="K3900" s="68"/>
    </row>
    <row r="3901" spans="11:11">
      <c r="K3901" s="68"/>
    </row>
    <row r="3902" spans="11:11">
      <c r="K3902" s="68"/>
    </row>
    <row r="3903" spans="11:11">
      <c r="K3903" s="68"/>
    </row>
    <row r="3904" spans="11:11">
      <c r="K3904" s="68"/>
    </row>
    <row r="3905" spans="11:11">
      <c r="K3905" s="68"/>
    </row>
    <row r="3906" spans="11:11">
      <c r="K3906" s="68"/>
    </row>
    <row r="3907" spans="11:11">
      <c r="K3907" s="68"/>
    </row>
    <row r="3908" spans="11:11">
      <c r="K3908" s="68"/>
    </row>
    <row r="3909" spans="11:11">
      <c r="K3909" s="68"/>
    </row>
    <row r="3910" spans="11:11">
      <c r="K3910" s="68"/>
    </row>
    <row r="3911" spans="11:11">
      <c r="K3911" s="68"/>
    </row>
    <row r="3912" spans="11:11">
      <c r="K3912" s="68"/>
    </row>
    <row r="3913" spans="11:11">
      <c r="K3913" s="68"/>
    </row>
    <row r="3914" spans="11:11">
      <c r="K3914" s="68"/>
    </row>
    <row r="3915" spans="11:11">
      <c r="K3915" s="68"/>
    </row>
    <row r="3916" spans="11:11">
      <c r="K3916" s="68"/>
    </row>
    <row r="3917" spans="11:11">
      <c r="K3917" s="68"/>
    </row>
    <row r="3918" spans="11:11">
      <c r="K3918" s="68"/>
    </row>
    <row r="3919" spans="11:11">
      <c r="K3919" s="68"/>
    </row>
    <row r="3920" spans="11:11">
      <c r="K3920" s="68"/>
    </row>
    <row r="3921" spans="11:11">
      <c r="K3921" s="68"/>
    </row>
    <row r="3922" spans="11:11">
      <c r="K3922" s="68"/>
    </row>
    <row r="3923" spans="11:11">
      <c r="K3923" s="68"/>
    </row>
    <row r="3924" spans="11:11">
      <c r="K3924" s="68"/>
    </row>
    <row r="3925" spans="11:11">
      <c r="K3925" s="68"/>
    </row>
    <row r="3926" spans="11:11">
      <c r="K3926" s="68"/>
    </row>
    <row r="3927" spans="11:11">
      <c r="K3927" s="68"/>
    </row>
    <row r="3928" spans="11:11">
      <c r="K3928" s="68"/>
    </row>
    <row r="3929" spans="11:11">
      <c r="K3929" s="68"/>
    </row>
    <row r="3930" spans="11:11">
      <c r="K3930" s="68"/>
    </row>
    <row r="3931" spans="11:11">
      <c r="K3931" s="68"/>
    </row>
    <row r="3932" spans="11:11">
      <c r="K3932" s="68"/>
    </row>
    <row r="3933" spans="11:11">
      <c r="K3933" s="68"/>
    </row>
    <row r="3934" spans="11:11">
      <c r="K3934" s="68"/>
    </row>
    <row r="3935" spans="11:11">
      <c r="K3935" s="68"/>
    </row>
    <row r="3936" spans="11:11">
      <c r="K3936" s="68"/>
    </row>
    <row r="3937" spans="11:11">
      <c r="K3937" s="68"/>
    </row>
    <row r="3938" spans="11:11">
      <c r="K3938" s="68"/>
    </row>
    <row r="3939" spans="11:11">
      <c r="K3939" s="68"/>
    </row>
    <row r="3940" spans="11:11">
      <c r="K3940" s="68"/>
    </row>
    <row r="3941" spans="11:11">
      <c r="K3941" s="68"/>
    </row>
    <row r="3942" spans="11:11">
      <c r="K3942" s="68"/>
    </row>
    <row r="3943" spans="11:11">
      <c r="K3943" s="68"/>
    </row>
    <row r="3944" spans="11:11">
      <c r="K3944" s="68"/>
    </row>
    <row r="3945" spans="11:11">
      <c r="K3945" s="68"/>
    </row>
    <row r="3946" spans="11:11">
      <c r="K3946" s="68"/>
    </row>
    <row r="3947" spans="11:11">
      <c r="K3947" s="68"/>
    </row>
    <row r="3948" spans="11:11">
      <c r="K3948" s="68"/>
    </row>
    <row r="3949" spans="11:11">
      <c r="K3949" s="68"/>
    </row>
    <row r="3950" spans="11:11">
      <c r="K3950" s="68"/>
    </row>
    <row r="3951" spans="11:11">
      <c r="K3951" s="68"/>
    </row>
    <row r="3952" spans="11:11">
      <c r="K3952" s="68"/>
    </row>
    <row r="3953" spans="11:11">
      <c r="K3953" s="68"/>
    </row>
    <row r="3954" spans="11:11">
      <c r="K3954" s="68"/>
    </row>
    <row r="3955" spans="11:11">
      <c r="K3955" s="68"/>
    </row>
    <row r="3956" spans="11:11">
      <c r="K3956" s="68"/>
    </row>
    <row r="3957" spans="11:11">
      <c r="K3957" s="68"/>
    </row>
    <row r="3958" spans="11:11">
      <c r="K3958" s="68"/>
    </row>
    <row r="3959" spans="11:11">
      <c r="K3959" s="68"/>
    </row>
    <row r="3960" spans="11:11">
      <c r="K3960" s="68"/>
    </row>
    <row r="3961" spans="11:11">
      <c r="K3961" s="68"/>
    </row>
    <row r="3962" spans="11:11">
      <c r="K3962" s="68"/>
    </row>
    <row r="3963" spans="11:11">
      <c r="K3963" s="68"/>
    </row>
    <row r="3964" spans="11:11">
      <c r="K3964" s="68"/>
    </row>
    <row r="3965" spans="11:11">
      <c r="K3965" s="68"/>
    </row>
    <row r="3966" spans="11:11">
      <c r="K3966" s="68"/>
    </row>
    <row r="3967" spans="11:11">
      <c r="K3967" s="68"/>
    </row>
    <row r="3968" spans="11:11">
      <c r="K3968" s="68"/>
    </row>
    <row r="3969" spans="11:11">
      <c r="K3969" s="68"/>
    </row>
    <row r="3970" spans="11:11">
      <c r="K3970" s="68"/>
    </row>
    <row r="3971" spans="11:11">
      <c r="K3971" s="68"/>
    </row>
    <row r="3972" spans="11:11">
      <c r="K3972" s="68"/>
    </row>
    <row r="3973" spans="11:11">
      <c r="K3973" s="68"/>
    </row>
    <row r="3974" spans="11:11">
      <c r="K3974" s="68"/>
    </row>
    <row r="3975" spans="11:11">
      <c r="K3975" s="68"/>
    </row>
    <row r="3976" spans="11:11">
      <c r="K3976" s="68"/>
    </row>
    <row r="3977" spans="11:11">
      <c r="K3977" s="68"/>
    </row>
    <row r="3978" spans="11:11">
      <c r="K3978" s="68"/>
    </row>
    <row r="3979" spans="11:11">
      <c r="K3979" s="68"/>
    </row>
    <row r="3980" spans="11:11">
      <c r="K3980" s="68"/>
    </row>
    <row r="3981" spans="11:11">
      <c r="K3981" s="68"/>
    </row>
    <row r="3982" spans="11:11">
      <c r="K3982" s="68"/>
    </row>
    <row r="3983" spans="11:11">
      <c r="K3983" s="68"/>
    </row>
    <row r="3984" spans="11:11">
      <c r="K3984" s="68"/>
    </row>
    <row r="3985" spans="11:11">
      <c r="K3985" s="68"/>
    </row>
    <row r="3986" spans="11:11">
      <c r="K3986" s="68"/>
    </row>
    <row r="3987" spans="11:11">
      <c r="K3987" s="68"/>
    </row>
    <row r="3988" spans="11:11">
      <c r="K3988" s="68"/>
    </row>
    <row r="3989" spans="11:11">
      <c r="K3989" s="68"/>
    </row>
    <row r="3990" spans="11:11">
      <c r="K3990" s="68"/>
    </row>
    <row r="3991" spans="11:11">
      <c r="K3991" s="68"/>
    </row>
    <row r="3992" spans="11:11">
      <c r="K3992" s="68"/>
    </row>
    <row r="3993" spans="11:11">
      <c r="K3993" s="68"/>
    </row>
    <row r="3994" spans="11:11">
      <c r="K3994" s="68"/>
    </row>
    <row r="3995" spans="11:11">
      <c r="K3995" s="68"/>
    </row>
    <row r="3996" spans="11:11">
      <c r="K3996" s="68"/>
    </row>
    <row r="3997" spans="11:11">
      <c r="K3997" s="68"/>
    </row>
    <row r="3998" spans="11:11">
      <c r="K3998" s="68"/>
    </row>
    <row r="3999" spans="11:11">
      <c r="K3999" s="68"/>
    </row>
    <row r="4000" spans="11:11">
      <c r="K4000" s="68"/>
    </row>
    <row r="4001" spans="11:11">
      <c r="K4001" s="68"/>
    </row>
    <row r="4002" spans="11:11">
      <c r="K4002" s="68"/>
    </row>
    <row r="4003" spans="11:11">
      <c r="K4003" s="68"/>
    </row>
    <row r="4004" spans="11:11">
      <c r="K4004" s="68"/>
    </row>
    <row r="4005" spans="11:11">
      <c r="K4005" s="68"/>
    </row>
    <row r="4006" spans="11:11">
      <c r="K4006" s="68"/>
    </row>
    <row r="4007" spans="11:11">
      <c r="K4007" s="68"/>
    </row>
    <row r="4008" spans="11:11">
      <c r="K4008" s="68"/>
    </row>
    <row r="4009" spans="11:11">
      <c r="K4009" s="68"/>
    </row>
    <row r="4010" spans="11:11">
      <c r="K4010" s="68"/>
    </row>
    <row r="4011" spans="11:11">
      <c r="K4011" s="68"/>
    </row>
    <row r="4012" spans="11:11">
      <c r="K4012" s="68"/>
    </row>
    <row r="4013" spans="11:11">
      <c r="K4013" s="68"/>
    </row>
    <row r="4014" spans="11:11">
      <c r="K4014" s="68"/>
    </row>
    <row r="4015" spans="11:11">
      <c r="K4015" s="68"/>
    </row>
    <row r="4016" spans="11:11">
      <c r="K4016" s="68"/>
    </row>
    <row r="4017" spans="11:11">
      <c r="K4017" s="68"/>
    </row>
    <row r="4018" spans="11:11">
      <c r="K4018" s="68"/>
    </row>
    <row r="4019" spans="11:11">
      <c r="K4019" s="68"/>
    </row>
    <row r="4020" spans="11:11">
      <c r="K4020" s="68"/>
    </row>
    <row r="4021" spans="11:11">
      <c r="K4021" s="68"/>
    </row>
    <row r="4022" spans="11:11">
      <c r="K4022" s="68"/>
    </row>
    <row r="4023" spans="11:11">
      <c r="K4023" s="68"/>
    </row>
    <row r="4024" spans="11:11">
      <c r="K4024" s="68"/>
    </row>
    <row r="4025" spans="11:11">
      <c r="K4025" s="68"/>
    </row>
    <row r="4026" spans="11:11">
      <c r="K4026" s="68"/>
    </row>
    <row r="4027" spans="11:11">
      <c r="K4027" s="68"/>
    </row>
    <row r="4028" spans="11:11">
      <c r="K4028" s="68"/>
    </row>
    <row r="4029" spans="11:11">
      <c r="K4029" s="68"/>
    </row>
    <row r="4030" spans="11:11">
      <c r="K4030" s="68"/>
    </row>
    <row r="4031" spans="11:11">
      <c r="K4031" s="68"/>
    </row>
    <row r="4032" spans="11:11">
      <c r="K4032" s="68"/>
    </row>
    <row r="4033" spans="11:11">
      <c r="K4033" s="68"/>
    </row>
    <row r="4034" spans="11:11">
      <c r="K4034" s="68"/>
    </row>
    <row r="4035" spans="11:11">
      <c r="K4035" s="68"/>
    </row>
    <row r="4036" spans="11:11">
      <c r="K4036" s="68"/>
    </row>
    <row r="4037" spans="11:11">
      <c r="K4037" s="68"/>
    </row>
    <row r="4038" spans="11:11">
      <c r="K4038" s="68"/>
    </row>
    <row r="4039" spans="11:11">
      <c r="K4039" s="68"/>
    </row>
    <row r="4040" spans="11:11">
      <c r="K4040" s="68"/>
    </row>
    <row r="4041" spans="11:11">
      <c r="K4041" s="68"/>
    </row>
    <row r="4042" spans="11:11">
      <c r="K4042" s="68"/>
    </row>
    <row r="4043" spans="11:11">
      <c r="K4043" s="68"/>
    </row>
    <row r="4044" spans="11:11">
      <c r="K4044" s="68"/>
    </row>
    <row r="4045" spans="11:11">
      <c r="K4045" s="68"/>
    </row>
    <row r="4046" spans="11:11">
      <c r="K4046" s="68"/>
    </row>
    <row r="4047" spans="11:11">
      <c r="K4047" s="68"/>
    </row>
    <row r="4048" spans="11:11">
      <c r="K4048" s="68"/>
    </row>
    <row r="4049" spans="11:11">
      <c r="K4049" s="68"/>
    </row>
    <row r="4050" spans="11:11">
      <c r="K4050" s="68"/>
    </row>
    <row r="4051" spans="11:11">
      <c r="K4051" s="68"/>
    </row>
    <row r="4052" spans="11:11">
      <c r="K4052" s="68"/>
    </row>
    <row r="4053" spans="11:11">
      <c r="K4053" s="68"/>
    </row>
    <row r="4054" spans="11:11">
      <c r="K4054" s="68"/>
    </row>
    <row r="4055" spans="11:11">
      <c r="K4055" s="68"/>
    </row>
    <row r="4056" spans="11:11">
      <c r="K4056" s="68"/>
    </row>
    <row r="4057" spans="11:11">
      <c r="K4057" s="68"/>
    </row>
    <row r="4058" spans="11:11">
      <c r="K4058" s="68"/>
    </row>
    <row r="4059" spans="11:11">
      <c r="K4059" s="68"/>
    </row>
    <row r="4060" spans="11:11">
      <c r="K4060" s="68"/>
    </row>
    <row r="4061" spans="11:11">
      <c r="K4061" s="68"/>
    </row>
    <row r="4062" spans="11:11">
      <c r="K4062" s="68"/>
    </row>
    <row r="4063" spans="11:11">
      <c r="K4063" s="68"/>
    </row>
    <row r="4064" spans="11:11">
      <c r="K4064" s="68"/>
    </row>
    <row r="4065" spans="11:11">
      <c r="K4065" s="68"/>
    </row>
    <row r="4066" spans="11:11">
      <c r="K4066" s="68"/>
    </row>
    <row r="4067" spans="11:11">
      <c r="K4067" s="68"/>
    </row>
    <row r="4068" spans="11:11">
      <c r="K4068" s="68"/>
    </row>
    <row r="4069" spans="11:11">
      <c r="K4069" s="68"/>
    </row>
    <row r="4070" spans="11:11">
      <c r="K4070" s="68"/>
    </row>
    <row r="4071" spans="11:11">
      <c r="K4071" s="68"/>
    </row>
    <row r="4072" spans="11:11">
      <c r="K4072" s="68"/>
    </row>
    <row r="4073" spans="11:11">
      <c r="K4073" s="68"/>
    </row>
    <row r="4074" spans="11:11">
      <c r="K4074" s="68"/>
    </row>
    <row r="4075" spans="11:11">
      <c r="K4075" s="68"/>
    </row>
    <row r="4076" spans="11:11">
      <c r="K4076" s="68"/>
    </row>
    <row r="4077" spans="11:11">
      <c r="K4077" s="68"/>
    </row>
    <row r="4078" spans="11:11">
      <c r="K4078" s="68"/>
    </row>
    <row r="4079" spans="11:11">
      <c r="K4079" s="68"/>
    </row>
    <row r="4080" spans="11:11">
      <c r="K4080" s="68"/>
    </row>
    <row r="4081" spans="11:11">
      <c r="K4081" s="68"/>
    </row>
    <row r="4082" spans="11:11">
      <c r="K4082" s="68"/>
    </row>
    <row r="4083" spans="11:11">
      <c r="K4083" s="68"/>
    </row>
    <row r="4084" spans="11:11">
      <c r="K4084" s="68"/>
    </row>
    <row r="4085" spans="11:11">
      <c r="K4085" s="68"/>
    </row>
    <row r="4086" spans="11:11">
      <c r="K4086" s="68"/>
    </row>
    <row r="4087" spans="11:11">
      <c r="K4087" s="68"/>
    </row>
    <row r="4088" spans="11:11">
      <c r="K4088" s="68"/>
    </row>
    <row r="4089" spans="11:11">
      <c r="K4089" s="68"/>
    </row>
    <row r="4090" spans="11:11">
      <c r="K4090" s="68"/>
    </row>
    <row r="4091" spans="11:11">
      <c r="K4091" s="68"/>
    </row>
    <row r="4092" spans="11:11">
      <c r="K4092" s="68"/>
    </row>
    <row r="4093" spans="11:11">
      <c r="K4093" s="68"/>
    </row>
    <row r="4094" spans="11:11">
      <c r="K4094" s="68"/>
    </row>
    <row r="4095" spans="11:11">
      <c r="K4095" s="68"/>
    </row>
    <row r="4096" spans="11:11">
      <c r="K4096" s="68"/>
    </row>
    <row r="4097" spans="11:11">
      <c r="K4097" s="68"/>
    </row>
    <row r="4098" spans="11:11">
      <c r="K4098" s="68"/>
    </row>
    <row r="4099" spans="11:11">
      <c r="K4099" s="68"/>
    </row>
    <row r="4100" spans="11:11">
      <c r="K4100" s="68"/>
    </row>
    <row r="4101" spans="11:11">
      <c r="K4101" s="68"/>
    </row>
    <row r="4102" spans="11:11">
      <c r="K4102" s="68"/>
    </row>
    <row r="4103" spans="11:11">
      <c r="K4103" s="68"/>
    </row>
    <row r="4104" spans="11:11">
      <c r="K4104" s="68"/>
    </row>
    <row r="4105" spans="11:11">
      <c r="K4105" s="68"/>
    </row>
    <row r="4106" spans="11:11">
      <c r="K4106" s="68"/>
    </row>
    <row r="4107" spans="11:11">
      <c r="K4107" s="68"/>
    </row>
    <row r="4108" spans="11:11">
      <c r="K4108" s="68"/>
    </row>
    <row r="4109" spans="11:11">
      <c r="K4109" s="68"/>
    </row>
    <row r="4110" spans="11:11">
      <c r="K4110" s="68"/>
    </row>
    <row r="4111" spans="11:11">
      <c r="K4111" s="68"/>
    </row>
    <row r="4112" spans="11:11">
      <c r="K4112" s="68"/>
    </row>
    <row r="4113" spans="11:11">
      <c r="K4113" s="68"/>
    </row>
    <row r="4114" spans="11:11">
      <c r="K4114" s="68"/>
    </row>
    <row r="4115" spans="11:11">
      <c r="K4115" s="68"/>
    </row>
    <row r="4116" spans="11:11">
      <c r="K4116" s="68"/>
    </row>
    <row r="4117" spans="11:11">
      <c r="K4117" s="68"/>
    </row>
    <row r="4118" spans="11:11">
      <c r="K4118" s="68"/>
    </row>
    <row r="4119" spans="11:11">
      <c r="K4119" s="68"/>
    </row>
    <row r="4120" spans="11:11">
      <c r="K4120" s="68"/>
    </row>
    <row r="4121" spans="11:11">
      <c r="K4121" s="68"/>
    </row>
    <row r="4122" spans="11:11">
      <c r="K4122" s="68"/>
    </row>
    <row r="4123" spans="11:11">
      <c r="K4123" s="68"/>
    </row>
    <row r="4124" spans="11:11">
      <c r="K4124" s="68"/>
    </row>
    <row r="4125" spans="11:11">
      <c r="K4125" s="68"/>
    </row>
    <row r="4126" spans="11:11">
      <c r="K4126" s="68"/>
    </row>
    <row r="4127" spans="11:11">
      <c r="K4127" s="68"/>
    </row>
    <row r="4128" spans="11:11">
      <c r="K4128" s="68"/>
    </row>
    <row r="4129" spans="11:11">
      <c r="K4129" s="68"/>
    </row>
    <row r="4130" spans="11:11">
      <c r="K4130" s="68"/>
    </row>
    <row r="4131" spans="11:11">
      <c r="K4131" s="68"/>
    </row>
    <row r="4132" spans="11:11">
      <c r="K4132" s="68"/>
    </row>
    <row r="4133" spans="11:11">
      <c r="K4133" s="68"/>
    </row>
    <row r="4134" spans="11:11">
      <c r="K4134" s="68"/>
    </row>
    <row r="4135" spans="11:11">
      <c r="K4135" s="68"/>
    </row>
    <row r="4136" spans="11:11">
      <c r="K4136" s="68"/>
    </row>
    <row r="4137" spans="11:11">
      <c r="K4137" s="68"/>
    </row>
    <row r="4138" spans="11:11">
      <c r="K4138" s="68"/>
    </row>
    <row r="4139" spans="11:11">
      <c r="K4139" s="68"/>
    </row>
    <row r="4140" spans="11:11">
      <c r="K4140" s="68"/>
    </row>
    <row r="4141" spans="11:11">
      <c r="K4141" s="68"/>
    </row>
    <row r="4142" spans="11:11">
      <c r="K4142" s="68"/>
    </row>
    <row r="4143" spans="11:11">
      <c r="K4143" s="68"/>
    </row>
    <row r="4144" spans="11:11">
      <c r="K4144" s="68"/>
    </row>
    <row r="4145" spans="11:11">
      <c r="K4145" s="68"/>
    </row>
    <row r="4146" spans="11:11">
      <c r="K4146" s="68"/>
    </row>
    <row r="4147" spans="11:11">
      <c r="K4147" s="68"/>
    </row>
    <row r="4148" spans="11:11">
      <c r="K4148" s="68"/>
    </row>
    <row r="4149" spans="11:11">
      <c r="K4149" s="68"/>
    </row>
    <row r="4150" spans="11:11">
      <c r="K4150" s="68"/>
    </row>
    <row r="4151" spans="11:11">
      <c r="K4151" s="68"/>
    </row>
    <row r="4152" spans="11:11">
      <c r="K4152" s="68"/>
    </row>
    <row r="4153" spans="11:11">
      <c r="K4153" s="68"/>
    </row>
    <row r="4154" spans="11:11">
      <c r="K4154" s="68"/>
    </row>
    <row r="4155" spans="11:11">
      <c r="K4155" s="68"/>
    </row>
    <row r="4156" spans="11:11">
      <c r="K4156" s="68"/>
    </row>
    <row r="4157" spans="11:11">
      <c r="K4157" s="68"/>
    </row>
    <row r="4158" spans="11:11">
      <c r="K4158" s="68"/>
    </row>
    <row r="4159" spans="11:11">
      <c r="K4159" s="68"/>
    </row>
    <row r="4160" spans="11:11">
      <c r="K4160" s="68"/>
    </row>
    <row r="4161" spans="11:11">
      <c r="K4161" s="68"/>
    </row>
    <row r="4162" spans="11:11">
      <c r="K4162" s="68"/>
    </row>
    <row r="4163" spans="11:11">
      <c r="K4163" s="68"/>
    </row>
    <row r="4164" spans="11:11">
      <c r="K4164" s="68"/>
    </row>
    <row r="4165" spans="11:11">
      <c r="K4165" s="68"/>
    </row>
    <row r="4166" spans="11:11">
      <c r="K4166" s="68"/>
    </row>
    <row r="4167" spans="11:11">
      <c r="K4167" s="68"/>
    </row>
    <row r="4168" spans="11:11">
      <c r="K4168" s="68"/>
    </row>
    <row r="4169" spans="11:11">
      <c r="K4169" s="68"/>
    </row>
    <row r="4170" spans="11:11">
      <c r="K4170" s="68"/>
    </row>
    <row r="4171" spans="11:11">
      <c r="K4171" s="68"/>
    </row>
    <row r="4172" spans="11:11">
      <c r="K4172" s="68"/>
    </row>
    <row r="4173" spans="11:11">
      <c r="K4173" s="68"/>
    </row>
    <row r="4174" spans="11:11">
      <c r="K4174" s="68"/>
    </row>
    <row r="4175" spans="11:11">
      <c r="K4175" s="68"/>
    </row>
    <row r="4176" spans="11:11">
      <c r="K4176" s="68"/>
    </row>
    <row r="4177" spans="11:11">
      <c r="K4177" s="68"/>
    </row>
    <row r="4178" spans="11:11">
      <c r="K4178" s="68"/>
    </row>
    <row r="4179" spans="11:11">
      <c r="K4179" s="68"/>
    </row>
    <row r="4180" spans="11:11">
      <c r="K4180" s="68"/>
    </row>
    <row r="4181" spans="11:11">
      <c r="K4181" s="68"/>
    </row>
    <row r="4182" spans="11:11">
      <c r="K4182" s="68"/>
    </row>
    <row r="4183" spans="11:11">
      <c r="K4183" s="68"/>
    </row>
    <row r="4184" spans="11:11">
      <c r="K4184" s="68"/>
    </row>
    <row r="4185" spans="11:11">
      <c r="K4185" s="68"/>
    </row>
    <row r="4186" spans="11:11">
      <c r="K4186" s="68"/>
    </row>
    <row r="4187" spans="11:11">
      <c r="K4187" s="68"/>
    </row>
    <row r="4188" spans="11:11">
      <c r="K4188" s="68"/>
    </row>
    <row r="4189" spans="11:11">
      <c r="K4189" s="68"/>
    </row>
    <row r="4190" spans="11:11">
      <c r="K4190" s="68"/>
    </row>
    <row r="4191" spans="11:11">
      <c r="K4191" s="68"/>
    </row>
    <row r="4192" spans="11:11">
      <c r="K4192" s="68"/>
    </row>
    <row r="4193" spans="11:11">
      <c r="K4193" s="68"/>
    </row>
    <row r="4194" spans="11:11">
      <c r="K4194" s="68"/>
    </row>
    <row r="4195" spans="11:11">
      <c r="K4195" s="68"/>
    </row>
    <row r="4196" spans="11:11">
      <c r="K4196" s="68"/>
    </row>
    <row r="4197" spans="11:11">
      <c r="K4197" s="68"/>
    </row>
    <row r="4198" spans="11:11">
      <c r="K4198" s="68"/>
    </row>
    <row r="4199" spans="11:11">
      <c r="K4199" s="68"/>
    </row>
    <row r="4200" spans="11:11">
      <c r="K4200" s="68"/>
    </row>
    <row r="4201" spans="11:11">
      <c r="K4201" s="68"/>
    </row>
    <row r="4202" spans="11:11">
      <c r="K4202" s="68"/>
    </row>
    <row r="4203" spans="11:11">
      <c r="K4203" s="68"/>
    </row>
    <row r="4204" spans="11:11">
      <c r="K4204" s="68"/>
    </row>
    <row r="4205" spans="11:11">
      <c r="K4205" s="68"/>
    </row>
    <row r="4206" spans="11:11">
      <c r="K4206" s="68"/>
    </row>
    <row r="4207" spans="11:11">
      <c r="K4207" s="68"/>
    </row>
    <row r="4208" spans="11:11">
      <c r="K4208" s="68"/>
    </row>
    <row r="4209" spans="11:11">
      <c r="K4209" s="68"/>
    </row>
    <row r="4210" spans="11:11">
      <c r="K4210" s="68"/>
    </row>
    <row r="4211" spans="11:11">
      <c r="K4211" s="68"/>
    </row>
    <row r="4212" spans="11:11">
      <c r="K4212" s="68"/>
    </row>
    <row r="4213" spans="11:11">
      <c r="K4213" s="68"/>
    </row>
    <row r="4214" spans="11:11">
      <c r="K4214" s="68"/>
    </row>
    <row r="4215" spans="11:11">
      <c r="K4215" s="68"/>
    </row>
    <row r="4216" spans="11:11">
      <c r="K4216" s="68"/>
    </row>
    <row r="4217" spans="11:11">
      <c r="K4217" s="68"/>
    </row>
    <row r="4218" spans="11:11">
      <c r="K4218" s="68"/>
    </row>
    <row r="4219" spans="11:11">
      <c r="K4219" s="68"/>
    </row>
    <row r="4220" spans="11:11">
      <c r="K4220" s="68"/>
    </row>
    <row r="4221" spans="11:11">
      <c r="K4221" s="68"/>
    </row>
    <row r="4222" spans="11:11">
      <c r="K4222" s="68"/>
    </row>
    <row r="4223" spans="11:11">
      <c r="K4223" s="68"/>
    </row>
    <row r="4224" spans="11:11">
      <c r="K4224" s="68"/>
    </row>
    <row r="4225" spans="11:11">
      <c r="K4225" s="68"/>
    </row>
    <row r="4226" spans="11:11">
      <c r="K4226" s="68"/>
    </row>
    <row r="4227" spans="11:11">
      <c r="K4227" s="68"/>
    </row>
    <row r="4228" spans="11:11">
      <c r="K4228" s="68"/>
    </row>
    <row r="4229" spans="11:11">
      <c r="K4229" s="68"/>
    </row>
    <row r="4230" spans="11:11">
      <c r="K4230" s="68"/>
    </row>
    <row r="4231" spans="11:11">
      <c r="K4231" s="68"/>
    </row>
    <row r="4232" spans="11:11">
      <c r="K4232" s="68"/>
    </row>
    <row r="4233" spans="11:11">
      <c r="K4233" s="68"/>
    </row>
    <row r="4234" spans="11:11">
      <c r="K4234" s="68"/>
    </row>
    <row r="4235" spans="11:11">
      <c r="K4235" s="68"/>
    </row>
    <row r="4236" spans="11:11">
      <c r="K4236" s="68"/>
    </row>
    <row r="4237" spans="11:11">
      <c r="K4237" s="68"/>
    </row>
    <row r="4238" spans="11:11">
      <c r="K4238" s="68"/>
    </row>
    <row r="4239" spans="11:11">
      <c r="K4239" s="68"/>
    </row>
    <row r="4240" spans="11:11">
      <c r="K4240" s="68"/>
    </row>
    <row r="4241" spans="11:11">
      <c r="K4241" s="68"/>
    </row>
    <row r="4242" spans="11:11">
      <c r="K4242" s="68"/>
    </row>
    <row r="4243" spans="11:11">
      <c r="K4243" s="68"/>
    </row>
    <row r="4244" spans="11:11">
      <c r="K4244" s="68"/>
    </row>
    <row r="4245" spans="11:11">
      <c r="K4245" s="68"/>
    </row>
    <row r="4246" spans="11:11">
      <c r="K4246" s="68"/>
    </row>
    <row r="4247" spans="11:11">
      <c r="K4247" s="68"/>
    </row>
    <row r="4248" spans="11:11">
      <c r="K4248" s="68"/>
    </row>
    <row r="4249" spans="11:11">
      <c r="K4249" s="68"/>
    </row>
    <row r="4250" spans="11:11">
      <c r="K4250" s="68"/>
    </row>
    <row r="4251" spans="11:11">
      <c r="K4251" s="68"/>
    </row>
    <row r="4252" spans="11:11">
      <c r="K4252" s="68"/>
    </row>
    <row r="4253" spans="11:11">
      <c r="K4253" s="68"/>
    </row>
    <row r="4254" spans="11:11">
      <c r="K4254" s="68"/>
    </row>
    <row r="4255" spans="11:11">
      <c r="K4255" s="68"/>
    </row>
    <row r="4256" spans="11:11">
      <c r="K4256" s="68"/>
    </row>
    <row r="4257" spans="11:11">
      <c r="K4257" s="68"/>
    </row>
    <row r="4258" spans="11:11">
      <c r="K4258" s="68"/>
    </row>
    <row r="4259" spans="11:11">
      <c r="K4259" s="68"/>
    </row>
    <row r="4260" spans="11:11">
      <c r="K4260" s="68"/>
    </row>
    <row r="4261" spans="11:11">
      <c r="K4261" s="68"/>
    </row>
    <row r="4262" spans="11:11">
      <c r="K4262" s="68"/>
    </row>
    <row r="4263" spans="11:11">
      <c r="K4263" s="68"/>
    </row>
    <row r="4264" spans="11:11">
      <c r="K4264" s="68"/>
    </row>
    <row r="4265" spans="11:11">
      <c r="K4265" s="68"/>
    </row>
    <row r="4266" spans="11:11">
      <c r="K4266" s="68"/>
    </row>
    <row r="4267" spans="11:11">
      <c r="K4267" s="68"/>
    </row>
    <row r="4268" spans="11:11">
      <c r="K4268" s="68"/>
    </row>
    <row r="4269" spans="11:11">
      <c r="K4269" s="68"/>
    </row>
    <row r="4270" spans="11:11">
      <c r="K4270" s="68"/>
    </row>
    <row r="4271" spans="11:11">
      <c r="K4271" s="68"/>
    </row>
    <row r="4272" spans="11:11">
      <c r="K4272" s="68"/>
    </row>
    <row r="4273" spans="11:11">
      <c r="K4273" s="68"/>
    </row>
    <row r="4274" spans="11:11">
      <c r="K4274" s="68"/>
    </row>
    <row r="4275" spans="11:11">
      <c r="K4275" s="68"/>
    </row>
    <row r="4276" spans="11:11">
      <c r="K4276" s="68"/>
    </row>
    <row r="4277" spans="11:11">
      <c r="K4277" s="68"/>
    </row>
    <row r="4278" spans="11:11">
      <c r="K4278" s="68"/>
    </row>
    <row r="4279" spans="11:11">
      <c r="K4279" s="68"/>
    </row>
    <row r="4280" spans="11:11">
      <c r="K4280" s="68"/>
    </row>
    <row r="4281" spans="11:11">
      <c r="K4281" s="68"/>
    </row>
    <row r="4282" spans="11:11">
      <c r="K4282" s="68"/>
    </row>
    <row r="4283" spans="11:11">
      <c r="K4283" s="68"/>
    </row>
    <row r="4284" spans="11:11">
      <c r="K4284" s="68"/>
    </row>
    <row r="4285" spans="11:11">
      <c r="K4285" s="68"/>
    </row>
    <row r="4286" spans="11:11">
      <c r="K4286" s="68"/>
    </row>
    <row r="4287" spans="11:11">
      <c r="K4287" s="68"/>
    </row>
    <row r="4288" spans="11:11">
      <c r="K4288" s="68"/>
    </row>
    <row r="4289" spans="11:11">
      <c r="K4289" s="68"/>
    </row>
    <row r="4290" spans="11:11">
      <c r="K4290" s="68"/>
    </row>
    <row r="4291" spans="11:11">
      <c r="K4291" s="68"/>
    </row>
    <row r="4292" spans="11:11">
      <c r="K4292" s="68"/>
    </row>
    <row r="4293" spans="11:11">
      <c r="K4293" s="68"/>
    </row>
    <row r="4294" spans="11:11">
      <c r="K4294" s="68"/>
    </row>
    <row r="4295" spans="11:11">
      <c r="K4295" s="68"/>
    </row>
    <row r="4296" spans="11:11">
      <c r="K4296" s="68"/>
    </row>
    <row r="4297" spans="11:11">
      <c r="K4297" s="68"/>
    </row>
    <row r="4298" spans="11:11">
      <c r="K4298" s="68"/>
    </row>
    <row r="4299" spans="11:11">
      <c r="K4299" s="68"/>
    </row>
    <row r="4300" spans="11:11">
      <c r="K4300" s="68"/>
    </row>
    <row r="4301" spans="11:11">
      <c r="K4301" s="68"/>
    </row>
    <row r="4302" spans="11:11">
      <c r="K4302" s="68"/>
    </row>
    <row r="4303" spans="11:11">
      <c r="K4303" s="68"/>
    </row>
    <row r="4304" spans="11:11">
      <c r="K4304" s="68"/>
    </row>
    <row r="4305" spans="11:11">
      <c r="K4305" s="68"/>
    </row>
    <row r="4306" spans="11:11">
      <c r="K4306" s="68"/>
    </row>
    <row r="4307" spans="11:11">
      <c r="K4307" s="68"/>
    </row>
    <row r="4308" spans="11:11">
      <c r="K4308" s="68"/>
    </row>
    <row r="4309" spans="11:11">
      <c r="K4309" s="68"/>
    </row>
    <row r="4310" spans="11:11">
      <c r="K4310" s="68"/>
    </row>
    <row r="4311" spans="11:11">
      <c r="K4311" s="68"/>
    </row>
    <row r="4312" spans="11:11">
      <c r="K4312" s="68"/>
    </row>
    <row r="4313" spans="11:11">
      <c r="K4313" s="68"/>
    </row>
    <row r="4314" spans="11:11">
      <c r="K4314" s="68"/>
    </row>
    <row r="4315" spans="11:11">
      <c r="K4315" s="68"/>
    </row>
    <row r="4316" spans="11:11">
      <c r="K4316" s="68"/>
    </row>
    <row r="4317" spans="11:11">
      <c r="K4317" s="68"/>
    </row>
    <row r="4318" spans="11:11">
      <c r="K4318" s="68"/>
    </row>
    <row r="4319" spans="11:11">
      <c r="K4319" s="68"/>
    </row>
    <row r="4320" spans="11:11">
      <c r="K4320" s="68"/>
    </row>
    <row r="4321" spans="11:11">
      <c r="K4321" s="68"/>
    </row>
    <row r="4322" spans="11:11">
      <c r="K4322" s="68"/>
    </row>
    <row r="4323" spans="11:11">
      <c r="K4323" s="68"/>
    </row>
    <row r="4324" spans="11:11">
      <c r="K4324" s="68"/>
    </row>
    <row r="4325" spans="11:11">
      <c r="K4325" s="68"/>
    </row>
    <row r="4326" spans="11:11">
      <c r="K4326" s="68"/>
    </row>
    <row r="4327" spans="11:11">
      <c r="K4327" s="68"/>
    </row>
    <row r="4328" spans="11:11">
      <c r="K4328" s="68"/>
    </row>
    <row r="4329" spans="11:11">
      <c r="K4329" s="68"/>
    </row>
    <row r="4330" spans="11:11">
      <c r="K4330" s="68"/>
    </row>
    <row r="4331" spans="11:11">
      <c r="K4331" s="68"/>
    </row>
    <row r="4332" spans="11:11">
      <c r="K4332" s="68"/>
    </row>
    <row r="4333" spans="11:11">
      <c r="K4333" s="68"/>
    </row>
    <row r="4334" spans="11:11">
      <c r="K4334" s="68"/>
    </row>
    <row r="4335" spans="11:11">
      <c r="K4335" s="68"/>
    </row>
    <row r="4336" spans="11:11">
      <c r="K4336" s="68"/>
    </row>
    <row r="4337" spans="11:11">
      <c r="K4337" s="68"/>
    </row>
    <row r="4338" spans="11:11">
      <c r="K4338" s="68"/>
    </row>
    <row r="4339" spans="11:11">
      <c r="K4339" s="68"/>
    </row>
    <row r="4340" spans="11:11">
      <c r="K4340" s="68"/>
    </row>
    <row r="4341" spans="11:11">
      <c r="K4341" s="68"/>
    </row>
    <row r="4342" spans="11:11">
      <c r="K4342" s="68"/>
    </row>
    <row r="4343" spans="11:11">
      <c r="K4343" s="68"/>
    </row>
    <row r="4344" spans="11:11">
      <c r="K4344" s="68"/>
    </row>
    <row r="4345" spans="11:11">
      <c r="K4345" s="68"/>
    </row>
    <row r="4346" spans="11:11">
      <c r="K4346" s="68"/>
    </row>
    <row r="4347" spans="11:11">
      <c r="K4347" s="68"/>
    </row>
    <row r="4348" spans="11:11">
      <c r="K4348" s="68"/>
    </row>
    <row r="4349" spans="11:11">
      <c r="K4349" s="68"/>
    </row>
    <row r="4350" spans="11:11">
      <c r="K4350" s="68"/>
    </row>
    <row r="4351" spans="11:11">
      <c r="K4351" s="68"/>
    </row>
    <row r="4352" spans="11:11">
      <c r="K4352" s="68"/>
    </row>
    <row r="4353" spans="11:11">
      <c r="K4353" s="68"/>
    </row>
    <row r="4354" spans="11:11">
      <c r="K4354" s="68"/>
    </row>
    <row r="4355" spans="11:11">
      <c r="K4355" s="68"/>
    </row>
    <row r="4356" spans="11:11">
      <c r="K4356" s="68"/>
    </row>
    <row r="4357" spans="11:11">
      <c r="K4357" s="68"/>
    </row>
    <row r="4358" spans="11:11">
      <c r="K4358" s="68"/>
    </row>
    <row r="4359" spans="11:11">
      <c r="K4359" s="68"/>
    </row>
    <row r="4360" spans="11:11">
      <c r="K4360" s="68"/>
    </row>
    <row r="4361" spans="11:11">
      <c r="K4361" s="68"/>
    </row>
    <row r="4362" spans="11:11">
      <c r="K4362" s="68"/>
    </row>
    <row r="4363" spans="11:11">
      <c r="K4363" s="68"/>
    </row>
    <row r="4364" spans="11:11">
      <c r="K4364" s="68"/>
    </row>
    <row r="4365" spans="11:11">
      <c r="K4365" s="68"/>
    </row>
    <row r="4366" spans="11:11">
      <c r="K4366" s="68"/>
    </row>
    <row r="4367" spans="11:11">
      <c r="K4367" s="68"/>
    </row>
    <row r="4368" spans="11:11">
      <c r="K4368" s="68"/>
    </row>
    <row r="4369" spans="11:11">
      <c r="K4369" s="68"/>
    </row>
    <row r="4370" spans="11:11">
      <c r="K4370" s="68"/>
    </row>
    <row r="4371" spans="11:11">
      <c r="K4371" s="68"/>
    </row>
    <row r="4372" spans="11:11">
      <c r="K4372" s="68"/>
    </row>
    <row r="4373" spans="11:11">
      <c r="K4373" s="68"/>
    </row>
    <row r="4374" spans="11:11">
      <c r="K4374" s="68"/>
    </row>
    <row r="4375" spans="11:11">
      <c r="K4375" s="68"/>
    </row>
    <row r="4376" spans="11:11">
      <c r="K4376" s="68"/>
    </row>
    <row r="4377" spans="11:11">
      <c r="K4377" s="68"/>
    </row>
    <row r="4378" spans="11:11">
      <c r="K4378" s="68"/>
    </row>
    <row r="4379" spans="11:11">
      <c r="K4379" s="68"/>
    </row>
    <row r="4380" spans="11:11">
      <c r="K4380" s="68"/>
    </row>
    <row r="4381" spans="11:11">
      <c r="K4381" s="68"/>
    </row>
    <row r="4382" spans="11:11">
      <c r="K4382" s="68"/>
    </row>
    <row r="4383" spans="11:11">
      <c r="K4383" s="68"/>
    </row>
    <row r="4384" spans="11:11">
      <c r="K4384" s="68"/>
    </row>
    <row r="4385" spans="11:11">
      <c r="K4385" s="68"/>
    </row>
    <row r="4386" spans="11:11">
      <c r="K4386" s="68"/>
    </row>
    <row r="4387" spans="11:11">
      <c r="K4387" s="68"/>
    </row>
    <row r="4388" spans="11:11">
      <c r="K4388" s="68"/>
    </row>
    <row r="4389" spans="11:11">
      <c r="K4389" s="68"/>
    </row>
    <row r="4390" spans="11:11">
      <c r="K4390" s="68"/>
    </row>
    <row r="4391" spans="11:11">
      <c r="K4391" s="68"/>
    </row>
    <row r="4392" spans="11:11">
      <c r="K4392" s="68"/>
    </row>
    <row r="4393" spans="11:11">
      <c r="K4393" s="68"/>
    </row>
    <row r="4394" spans="11:11">
      <c r="K4394" s="68"/>
    </row>
    <row r="4395" spans="11:11">
      <c r="K4395" s="68"/>
    </row>
    <row r="4396" spans="11:11">
      <c r="K4396" s="68"/>
    </row>
    <row r="4397" spans="11:11">
      <c r="K4397" s="68"/>
    </row>
    <row r="4398" spans="11:11">
      <c r="K4398" s="68"/>
    </row>
    <row r="4399" spans="11:11">
      <c r="K4399" s="68"/>
    </row>
    <row r="4400" spans="11:11">
      <c r="K4400" s="68"/>
    </row>
    <row r="4401" spans="11:11">
      <c r="K4401" s="68"/>
    </row>
    <row r="4402" spans="11:11">
      <c r="K4402" s="68"/>
    </row>
    <row r="4403" spans="11:11">
      <c r="K4403" s="68"/>
    </row>
    <row r="4404" spans="11:11">
      <c r="K4404" s="68"/>
    </row>
    <row r="4405" spans="11:11">
      <c r="K4405" s="68"/>
    </row>
    <row r="4406" spans="11:11">
      <c r="K4406" s="68"/>
    </row>
    <row r="4407" spans="11:11">
      <c r="K4407" s="68"/>
    </row>
    <row r="4408" spans="11:11">
      <c r="K4408" s="68"/>
    </row>
    <row r="4409" spans="11:11">
      <c r="K4409" s="68"/>
    </row>
    <row r="4410" spans="11:11">
      <c r="K4410" s="68"/>
    </row>
    <row r="4411" spans="11:11">
      <c r="K4411" s="68"/>
    </row>
    <row r="4412" spans="11:11">
      <c r="K4412" s="68"/>
    </row>
    <row r="4413" spans="11:11">
      <c r="K4413" s="68"/>
    </row>
    <row r="4414" spans="11:11">
      <c r="K4414" s="68"/>
    </row>
    <row r="4415" spans="11:11">
      <c r="K4415" s="68"/>
    </row>
    <row r="4416" spans="11:11">
      <c r="K4416" s="68"/>
    </row>
    <row r="4417" spans="11:11">
      <c r="K4417" s="68"/>
    </row>
    <row r="4418" spans="11:11">
      <c r="K4418" s="68"/>
    </row>
    <row r="4419" spans="11:11">
      <c r="K4419" s="68"/>
    </row>
    <row r="4420" spans="11:11">
      <c r="K4420" s="68"/>
    </row>
    <row r="4421" spans="11:11">
      <c r="K4421" s="68"/>
    </row>
    <row r="4422" spans="11:11">
      <c r="K4422" s="68"/>
    </row>
    <row r="4423" spans="11:11">
      <c r="K4423" s="68"/>
    </row>
    <row r="4424" spans="11:11">
      <c r="K4424" s="68"/>
    </row>
    <row r="4425" spans="11:11">
      <c r="K4425" s="68"/>
    </row>
    <row r="4426" spans="11:11">
      <c r="K4426" s="68"/>
    </row>
    <row r="4427" spans="11:11">
      <c r="K4427" s="68"/>
    </row>
    <row r="4428" spans="11:11">
      <c r="K4428" s="68"/>
    </row>
    <row r="4429" spans="11:11">
      <c r="K4429" s="68"/>
    </row>
    <row r="4430" spans="11:11">
      <c r="K4430" s="68"/>
    </row>
    <row r="4431" spans="11:11">
      <c r="K4431" s="68"/>
    </row>
    <row r="4432" spans="11:11">
      <c r="K4432" s="68"/>
    </row>
    <row r="4433" spans="11:11">
      <c r="K4433" s="68"/>
    </row>
    <row r="4434" spans="11:11">
      <c r="K4434" s="68"/>
    </row>
    <row r="4435" spans="11:11">
      <c r="K4435" s="68"/>
    </row>
    <row r="4436" spans="11:11">
      <c r="K4436" s="68"/>
    </row>
    <row r="4437" spans="11:11">
      <c r="K4437" s="68"/>
    </row>
    <row r="4438" spans="11:11">
      <c r="K4438" s="68"/>
    </row>
    <row r="4439" spans="11:11">
      <c r="K4439" s="68"/>
    </row>
    <row r="4440" spans="11:11">
      <c r="K4440" s="68"/>
    </row>
    <row r="4441" spans="11:11">
      <c r="K4441" s="68"/>
    </row>
    <row r="4442" spans="11:11">
      <c r="K4442" s="68"/>
    </row>
    <row r="4443" spans="11:11">
      <c r="K4443" s="68"/>
    </row>
    <row r="4444" spans="11:11">
      <c r="K4444" s="68"/>
    </row>
    <row r="4445" spans="11:11">
      <c r="K4445" s="68"/>
    </row>
    <row r="4446" spans="11:11">
      <c r="K4446" s="68"/>
    </row>
    <row r="4447" spans="11:11">
      <c r="K4447" s="68"/>
    </row>
    <row r="4448" spans="11:11">
      <c r="K4448" s="68"/>
    </row>
    <row r="4449" spans="11:11">
      <c r="K4449" s="68"/>
    </row>
    <row r="4450" spans="11:11">
      <c r="K4450" s="68"/>
    </row>
    <row r="4451" spans="11:11">
      <c r="K4451" s="68"/>
    </row>
    <row r="4452" spans="11:11">
      <c r="K4452" s="68"/>
    </row>
    <row r="4453" spans="11:11">
      <c r="K4453" s="68"/>
    </row>
    <row r="4454" spans="11:11">
      <c r="K4454" s="68"/>
    </row>
    <row r="4455" spans="11:11">
      <c r="K4455" s="68"/>
    </row>
    <row r="4456" spans="11:11">
      <c r="K4456" s="68"/>
    </row>
    <row r="4457" spans="11:11">
      <c r="K4457" s="68"/>
    </row>
    <row r="4458" spans="11:11">
      <c r="K4458" s="68"/>
    </row>
    <row r="4459" spans="11:11">
      <c r="K4459" s="68"/>
    </row>
    <row r="4460" spans="11:11">
      <c r="K4460" s="68"/>
    </row>
    <row r="4461" spans="11:11">
      <c r="K4461" s="68"/>
    </row>
    <row r="4462" spans="11:11">
      <c r="K4462" s="68"/>
    </row>
    <row r="4463" spans="11:11">
      <c r="K4463" s="68"/>
    </row>
    <row r="4464" spans="11:11">
      <c r="K4464" s="68"/>
    </row>
    <row r="4465" spans="11:11">
      <c r="K4465" s="68"/>
    </row>
    <row r="4466" spans="11:11">
      <c r="K4466" s="68"/>
    </row>
    <row r="4467" spans="11:11">
      <c r="K4467" s="68"/>
    </row>
    <row r="4468" spans="11:11">
      <c r="K4468" s="68"/>
    </row>
    <row r="4469" spans="11:11">
      <c r="K4469" s="68"/>
    </row>
    <row r="4470" spans="11:11">
      <c r="K4470" s="68"/>
    </row>
    <row r="4471" spans="11:11">
      <c r="K4471" s="68"/>
    </row>
    <row r="4472" spans="11:11">
      <c r="K4472" s="68"/>
    </row>
    <row r="4473" spans="11:11">
      <c r="K4473" s="68"/>
    </row>
    <row r="4474" spans="11:11">
      <c r="K4474" s="68"/>
    </row>
    <row r="4475" spans="11:11">
      <c r="K4475" s="68"/>
    </row>
    <row r="4476" spans="11:11">
      <c r="K4476" s="68"/>
    </row>
    <row r="4477" spans="11:11">
      <c r="K4477" s="68"/>
    </row>
    <row r="4478" spans="11:11">
      <c r="K4478" s="68"/>
    </row>
    <row r="4479" spans="11:11">
      <c r="K4479" s="68"/>
    </row>
    <row r="4480" spans="11:11">
      <c r="K4480" s="68"/>
    </row>
    <row r="4481" spans="11:11">
      <c r="K4481" s="68"/>
    </row>
    <row r="4482" spans="11:11">
      <c r="K4482" s="68"/>
    </row>
    <row r="4483" spans="11:11">
      <c r="K4483" s="68"/>
    </row>
    <row r="4484" spans="11:11">
      <c r="K4484" s="68"/>
    </row>
    <row r="4485" spans="11:11">
      <c r="K4485" s="68"/>
    </row>
    <row r="4486" spans="11:11">
      <c r="K4486" s="68"/>
    </row>
    <row r="4487" spans="11:11">
      <c r="K4487" s="68"/>
    </row>
    <row r="4488" spans="11:11">
      <c r="K4488" s="68"/>
    </row>
    <row r="4489" spans="11:11">
      <c r="K4489" s="68"/>
    </row>
    <row r="4490" spans="11:11">
      <c r="K4490" s="68"/>
    </row>
    <row r="4491" spans="11:11">
      <c r="K4491" s="68"/>
    </row>
    <row r="4492" spans="11:11">
      <c r="K4492" s="68"/>
    </row>
    <row r="4493" spans="11:11">
      <c r="K4493" s="68"/>
    </row>
    <row r="4494" spans="11:11">
      <c r="K4494" s="68"/>
    </row>
    <row r="4495" spans="11:11">
      <c r="K4495" s="68"/>
    </row>
    <row r="4496" spans="11:11">
      <c r="K4496" s="68"/>
    </row>
    <row r="4497" spans="11:11">
      <c r="K4497" s="68"/>
    </row>
    <row r="4498" spans="11:11">
      <c r="K4498" s="68"/>
    </row>
    <row r="4499" spans="11:11">
      <c r="K4499" s="68"/>
    </row>
    <row r="4500" spans="11:11">
      <c r="K4500" s="68"/>
    </row>
    <row r="4501" spans="11:11">
      <c r="K4501" s="68"/>
    </row>
    <row r="4502" spans="11:11">
      <c r="K4502" s="68"/>
    </row>
    <row r="4503" spans="11:11">
      <c r="K4503" s="68"/>
    </row>
    <row r="4504" spans="11:11">
      <c r="K4504" s="68"/>
    </row>
    <row r="4505" spans="11:11">
      <c r="K4505" s="68"/>
    </row>
    <row r="4506" spans="11:11">
      <c r="K4506" s="68"/>
    </row>
    <row r="4507" spans="11:11">
      <c r="K4507" s="68"/>
    </row>
    <row r="4508" spans="11:11">
      <c r="K4508" s="68"/>
    </row>
    <row r="4509" spans="11:11">
      <c r="K4509" s="68"/>
    </row>
    <row r="4510" spans="11:11">
      <c r="K4510" s="68"/>
    </row>
    <row r="4511" spans="11:11">
      <c r="K4511" s="68"/>
    </row>
    <row r="4512" spans="11:11">
      <c r="K4512" s="68"/>
    </row>
    <row r="4513" spans="11:11">
      <c r="K4513" s="68"/>
    </row>
    <row r="4514" spans="11:11">
      <c r="K4514" s="68"/>
    </row>
    <row r="4515" spans="11:11">
      <c r="K4515" s="68"/>
    </row>
    <row r="4516" spans="11:11">
      <c r="K4516" s="68"/>
    </row>
    <row r="4517" spans="11:11">
      <c r="K4517" s="68"/>
    </row>
    <row r="4518" spans="11:11">
      <c r="K4518" s="68"/>
    </row>
    <row r="4519" spans="11:11">
      <c r="K4519" s="68"/>
    </row>
    <row r="4520" spans="11:11">
      <c r="K4520" s="68"/>
    </row>
    <row r="4521" spans="11:11">
      <c r="K4521" s="68"/>
    </row>
    <row r="4522" spans="11:11">
      <c r="K4522" s="68"/>
    </row>
    <row r="4523" spans="11:11">
      <c r="K4523" s="68"/>
    </row>
    <row r="4524" spans="11:11">
      <c r="K4524" s="68"/>
    </row>
    <row r="4525" spans="11:11">
      <c r="K4525" s="68"/>
    </row>
    <row r="4526" spans="11:11">
      <c r="K4526" s="68"/>
    </row>
    <row r="4527" spans="11:11">
      <c r="K4527" s="68"/>
    </row>
    <row r="4528" spans="11:11">
      <c r="K4528" s="68"/>
    </row>
    <row r="4529" spans="11:11">
      <c r="K4529" s="68"/>
    </row>
    <row r="4530" spans="11:11">
      <c r="K4530" s="68"/>
    </row>
    <row r="4531" spans="11:11">
      <c r="K4531" s="68"/>
    </row>
    <row r="4532" spans="11:11">
      <c r="K4532" s="68"/>
    </row>
    <row r="4533" spans="11:11">
      <c r="K4533" s="68"/>
    </row>
    <row r="4534" spans="11:11">
      <c r="K4534" s="68"/>
    </row>
    <row r="4535" spans="11:11">
      <c r="K4535" s="68"/>
    </row>
    <row r="4536" spans="11:11">
      <c r="K4536" s="68"/>
    </row>
    <row r="4537" spans="11:11">
      <c r="K4537" s="68"/>
    </row>
    <row r="4538" spans="11:11">
      <c r="K4538" s="68"/>
    </row>
    <row r="4539" spans="11:11">
      <c r="K4539" s="68"/>
    </row>
    <row r="4540" spans="11:11">
      <c r="K4540" s="68"/>
    </row>
    <row r="4541" spans="11:11">
      <c r="K4541" s="68"/>
    </row>
    <row r="4542" spans="11:11">
      <c r="K4542" s="68"/>
    </row>
    <row r="4543" spans="11:11">
      <c r="K4543" s="68"/>
    </row>
    <row r="4544" spans="11:11">
      <c r="K4544" s="68"/>
    </row>
    <row r="4545" spans="11:11">
      <c r="K4545" s="68"/>
    </row>
    <row r="4546" spans="11:11">
      <c r="K4546" s="68"/>
    </row>
    <row r="4547" spans="11:11">
      <c r="K4547" s="68"/>
    </row>
    <row r="4548" spans="11:11">
      <c r="K4548" s="68"/>
    </row>
    <row r="4549" spans="11:11">
      <c r="K4549" s="68"/>
    </row>
    <row r="4550" spans="11:11">
      <c r="K4550" s="68"/>
    </row>
    <row r="4551" spans="11:11">
      <c r="K4551" s="68"/>
    </row>
    <row r="4552" spans="11:11">
      <c r="K4552" s="68"/>
    </row>
    <row r="4553" spans="11:11">
      <c r="K4553" s="68"/>
    </row>
    <row r="4554" spans="11:11">
      <c r="K4554" s="68"/>
    </row>
    <row r="4555" spans="11:11">
      <c r="K4555" s="68"/>
    </row>
    <row r="4556" spans="11:11">
      <c r="K4556" s="68"/>
    </row>
    <row r="4557" spans="11:11">
      <c r="K4557" s="68"/>
    </row>
    <row r="4558" spans="11:11">
      <c r="K4558" s="68"/>
    </row>
    <row r="4559" spans="11:11">
      <c r="K4559" s="68"/>
    </row>
    <row r="4560" spans="11:11">
      <c r="K4560" s="68"/>
    </row>
    <row r="4561" spans="11:11">
      <c r="K4561" s="68"/>
    </row>
    <row r="4562" spans="11:11">
      <c r="K4562" s="68"/>
    </row>
    <row r="4563" spans="11:11">
      <c r="K4563" s="68"/>
    </row>
    <row r="4564" spans="11:11">
      <c r="K4564" s="68"/>
    </row>
    <row r="4565" spans="11:11">
      <c r="K4565" s="68"/>
    </row>
    <row r="4566" spans="11:11">
      <c r="K4566" s="68"/>
    </row>
    <row r="4567" spans="11:11">
      <c r="K4567" s="68"/>
    </row>
    <row r="4568" spans="11:11">
      <c r="K4568" s="68"/>
    </row>
    <row r="4569" spans="11:11">
      <c r="K4569" s="68"/>
    </row>
    <row r="4570" spans="11:11">
      <c r="K4570" s="68"/>
    </row>
    <row r="4571" spans="11:11">
      <c r="K4571" s="68"/>
    </row>
    <row r="4572" spans="11:11">
      <c r="K4572" s="68"/>
    </row>
    <row r="4573" spans="11:11">
      <c r="K4573" s="68"/>
    </row>
    <row r="4574" spans="11:11">
      <c r="K4574" s="68"/>
    </row>
    <row r="4575" spans="11:11">
      <c r="K4575" s="68"/>
    </row>
    <row r="4576" spans="11:11">
      <c r="K4576" s="68"/>
    </row>
    <row r="4577" spans="11:11">
      <c r="K4577" s="68"/>
    </row>
    <row r="4578" spans="11:11">
      <c r="K4578" s="68"/>
    </row>
    <row r="4579" spans="11:11">
      <c r="K4579" s="68"/>
    </row>
    <row r="4580" spans="11:11">
      <c r="K4580" s="68"/>
    </row>
    <row r="4581" spans="11:11">
      <c r="K4581" s="68"/>
    </row>
    <row r="4582" spans="11:11">
      <c r="K4582" s="68"/>
    </row>
    <row r="4583" spans="11:11">
      <c r="K4583" s="68"/>
    </row>
    <row r="4584" spans="11:11">
      <c r="K4584" s="68"/>
    </row>
    <row r="4585" spans="11:11">
      <c r="K4585" s="68"/>
    </row>
    <row r="4586" spans="11:11">
      <c r="K4586" s="68"/>
    </row>
    <row r="4587" spans="11:11">
      <c r="K4587" s="68"/>
    </row>
    <row r="4588" spans="11:11">
      <c r="K4588" s="68"/>
    </row>
    <row r="4589" spans="11:11">
      <c r="K4589" s="68"/>
    </row>
    <row r="4590" spans="11:11">
      <c r="K4590" s="68"/>
    </row>
    <row r="4591" spans="11:11">
      <c r="K4591" s="68"/>
    </row>
    <row r="4592" spans="11:11">
      <c r="K4592" s="68"/>
    </row>
    <row r="4593" spans="11:11">
      <c r="K4593" s="68"/>
    </row>
    <row r="4594" spans="11:11">
      <c r="K4594" s="68"/>
    </row>
    <row r="4595" spans="11:11">
      <c r="K4595" s="68"/>
    </row>
    <row r="4596" spans="11:11">
      <c r="K4596" s="68"/>
    </row>
    <row r="4597" spans="11:11">
      <c r="K4597" s="68"/>
    </row>
    <row r="4598" spans="11:11">
      <c r="K4598" s="68"/>
    </row>
    <row r="4599" spans="11:11">
      <c r="K4599" s="68"/>
    </row>
    <row r="4600" spans="11:11">
      <c r="K4600" s="68"/>
    </row>
    <row r="4601" spans="11:11">
      <c r="K4601" s="68"/>
    </row>
    <row r="4602" spans="11:11">
      <c r="K4602" s="68"/>
    </row>
    <row r="4603" spans="11:11">
      <c r="K4603" s="68"/>
    </row>
    <row r="4604" spans="11:11">
      <c r="K4604" s="68"/>
    </row>
    <row r="4605" spans="11:11">
      <c r="K4605" s="68"/>
    </row>
    <row r="4606" spans="11:11">
      <c r="K4606" s="68"/>
    </row>
    <row r="4607" spans="11:11">
      <c r="K4607" s="68"/>
    </row>
    <row r="4608" spans="11:11">
      <c r="K4608" s="68"/>
    </row>
    <row r="4609" spans="11:11">
      <c r="K4609" s="68"/>
    </row>
    <row r="4610" spans="11:11">
      <c r="K4610" s="68"/>
    </row>
    <row r="4611" spans="11:11">
      <c r="K4611" s="68"/>
    </row>
    <row r="4612" spans="11:11">
      <c r="K4612" s="68"/>
    </row>
    <row r="4613" spans="11:11">
      <c r="K4613" s="68"/>
    </row>
    <row r="4614" spans="11:11">
      <c r="K4614" s="68"/>
    </row>
    <row r="4615" spans="11:11">
      <c r="K4615" s="68"/>
    </row>
    <row r="4616" spans="11:11">
      <c r="K4616" s="68"/>
    </row>
    <row r="4617" spans="11:11">
      <c r="K4617" s="68"/>
    </row>
    <row r="4618" spans="11:11">
      <c r="K4618" s="68"/>
    </row>
    <row r="4619" spans="11:11">
      <c r="K4619" s="68"/>
    </row>
    <row r="4620" spans="11:11">
      <c r="K4620" s="68"/>
    </row>
    <row r="4621" spans="11:11">
      <c r="K4621" s="68"/>
    </row>
    <row r="4622" spans="11:11">
      <c r="K4622" s="68"/>
    </row>
    <row r="4623" spans="11:11">
      <c r="K4623" s="68"/>
    </row>
    <row r="4624" spans="11:11">
      <c r="K4624" s="68"/>
    </row>
    <row r="4625" spans="11:11">
      <c r="K4625" s="68"/>
    </row>
    <row r="4626" spans="11:11">
      <c r="K4626" s="68"/>
    </row>
    <row r="4627" spans="11:11">
      <c r="K4627" s="68"/>
    </row>
    <row r="4628" spans="11:11">
      <c r="K4628" s="68"/>
    </row>
    <row r="4629" spans="11:11">
      <c r="K4629" s="68"/>
    </row>
    <row r="4630" spans="11:11">
      <c r="K4630" s="68"/>
    </row>
    <row r="4631" spans="11:11">
      <c r="K4631" s="68"/>
    </row>
    <row r="4632" spans="11:11">
      <c r="K4632" s="68"/>
    </row>
    <row r="4633" spans="11:11">
      <c r="K4633" s="68"/>
    </row>
    <row r="4634" spans="11:11">
      <c r="K4634" s="68"/>
    </row>
    <row r="4635" spans="11:11">
      <c r="K4635" s="68"/>
    </row>
    <row r="4636" spans="11:11">
      <c r="K4636" s="68"/>
    </row>
    <row r="4637" spans="11:11">
      <c r="K4637" s="68"/>
    </row>
    <row r="4638" spans="11:11">
      <c r="K4638" s="68"/>
    </row>
    <row r="4639" spans="11:11">
      <c r="K4639" s="68"/>
    </row>
    <row r="4640" spans="11:11">
      <c r="K4640" s="68"/>
    </row>
    <row r="4641" spans="11:11">
      <c r="K4641" s="68"/>
    </row>
    <row r="4642" spans="11:11">
      <c r="K4642" s="68"/>
    </row>
    <row r="4643" spans="11:11">
      <c r="K4643" s="68"/>
    </row>
    <row r="4644" spans="11:11">
      <c r="K4644" s="68"/>
    </row>
    <row r="4645" spans="11:11">
      <c r="K4645" s="68"/>
    </row>
    <row r="4646" spans="11:11">
      <c r="K4646" s="68"/>
    </row>
    <row r="4647" spans="11:11">
      <c r="K4647" s="68"/>
    </row>
    <row r="4648" spans="11:11">
      <c r="K4648" s="68"/>
    </row>
    <row r="4649" spans="11:11">
      <c r="K4649" s="68"/>
    </row>
    <row r="4650" spans="11:11">
      <c r="K4650" s="68"/>
    </row>
    <row r="4651" spans="11:11">
      <c r="K4651" s="68"/>
    </row>
    <row r="4652" spans="11:11">
      <c r="K4652" s="68"/>
    </row>
    <row r="4653" spans="11:11">
      <c r="K4653" s="68"/>
    </row>
    <row r="4654" spans="11:11">
      <c r="K4654" s="68"/>
    </row>
    <row r="4655" spans="11:11">
      <c r="K4655" s="68"/>
    </row>
    <row r="4656" spans="11:11">
      <c r="K4656" s="68"/>
    </row>
    <row r="4657" spans="11:11">
      <c r="K4657" s="68"/>
    </row>
    <row r="4658" spans="11:11">
      <c r="K4658" s="68"/>
    </row>
    <row r="4659" spans="11:11">
      <c r="K4659" s="68"/>
    </row>
    <row r="4660" spans="11:11">
      <c r="K4660" s="68"/>
    </row>
    <row r="4661" spans="11:11">
      <c r="K4661" s="68"/>
    </row>
    <row r="4662" spans="11:11">
      <c r="K4662" s="68"/>
    </row>
    <row r="4663" spans="11:11">
      <c r="K4663" s="68"/>
    </row>
    <row r="4664" spans="11:11">
      <c r="K4664" s="68"/>
    </row>
    <row r="4665" spans="11:11">
      <c r="K4665" s="68"/>
    </row>
    <row r="4666" spans="11:11">
      <c r="K4666" s="68"/>
    </row>
    <row r="4667" spans="11:11">
      <c r="K4667" s="68"/>
    </row>
    <row r="4668" spans="11:11">
      <c r="K4668" s="68"/>
    </row>
    <row r="4669" spans="11:11">
      <c r="K4669" s="68"/>
    </row>
    <row r="4670" spans="11:11">
      <c r="K4670" s="68"/>
    </row>
    <row r="4671" spans="11:11">
      <c r="K4671" s="68"/>
    </row>
    <row r="4672" spans="11:11">
      <c r="K4672" s="68"/>
    </row>
    <row r="4673" spans="11:11">
      <c r="K4673" s="68"/>
    </row>
    <row r="4674" spans="11:11">
      <c r="K4674" s="68"/>
    </row>
    <row r="4675" spans="11:11">
      <c r="K4675" s="68"/>
    </row>
    <row r="4676" spans="11:11">
      <c r="K4676" s="68"/>
    </row>
    <row r="4677" spans="11:11">
      <c r="K4677" s="68"/>
    </row>
    <row r="4678" spans="11:11">
      <c r="K4678" s="68"/>
    </row>
    <row r="4679" spans="11:11">
      <c r="K4679" s="68"/>
    </row>
    <row r="4680" spans="11:11">
      <c r="K4680" s="68"/>
    </row>
    <row r="4681" spans="11:11">
      <c r="K4681" s="68"/>
    </row>
    <row r="4682" spans="11:11">
      <c r="K4682" s="68"/>
    </row>
    <row r="4683" spans="11:11">
      <c r="K4683" s="68"/>
    </row>
    <row r="4684" spans="11:11">
      <c r="K4684" s="68"/>
    </row>
    <row r="4685" spans="11:11">
      <c r="K4685" s="68"/>
    </row>
    <row r="4686" spans="11:11">
      <c r="K4686" s="68"/>
    </row>
    <row r="4687" spans="11:11">
      <c r="K4687" s="68"/>
    </row>
    <row r="4688" spans="11:11">
      <c r="K4688" s="68"/>
    </row>
    <row r="4689" spans="11:11">
      <c r="K4689" s="68"/>
    </row>
    <row r="4690" spans="11:11">
      <c r="K4690" s="68"/>
    </row>
    <row r="4691" spans="11:11">
      <c r="K4691" s="68"/>
    </row>
    <row r="4692" spans="11:11">
      <c r="K4692" s="68"/>
    </row>
    <row r="4693" spans="11:11">
      <c r="K4693" s="68"/>
    </row>
    <row r="4694" spans="11:11">
      <c r="K4694" s="68"/>
    </row>
    <row r="4695" spans="11:11">
      <c r="K4695" s="68"/>
    </row>
    <row r="4696" spans="11:11">
      <c r="K4696" s="68"/>
    </row>
    <row r="4697" spans="11:11">
      <c r="K4697" s="68"/>
    </row>
    <row r="4698" spans="11:11">
      <c r="K4698" s="68"/>
    </row>
    <row r="4699" spans="11:11">
      <c r="K4699" s="68"/>
    </row>
    <row r="4700" spans="11:11">
      <c r="K4700" s="68"/>
    </row>
    <row r="4701" spans="11:11">
      <c r="K4701" s="68"/>
    </row>
    <row r="4702" spans="11:11">
      <c r="K4702" s="68"/>
    </row>
    <row r="4703" spans="11:11">
      <c r="K4703" s="68"/>
    </row>
    <row r="4704" spans="11:11">
      <c r="K4704" s="68"/>
    </row>
    <row r="4705" spans="11:11">
      <c r="K4705" s="68"/>
    </row>
    <row r="4706" spans="11:11">
      <c r="K4706" s="68"/>
    </row>
    <row r="4707" spans="11:11">
      <c r="K4707" s="68"/>
    </row>
    <row r="4708" spans="11:11">
      <c r="K4708" s="68"/>
    </row>
    <row r="4709" spans="11:11">
      <c r="K4709" s="68"/>
    </row>
    <row r="4710" spans="11:11">
      <c r="K4710" s="68"/>
    </row>
    <row r="4711" spans="11:11">
      <c r="K4711" s="68"/>
    </row>
    <row r="4712" spans="11:11">
      <c r="K4712" s="68"/>
    </row>
    <row r="4713" spans="11:11">
      <c r="K4713" s="68"/>
    </row>
    <row r="4714" spans="11:11">
      <c r="K4714" s="68"/>
    </row>
    <row r="4715" spans="11:11">
      <c r="K4715" s="68"/>
    </row>
    <row r="4716" spans="11:11">
      <c r="K4716" s="68"/>
    </row>
    <row r="4717" spans="11:11">
      <c r="K4717" s="68"/>
    </row>
    <row r="4718" spans="11:11">
      <c r="K4718" s="68"/>
    </row>
    <row r="4719" spans="11:11">
      <c r="K4719" s="68"/>
    </row>
    <row r="4720" spans="11:11">
      <c r="K4720" s="68"/>
    </row>
    <row r="4721" spans="11:11">
      <c r="K4721" s="68"/>
    </row>
    <row r="4722" spans="11:11">
      <c r="K4722" s="68"/>
    </row>
    <row r="4723" spans="11:11">
      <c r="K4723" s="68"/>
    </row>
    <row r="4724" spans="11:11">
      <c r="K4724" s="68"/>
    </row>
    <row r="4725" spans="11:11">
      <c r="K4725" s="68"/>
    </row>
    <row r="4726" spans="11:11">
      <c r="K4726" s="68"/>
    </row>
    <row r="4727" spans="11:11">
      <c r="K4727" s="68"/>
    </row>
    <row r="4728" spans="11:11">
      <c r="K4728" s="68"/>
    </row>
    <row r="4729" spans="11:11">
      <c r="K4729" s="68"/>
    </row>
    <row r="4730" spans="11:11">
      <c r="K4730" s="68"/>
    </row>
    <row r="4731" spans="11:11">
      <c r="K4731" s="68"/>
    </row>
    <row r="4732" spans="11:11">
      <c r="K4732" s="68"/>
    </row>
    <row r="4733" spans="11:11">
      <c r="K4733" s="68"/>
    </row>
    <row r="4734" spans="11:11">
      <c r="K4734" s="68"/>
    </row>
    <row r="4735" spans="11:11">
      <c r="K4735" s="68"/>
    </row>
    <row r="4736" spans="11:11">
      <c r="K4736" s="68"/>
    </row>
    <row r="4737" spans="11:11">
      <c r="K4737" s="68"/>
    </row>
    <row r="4738" spans="11:11">
      <c r="K4738" s="68"/>
    </row>
    <row r="4739" spans="11:11">
      <c r="K4739" s="68"/>
    </row>
    <row r="4740" spans="11:11">
      <c r="K4740" s="68"/>
    </row>
    <row r="4741" spans="11:11">
      <c r="K4741" s="68"/>
    </row>
    <row r="4742" spans="11:11">
      <c r="K4742" s="68"/>
    </row>
    <row r="4743" spans="11:11">
      <c r="K4743" s="68"/>
    </row>
    <row r="4744" spans="11:11">
      <c r="K4744" s="68"/>
    </row>
    <row r="4745" spans="11:11">
      <c r="K4745" s="68"/>
    </row>
    <row r="4746" spans="11:11">
      <c r="K4746" s="68"/>
    </row>
    <row r="4747" spans="11:11">
      <c r="K4747" s="68"/>
    </row>
    <row r="4748" spans="11:11">
      <c r="K4748" s="68"/>
    </row>
    <row r="4749" spans="11:11">
      <c r="K4749" s="68"/>
    </row>
    <row r="4750" spans="11:11">
      <c r="K4750" s="68"/>
    </row>
    <row r="4751" spans="11:11">
      <c r="K4751" s="68"/>
    </row>
    <row r="4752" spans="11:11">
      <c r="K4752" s="68"/>
    </row>
    <row r="4753" spans="11:11">
      <c r="K4753" s="68"/>
    </row>
    <row r="4754" spans="11:11">
      <c r="K4754" s="68"/>
    </row>
    <row r="4755" spans="11:11">
      <c r="K4755" s="68"/>
    </row>
    <row r="4756" spans="11:11">
      <c r="K4756" s="68"/>
    </row>
    <row r="4757" spans="11:11">
      <c r="K4757" s="68"/>
    </row>
    <row r="4758" spans="11:11">
      <c r="K4758" s="68"/>
    </row>
    <row r="4759" spans="11:11">
      <c r="K4759" s="68"/>
    </row>
    <row r="4760" spans="11:11">
      <c r="K4760" s="68"/>
    </row>
    <row r="4761" spans="11:11">
      <c r="K4761" s="68"/>
    </row>
    <row r="4762" spans="11:11">
      <c r="K4762" s="68"/>
    </row>
    <row r="4763" spans="11:11">
      <c r="K4763" s="68"/>
    </row>
    <row r="4764" spans="11:11">
      <c r="K4764" s="68"/>
    </row>
    <row r="4765" spans="11:11">
      <c r="K4765" s="68"/>
    </row>
    <row r="4766" spans="11:11">
      <c r="K4766" s="68"/>
    </row>
    <row r="4767" spans="11:11">
      <c r="K4767" s="68"/>
    </row>
    <row r="4768" spans="11:11">
      <c r="K4768" s="68"/>
    </row>
    <row r="4769" spans="11:11">
      <c r="K4769" s="68"/>
    </row>
    <row r="4770" spans="11:11">
      <c r="K4770" s="68"/>
    </row>
    <row r="4771" spans="11:11">
      <c r="K4771" s="68"/>
    </row>
    <row r="4772" spans="11:11">
      <c r="K4772" s="68"/>
    </row>
    <row r="4773" spans="11:11">
      <c r="K4773" s="68"/>
    </row>
    <row r="4774" spans="11:11">
      <c r="K4774" s="68"/>
    </row>
    <row r="4775" spans="11:11">
      <c r="K4775" s="68"/>
    </row>
    <row r="4776" spans="11:11">
      <c r="K4776" s="68"/>
    </row>
    <row r="4777" spans="11:11">
      <c r="K4777" s="68"/>
    </row>
    <row r="4778" spans="11:11">
      <c r="K4778" s="68"/>
    </row>
    <row r="4779" spans="11:11">
      <c r="K4779" s="68"/>
    </row>
    <row r="4780" spans="11:11">
      <c r="K4780" s="68"/>
    </row>
    <row r="4781" spans="11:11">
      <c r="K4781" s="68"/>
    </row>
    <row r="4782" spans="11:11">
      <c r="K4782" s="68"/>
    </row>
    <row r="4783" spans="11:11">
      <c r="K4783" s="68"/>
    </row>
    <row r="4784" spans="11:11">
      <c r="K4784" s="68"/>
    </row>
    <row r="4785" spans="11:11">
      <c r="K4785" s="68"/>
    </row>
    <row r="4786" spans="11:11">
      <c r="K4786" s="68"/>
    </row>
    <row r="4787" spans="11:11">
      <c r="K4787" s="68"/>
    </row>
    <row r="4788" spans="11:11">
      <c r="K4788" s="68"/>
    </row>
    <row r="4789" spans="11:11">
      <c r="K4789" s="68"/>
    </row>
    <row r="4790" spans="11:11">
      <c r="K4790" s="68"/>
    </row>
    <row r="4791" spans="11:11">
      <c r="K4791" s="68"/>
    </row>
    <row r="4792" spans="11:11">
      <c r="K4792" s="68"/>
    </row>
    <row r="4793" spans="11:11">
      <c r="K4793" s="68"/>
    </row>
    <row r="4794" spans="11:11">
      <c r="K4794" s="68"/>
    </row>
    <row r="4795" spans="11:11">
      <c r="K4795" s="68"/>
    </row>
    <row r="4796" spans="11:11">
      <c r="K4796" s="68"/>
    </row>
    <row r="4797" spans="11:11">
      <c r="K4797" s="68"/>
    </row>
    <row r="4798" spans="11:11">
      <c r="K4798" s="68"/>
    </row>
    <row r="4799" spans="11:11">
      <c r="K4799" s="68"/>
    </row>
    <row r="4800" spans="11:11">
      <c r="K4800" s="68"/>
    </row>
    <row r="4801" spans="11:11">
      <c r="K4801" s="68"/>
    </row>
    <row r="4802" spans="11:11">
      <c r="K4802" s="68"/>
    </row>
    <row r="4803" spans="11:11">
      <c r="K4803" s="68"/>
    </row>
    <row r="4804" spans="11:11">
      <c r="K4804" s="68"/>
    </row>
    <row r="4805" spans="11:11">
      <c r="K4805" s="68"/>
    </row>
    <row r="4806" spans="11:11">
      <c r="K4806" s="68"/>
    </row>
    <row r="4807" spans="11:11">
      <c r="K4807" s="68"/>
    </row>
    <row r="4808" spans="11:11">
      <c r="K4808" s="68"/>
    </row>
    <row r="4809" spans="11:11">
      <c r="K4809" s="68"/>
    </row>
    <row r="4810" spans="11:11">
      <c r="K4810" s="68"/>
    </row>
    <row r="4811" spans="11:11">
      <c r="K4811" s="68"/>
    </row>
    <row r="4812" spans="11:11">
      <c r="K4812" s="68"/>
    </row>
    <row r="4813" spans="11:11">
      <c r="K4813" s="68"/>
    </row>
    <row r="4814" spans="11:11">
      <c r="K4814" s="68"/>
    </row>
    <row r="4815" spans="11:11">
      <c r="K4815" s="68"/>
    </row>
    <row r="4816" spans="11:11">
      <c r="K4816" s="68"/>
    </row>
    <row r="4817" spans="11:11">
      <c r="K4817" s="68"/>
    </row>
    <row r="4818" spans="11:11">
      <c r="K4818" s="68"/>
    </row>
    <row r="4819" spans="11:11">
      <c r="K4819" s="68"/>
    </row>
    <row r="4820" spans="11:11">
      <c r="K4820" s="68"/>
    </row>
    <row r="4821" spans="11:11">
      <c r="K4821" s="68"/>
    </row>
    <row r="4822" spans="11:11">
      <c r="K4822" s="68"/>
    </row>
    <row r="4823" spans="11:11">
      <c r="K4823" s="68"/>
    </row>
    <row r="4824" spans="11:11">
      <c r="K4824" s="68"/>
    </row>
    <row r="4825" spans="11:11">
      <c r="K4825" s="68"/>
    </row>
    <row r="4826" spans="11:11">
      <c r="K4826" s="68"/>
    </row>
    <row r="4827" spans="11:11">
      <c r="K4827" s="68"/>
    </row>
    <row r="4828" spans="11:11">
      <c r="K4828" s="68"/>
    </row>
    <row r="4829" spans="11:11">
      <c r="K4829" s="68"/>
    </row>
    <row r="4830" spans="11:11">
      <c r="K4830" s="68"/>
    </row>
    <row r="4831" spans="11:11">
      <c r="K4831" s="68"/>
    </row>
    <row r="4832" spans="11:11">
      <c r="K4832" s="68"/>
    </row>
    <row r="4833" spans="11:11">
      <c r="K4833" s="68"/>
    </row>
    <row r="4834" spans="11:11">
      <c r="K4834" s="68"/>
    </row>
    <row r="4835" spans="11:11">
      <c r="K4835" s="68"/>
    </row>
    <row r="4836" spans="11:11">
      <c r="K4836" s="68"/>
    </row>
    <row r="4837" spans="11:11">
      <c r="K4837" s="68"/>
    </row>
    <row r="4838" spans="11:11">
      <c r="K4838" s="68"/>
    </row>
    <row r="4839" spans="11:11">
      <c r="K4839" s="68"/>
    </row>
    <row r="4840" spans="11:11">
      <c r="K4840" s="68"/>
    </row>
    <row r="4841" spans="11:11">
      <c r="K4841" s="68"/>
    </row>
    <row r="4842" spans="11:11">
      <c r="K4842" s="68"/>
    </row>
    <row r="4843" spans="11:11">
      <c r="K4843" s="68"/>
    </row>
    <row r="4844" spans="11:11">
      <c r="K4844" s="68"/>
    </row>
    <row r="4845" spans="11:11">
      <c r="K4845" s="68"/>
    </row>
    <row r="4846" spans="11:11">
      <c r="K4846" s="68"/>
    </row>
    <row r="4847" spans="11:11">
      <c r="K4847" s="68"/>
    </row>
    <row r="4848" spans="11:11">
      <c r="K4848" s="68"/>
    </row>
    <row r="4849" spans="11:11">
      <c r="K4849" s="68"/>
    </row>
    <row r="4850" spans="11:11">
      <c r="K4850" s="68"/>
    </row>
    <row r="4851" spans="11:11">
      <c r="K4851" s="68"/>
    </row>
    <row r="4852" spans="11:11">
      <c r="K4852" s="68"/>
    </row>
    <row r="4853" spans="11:11">
      <c r="K4853" s="68"/>
    </row>
    <row r="4854" spans="11:11">
      <c r="K4854" s="68"/>
    </row>
    <row r="4855" spans="11:11">
      <c r="K4855" s="68"/>
    </row>
    <row r="4856" spans="11:11">
      <c r="K4856" s="68"/>
    </row>
    <row r="4857" spans="11:11">
      <c r="K4857" s="68"/>
    </row>
    <row r="4858" spans="11:11">
      <c r="K4858" s="68"/>
    </row>
    <row r="4859" spans="11:11">
      <c r="K4859" s="68"/>
    </row>
    <row r="4860" spans="11:11">
      <c r="K4860" s="68"/>
    </row>
    <row r="4861" spans="11:11">
      <c r="K4861" s="68"/>
    </row>
    <row r="4862" spans="11:11">
      <c r="K4862" s="68"/>
    </row>
    <row r="4863" spans="11:11">
      <c r="K4863" s="68"/>
    </row>
    <row r="4864" spans="11:11">
      <c r="K4864" s="68"/>
    </row>
    <row r="4865" spans="11:11">
      <c r="K4865" s="68"/>
    </row>
    <row r="4866" spans="11:11">
      <c r="K4866" s="68"/>
    </row>
    <row r="4867" spans="11:11">
      <c r="K4867" s="68"/>
    </row>
    <row r="4868" spans="11:11">
      <c r="K4868" s="68"/>
    </row>
    <row r="4869" spans="11:11">
      <c r="K4869" s="68"/>
    </row>
    <row r="4870" spans="11:11">
      <c r="K4870" s="68"/>
    </row>
    <row r="4871" spans="11:11">
      <c r="K4871" s="68"/>
    </row>
    <row r="4872" spans="11:11">
      <c r="K4872" s="68"/>
    </row>
    <row r="4873" spans="11:11">
      <c r="K4873" s="68"/>
    </row>
    <row r="4874" spans="11:11">
      <c r="K4874" s="68"/>
    </row>
    <row r="4875" spans="11:11">
      <c r="K4875" s="68"/>
    </row>
    <row r="4876" spans="11:11">
      <c r="K4876" s="68"/>
    </row>
    <row r="4877" spans="11:11">
      <c r="K4877" s="68"/>
    </row>
    <row r="4878" spans="11:11">
      <c r="K4878" s="68"/>
    </row>
    <row r="4879" spans="11:11">
      <c r="K4879" s="68"/>
    </row>
    <row r="4880" spans="11:11">
      <c r="K4880" s="68"/>
    </row>
    <row r="4881" spans="11:11">
      <c r="K4881" s="68"/>
    </row>
    <row r="4882" spans="11:11">
      <c r="K4882" s="68"/>
    </row>
    <row r="4883" spans="11:11">
      <c r="K4883" s="68"/>
    </row>
    <row r="4884" spans="11:11">
      <c r="K4884" s="68"/>
    </row>
    <row r="4885" spans="11:11">
      <c r="K4885" s="68"/>
    </row>
    <row r="4886" spans="11:11">
      <c r="K4886" s="68"/>
    </row>
    <row r="4887" spans="11:11">
      <c r="K4887" s="68"/>
    </row>
    <row r="4888" spans="11:11">
      <c r="K4888" s="68"/>
    </row>
    <row r="4889" spans="11:11">
      <c r="K4889" s="68"/>
    </row>
    <row r="4890" spans="11:11">
      <c r="K4890" s="68"/>
    </row>
    <row r="4891" spans="11:11">
      <c r="K4891" s="68"/>
    </row>
    <row r="4892" spans="11:11">
      <c r="K4892" s="68"/>
    </row>
    <row r="4893" spans="11:11">
      <c r="K4893" s="68"/>
    </row>
    <row r="4894" spans="11:11">
      <c r="K4894" s="68"/>
    </row>
    <row r="4895" spans="11:11">
      <c r="K4895" s="68"/>
    </row>
    <row r="4896" spans="11:11">
      <c r="K4896" s="68"/>
    </row>
    <row r="4897" spans="11:11">
      <c r="K4897" s="68"/>
    </row>
    <row r="4898" spans="11:11">
      <c r="K4898" s="68"/>
    </row>
    <row r="4899" spans="11:11">
      <c r="K4899" s="68"/>
    </row>
    <row r="4900" spans="11:11">
      <c r="K4900" s="68"/>
    </row>
    <row r="4901" spans="11:11">
      <c r="K4901" s="68"/>
    </row>
    <row r="4902" spans="11:11">
      <c r="K4902" s="68"/>
    </row>
    <row r="4903" spans="11:11">
      <c r="K4903" s="68"/>
    </row>
    <row r="4904" spans="11:11">
      <c r="K4904" s="68"/>
    </row>
    <row r="4905" spans="11:11">
      <c r="K4905" s="68"/>
    </row>
    <row r="4906" spans="11:11">
      <c r="K4906" s="68"/>
    </row>
    <row r="4907" spans="11:11">
      <c r="K4907" s="68"/>
    </row>
    <row r="4908" spans="11:11">
      <c r="K4908" s="68"/>
    </row>
    <row r="4909" spans="11:11">
      <c r="K4909" s="68"/>
    </row>
    <row r="4910" spans="11:11">
      <c r="K4910" s="68"/>
    </row>
    <row r="4911" spans="11:11">
      <c r="K4911" s="68"/>
    </row>
    <row r="4912" spans="11:11">
      <c r="K4912" s="68"/>
    </row>
    <row r="4913" spans="11:11">
      <c r="K4913" s="68"/>
    </row>
    <row r="4914" spans="11:11">
      <c r="K4914" s="68"/>
    </row>
    <row r="4915" spans="11:11">
      <c r="K4915" s="68"/>
    </row>
    <row r="4916" spans="11:11">
      <c r="K4916" s="68"/>
    </row>
    <row r="4917" spans="11:11">
      <c r="K4917" s="68"/>
    </row>
    <row r="4918" spans="11:11">
      <c r="K4918" s="68"/>
    </row>
    <row r="4919" spans="11:11">
      <c r="K4919" s="68"/>
    </row>
    <row r="4920" spans="11:11">
      <c r="K4920" s="68"/>
    </row>
    <row r="4921" spans="11:11">
      <c r="K4921" s="68"/>
    </row>
    <row r="4922" spans="11:11">
      <c r="K4922" s="68"/>
    </row>
    <row r="4923" spans="11:11">
      <c r="K4923" s="68"/>
    </row>
    <row r="4924" spans="11:11">
      <c r="K4924" s="68"/>
    </row>
    <row r="4925" spans="11:11">
      <c r="K4925" s="68"/>
    </row>
    <row r="4926" spans="11:11">
      <c r="K4926" s="68"/>
    </row>
    <row r="4927" spans="11:11">
      <c r="K4927" s="68"/>
    </row>
    <row r="4928" spans="11:11">
      <c r="K4928" s="68"/>
    </row>
    <row r="4929" spans="11:11">
      <c r="K4929" s="68"/>
    </row>
    <row r="4930" spans="11:11">
      <c r="K4930" s="68"/>
    </row>
    <row r="4931" spans="11:11">
      <c r="K4931" s="68"/>
    </row>
    <row r="4932" spans="11:11">
      <c r="K4932" s="68"/>
    </row>
    <row r="4933" spans="11:11">
      <c r="K4933" s="68"/>
    </row>
    <row r="4934" spans="11:11">
      <c r="K4934" s="68"/>
    </row>
    <row r="4935" spans="11:11">
      <c r="K4935" s="68"/>
    </row>
    <row r="4936" spans="11:11">
      <c r="K4936" s="68"/>
    </row>
    <row r="4937" spans="11:11">
      <c r="K4937" s="68"/>
    </row>
    <row r="4938" spans="11:11">
      <c r="K4938" s="68"/>
    </row>
    <row r="4939" spans="11:11">
      <c r="K4939" s="68"/>
    </row>
    <row r="4940" spans="11:11">
      <c r="K4940" s="68"/>
    </row>
    <row r="4941" spans="11:11">
      <c r="K4941" s="68"/>
    </row>
    <row r="4942" spans="11:11">
      <c r="K4942" s="68"/>
    </row>
    <row r="4943" spans="11:11">
      <c r="K4943" s="68"/>
    </row>
    <row r="4944" spans="11:11">
      <c r="K4944" s="68"/>
    </row>
    <row r="4945" spans="11:11">
      <c r="K4945" s="68"/>
    </row>
    <row r="4946" spans="11:11">
      <c r="K4946" s="68"/>
    </row>
    <row r="4947" spans="11:11">
      <c r="K4947" s="68"/>
    </row>
    <row r="4948" spans="11:11">
      <c r="K4948" s="68"/>
    </row>
    <row r="4949" spans="11:11">
      <c r="K4949" s="68"/>
    </row>
    <row r="4950" spans="11:11">
      <c r="K4950" s="68"/>
    </row>
    <row r="4951" spans="11:11">
      <c r="K4951" s="68"/>
    </row>
    <row r="4952" spans="11:11">
      <c r="K4952" s="68"/>
    </row>
    <row r="4953" spans="11:11">
      <c r="K4953" s="68"/>
    </row>
    <row r="4954" spans="11:11">
      <c r="K4954" s="68"/>
    </row>
    <row r="4955" spans="11:11">
      <c r="K4955" s="68"/>
    </row>
    <row r="4956" spans="11:11">
      <c r="K4956" s="68"/>
    </row>
    <row r="4957" spans="11:11">
      <c r="K4957" s="68"/>
    </row>
    <row r="4958" spans="11:11">
      <c r="K4958" s="68"/>
    </row>
    <row r="4959" spans="11:11">
      <c r="K4959" s="68"/>
    </row>
    <row r="4960" spans="11:11">
      <c r="K4960" s="68"/>
    </row>
    <row r="4961" spans="11:11">
      <c r="K4961" s="68"/>
    </row>
    <row r="4962" spans="11:11">
      <c r="K4962" s="68"/>
    </row>
    <row r="4963" spans="11:11">
      <c r="K4963" s="68"/>
    </row>
    <row r="4964" spans="11:11">
      <c r="K4964" s="68"/>
    </row>
    <row r="4965" spans="11:11">
      <c r="K4965" s="68"/>
    </row>
    <row r="4966" spans="11:11">
      <c r="K4966" s="68"/>
    </row>
    <row r="4967" spans="11:11">
      <c r="K4967" s="68"/>
    </row>
    <row r="4968" spans="11:11">
      <c r="K4968" s="68"/>
    </row>
    <row r="4969" spans="11:11">
      <c r="K4969" s="68"/>
    </row>
    <row r="4970" spans="11:11">
      <c r="K4970" s="68"/>
    </row>
    <row r="4971" spans="11:11">
      <c r="K4971" s="68"/>
    </row>
    <row r="4972" spans="11:11">
      <c r="K4972" s="68"/>
    </row>
    <row r="4973" spans="11:11">
      <c r="K4973" s="68"/>
    </row>
    <row r="4974" spans="11:11">
      <c r="K4974" s="68"/>
    </row>
    <row r="4975" spans="11:11">
      <c r="K4975" s="68"/>
    </row>
    <row r="4976" spans="11:11">
      <c r="K4976" s="68"/>
    </row>
    <row r="4977" spans="11:11">
      <c r="K4977" s="68"/>
    </row>
    <row r="4978" spans="11:11">
      <c r="K4978" s="68"/>
    </row>
    <row r="4979" spans="11:11">
      <c r="K4979" s="68"/>
    </row>
    <row r="4980" spans="11:11">
      <c r="K4980" s="68"/>
    </row>
    <row r="4981" spans="11:11">
      <c r="K4981" s="68"/>
    </row>
    <row r="4982" spans="11:11">
      <c r="K4982" s="68"/>
    </row>
    <row r="4983" spans="11:11">
      <c r="K4983" s="68"/>
    </row>
    <row r="4984" spans="11:11">
      <c r="K4984" s="68"/>
    </row>
    <row r="4985" spans="11:11">
      <c r="K4985" s="68"/>
    </row>
    <row r="4986" spans="11:11">
      <c r="K4986" s="68"/>
    </row>
    <row r="4987" spans="11:11">
      <c r="K4987" s="68"/>
    </row>
    <row r="4988" spans="11:11">
      <c r="K4988" s="68"/>
    </row>
    <row r="4989" spans="11:11">
      <c r="K4989" s="68"/>
    </row>
    <row r="4990" spans="11:11">
      <c r="K4990" s="68"/>
    </row>
    <row r="4991" spans="11:11">
      <c r="K4991" s="68"/>
    </row>
    <row r="4992" spans="11:11">
      <c r="K4992" s="68"/>
    </row>
    <row r="4993" spans="11:11">
      <c r="K4993" s="68"/>
    </row>
    <row r="4994" spans="11:11">
      <c r="K4994" s="68"/>
    </row>
    <row r="4995" spans="11:11">
      <c r="K4995" s="68"/>
    </row>
    <row r="4996" spans="11:11">
      <c r="K4996" s="68"/>
    </row>
    <row r="4997" spans="11:11">
      <c r="K4997" s="68"/>
    </row>
    <row r="4998" spans="11:11">
      <c r="K4998" s="68"/>
    </row>
    <row r="4999" spans="11:11">
      <c r="K4999" s="68"/>
    </row>
    <row r="5000" spans="11:11">
      <c r="K5000" s="68"/>
    </row>
    <row r="5001" spans="11:11">
      <c r="K5001" s="68"/>
    </row>
    <row r="5002" spans="11:11">
      <c r="K5002" s="68"/>
    </row>
    <row r="5003" spans="11:11">
      <c r="K5003" s="68"/>
    </row>
    <row r="5004" spans="11:11">
      <c r="K5004" s="68"/>
    </row>
    <row r="5005" spans="11:11">
      <c r="K5005" s="68"/>
    </row>
    <row r="5006" spans="11:11">
      <c r="K5006" s="68"/>
    </row>
    <row r="5007" spans="11:11">
      <c r="K5007" s="68"/>
    </row>
    <row r="5008" spans="11:11">
      <c r="K5008" s="68"/>
    </row>
    <row r="5009" spans="11:11">
      <c r="K5009" s="68"/>
    </row>
    <row r="5010" spans="11:11">
      <c r="K5010" s="68"/>
    </row>
    <row r="5011" spans="11:11">
      <c r="K5011" s="68"/>
    </row>
    <row r="5012" spans="11:11">
      <c r="K5012" s="68"/>
    </row>
    <row r="5013" spans="11:11">
      <c r="K5013" s="68"/>
    </row>
    <row r="5014" spans="11:11">
      <c r="K5014" s="68"/>
    </row>
    <row r="5015" spans="11:11">
      <c r="K5015" s="68"/>
    </row>
    <row r="5016" spans="11:11">
      <c r="K5016" s="68"/>
    </row>
    <row r="5017" spans="11:11">
      <c r="K5017" s="68"/>
    </row>
    <row r="5018" spans="11:11">
      <c r="K5018" s="68"/>
    </row>
    <row r="5019" spans="11:11">
      <c r="K5019" s="68"/>
    </row>
    <row r="5020" spans="11:11">
      <c r="K5020" s="68"/>
    </row>
    <row r="5021" spans="11:11">
      <c r="K5021" s="68"/>
    </row>
    <row r="5022" spans="11:11">
      <c r="K5022" s="68"/>
    </row>
    <row r="5023" spans="11:11">
      <c r="K5023" s="68"/>
    </row>
    <row r="5024" spans="11:11">
      <c r="K5024" s="68"/>
    </row>
    <row r="5025" spans="11:11">
      <c r="K5025" s="68"/>
    </row>
    <row r="5026" spans="11:11">
      <c r="K5026" s="68"/>
    </row>
    <row r="5027" spans="11:11">
      <c r="K5027" s="68"/>
    </row>
    <row r="5028" spans="11:11">
      <c r="K5028" s="68"/>
    </row>
    <row r="5029" spans="11:11">
      <c r="K5029" s="68"/>
    </row>
    <row r="5030" spans="11:11">
      <c r="K5030" s="68"/>
    </row>
    <row r="5031" spans="11:11">
      <c r="K5031" s="68"/>
    </row>
    <row r="5032" spans="11:11">
      <c r="K5032" s="68"/>
    </row>
    <row r="5033" spans="11:11">
      <c r="K5033" s="68"/>
    </row>
    <row r="5034" spans="11:11">
      <c r="K5034" s="68"/>
    </row>
    <row r="5035" spans="11:11">
      <c r="K5035" s="68"/>
    </row>
    <row r="5036" spans="11:11">
      <c r="K5036" s="68"/>
    </row>
    <row r="5037" spans="11:11">
      <c r="K5037" s="68"/>
    </row>
    <row r="5038" spans="11:11">
      <c r="K5038" s="68"/>
    </row>
    <row r="5039" spans="11:11">
      <c r="K5039" s="68"/>
    </row>
    <row r="5040" spans="11:11">
      <c r="K5040" s="68"/>
    </row>
    <row r="5041" spans="11:11">
      <c r="K5041" s="68"/>
    </row>
    <row r="5042" spans="11:11">
      <c r="K5042" s="68"/>
    </row>
    <row r="5043" spans="11:11">
      <c r="K5043" s="68"/>
    </row>
    <row r="5044" spans="11:11">
      <c r="K5044" s="68"/>
    </row>
    <row r="5045" spans="11:11">
      <c r="K5045" s="68"/>
    </row>
    <row r="5046" spans="11:11">
      <c r="K5046" s="68"/>
    </row>
    <row r="5047" spans="11:11">
      <c r="K5047" s="68"/>
    </row>
    <row r="5048" spans="11:11">
      <c r="K5048" s="68"/>
    </row>
    <row r="5049" spans="11:11">
      <c r="K5049" s="68"/>
    </row>
    <row r="5050" spans="11:11">
      <c r="K5050" s="68"/>
    </row>
    <row r="5051" spans="11:11">
      <c r="K5051" s="68"/>
    </row>
    <row r="5052" spans="11:11">
      <c r="K5052" s="68"/>
    </row>
    <row r="5053" spans="11:11">
      <c r="K5053" s="68"/>
    </row>
    <row r="5054" spans="11:11">
      <c r="K5054" s="68"/>
    </row>
    <row r="5055" spans="11:11">
      <c r="K5055" s="68"/>
    </row>
    <row r="5056" spans="11:11">
      <c r="K5056" s="68"/>
    </row>
    <row r="5057" spans="11:11">
      <c r="K5057" s="68"/>
    </row>
    <row r="5058" spans="11:11">
      <c r="K5058" s="68"/>
    </row>
    <row r="5059" spans="11:11">
      <c r="K5059" s="68"/>
    </row>
    <row r="5060" spans="11:11">
      <c r="K5060" s="68"/>
    </row>
    <row r="5061" spans="11:11">
      <c r="K5061" s="68"/>
    </row>
    <row r="5062" spans="11:11">
      <c r="K5062" s="68"/>
    </row>
    <row r="5063" spans="11:11">
      <c r="K5063" s="68"/>
    </row>
    <row r="5064" spans="11:11">
      <c r="K5064" s="68"/>
    </row>
    <row r="5065" spans="11:11">
      <c r="K5065" s="68"/>
    </row>
    <row r="5066" spans="11:11">
      <c r="K5066" s="68"/>
    </row>
    <row r="5067" spans="11:11">
      <c r="K5067" s="68"/>
    </row>
    <row r="5068" spans="11:11">
      <c r="K5068" s="68"/>
    </row>
    <row r="5069" spans="11:11">
      <c r="K5069" s="68"/>
    </row>
    <row r="5070" spans="11:11">
      <c r="K5070" s="68"/>
    </row>
    <row r="5071" spans="11:11">
      <c r="K5071" s="68"/>
    </row>
    <row r="5072" spans="11:11">
      <c r="K5072" s="68"/>
    </row>
    <row r="5073" spans="11:11">
      <c r="K5073" s="68"/>
    </row>
    <row r="5074" spans="11:11">
      <c r="K5074" s="68"/>
    </row>
    <row r="5075" spans="11:11">
      <c r="K5075" s="68"/>
    </row>
    <row r="5076" spans="11:11">
      <c r="K5076" s="68"/>
    </row>
    <row r="5077" spans="11:11">
      <c r="K5077" s="68"/>
    </row>
    <row r="5078" spans="11:11">
      <c r="K5078" s="68"/>
    </row>
    <row r="5079" spans="11:11">
      <c r="K5079" s="68"/>
    </row>
    <row r="5080" spans="11:11">
      <c r="K5080" s="68"/>
    </row>
    <row r="5081" spans="11:11">
      <c r="K5081" s="68"/>
    </row>
    <row r="5082" spans="11:11">
      <c r="K5082" s="68"/>
    </row>
    <row r="5083" spans="11:11">
      <c r="K5083" s="68"/>
    </row>
    <row r="5084" spans="11:11">
      <c r="K5084" s="68"/>
    </row>
    <row r="5085" spans="11:11">
      <c r="K5085" s="68"/>
    </row>
    <row r="5086" spans="11:11">
      <c r="K5086" s="68"/>
    </row>
    <row r="5087" spans="11:11">
      <c r="K5087" s="68"/>
    </row>
    <row r="5088" spans="11:11">
      <c r="K5088" s="68"/>
    </row>
    <row r="5089" spans="11:11">
      <c r="K5089" s="68"/>
    </row>
    <row r="5090" spans="11:11">
      <c r="K5090" s="68"/>
    </row>
    <row r="5091" spans="11:11">
      <c r="K5091" s="68"/>
    </row>
    <row r="5092" spans="11:11">
      <c r="K5092" s="68"/>
    </row>
    <row r="5093" spans="11:11">
      <c r="K5093" s="68"/>
    </row>
    <row r="5094" spans="11:11">
      <c r="K5094" s="68"/>
    </row>
    <row r="5095" spans="11:11">
      <c r="K5095" s="68"/>
    </row>
    <row r="5096" spans="11:11">
      <c r="K5096" s="68"/>
    </row>
    <row r="5097" spans="11:11">
      <c r="K5097" s="68"/>
    </row>
    <row r="5098" spans="11:11">
      <c r="K5098" s="68"/>
    </row>
    <row r="5099" spans="11:11">
      <c r="K5099" s="68"/>
    </row>
    <row r="5100" spans="11:11">
      <c r="K5100" s="68"/>
    </row>
    <row r="5101" spans="11:11">
      <c r="K5101" s="68"/>
    </row>
    <row r="5102" spans="11:11">
      <c r="K5102" s="68"/>
    </row>
    <row r="5103" spans="11:11">
      <c r="K5103" s="68"/>
    </row>
    <row r="5104" spans="11:11">
      <c r="K5104" s="68"/>
    </row>
    <row r="5105" spans="11:11">
      <c r="K5105" s="68"/>
    </row>
    <row r="5106" spans="11:11">
      <c r="K5106" s="68"/>
    </row>
    <row r="5107" spans="11:11">
      <c r="K5107" s="68"/>
    </row>
    <row r="5108" spans="11:11">
      <c r="K5108" s="68"/>
    </row>
    <row r="5109" spans="11:11">
      <c r="K5109" s="68"/>
    </row>
    <row r="5110" spans="11:11">
      <c r="K5110" s="68"/>
    </row>
    <row r="5111" spans="11:11">
      <c r="K5111" s="68"/>
    </row>
    <row r="5112" spans="11:11">
      <c r="K5112" s="68"/>
    </row>
    <row r="5113" spans="11:11">
      <c r="K5113" s="68"/>
    </row>
    <row r="5114" spans="11:11">
      <c r="K5114" s="68"/>
    </row>
    <row r="5115" spans="11:11">
      <c r="K5115" s="68"/>
    </row>
    <row r="5116" spans="11:11">
      <c r="K5116" s="68"/>
    </row>
    <row r="5117" spans="11:11">
      <c r="K5117" s="68"/>
    </row>
    <row r="5118" spans="11:11">
      <c r="K5118" s="68"/>
    </row>
    <row r="5119" spans="11:11">
      <c r="K5119" s="68"/>
    </row>
    <row r="5120" spans="11:11">
      <c r="K5120" s="68"/>
    </row>
    <row r="5121" spans="11:11">
      <c r="K5121" s="68"/>
    </row>
    <row r="5122" spans="11:11">
      <c r="K5122" s="68"/>
    </row>
    <row r="5123" spans="11:11">
      <c r="K5123" s="68"/>
    </row>
    <row r="5124" spans="11:11">
      <c r="K5124" s="68"/>
    </row>
    <row r="5125" spans="11:11">
      <c r="K5125" s="68"/>
    </row>
    <row r="5126" spans="11:11">
      <c r="K5126" s="68"/>
    </row>
    <row r="5127" spans="11:11">
      <c r="K5127" s="68"/>
    </row>
    <row r="5128" spans="11:11">
      <c r="K5128" s="68"/>
    </row>
    <row r="5129" spans="11:11">
      <c r="K5129" s="68"/>
    </row>
    <row r="5130" spans="11:11">
      <c r="K5130" s="68"/>
    </row>
    <row r="5131" spans="11:11">
      <c r="K5131" s="68"/>
    </row>
    <row r="5132" spans="11:11">
      <c r="K5132" s="68"/>
    </row>
    <row r="5133" spans="11:11">
      <c r="K5133" s="68"/>
    </row>
    <row r="5134" spans="11:11">
      <c r="K5134" s="68"/>
    </row>
    <row r="5135" spans="11:11">
      <c r="K5135" s="68"/>
    </row>
    <row r="5136" spans="11:11">
      <c r="K5136" s="68"/>
    </row>
    <row r="5137" spans="11:11">
      <c r="K5137" s="68"/>
    </row>
    <row r="5138" spans="11:11">
      <c r="K5138" s="68"/>
    </row>
    <row r="5139" spans="11:11">
      <c r="K5139" s="68"/>
    </row>
    <row r="5140" spans="11:11">
      <c r="K5140" s="68"/>
    </row>
    <row r="5141" spans="11:11">
      <c r="K5141" s="68"/>
    </row>
    <row r="5142" spans="11:11">
      <c r="K5142" s="68"/>
    </row>
    <row r="5143" spans="11:11">
      <c r="K5143" s="68"/>
    </row>
    <row r="5144" spans="11:11">
      <c r="K5144" s="68"/>
    </row>
    <row r="5145" spans="11:11">
      <c r="K5145" s="68"/>
    </row>
    <row r="5146" spans="11:11">
      <c r="K5146" s="68"/>
    </row>
    <row r="5147" spans="11:11">
      <c r="K5147" s="68"/>
    </row>
    <row r="5148" spans="11:11">
      <c r="K5148" s="68"/>
    </row>
    <row r="5149" spans="11:11">
      <c r="K5149" s="68"/>
    </row>
    <row r="5150" spans="11:11">
      <c r="K5150" s="68"/>
    </row>
    <row r="5151" spans="11:11">
      <c r="K5151" s="68"/>
    </row>
    <row r="5152" spans="11:11">
      <c r="K5152" s="68"/>
    </row>
    <row r="5153" spans="11:11">
      <c r="K5153" s="68"/>
    </row>
    <row r="5154" spans="11:11">
      <c r="K5154" s="68"/>
    </row>
    <row r="5155" spans="11:11">
      <c r="K5155" s="68"/>
    </row>
    <row r="5156" spans="11:11">
      <c r="K5156" s="68"/>
    </row>
    <row r="5157" spans="11:11">
      <c r="K5157" s="68"/>
    </row>
    <row r="5158" spans="11:11">
      <c r="K5158" s="68"/>
    </row>
    <row r="5159" spans="11:11">
      <c r="K5159" s="68"/>
    </row>
    <row r="5160" spans="11:11">
      <c r="K5160" s="68"/>
    </row>
    <row r="5161" spans="11:11">
      <c r="K5161" s="68"/>
    </row>
    <row r="5162" spans="11:11">
      <c r="K5162" s="68"/>
    </row>
    <row r="5163" spans="11:11">
      <c r="K5163" s="68"/>
    </row>
    <row r="5164" spans="11:11">
      <c r="K5164" s="68"/>
    </row>
    <row r="5165" spans="11:11">
      <c r="K5165" s="68"/>
    </row>
    <row r="5166" spans="11:11">
      <c r="K5166" s="68"/>
    </row>
    <row r="5167" spans="11:11">
      <c r="K5167" s="68"/>
    </row>
    <row r="5168" spans="11:11">
      <c r="K5168" s="68"/>
    </row>
    <row r="5169" spans="11:11">
      <c r="K5169" s="68"/>
    </row>
    <row r="5170" spans="11:11">
      <c r="K5170" s="68"/>
    </row>
    <row r="5171" spans="11:11">
      <c r="K5171" s="68"/>
    </row>
    <row r="5172" spans="11:11">
      <c r="K5172" s="68"/>
    </row>
    <row r="5173" spans="11:11">
      <c r="K5173" s="68"/>
    </row>
    <row r="5174" spans="11:11">
      <c r="K5174" s="68"/>
    </row>
    <row r="5175" spans="11:11">
      <c r="K5175" s="68"/>
    </row>
    <row r="5176" spans="11:11">
      <c r="K5176" s="68"/>
    </row>
    <row r="5177" spans="11:11">
      <c r="K5177" s="68"/>
    </row>
    <row r="5178" spans="11:11">
      <c r="K5178" s="68"/>
    </row>
    <row r="5179" spans="11:11">
      <c r="K5179" s="68"/>
    </row>
    <row r="5180" spans="11:11">
      <c r="K5180" s="68"/>
    </row>
    <row r="5181" spans="11:11">
      <c r="K5181" s="68"/>
    </row>
    <row r="5182" spans="11:11">
      <c r="K5182" s="68"/>
    </row>
    <row r="5183" spans="11:11">
      <c r="K5183" s="68"/>
    </row>
    <row r="5184" spans="11:11">
      <c r="K5184" s="68"/>
    </row>
    <row r="5185" spans="11:11">
      <c r="K5185" s="68"/>
    </row>
    <row r="5186" spans="11:11">
      <c r="K5186" s="68"/>
    </row>
    <row r="5187" spans="11:11">
      <c r="K5187" s="68"/>
    </row>
    <row r="5188" spans="11:11">
      <c r="K5188" s="68"/>
    </row>
    <row r="5189" spans="11:11">
      <c r="K5189" s="68"/>
    </row>
    <row r="5190" spans="11:11">
      <c r="K5190" s="68"/>
    </row>
    <row r="5191" spans="11:11">
      <c r="K5191" s="68"/>
    </row>
    <row r="5192" spans="11:11">
      <c r="K5192" s="68"/>
    </row>
    <row r="5193" spans="11:11">
      <c r="K5193" s="68"/>
    </row>
    <row r="5194" spans="11:11">
      <c r="K5194" s="68"/>
    </row>
    <row r="5195" spans="11:11">
      <c r="K5195" s="68"/>
    </row>
    <row r="5196" spans="11:11">
      <c r="K5196" s="68"/>
    </row>
    <row r="5197" spans="11:11">
      <c r="K5197" s="68"/>
    </row>
    <row r="5198" spans="11:11">
      <c r="K5198" s="68"/>
    </row>
    <row r="5199" spans="11:11">
      <c r="K5199" s="68"/>
    </row>
    <row r="5200" spans="11:11">
      <c r="K5200" s="68"/>
    </row>
    <row r="5201" spans="11:11">
      <c r="K5201" s="68"/>
    </row>
    <row r="5202" spans="11:11">
      <c r="K5202" s="68"/>
    </row>
    <row r="5203" spans="11:11">
      <c r="K5203" s="68"/>
    </row>
    <row r="5204" spans="11:11">
      <c r="K5204" s="68"/>
    </row>
    <row r="5205" spans="11:11">
      <c r="K5205" s="68"/>
    </row>
    <row r="5206" spans="11:11">
      <c r="K5206" s="68"/>
    </row>
    <row r="5207" spans="11:11">
      <c r="K5207" s="68"/>
    </row>
    <row r="5208" spans="11:11">
      <c r="K5208" s="68"/>
    </row>
    <row r="5209" spans="11:11">
      <c r="K5209" s="68"/>
    </row>
    <row r="5210" spans="11:11">
      <c r="K5210" s="68"/>
    </row>
    <row r="5211" spans="11:11">
      <c r="K5211" s="68"/>
    </row>
    <row r="5212" spans="11:11">
      <c r="K5212" s="68"/>
    </row>
    <row r="5213" spans="11:11">
      <c r="K5213" s="68"/>
    </row>
    <row r="5214" spans="11:11">
      <c r="K5214" s="68"/>
    </row>
    <row r="5215" spans="11:11">
      <c r="K5215" s="68"/>
    </row>
    <row r="5216" spans="11:11">
      <c r="K5216" s="68"/>
    </row>
    <row r="5217" spans="11:11">
      <c r="K5217" s="68"/>
    </row>
    <row r="5218" spans="11:11">
      <c r="K5218" s="68"/>
    </row>
    <row r="5219" spans="11:11">
      <c r="K5219" s="68"/>
    </row>
    <row r="5220" spans="11:11">
      <c r="K5220" s="68"/>
    </row>
    <row r="5221" spans="11:11">
      <c r="K5221" s="68"/>
    </row>
    <row r="5222" spans="11:11">
      <c r="K5222" s="68"/>
    </row>
    <row r="5223" spans="11:11">
      <c r="K5223" s="68"/>
    </row>
    <row r="5224" spans="11:11">
      <c r="K5224" s="68"/>
    </row>
    <row r="5225" spans="11:11">
      <c r="K5225" s="68"/>
    </row>
    <row r="5226" spans="11:11">
      <c r="K5226" s="68"/>
    </row>
    <row r="5227" spans="11:11">
      <c r="K5227" s="68"/>
    </row>
    <row r="5228" spans="11:11">
      <c r="K5228" s="68"/>
    </row>
    <row r="5229" spans="11:11">
      <c r="K5229" s="68"/>
    </row>
    <row r="5230" spans="11:11">
      <c r="K5230" s="68"/>
    </row>
    <row r="5231" spans="11:11">
      <c r="K5231" s="68"/>
    </row>
    <row r="5232" spans="11:11">
      <c r="K5232" s="68"/>
    </row>
    <row r="5233" spans="11:11">
      <c r="K5233" s="68"/>
    </row>
    <row r="5234" spans="11:11">
      <c r="K5234" s="68"/>
    </row>
    <row r="5235" spans="11:11">
      <c r="K5235" s="68"/>
    </row>
    <row r="5236" spans="11:11">
      <c r="K5236" s="68"/>
    </row>
    <row r="5237" spans="11:11">
      <c r="K5237" s="68"/>
    </row>
    <row r="5238" spans="11:11">
      <c r="K5238" s="68"/>
    </row>
    <row r="5239" spans="11:11">
      <c r="K5239" s="68"/>
    </row>
    <row r="5240" spans="11:11">
      <c r="K5240" s="68"/>
    </row>
    <row r="5241" spans="11:11">
      <c r="K5241" s="68"/>
    </row>
    <row r="5242" spans="11:11">
      <c r="K5242" s="68"/>
    </row>
    <row r="5243" spans="11:11">
      <c r="K5243" s="68"/>
    </row>
    <row r="5244" spans="11:11">
      <c r="K5244" s="68"/>
    </row>
    <row r="5245" spans="11:11">
      <c r="K5245" s="68"/>
    </row>
    <row r="5246" spans="11:11">
      <c r="K5246" s="68"/>
    </row>
    <row r="5247" spans="11:11">
      <c r="K5247" s="68"/>
    </row>
    <row r="5248" spans="11:11">
      <c r="K5248" s="68"/>
    </row>
    <row r="5249" spans="11:11">
      <c r="K5249" s="68"/>
    </row>
    <row r="5250" spans="11:11">
      <c r="K5250" s="68"/>
    </row>
    <row r="5251" spans="11:11">
      <c r="K5251" s="68"/>
    </row>
    <row r="5252" spans="11:11">
      <c r="K5252" s="68"/>
    </row>
    <row r="5253" spans="11:11">
      <c r="K5253" s="68"/>
    </row>
    <row r="5254" spans="11:11">
      <c r="K5254" s="68"/>
    </row>
    <row r="5255" spans="11:11">
      <c r="K5255" s="68"/>
    </row>
    <row r="5256" spans="11:11">
      <c r="K5256" s="68"/>
    </row>
    <row r="5257" spans="11:11">
      <c r="K5257" s="68"/>
    </row>
    <row r="5258" spans="11:11">
      <c r="K5258" s="68"/>
    </row>
    <row r="5259" spans="11:11">
      <c r="K5259" s="68"/>
    </row>
    <row r="5260" spans="11:11">
      <c r="K5260" s="68"/>
    </row>
    <row r="5261" spans="11:11">
      <c r="K5261" s="68"/>
    </row>
    <row r="5262" spans="11:11">
      <c r="K5262" s="68"/>
    </row>
    <row r="5263" spans="11:11">
      <c r="K5263" s="68"/>
    </row>
    <row r="5264" spans="11:11">
      <c r="K5264" s="68"/>
    </row>
    <row r="5265" spans="11:11">
      <c r="K5265" s="68"/>
    </row>
    <row r="5266" spans="11:11">
      <c r="K5266" s="68"/>
    </row>
    <row r="5267" spans="11:11">
      <c r="K5267" s="68"/>
    </row>
    <row r="5268" spans="11:11">
      <c r="K5268" s="68"/>
    </row>
    <row r="5269" spans="11:11">
      <c r="K5269" s="68"/>
    </row>
    <row r="5270" spans="11:11">
      <c r="K5270" s="68"/>
    </row>
    <row r="5271" spans="11:11">
      <c r="K5271" s="68"/>
    </row>
    <row r="5272" spans="11:11">
      <c r="K5272" s="68"/>
    </row>
    <row r="5273" spans="11:11">
      <c r="K5273" s="68"/>
    </row>
    <row r="5274" spans="11:11">
      <c r="K5274" s="68"/>
    </row>
    <row r="5275" spans="11:11">
      <c r="K5275" s="68"/>
    </row>
    <row r="5276" spans="11:11">
      <c r="K5276" s="68"/>
    </row>
    <row r="5277" spans="11:11">
      <c r="K5277" s="68"/>
    </row>
    <row r="5278" spans="11:11">
      <c r="K5278" s="68"/>
    </row>
    <row r="5279" spans="11:11">
      <c r="K5279" s="68"/>
    </row>
    <row r="5280" spans="11:11">
      <c r="K5280" s="68"/>
    </row>
    <row r="5281" spans="11:11">
      <c r="K5281" s="68"/>
    </row>
    <row r="5282" spans="11:11">
      <c r="K5282" s="68"/>
    </row>
    <row r="5283" spans="11:11">
      <c r="K5283" s="68"/>
    </row>
    <row r="5284" spans="11:11">
      <c r="K5284" s="68"/>
    </row>
    <row r="5285" spans="11:11">
      <c r="K5285" s="68"/>
    </row>
    <row r="5286" spans="11:11">
      <c r="K5286" s="68"/>
    </row>
    <row r="5287" spans="11:11">
      <c r="K5287" s="68"/>
    </row>
    <row r="5288" spans="11:11">
      <c r="K5288" s="68"/>
    </row>
    <row r="5289" spans="11:11">
      <c r="K5289" s="68"/>
    </row>
    <row r="5290" spans="11:11">
      <c r="K5290" s="68"/>
    </row>
    <row r="5291" spans="11:11">
      <c r="K5291" s="68"/>
    </row>
    <row r="5292" spans="11:11">
      <c r="K5292" s="68"/>
    </row>
    <row r="5293" spans="11:11">
      <c r="K5293" s="68"/>
    </row>
    <row r="5294" spans="11:11">
      <c r="K5294" s="68"/>
    </row>
    <row r="5295" spans="11:11">
      <c r="K5295" s="68"/>
    </row>
    <row r="5296" spans="11:11">
      <c r="K5296" s="68"/>
    </row>
    <row r="5297" spans="11:11">
      <c r="K5297" s="68"/>
    </row>
    <row r="5298" spans="11:11">
      <c r="K5298" s="68"/>
    </row>
    <row r="5299" spans="11:11">
      <c r="K5299" s="68"/>
    </row>
    <row r="5300" spans="11:11">
      <c r="K5300" s="68"/>
    </row>
    <row r="5301" spans="11:11">
      <c r="K5301" s="68"/>
    </row>
    <row r="5302" spans="11:11">
      <c r="K5302" s="68"/>
    </row>
    <row r="5303" spans="11:11">
      <c r="K5303" s="68"/>
    </row>
    <row r="5304" spans="11:11">
      <c r="K5304" s="68"/>
    </row>
    <row r="5305" spans="11:11">
      <c r="K5305" s="68"/>
    </row>
    <row r="5306" spans="11:11">
      <c r="K5306" s="68"/>
    </row>
    <row r="5307" spans="11:11">
      <c r="K5307" s="68"/>
    </row>
    <row r="5308" spans="11:11">
      <c r="K5308" s="68"/>
    </row>
    <row r="5309" spans="11:11">
      <c r="K5309" s="68"/>
    </row>
    <row r="5310" spans="11:11">
      <c r="K5310" s="68"/>
    </row>
    <row r="5311" spans="11:11">
      <c r="K5311" s="68"/>
    </row>
    <row r="5312" spans="11:11">
      <c r="K5312" s="68"/>
    </row>
    <row r="5313" spans="11:11">
      <c r="K5313" s="68"/>
    </row>
    <row r="5314" spans="11:11">
      <c r="K5314" s="68"/>
    </row>
    <row r="5315" spans="11:11">
      <c r="K5315" s="68"/>
    </row>
    <row r="5316" spans="11:11">
      <c r="K5316" s="68"/>
    </row>
    <row r="5317" spans="11:11">
      <c r="K5317" s="68"/>
    </row>
    <row r="5318" spans="11:11">
      <c r="K5318" s="68"/>
    </row>
    <row r="5319" spans="11:11">
      <c r="K5319" s="68"/>
    </row>
    <row r="5320" spans="11:11">
      <c r="K5320" s="68"/>
    </row>
    <row r="5321" spans="11:11">
      <c r="K5321" s="68"/>
    </row>
    <row r="5322" spans="11:11">
      <c r="K5322" s="68"/>
    </row>
    <row r="5323" spans="11:11">
      <c r="K5323" s="68"/>
    </row>
    <row r="5324" spans="11:11">
      <c r="K5324" s="68"/>
    </row>
    <row r="5325" spans="11:11">
      <c r="K5325" s="68"/>
    </row>
    <row r="5326" spans="11:11">
      <c r="K5326" s="68"/>
    </row>
    <row r="5327" spans="11:11">
      <c r="K5327" s="68"/>
    </row>
    <row r="5328" spans="11:11">
      <c r="K5328" s="68"/>
    </row>
    <row r="5329" spans="11:11">
      <c r="K5329" s="68"/>
    </row>
    <row r="5330" spans="11:11">
      <c r="K5330" s="68"/>
    </row>
    <row r="5331" spans="11:11">
      <c r="K5331" s="68"/>
    </row>
    <row r="5332" spans="11:11">
      <c r="K5332" s="68"/>
    </row>
    <row r="5333" spans="11:11">
      <c r="K5333" s="68"/>
    </row>
    <row r="5334" spans="11:11">
      <c r="K5334" s="68"/>
    </row>
    <row r="5335" spans="11:11">
      <c r="K5335" s="68"/>
    </row>
    <row r="5336" spans="11:11">
      <c r="K5336" s="68"/>
    </row>
    <row r="5337" spans="11:11">
      <c r="K5337" s="68"/>
    </row>
    <row r="5338" spans="11:11">
      <c r="K5338" s="68"/>
    </row>
    <row r="5339" spans="11:11">
      <c r="K5339" s="68"/>
    </row>
    <row r="5340" spans="11:11">
      <c r="K5340" s="68"/>
    </row>
    <row r="5341" spans="11:11">
      <c r="K5341" s="68"/>
    </row>
    <row r="5342" spans="11:11">
      <c r="K5342" s="68"/>
    </row>
    <row r="5343" spans="11:11">
      <c r="K5343" s="68"/>
    </row>
    <row r="5344" spans="11:11">
      <c r="K5344" s="68"/>
    </row>
    <row r="5345" spans="11:11">
      <c r="K5345" s="68"/>
    </row>
    <row r="5346" spans="11:11">
      <c r="K5346" s="68"/>
    </row>
    <row r="5347" spans="11:11">
      <c r="K5347" s="68"/>
    </row>
    <row r="5348" spans="11:11">
      <c r="K5348" s="68"/>
    </row>
    <row r="5349" spans="11:11">
      <c r="K5349" s="68"/>
    </row>
    <row r="5350" spans="11:11">
      <c r="K5350" s="68"/>
    </row>
    <row r="5351" spans="11:11">
      <c r="K5351" s="68"/>
    </row>
    <row r="5352" spans="11:11">
      <c r="K5352" s="68"/>
    </row>
    <row r="5353" spans="11:11">
      <c r="K5353" s="68"/>
    </row>
    <row r="5354" spans="11:11">
      <c r="K5354" s="68"/>
    </row>
    <row r="5355" spans="11:11">
      <c r="K5355" s="68"/>
    </row>
    <row r="5356" spans="11:11">
      <c r="K5356" s="68"/>
    </row>
    <row r="5357" spans="11:11">
      <c r="K5357" s="68"/>
    </row>
    <row r="5358" spans="11:11">
      <c r="K5358" s="68"/>
    </row>
    <row r="5359" spans="11:11">
      <c r="K5359" s="68"/>
    </row>
    <row r="5360" spans="11:11">
      <c r="K5360" s="68"/>
    </row>
    <row r="5361" spans="11:11">
      <c r="K5361" s="68"/>
    </row>
    <row r="5362" spans="11:11">
      <c r="K5362" s="68"/>
    </row>
    <row r="5363" spans="11:11">
      <c r="K5363" s="68"/>
    </row>
    <row r="5364" spans="11:11">
      <c r="K5364" s="68"/>
    </row>
    <row r="5365" spans="11:11">
      <c r="K5365" s="68"/>
    </row>
    <row r="5366" spans="11:11">
      <c r="K5366" s="68"/>
    </row>
    <row r="5367" spans="11:11">
      <c r="K5367" s="68"/>
    </row>
    <row r="5368" spans="11:11">
      <c r="K5368" s="68"/>
    </row>
    <row r="5369" spans="11:11">
      <c r="K5369" s="68"/>
    </row>
    <row r="5370" spans="11:11">
      <c r="K5370" s="68"/>
    </row>
    <row r="5371" spans="11:11">
      <c r="K5371" s="68"/>
    </row>
    <row r="5372" spans="11:11">
      <c r="K5372" s="68"/>
    </row>
    <row r="5373" spans="11:11">
      <c r="K5373" s="68"/>
    </row>
    <row r="5374" spans="11:11">
      <c r="K5374" s="68"/>
    </row>
    <row r="5375" spans="11:11">
      <c r="K5375" s="68"/>
    </row>
    <row r="5376" spans="11:11">
      <c r="K5376" s="68"/>
    </row>
    <row r="5377" spans="11:11">
      <c r="K5377" s="68"/>
    </row>
    <row r="5378" spans="11:11">
      <c r="K5378" s="68"/>
    </row>
    <row r="5379" spans="11:11">
      <c r="K5379" s="68"/>
    </row>
    <row r="5380" spans="11:11">
      <c r="K5380" s="68"/>
    </row>
    <row r="5381" spans="11:11">
      <c r="K5381" s="68"/>
    </row>
    <row r="5382" spans="11:11">
      <c r="K5382" s="68"/>
    </row>
    <row r="5383" spans="11:11">
      <c r="K5383" s="68"/>
    </row>
    <row r="5384" spans="11:11">
      <c r="K5384" s="68"/>
    </row>
    <row r="5385" spans="11:11">
      <c r="K5385" s="68"/>
    </row>
    <row r="5386" spans="11:11">
      <c r="K5386" s="68"/>
    </row>
    <row r="5387" spans="11:11">
      <c r="K5387" s="68"/>
    </row>
    <row r="5388" spans="11:11">
      <c r="K5388" s="68"/>
    </row>
    <row r="5389" spans="11:11">
      <c r="K5389" s="68"/>
    </row>
    <row r="5390" spans="11:11">
      <c r="K5390" s="68"/>
    </row>
    <row r="5391" spans="11:11">
      <c r="K5391" s="68"/>
    </row>
    <row r="5392" spans="11:11">
      <c r="K5392" s="68"/>
    </row>
    <row r="5393" spans="11:11">
      <c r="K5393" s="68"/>
    </row>
    <row r="5394" spans="11:11">
      <c r="K5394" s="68"/>
    </row>
    <row r="5395" spans="11:11">
      <c r="K5395" s="68"/>
    </row>
    <row r="5396" spans="11:11">
      <c r="K5396" s="68"/>
    </row>
    <row r="5397" spans="11:11">
      <c r="K5397" s="68"/>
    </row>
    <row r="5398" spans="11:11">
      <c r="K5398" s="68"/>
    </row>
    <row r="5399" spans="11:11">
      <c r="K5399" s="68"/>
    </row>
    <row r="5400" spans="11:11">
      <c r="K5400" s="68"/>
    </row>
    <row r="5401" spans="11:11">
      <c r="K5401" s="68"/>
    </row>
    <row r="5402" spans="11:11">
      <c r="K5402" s="68"/>
    </row>
    <row r="5403" spans="11:11">
      <c r="K5403" s="68"/>
    </row>
    <row r="5404" spans="11:11">
      <c r="K5404" s="68"/>
    </row>
    <row r="5405" spans="11:11">
      <c r="K5405" s="68"/>
    </row>
    <row r="5406" spans="11:11">
      <c r="K5406" s="68"/>
    </row>
    <row r="5407" spans="11:11">
      <c r="K5407" s="68"/>
    </row>
    <row r="5408" spans="11:11">
      <c r="K5408" s="68"/>
    </row>
    <row r="5409" spans="11:11">
      <c r="K5409" s="68"/>
    </row>
    <row r="5410" spans="11:11">
      <c r="K5410" s="68"/>
    </row>
    <row r="5411" spans="11:11">
      <c r="K5411" s="68"/>
    </row>
    <row r="5412" spans="11:11">
      <c r="K5412" s="68"/>
    </row>
    <row r="5413" spans="11:11">
      <c r="K5413" s="68"/>
    </row>
    <row r="5414" spans="11:11">
      <c r="K5414" s="68"/>
    </row>
    <row r="5415" spans="11:11">
      <c r="K5415" s="68"/>
    </row>
    <row r="5416" spans="11:11">
      <c r="K5416" s="68"/>
    </row>
    <row r="5417" spans="11:11">
      <c r="K5417" s="68"/>
    </row>
    <row r="5418" spans="11:11">
      <c r="K5418" s="68"/>
    </row>
    <row r="5419" spans="11:11">
      <c r="K5419" s="68"/>
    </row>
    <row r="5420" spans="11:11">
      <c r="K5420" s="68"/>
    </row>
    <row r="5421" spans="11:11">
      <c r="K5421" s="68"/>
    </row>
    <row r="5422" spans="11:11">
      <c r="K5422" s="68"/>
    </row>
    <row r="5423" spans="11:11">
      <c r="K5423" s="68"/>
    </row>
    <row r="5424" spans="11:11">
      <c r="K5424" s="68"/>
    </row>
    <row r="5425" spans="11:11">
      <c r="K5425" s="68"/>
    </row>
    <row r="5426" spans="11:11">
      <c r="K5426" s="68"/>
    </row>
    <row r="5427" spans="11:11">
      <c r="K5427" s="68"/>
    </row>
    <row r="5428" spans="11:11">
      <c r="K5428" s="68"/>
    </row>
    <row r="5429" spans="11:11">
      <c r="K5429" s="68"/>
    </row>
    <row r="5430" spans="11:11">
      <c r="K5430" s="68"/>
    </row>
    <row r="5431" spans="11:11">
      <c r="K5431" s="68"/>
    </row>
    <row r="5432" spans="11:11">
      <c r="K5432" s="68"/>
    </row>
    <row r="5433" spans="11:11">
      <c r="K5433" s="68"/>
    </row>
    <row r="5434" spans="11:11">
      <c r="K5434" s="68"/>
    </row>
    <row r="5435" spans="11:11">
      <c r="K5435" s="68"/>
    </row>
    <row r="5436" spans="11:11">
      <c r="K5436" s="68"/>
    </row>
    <row r="5437" spans="11:11">
      <c r="K5437" s="68"/>
    </row>
    <row r="5438" spans="11:11">
      <c r="K5438" s="68"/>
    </row>
    <row r="5439" spans="11:11">
      <c r="K5439" s="68"/>
    </row>
    <row r="5440" spans="11:11">
      <c r="K5440" s="68"/>
    </row>
    <row r="5441" spans="11:11">
      <c r="K5441" s="68"/>
    </row>
    <row r="5442" spans="11:11">
      <c r="K5442" s="68"/>
    </row>
    <row r="5443" spans="11:11">
      <c r="K5443" s="68"/>
    </row>
    <row r="5444" spans="11:11">
      <c r="K5444" s="68"/>
    </row>
    <row r="5445" spans="11:11">
      <c r="K5445" s="68"/>
    </row>
    <row r="5446" spans="11:11">
      <c r="K5446" s="68"/>
    </row>
    <row r="5447" spans="11:11">
      <c r="K5447" s="68"/>
    </row>
    <row r="5448" spans="11:11">
      <c r="K5448" s="68"/>
    </row>
    <row r="5449" spans="11:11">
      <c r="K5449" s="68"/>
    </row>
    <row r="5450" spans="11:11">
      <c r="K5450" s="68"/>
    </row>
    <row r="5451" spans="11:11">
      <c r="K5451" s="68"/>
    </row>
    <row r="5452" spans="11:11">
      <c r="K5452" s="68"/>
    </row>
    <row r="5453" spans="11:11">
      <c r="K5453" s="68"/>
    </row>
    <row r="5454" spans="11:11">
      <c r="K5454" s="68"/>
    </row>
    <row r="5455" spans="11:11">
      <c r="K5455" s="68"/>
    </row>
    <row r="5456" spans="11:11">
      <c r="K5456" s="68"/>
    </row>
    <row r="5457" spans="11:11">
      <c r="K5457" s="68"/>
    </row>
    <row r="5458" spans="11:11">
      <c r="K5458" s="68"/>
    </row>
    <row r="5459" spans="11:11">
      <c r="K5459" s="68"/>
    </row>
    <row r="5460" spans="11:11">
      <c r="K5460" s="68"/>
    </row>
    <row r="5461" spans="11:11">
      <c r="K5461" s="68"/>
    </row>
    <row r="5462" spans="11:11">
      <c r="K5462" s="68"/>
    </row>
    <row r="5463" spans="11:11">
      <c r="K5463" s="68"/>
    </row>
    <row r="5464" spans="11:11">
      <c r="K5464" s="68"/>
    </row>
    <row r="5465" spans="11:11">
      <c r="K5465" s="68"/>
    </row>
    <row r="5466" spans="11:11">
      <c r="K5466" s="68"/>
    </row>
    <row r="5467" spans="11:11">
      <c r="K5467" s="68"/>
    </row>
    <row r="5468" spans="11:11">
      <c r="K5468" s="68"/>
    </row>
    <row r="5469" spans="11:11">
      <c r="K5469" s="68"/>
    </row>
    <row r="5470" spans="11:11">
      <c r="K5470" s="68"/>
    </row>
    <row r="5471" spans="11:11">
      <c r="K5471" s="68"/>
    </row>
    <row r="5472" spans="11:11">
      <c r="K5472" s="68"/>
    </row>
    <row r="5473" spans="11:11">
      <c r="K5473" s="68"/>
    </row>
    <row r="5474" spans="11:11">
      <c r="K5474" s="68"/>
    </row>
    <row r="5475" spans="11:11">
      <c r="K5475" s="68"/>
    </row>
    <row r="5476" spans="11:11">
      <c r="K5476" s="68"/>
    </row>
    <row r="5477" spans="11:11">
      <c r="K5477" s="68"/>
    </row>
    <row r="5478" spans="11:11">
      <c r="K5478" s="68"/>
    </row>
    <row r="5479" spans="11:11">
      <c r="K5479" s="68"/>
    </row>
    <row r="5480" spans="11:11">
      <c r="K5480" s="68"/>
    </row>
    <row r="5481" spans="11:11">
      <c r="K5481" s="68"/>
    </row>
    <row r="5482" spans="11:11">
      <c r="K5482" s="68"/>
    </row>
    <row r="5483" spans="11:11">
      <c r="K5483" s="68"/>
    </row>
    <row r="5484" spans="11:11">
      <c r="K5484" s="68"/>
    </row>
    <row r="5485" spans="11:11">
      <c r="K5485" s="68"/>
    </row>
    <row r="5486" spans="11:11">
      <c r="K5486" s="68"/>
    </row>
    <row r="5487" spans="11:11">
      <c r="K5487" s="68"/>
    </row>
    <row r="5488" spans="11:11">
      <c r="K5488" s="68"/>
    </row>
    <row r="5489" spans="11:11">
      <c r="K5489" s="68"/>
    </row>
    <row r="5490" spans="11:11">
      <c r="K5490" s="68"/>
    </row>
    <row r="5491" spans="11:11">
      <c r="K5491" s="68"/>
    </row>
    <row r="5492" spans="11:11">
      <c r="K5492" s="68"/>
    </row>
    <row r="5493" spans="11:11">
      <c r="K5493" s="68"/>
    </row>
    <row r="5494" spans="11:11">
      <c r="K5494" s="68"/>
    </row>
    <row r="5495" spans="11:11">
      <c r="K5495" s="68"/>
    </row>
    <row r="5496" spans="11:11">
      <c r="K5496" s="68"/>
    </row>
    <row r="5497" spans="11:11">
      <c r="K5497" s="68"/>
    </row>
    <row r="5498" spans="11:11">
      <c r="K5498" s="68"/>
    </row>
    <row r="5499" spans="11:11">
      <c r="K5499" s="68"/>
    </row>
    <row r="5500" spans="11:11">
      <c r="K5500" s="68"/>
    </row>
    <row r="5501" spans="11:11">
      <c r="K5501" s="68"/>
    </row>
    <row r="5502" spans="11:11">
      <c r="K5502" s="68"/>
    </row>
    <row r="5503" spans="11:11">
      <c r="K5503" s="68"/>
    </row>
    <row r="5504" spans="11:11">
      <c r="K5504" s="68"/>
    </row>
    <row r="5505" spans="11:11">
      <c r="K5505" s="68"/>
    </row>
    <row r="5506" spans="11:11">
      <c r="K5506" s="68"/>
    </row>
    <row r="5507" spans="11:11">
      <c r="K5507" s="68"/>
    </row>
    <row r="5508" spans="11:11">
      <c r="K5508" s="68"/>
    </row>
    <row r="5509" spans="11:11">
      <c r="K5509" s="68"/>
    </row>
    <row r="5510" spans="11:11">
      <c r="K5510" s="68"/>
    </row>
    <row r="5511" spans="11:11">
      <c r="K5511" s="68"/>
    </row>
    <row r="5512" spans="11:11">
      <c r="K5512" s="68"/>
    </row>
    <row r="5513" spans="11:11">
      <c r="K5513" s="68"/>
    </row>
    <row r="5514" spans="11:11">
      <c r="K5514" s="68"/>
    </row>
    <row r="5515" spans="11:11">
      <c r="K5515" s="68"/>
    </row>
    <row r="5516" spans="11:11">
      <c r="K5516" s="68"/>
    </row>
    <row r="5517" spans="11:11">
      <c r="K5517" s="68"/>
    </row>
    <row r="5518" spans="11:11">
      <c r="K5518" s="68"/>
    </row>
    <row r="5519" spans="11:11">
      <c r="K5519" s="68"/>
    </row>
    <row r="5520" spans="11:11">
      <c r="K5520" s="68"/>
    </row>
    <row r="5521" spans="11:11">
      <c r="K5521" s="68"/>
    </row>
    <row r="5522" spans="11:11">
      <c r="K5522" s="68"/>
    </row>
    <row r="5523" spans="11:11">
      <c r="K5523" s="68"/>
    </row>
    <row r="5524" spans="11:11">
      <c r="K5524" s="68"/>
    </row>
    <row r="5525" spans="11:11">
      <c r="K5525" s="68"/>
    </row>
    <row r="5526" spans="11:11">
      <c r="K5526" s="68"/>
    </row>
    <row r="5527" spans="11:11">
      <c r="K5527" s="68"/>
    </row>
    <row r="5528" spans="11:11">
      <c r="K5528" s="68"/>
    </row>
    <row r="5529" spans="11:11">
      <c r="K5529" s="68"/>
    </row>
    <row r="5530" spans="11:11">
      <c r="K5530" s="68"/>
    </row>
    <row r="5531" spans="11:11">
      <c r="K5531" s="68"/>
    </row>
    <row r="5532" spans="11:11">
      <c r="K5532" s="68"/>
    </row>
    <row r="5533" spans="11:11">
      <c r="K5533" s="68"/>
    </row>
    <row r="5534" spans="11:11">
      <c r="K5534" s="68"/>
    </row>
    <row r="5535" spans="11:11">
      <c r="K5535" s="68"/>
    </row>
    <row r="5536" spans="11:11">
      <c r="K5536" s="68"/>
    </row>
    <row r="5537" spans="11:11">
      <c r="K5537" s="68"/>
    </row>
    <row r="5538" spans="11:11">
      <c r="K5538" s="68"/>
    </row>
    <row r="5539" spans="11:11">
      <c r="K5539" s="68"/>
    </row>
    <row r="5540" spans="11:11">
      <c r="K5540" s="68"/>
    </row>
    <row r="5541" spans="11:11">
      <c r="K5541" s="68"/>
    </row>
    <row r="5542" spans="11:11">
      <c r="K5542" s="68"/>
    </row>
    <row r="5543" spans="11:11">
      <c r="K5543" s="68"/>
    </row>
    <row r="5544" spans="11:11">
      <c r="K5544" s="68"/>
    </row>
    <row r="5545" spans="11:11">
      <c r="K5545" s="68"/>
    </row>
    <row r="5546" spans="11:11">
      <c r="K5546" s="68"/>
    </row>
    <row r="5547" spans="11:11">
      <c r="K5547" s="68"/>
    </row>
    <row r="5548" spans="11:11">
      <c r="K5548" s="68"/>
    </row>
    <row r="5549" spans="11:11">
      <c r="K5549" s="68"/>
    </row>
    <row r="5550" spans="11:11">
      <c r="K5550" s="68"/>
    </row>
    <row r="5551" spans="11:11">
      <c r="K5551" s="68"/>
    </row>
    <row r="5552" spans="11:11">
      <c r="K5552" s="68"/>
    </row>
    <row r="5553" spans="11:11">
      <c r="K5553" s="68"/>
    </row>
    <row r="5554" spans="11:11">
      <c r="K5554" s="68"/>
    </row>
    <row r="5555" spans="11:11">
      <c r="K5555" s="68"/>
    </row>
    <row r="5556" spans="11:11">
      <c r="K5556" s="68"/>
    </row>
    <row r="5557" spans="11:11">
      <c r="K5557" s="68"/>
    </row>
    <row r="5558" spans="11:11">
      <c r="K5558" s="68"/>
    </row>
    <row r="5559" spans="11:11">
      <c r="K5559" s="68"/>
    </row>
    <row r="5560" spans="11:11">
      <c r="K5560" s="68"/>
    </row>
    <row r="5561" spans="11:11">
      <c r="K5561" s="68"/>
    </row>
    <row r="5562" spans="11:11">
      <c r="K5562" s="68"/>
    </row>
    <row r="5563" spans="11:11">
      <c r="K5563" s="68"/>
    </row>
    <row r="5564" spans="11:11">
      <c r="K5564" s="68"/>
    </row>
    <row r="5565" spans="11:11">
      <c r="K5565" s="68"/>
    </row>
    <row r="5566" spans="11:11">
      <c r="K5566" s="68"/>
    </row>
    <row r="5567" spans="11:11">
      <c r="K5567" s="68"/>
    </row>
    <row r="5568" spans="11:11">
      <c r="K5568" s="68"/>
    </row>
    <row r="5569" spans="11:11">
      <c r="K5569" s="68"/>
    </row>
    <row r="5570" spans="11:11">
      <c r="K5570" s="68"/>
    </row>
    <row r="5571" spans="11:11">
      <c r="K5571" s="68"/>
    </row>
    <row r="5572" spans="11:11">
      <c r="K5572" s="68"/>
    </row>
    <row r="5573" spans="11:11">
      <c r="K5573" s="68"/>
    </row>
    <row r="5574" spans="11:11">
      <c r="K5574" s="68"/>
    </row>
    <row r="5575" spans="11:11">
      <c r="K5575" s="68"/>
    </row>
    <row r="5576" spans="11:11">
      <c r="K5576" s="68"/>
    </row>
    <row r="5577" spans="11:11">
      <c r="K5577" s="68"/>
    </row>
    <row r="5578" spans="11:11">
      <c r="K5578" s="68"/>
    </row>
    <row r="5579" spans="11:11">
      <c r="K5579" s="68"/>
    </row>
    <row r="5580" spans="11:11">
      <c r="K5580" s="68"/>
    </row>
    <row r="5581" spans="11:11">
      <c r="K5581" s="68"/>
    </row>
    <row r="5582" spans="11:11">
      <c r="K5582" s="68"/>
    </row>
    <row r="5583" spans="11:11">
      <c r="K5583" s="68"/>
    </row>
    <row r="5584" spans="11:11">
      <c r="K5584" s="68"/>
    </row>
    <row r="5585" spans="11:11">
      <c r="K5585" s="68"/>
    </row>
    <row r="5586" spans="11:11">
      <c r="K5586" s="68"/>
    </row>
    <row r="5587" spans="11:11">
      <c r="K5587" s="68"/>
    </row>
    <row r="5588" spans="11:11">
      <c r="K5588" s="68"/>
    </row>
    <row r="5589" spans="11:11">
      <c r="K5589" s="68"/>
    </row>
    <row r="5590" spans="11:11">
      <c r="K5590" s="68"/>
    </row>
    <row r="5591" spans="11:11">
      <c r="K5591" s="68"/>
    </row>
    <row r="5592" spans="11:11">
      <c r="K5592" s="68"/>
    </row>
    <row r="5593" spans="11:11">
      <c r="K5593" s="68"/>
    </row>
    <row r="5594" spans="11:11">
      <c r="K5594" s="68"/>
    </row>
    <row r="5595" spans="11:11">
      <c r="K5595" s="68"/>
    </row>
    <row r="5596" spans="11:11">
      <c r="K5596" s="68"/>
    </row>
    <row r="5597" spans="11:11">
      <c r="K5597" s="68"/>
    </row>
    <row r="5598" spans="11:11">
      <c r="K5598" s="68"/>
    </row>
    <row r="5599" spans="11:11">
      <c r="K5599" s="68"/>
    </row>
    <row r="5600" spans="11:11">
      <c r="K5600" s="68"/>
    </row>
    <row r="5601" spans="11:11">
      <c r="K5601" s="68"/>
    </row>
    <row r="5602" spans="11:11">
      <c r="K5602" s="68"/>
    </row>
    <row r="5603" spans="11:11">
      <c r="K5603" s="68"/>
    </row>
    <row r="5604" spans="11:11">
      <c r="K5604" s="68"/>
    </row>
    <row r="5605" spans="11:11">
      <c r="K5605" s="68"/>
    </row>
    <row r="5606" spans="11:11">
      <c r="K5606" s="68"/>
    </row>
    <row r="5607" spans="11:11">
      <c r="K5607" s="68"/>
    </row>
    <row r="5608" spans="11:11">
      <c r="K5608" s="68"/>
    </row>
    <row r="5609" spans="11:11">
      <c r="K5609" s="68"/>
    </row>
    <row r="5610" spans="11:11">
      <c r="K5610" s="68"/>
    </row>
    <row r="5611" spans="11:11">
      <c r="K5611" s="68"/>
    </row>
    <row r="5612" spans="11:11">
      <c r="K5612" s="68"/>
    </row>
    <row r="5613" spans="11:11">
      <c r="K5613" s="68"/>
    </row>
    <row r="5614" spans="11:11">
      <c r="K5614" s="68"/>
    </row>
    <row r="5615" spans="11:11">
      <c r="K5615" s="68"/>
    </row>
    <row r="5616" spans="11:11">
      <c r="K5616" s="68"/>
    </row>
    <row r="5617" spans="11:11">
      <c r="K5617" s="68"/>
    </row>
    <row r="5618" spans="11:11">
      <c r="K5618" s="68"/>
    </row>
    <row r="5619" spans="11:11">
      <c r="K5619" s="68"/>
    </row>
    <row r="5620" spans="11:11">
      <c r="K5620" s="68"/>
    </row>
    <row r="5621" spans="11:11">
      <c r="K5621" s="68"/>
    </row>
    <row r="5622" spans="11:11">
      <c r="K5622" s="68"/>
    </row>
    <row r="5623" spans="11:11">
      <c r="K5623" s="68"/>
    </row>
    <row r="5624" spans="11:11">
      <c r="K5624" s="68"/>
    </row>
    <row r="5625" spans="11:11">
      <c r="K5625" s="68"/>
    </row>
    <row r="5626" spans="11:11">
      <c r="K5626" s="68"/>
    </row>
    <row r="5627" spans="11:11">
      <c r="K5627" s="68"/>
    </row>
    <row r="5628" spans="11:11">
      <c r="K5628" s="68"/>
    </row>
    <row r="5629" spans="11:11">
      <c r="K5629" s="68"/>
    </row>
    <row r="5630" spans="11:11">
      <c r="K5630" s="68"/>
    </row>
    <row r="5631" spans="11:11">
      <c r="K5631" s="68"/>
    </row>
    <row r="5632" spans="11:11">
      <c r="K5632" s="68"/>
    </row>
    <row r="5633" spans="11:11">
      <c r="K5633" s="68"/>
    </row>
    <row r="5634" spans="11:11">
      <c r="K5634" s="68"/>
    </row>
    <row r="5635" spans="11:11">
      <c r="K5635" s="68"/>
    </row>
    <row r="5636" spans="11:11">
      <c r="K5636" s="68"/>
    </row>
    <row r="5637" spans="11:11">
      <c r="K5637" s="68"/>
    </row>
    <row r="5638" spans="11:11">
      <c r="K5638" s="68"/>
    </row>
    <row r="5639" spans="11:11">
      <c r="K5639" s="68"/>
    </row>
    <row r="5640" spans="11:11">
      <c r="K5640" s="68"/>
    </row>
    <row r="5641" spans="11:11">
      <c r="K5641" s="68"/>
    </row>
    <row r="5642" spans="11:11">
      <c r="K5642" s="68"/>
    </row>
    <row r="5643" spans="11:11">
      <c r="K5643" s="68"/>
    </row>
    <row r="5644" spans="11:11">
      <c r="K5644" s="68"/>
    </row>
    <row r="5645" spans="11:11">
      <c r="K5645" s="68"/>
    </row>
    <row r="5646" spans="11:11">
      <c r="K5646" s="68"/>
    </row>
    <row r="5647" spans="11:11">
      <c r="K5647" s="68"/>
    </row>
    <row r="5648" spans="11:11">
      <c r="K5648" s="68"/>
    </row>
    <row r="5649" spans="11:11">
      <c r="K5649" s="68"/>
    </row>
    <row r="5650" spans="11:11">
      <c r="K5650" s="68"/>
    </row>
    <row r="5651" spans="11:11">
      <c r="K5651" s="68"/>
    </row>
    <row r="5652" spans="11:11">
      <c r="K5652" s="68"/>
    </row>
    <row r="5653" spans="11:11">
      <c r="K5653" s="68"/>
    </row>
    <row r="5654" spans="11:11">
      <c r="K5654" s="68"/>
    </row>
    <row r="5655" spans="11:11">
      <c r="K5655" s="68"/>
    </row>
    <row r="5656" spans="11:11">
      <c r="K5656" s="68"/>
    </row>
    <row r="5657" spans="11:11">
      <c r="K5657" s="68"/>
    </row>
    <row r="5658" spans="11:11">
      <c r="K5658" s="68"/>
    </row>
    <row r="5659" spans="11:11">
      <c r="K5659" s="68"/>
    </row>
    <row r="5660" spans="11:11">
      <c r="K5660" s="68"/>
    </row>
    <row r="5661" spans="11:11">
      <c r="K5661" s="68"/>
    </row>
    <row r="5662" spans="11:11">
      <c r="K5662" s="68"/>
    </row>
    <row r="5663" spans="11:11">
      <c r="K5663" s="68"/>
    </row>
    <row r="5664" spans="11:11">
      <c r="K5664" s="68"/>
    </row>
    <row r="5665" spans="11:11">
      <c r="K5665" s="68"/>
    </row>
    <row r="5666" spans="11:11">
      <c r="K5666" s="68"/>
    </row>
    <row r="5667" spans="11:11">
      <c r="K5667" s="68"/>
    </row>
    <row r="5668" spans="11:11">
      <c r="K5668" s="68"/>
    </row>
    <row r="5669" spans="11:11">
      <c r="K5669" s="68"/>
    </row>
    <row r="5670" spans="11:11">
      <c r="K5670" s="68"/>
    </row>
    <row r="5671" spans="11:11">
      <c r="K5671" s="68"/>
    </row>
    <row r="5672" spans="11:11">
      <c r="K5672" s="68"/>
    </row>
    <row r="5673" spans="11:11">
      <c r="K5673" s="68"/>
    </row>
    <row r="5674" spans="11:11">
      <c r="K5674" s="68"/>
    </row>
    <row r="5675" spans="11:11">
      <c r="K5675" s="68"/>
    </row>
    <row r="5676" spans="11:11">
      <c r="K5676" s="68"/>
    </row>
    <row r="5677" spans="11:11">
      <c r="K5677" s="68"/>
    </row>
    <row r="5678" spans="11:11">
      <c r="K5678" s="68"/>
    </row>
    <row r="5679" spans="11:11">
      <c r="K5679" s="68"/>
    </row>
    <row r="5680" spans="11:11">
      <c r="K5680" s="68"/>
    </row>
    <row r="5681" spans="11:11">
      <c r="K5681" s="68"/>
    </row>
    <row r="5682" spans="11:11">
      <c r="K5682" s="68"/>
    </row>
    <row r="5683" spans="11:11">
      <c r="K5683" s="68"/>
    </row>
    <row r="5684" spans="11:11">
      <c r="K5684" s="68"/>
    </row>
    <row r="5685" spans="11:11">
      <c r="K5685" s="68"/>
    </row>
    <row r="5686" spans="11:11">
      <c r="K5686" s="68"/>
    </row>
    <row r="5687" spans="11:11">
      <c r="K5687" s="68"/>
    </row>
    <row r="5688" spans="11:11">
      <c r="K5688" s="68"/>
    </row>
    <row r="5689" spans="11:11">
      <c r="K5689" s="68"/>
    </row>
    <row r="5690" spans="11:11">
      <c r="K5690" s="68"/>
    </row>
    <row r="5691" spans="11:11">
      <c r="K5691" s="68"/>
    </row>
    <row r="5692" spans="11:11">
      <c r="K5692" s="68"/>
    </row>
    <row r="5693" spans="11:11">
      <c r="K5693" s="68"/>
    </row>
    <row r="5694" spans="11:11">
      <c r="K5694" s="68"/>
    </row>
    <row r="5695" spans="11:11">
      <c r="K5695" s="68"/>
    </row>
    <row r="5696" spans="11:11">
      <c r="K5696" s="68"/>
    </row>
    <row r="5697" spans="11:11">
      <c r="K5697" s="68"/>
    </row>
    <row r="5698" spans="11:11">
      <c r="K5698" s="68"/>
    </row>
    <row r="5699" spans="11:11">
      <c r="K5699" s="68"/>
    </row>
    <row r="5700" spans="11:11">
      <c r="K5700" s="68"/>
    </row>
    <row r="5701" spans="11:11">
      <c r="K5701" s="68"/>
    </row>
    <row r="5702" spans="11:11">
      <c r="K5702" s="68"/>
    </row>
    <row r="5703" spans="11:11">
      <c r="K5703" s="68"/>
    </row>
    <row r="5704" spans="11:11">
      <c r="K5704" s="68"/>
    </row>
    <row r="5705" spans="11:11">
      <c r="K5705" s="68"/>
    </row>
    <row r="5706" spans="11:11">
      <c r="K5706" s="68"/>
    </row>
    <row r="5707" spans="11:11">
      <c r="K5707" s="68"/>
    </row>
    <row r="5708" spans="11:11">
      <c r="K5708" s="68"/>
    </row>
    <row r="5709" spans="11:11">
      <c r="K5709" s="68"/>
    </row>
    <row r="5710" spans="11:11">
      <c r="K5710" s="68"/>
    </row>
    <row r="5711" spans="11:11">
      <c r="K5711" s="68"/>
    </row>
    <row r="5712" spans="11:11">
      <c r="K5712" s="68"/>
    </row>
    <row r="5713" spans="11:11">
      <c r="K5713" s="68"/>
    </row>
    <row r="5714" spans="11:11">
      <c r="K5714" s="68"/>
    </row>
    <row r="5715" spans="11:11">
      <c r="K5715" s="68"/>
    </row>
    <row r="5716" spans="11:11">
      <c r="K5716" s="68"/>
    </row>
    <row r="5717" spans="11:11">
      <c r="K5717" s="68"/>
    </row>
    <row r="5718" spans="11:11">
      <c r="K5718" s="68"/>
    </row>
    <row r="5719" spans="11:11">
      <c r="K5719" s="68"/>
    </row>
    <row r="5720" spans="11:11">
      <c r="K5720" s="68"/>
    </row>
    <row r="5721" spans="11:11">
      <c r="K5721" s="68"/>
    </row>
    <row r="5722" spans="11:11">
      <c r="K5722" s="68"/>
    </row>
    <row r="5723" spans="11:11">
      <c r="K5723" s="68"/>
    </row>
    <row r="5724" spans="11:11">
      <c r="K5724" s="68"/>
    </row>
    <row r="5725" spans="11:11">
      <c r="K5725" s="68"/>
    </row>
    <row r="5726" spans="11:11">
      <c r="K5726" s="68"/>
    </row>
    <row r="5727" spans="11:11">
      <c r="K5727" s="68"/>
    </row>
    <row r="5728" spans="11:11">
      <c r="K5728" s="68"/>
    </row>
    <row r="5729" spans="11:11">
      <c r="K5729" s="68"/>
    </row>
    <row r="5730" spans="11:11">
      <c r="K5730" s="68"/>
    </row>
    <row r="5731" spans="11:11">
      <c r="K5731" s="68"/>
    </row>
    <row r="5732" spans="11:11">
      <c r="K5732" s="68"/>
    </row>
    <row r="5733" spans="11:11">
      <c r="K5733" s="68"/>
    </row>
    <row r="5734" spans="11:11">
      <c r="K5734" s="68"/>
    </row>
    <row r="5735" spans="11:11">
      <c r="K5735" s="68"/>
    </row>
    <row r="5736" spans="11:11">
      <c r="K5736" s="68"/>
    </row>
    <row r="5737" spans="11:11">
      <c r="K5737" s="68"/>
    </row>
    <row r="5738" spans="11:11">
      <c r="K5738" s="68"/>
    </row>
    <row r="5739" spans="11:11">
      <c r="K5739" s="68"/>
    </row>
    <row r="5740" spans="11:11">
      <c r="K5740" s="68"/>
    </row>
    <row r="5741" spans="11:11">
      <c r="K5741" s="68"/>
    </row>
    <row r="5742" spans="11:11">
      <c r="K5742" s="68"/>
    </row>
    <row r="5743" spans="11:11">
      <c r="K5743" s="68"/>
    </row>
    <row r="5744" spans="11:11">
      <c r="K5744" s="68"/>
    </row>
    <row r="5745" spans="11:11">
      <c r="K5745" s="68"/>
    </row>
    <row r="5746" spans="11:11">
      <c r="K5746" s="68"/>
    </row>
    <row r="5747" spans="11:11">
      <c r="K5747" s="68"/>
    </row>
    <row r="5748" spans="11:11">
      <c r="K5748" s="68"/>
    </row>
    <row r="5749" spans="11:11">
      <c r="K5749" s="68"/>
    </row>
    <row r="5750" spans="11:11">
      <c r="K5750" s="68"/>
    </row>
    <row r="5751" spans="11:11">
      <c r="K5751" s="68"/>
    </row>
    <row r="5752" spans="11:11">
      <c r="K5752" s="68"/>
    </row>
    <row r="5753" spans="11:11">
      <c r="K5753" s="68"/>
    </row>
    <row r="5754" spans="11:11">
      <c r="K5754" s="68"/>
    </row>
    <row r="5755" spans="11:11">
      <c r="K5755" s="68"/>
    </row>
    <row r="5756" spans="11:11">
      <c r="K5756" s="68"/>
    </row>
    <row r="5757" spans="11:11">
      <c r="K5757" s="68"/>
    </row>
    <row r="5758" spans="11:11">
      <c r="K5758" s="68"/>
    </row>
    <row r="5759" spans="11:11">
      <c r="K5759" s="68"/>
    </row>
    <row r="5760" spans="11:11">
      <c r="K5760" s="68"/>
    </row>
    <row r="5761" spans="11:11">
      <c r="K5761" s="68"/>
    </row>
    <row r="5762" spans="11:11">
      <c r="K5762" s="68"/>
    </row>
    <row r="5763" spans="11:11">
      <c r="K5763" s="68"/>
    </row>
    <row r="5764" spans="11:11">
      <c r="K5764" s="68"/>
    </row>
    <row r="5765" spans="11:11">
      <c r="K5765" s="68"/>
    </row>
    <row r="5766" spans="11:11">
      <c r="K5766" s="68"/>
    </row>
    <row r="5767" spans="11:11">
      <c r="K5767" s="68"/>
    </row>
    <row r="5768" spans="11:11">
      <c r="K5768" s="68"/>
    </row>
    <row r="5769" spans="11:11">
      <c r="K5769" s="68"/>
    </row>
    <row r="5770" spans="11:11">
      <c r="K5770" s="68"/>
    </row>
    <row r="5771" spans="11:11">
      <c r="K5771" s="68"/>
    </row>
    <row r="5772" spans="11:11">
      <c r="K5772" s="68"/>
    </row>
    <row r="5773" spans="11:11">
      <c r="K5773" s="68"/>
    </row>
    <row r="5774" spans="11:11">
      <c r="K5774" s="68"/>
    </row>
    <row r="5775" spans="11:11">
      <c r="K5775" s="68"/>
    </row>
    <row r="5776" spans="11:11">
      <c r="K5776" s="68"/>
    </row>
    <row r="5777" spans="11:11">
      <c r="K5777" s="68"/>
    </row>
    <row r="5778" spans="11:11">
      <c r="K5778" s="68"/>
    </row>
    <row r="5779" spans="11:11">
      <c r="K5779" s="68"/>
    </row>
    <row r="5780" spans="11:11">
      <c r="K5780" s="68"/>
    </row>
    <row r="5781" spans="11:11">
      <c r="K5781" s="68"/>
    </row>
    <row r="5782" spans="11:11">
      <c r="K5782" s="68"/>
    </row>
    <row r="5783" spans="11:11">
      <c r="K5783" s="68"/>
    </row>
    <row r="5784" spans="11:11">
      <c r="K5784" s="68"/>
    </row>
    <row r="5785" spans="11:11">
      <c r="K5785" s="68"/>
    </row>
    <row r="5786" spans="11:11">
      <c r="K5786" s="68"/>
    </row>
    <row r="5787" spans="11:11">
      <c r="K5787" s="68"/>
    </row>
    <row r="5788" spans="11:11">
      <c r="K5788" s="68"/>
    </row>
    <row r="5789" spans="11:11">
      <c r="K5789" s="68"/>
    </row>
    <row r="5790" spans="11:11">
      <c r="K5790" s="68"/>
    </row>
    <row r="5791" spans="11:11">
      <c r="K5791" s="68"/>
    </row>
    <row r="5792" spans="11:11">
      <c r="K5792" s="68"/>
    </row>
    <row r="5793" spans="11:11">
      <c r="K5793" s="68"/>
    </row>
    <row r="5794" spans="11:11">
      <c r="K5794" s="68"/>
    </row>
    <row r="5795" spans="11:11">
      <c r="K5795" s="68"/>
    </row>
    <row r="5796" spans="11:11">
      <c r="K5796" s="68"/>
    </row>
    <row r="5797" spans="11:11">
      <c r="K5797" s="68"/>
    </row>
    <row r="5798" spans="11:11">
      <c r="K5798" s="68"/>
    </row>
    <row r="5799" spans="11:11">
      <c r="K5799" s="68"/>
    </row>
    <row r="5800" spans="11:11">
      <c r="K5800" s="68"/>
    </row>
    <row r="5801" spans="11:11">
      <c r="K5801" s="68"/>
    </row>
    <row r="5802" spans="11:11">
      <c r="K5802" s="68"/>
    </row>
    <row r="5803" spans="11:11">
      <c r="K5803" s="68"/>
    </row>
    <row r="5804" spans="11:11">
      <c r="K5804" s="68"/>
    </row>
    <row r="5805" spans="11:11">
      <c r="K5805" s="68"/>
    </row>
    <row r="5806" spans="11:11">
      <c r="K5806" s="68"/>
    </row>
    <row r="5807" spans="11:11">
      <c r="K5807" s="68"/>
    </row>
    <row r="5808" spans="11:11">
      <c r="K5808" s="68"/>
    </row>
    <row r="5809" spans="11:11">
      <c r="K5809" s="68"/>
    </row>
    <row r="5810" spans="11:11">
      <c r="K5810" s="68"/>
    </row>
    <row r="5811" spans="11:11">
      <c r="K5811" s="68"/>
    </row>
    <row r="5812" spans="11:11">
      <c r="K5812" s="68"/>
    </row>
    <row r="5813" spans="11:11">
      <c r="K5813" s="68"/>
    </row>
    <row r="5814" spans="11:11">
      <c r="K5814" s="68"/>
    </row>
    <row r="5815" spans="11:11">
      <c r="K5815" s="68"/>
    </row>
    <row r="5816" spans="11:11">
      <c r="K5816" s="68"/>
    </row>
    <row r="5817" spans="11:11">
      <c r="K5817" s="68"/>
    </row>
    <row r="5818" spans="11:11">
      <c r="K5818" s="68"/>
    </row>
    <row r="5819" spans="11:11">
      <c r="K5819" s="68"/>
    </row>
    <row r="5820" spans="11:11">
      <c r="K5820" s="68"/>
    </row>
    <row r="5821" spans="11:11">
      <c r="K5821" s="68"/>
    </row>
    <row r="5822" spans="11:11">
      <c r="K5822" s="68"/>
    </row>
    <row r="5823" spans="11:11">
      <c r="K5823" s="68"/>
    </row>
    <row r="5824" spans="11:11">
      <c r="K5824" s="68"/>
    </row>
    <row r="5825" spans="11:11">
      <c r="K5825" s="68"/>
    </row>
    <row r="5826" spans="11:11">
      <c r="K5826" s="68"/>
    </row>
    <row r="5827" spans="11:11">
      <c r="K5827" s="68"/>
    </row>
    <row r="5828" spans="11:11">
      <c r="K5828" s="68"/>
    </row>
    <row r="5829" spans="11:11">
      <c r="K5829" s="68"/>
    </row>
    <row r="5830" spans="11:11">
      <c r="K5830" s="68"/>
    </row>
    <row r="5831" spans="11:11">
      <c r="K5831" s="68"/>
    </row>
    <row r="5832" spans="11:11">
      <c r="K5832" s="68"/>
    </row>
    <row r="5833" spans="11:11">
      <c r="K5833" s="68"/>
    </row>
    <row r="5834" spans="11:11">
      <c r="K5834" s="68"/>
    </row>
    <row r="5835" spans="11:11">
      <c r="K5835" s="68"/>
    </row>
    <row r="5836" spans="11:11">
      <c r="K5836" s="68"/>
    </row>
    <row r="5837" spans="11:11">
      <c r="K5837" s="68"/>
    </row>
    <row r="5838" spans="11:11">
      <c r="K5838" s="68"/>
    </row>
    <row r="5839" spans="11:11">
      <c r="K5839" s="68"/>
    </row>
    <row r="5840" spans="11:11">
      <c r="K5840" s="68"/>
    </row>
    <row r="5841" spans="11:11">
      <c r="K5841" s="68"/>
    </row>
    <row r="5842" spans="11:11">
      <c r="K5842" s="68"/>
    </row>
    <row r="5843" spans="11:11">
      <c r="K5843" s="68"/>
    </row>
    <row r="5844" spans="11:11">
      <c r="K5844" s="68"/>
    </row>
    <row r="5845" spans="11:11">
      <c r="K5845" s="68"/>
    </row>
    <row r="5846" spans="11:11">
      <c r="K5846" s="68"/>
    </row>
    <row r="5847" spans="11:11">
      <c r="K5847" s="68"/>
    </row>
    <row r="5848" spans="11:11">
      <c r="K5848" s="68"/>
    </row>
    <row r="5849" spans="11:11">
      <c r="K5849" s="68"/>
    </row>
    <row r="5850" spans="11:11">
      <c r="K5850" s="68"/>
    </row>
    <row r="5851" spans="11:11">
      <c r="K5851" s="68"/>
    </row>
    <row r="5852" spans="11:11">
      <c r="K5852" s="68"/>
    </row>
    <row r="5853" spans="11:11">
      <c r="K5853" s="68"/>
    </row>
    <row r="5854" spans="11:11">
      <c r="K5854" s="68"/>
    </row>
    <row r="5855" spans="11:11">
      <c r="K5855" s="68"/>
    </row>
    <row r="5856" spans="11:11">
      <c r="K5856" s="68"/>
    </row>
    <row r="5857" spans="11:11">
      <c r="K5857" s="68"/>
    </row>
    <row r="5858" spans="11:11">
      <c r="K5858" s="68"/>
    </row>
    <row r="5859" spans="11:11">
      <c r="K5859" s="68"/>
    </row>
    <row r="5860" spans="11:11">
      <c r="K5860" s="68"/>
    </row>
    <row r="5861" spans="11:11">
      <c r="K5861" s="68"/>
    </row>
    <row r="5862" spans="11:11">
      <c r="K5862" s="68"/>
    </row>
    <row r="5863" spans="11:11">
      <c r="K5863" s="68"/>
    </row>
    <row r="5864" spans="11:11">
      <c r="K5864" s="68"/>
    </row>
    <row r="5865" spans="11:11">
      <c r="K5865" s="68"/>
    </row>
    <row r="5866" spans="11:11">
      <c r="K5866" s="68"/>
    </row>
    <row r="5867" spans="11:11">
      <c r="K5867" s="68"/>
    </row>
    <row r="5868" spans="11:11">
      <c r="K5868" s="68"/>
    </row>
    <row r="5869" spans="11:11">
      <c r="K5869" s="68"/>
    </row>
    <row r="5870" spans="11:11">
      <c r="K5870" s="68"/>
    </row>
    <row r="5871" spans="11:11">
      <c r="K5871" s="68"/>
    </row>
    <row r="5872" spans="11:11">
      <c r="K5872" s="68"/>
    </row>
    <row r="5873" spans="11:11">
      <c r="K5873" s="68"/>
    </row>
    <row r="5874" spans="11:11">
      <c r="K5874" s="68"/>
    </row>
    <row r="5875" spans="11:11">
      <c r="K5875" s="68"/>
    </row>
    <row r="5876" spans="11:11">
      <c r="K5876" s="68"/>
    </row>
    <row r="5877" spans="11:11">
      <c r="K5877" s="68"/>
    </row>
    <row r="5878" spans="11:11">
      <c r="K5878" s="68"/>
    </row>
    <row r="5879" spans="11:11">
      <c r="K5879" s="68"/>
    </row>
    <row r="5880" spans="11:11">
      <c r="K5880" s="68"/>
    </row>
    <row r="5881" spans="11:11">
      <c r="K5881" s="68"/>
    </row>
    <row r="5882" spans="11:11">
      <c r="K5882" s="68"/>
    </row>
    <row r="5883" spans="11:11">
      <c r="K5883" s="68"/>
    </row>
    <row r="5884" spans="11:11">
      <c r="K5884" s="68"/>
    </row>
    <row r="5885" spans="11:11">
      <c r="K5885" s="68"/>
    </row>
    <row r="5886" spans="11:11">
      <c r="K5886" s="68"/>
    </row>
    <row r="5887" spans="11:11">
      <c r="K5887" s="68"/>
    </row>
    <row r="5888" spans="11:11">
      <c r="K5888" s="68"/>
    </row>
    <row r="5889" spans="11:11">
      <c r="K5889" s="68"/>
    </row>
    <row r="5890" spans="11:11">
      <c r="K5890" s="68"/>
    </row>
    <row r="5891" spans="11:11">
      <c r="K5891" s="68"/>
    </row>
    <row r="5892" spans="11:11">
      <c r="K5892" s="68"/>
    </row>
    <row r="5893" spans="11:11">
      <c r="K5893" s="68"/>
    </row>
    <row r="5894" spans="11:11">
      <c r="K5894" s="68"/>
    </row>
    <row r="5895" spans="11:11">
      <c r="K5895" s="68"/>
    </row>
    <row r="5896" spans="11:11">
      <c r="K5896" s="68"/>
    </row>
    <row r="5897" spans="11:11">
      <c r="K5897" s="68"/>
    </row>
    <row r="5898" spans="11:11">
      <c r="K5898" s="68"/>
    </row>
    <row r="5899" spans="11:11">
      <c r="K5899" s="68"/>
    </row>
    <row r="5900" spans="11:11">
      <c r="K5900" s="68"/>
    </row>
    <row r="5901" spans="11:11">
      <c r="K5901" s="68"/>
    </row>
    <row r="5902" spans="11:11">
      <c r="K5902" s="68"/>
    </row>
    <row r="5903" spans="11:11">
      <c r="K5903" s="68"/>
    </row>
    <row r="5904" spans="11:11">
      <c r="K5904" s="68"/>
    </row>
    <row r="5905" spans="11:11">
      <c r="K5905" s="68"/>
    </row>
    <row r="5906" spans="11:11">
      <c r="K5906" s="68"/>
    </row>
    <row r="5907" spans="11:11">
      <c r="K5907" s="68"/>
    </row>
    <row r="5908" spans="11:11">
      <c r="K5908" s="68"/>
    </row>
    <row r="5909" spans="11:11">
      <c r="K5909" s="68"/>
    </row>
    <row r="5910" spans="11:11">
      <c r="K5910" s="68"/>
    </row>
    <row r="5911" spans="11:11">
      <c r="K5911" s="68"/>
    </row>
    <row r="5912" spans="11:11">
      <c r="K5912" s="68"/>
    </row>
    <row r="5913" spans="11:11">
      <c r="K5913" s="68"/>
    </row>
    <row r="5914" spans="11:11">
      <c r="K5914" s="68"/>
    </row>
    <row r="5915" spans="11:11">
      <c r="K5915" s="68"/>
    </row>
    <row r="5916" spans="11:11">
      <c r="K5916" s="68"/>
    </row>
    <row r="5917" spans="11:11">
      <c r="K5917" s="68"/>
    </row>
    <row r="5918" spans="11:11">
      <c r="K5918" s="68"/>
    </row>
    <row r="5919" spans="11:11">
      <c r="K5919" s="68"/>
    </row>
    <row r="5920" spans="11:11">
      <c r="K5920" s="68"/>
    </row>
    <row r="5921" spans="11:11">
      <c r="K5921" s="68"/>
    </row>
    <row r="5922" spans="11:11">
      <c r="K5922" s="68"/>
    </row>
    <row r="5923" spans="11:11">
      <c r="K5923" s="68"/>
    </row>
    <row r="5924" spans="11:11">
      <c r="K5924" s="68"/>
    </row>
    <row r="5925" spans="11:11">
      <c r="K5925" s="68"/>
    </row>
    <row r="5926" spans="11:11">
      <c r="K5926" s="68"/>
    </row>
    <row r="5927" spans="11:11">
      <c r="K5927" s="68"/>
    </row>
    <row r="5928" spans="11:11">
      <c r="K5928" s="68"/>
    </row>
    <row r="5929" spans="11:11">
      <c r="K5929" s="68"/>
    </row>
    <row r="5930" spans="11:11">
      <c r="K5930" s="68"/>
    </row>
    <row r="5931" spans="11:11">
      <c r="K5931" s="68"/>
    </row>
    <row r="5932" spans="11:11">
      <c r="K5932" s="68"/>
    </row>
    <row r="5933" spans="11:11">
      <c r="K5933" s="68"/>
    </row>
    <row r="5934" spans="11:11">
      <c r="K5934" s="68"/>
    </row>
    <row r="5935" spans="11:11">
      <c r="K5935" s="68"/>
    </row>
    <row r="5936" spans="11:11">
      <c r="K5936" s="68"/>
    </row>
    <row r="5937" spans="11:11">
      <c r="K5937" s="68"/>
    </row>
    <row r="5938" spans="11:11">
      <c r="K5938" s="68"/>
    </row>
    <row r="5939" spans="11:11">
      <c r="K5939" s="68"/>
    </row>
    <row r="5940" spans="11:11">
      <c r="K5940" s="68"/>
    </row>
    <row r="5941" spans="11:11">
      <c r="K5941" s="68"/>
    </row>
    <row r="5942" spans="11:11">
      <c r="K5942" s="68"/>
    </row>
    <row r="5943" spans="11:11">
      <c r="K5943" s="68"/>
    </row>
    <row r="5944" spans="11:11">
      <c r="K5944" s="68"/>
    </row>
    <row r="5945" spans="11:11">
      <c r="K5945" s="68"/>
    </row>
    <row r="5946" spans="11:11">
      <c r="K5946" s="68"/>
    </row>
    <row r="5947" spans="11:11">
      <c r="K5947" s="68"/>
    </row>
    <row r="5948" spans="11:11">
      <c r="K5948" s="68"/>
    </row>
    <row r="5949" spans="11:11">
      <c r="K5949" s="68"/>
    </row>
    <row r="5950" spans="11:11">
      <c r="K5950" s="68"/>
    </row>
    <row r="5951" spans="11:11">
      <c r="K5951" s="68"/>
    </row>
    <row r="5952" spans="11:11">
      <c r="K5952" s="68"/>
    </row>
    <row r="5953" spans="11:11">
      <c r="K5953" s="68"/>
    </row>
    <row r="5954" spans="11:11">
      <c r="K5954" s="68"/>
    </row>
    <row r="5955" spans="11:11">
      <c r="K5955" s="68"/>
    </row>
    <row r="5956" spans="11:11">
      <c r="K5956" s="68"/>
    </row>
    <row r="5957" spans="11:11">
      <c r="K5957" s="68"/>
    </row>
    <row r="5958" spans="11:11">
      <c r="K5958" s="68"/>
    </row>
    <row r="5959" spans="11:11">
      <c r="K5959" s="68"/>
    </row>
    <row r="5960" spans="11:11">
      <c r="K5960" s="68"/>
    </row>
    <row r="5961" spans="11:11">
      <c r="K5961" s="68"/>
    </row>
    <row r="5962" spans="11:11">
      <c r="K5962" s="68"/>
    </row>
    <row r="5963" spans="11:11">
      <c r="K5963" s="68"/>
    </row>
    <row r="5964" spans="11:11">
      <c r="K5964" s="68"/>
    </row>
    <row r="5965" spans="11:11">
      <c r="K5965" s="68"/>
    </row>
    <row r="5966" spans="11:11">
      <c r="K5966" s="68"/>
    </row>
    <row r="5967" spans="11:11">
      <c r="K5967" s="68"/>
    </row>
    <row r="5968" spans="11:11">
      <c r="K5968" s="68"/>
    </row>
    <row r="5969" spans="11:11">
      <c r="K5969" s="68"/>
    </row>
    <row r="5970" spans="11:11">
      <c r="K5970" s="68"/>
    </row>
    <row r="5971" spans="11:11">
      <c r="K5971" s="68"/>
    </row>
    <row r="5972" spans="11:11">
      <c r="K5972" s="68"/>
    </row>
    <row r="5973" spans="11:11">
      <c r="K5973" s="68"/>
    </row>
    <row r="5974" spans="11:11">
      <c r="K5974" s="68"/>
    </row>
    <row r="5975" spans="11:11">
      <c r="K5975" s="68"/>
    </row>
    <row r="5976" spans="11:11">
      <c r="K5976" s="68"/>
    </row>
    <row r="5977" spans="11:11">
      <c r="K5977" s="68"/>
    </row>
    <row r="5978" spans="11:11">
      <c r="K5978" s="68"/>
    </row>
    <row r="5979" spans="11:11">
      <c r="K5979" s="68"/>
    </row>
    <row r="5980" spans="11:11">
      <c r="K5980" s="68"/>
    </row>
    <row r="5981" spans="11:11">
      <c r="K5981" s="68"/>
    </row>
    <row r="5982" spans="11:11">
      <c r="K5982" s="68"/>
    </row>
    <row r="5983" spans="11:11">
      <c r="K5983" s="68"/>
    </row>
    <row r="5984" spans="11:11">
      <c r="K5984" s="68"/>
    </row>
    <row r="5985" spans="11:11">
      <c r="K5985" s="68"/>
    </row>
    <row r="5986" spans="11:11">
      <c r="K5986" s="68"/>
    </row>
    <row r="5987" spans="11:11">
      <c r="K5987" s="68"/>
    </row>
    <row r="5988" spans="11:11">
      <c r="K5988" s="68"/>
    </row>
    <row r="5989" spans="11:11">
      <c r="K5989" s="68"/>
    </row>
    <row r="5990" spans="11:11">
      <c r="K5990" s="68"/>
    </row>
    <row r="5991" spans="11:11">
      <c r="K5991" s="68"/>
    </row>
    <row r="5992" spans="11:11">
      <c r="K5992" s="68"/>
    </row>
    <row r="5993" spans="11:11">
      <c r="K5993" s="68"/>
    </row>
    <row r="5994" spans="11:11">
      <c r="K5994" s="68"/>
    </row>
    <row r="5995" spans="11:11">
      <c r="K5995" s="68"/>
    </row>
    <row r="5996" spans="11:11">
      <c r="K5996" s="68"/>
    </row>
    <row r="5997" spans="11:11">
      <c r="K5997" s="68"/>
    </row>
    <row r="5998" spans="11:11">
      <c r="K5998" s="68"/>
    </row>
    <row r="5999" spans="11:11">
      <c r="K5999" s="68"/>
    </row>
    <row r="6000" spans="11:11">
      <c r="K6000" s="68"/>
    </row>
    <row r="6001" spans="11:11">
      <c r="K6001" s="68"/>
    </row>
    <row r="6002" spans="11:11">
      <c r="K6002" s="68"/>
    </row>
    <row r="6003" spans="11:11">
      <c r="K6003" s="68"/>
    </row>
    <row r="6004" spans="11:11">
      <c r="K6004" s="68"/>
    </row>
    <row r="6005" spans="11:11">
      <c r="K6005" s="68"/>
    </row>
    <row r="6006" spans="11:11">
      <c r="K6006" s="68"/>
    </row>
    <row r="6007" spans="11:11">
      <c r="K6007" s="68"/>
    </row>
    <row r="6008" spans="11:11">
      <c r="K6008" s="68"/>
    </row>
    <row r="6009" spans="11:11">
      <c r="K6009" s="68"/>
    </row>
    <row r="6010" spans="11:11">
      <c r="K6010" s="68"/>
    </row>
    <row r="6011" spans="11:11">
      <c r="K6011" s="68"/>
    </row>
    <row r="6012" spans="11:11">
      <c r="K6012" s="68"/>
    </row>
    <row r="6013" spans="11:11">
      <c r="K6013" s="68"/>
    </row>
    <row r="6014" spans="11:11">
      <c r="K6014" s="68"/>
    </row>
    <row r="6015" spans="11:11">
      <c r="K6015" s="68"/>
    </row>
    <row r="6016" spans="11:11">
      <c r="K6016" s="68"/>
    </row>
    <row r="6017" spans="11:11">
      <c r="K6017" s="68"/>
    </row>
    <row r="6018" spans="11:11">
      <c r="K6018" s="68"/>
    </row>
    <row r="6019" spans="11:11">
      <c r="K6019" s="68"/>
    </row>
    <row r="6020" spans="11:11">
      <c r="K6020" s="68"/>
    </row>
    <row r="6021" spans="11:11">
      <c r="K6021" s="68"/>
    </row>
    <row r="6022" spans="11:11">
      <c r="K6022" s="68"/>
    </row>
    <row r="6023" spans="11:11">
      <c r="K6023" s="68"/>
    </row>
    <row r="6024" spans="11:11">
      <c r="K6024" s="68"/>
    </row>
    <row r="6025" spans="11:11">
      <c r="K6025" s="68"/>
    </row>
    <row r="6026" spans="11:11">
      <c r="K6026" s="68"/>
    </row>
    <row r="6027" spans="11:11">
      <c r="K6027" s="68"/>
    </row>
    <row r="6028" spans="11:11">
      <c r="K6028" s="68"/>
    </row>
    <row r="6029" spans="11:11">
      <c r="K6029" s="68"/>
    </row>
    <row r="6030" spans="11:11">
      <c r="K6030" s="68"/>
    </row>
    <row r="6031" spans="11:11">
      <c r="K6031" s="68"/>
    </row>
    <row r="6032" spans="11:11">
      <c r="K6032" s="68"/>
    </row>
    <row r="6033" spans="11:11">
      <c r="K6033" s="68"/>
    </row>
    <row r="6034" spans="11:11">
      <c r="K6034" s="68"/>
    </row>
    <row r="6035" spans="11:11">
      <c r="K6035" s="68"/>
    </row>
    <row r="6036" spans="11:11">
      <c r="K6036" s="68"/>
    </row>
    <row r="6037" spans="11:11">
      <c r="K6037" s="68"/>
    </row>
    <row r="6038" spans="11:11">
      <c r="K6038" s="68"/>
    </row>
    <row r="6039" spans="11:11">
      <c r="K6039" s="68"/>
    </row>
    <row r="6040" spans="11:11">
      <c r="K6040" s="68"/>
    </row>
    <row r="6041" spans="11:11">
      <c r="K6041" s="68"/>
    </row>
    <row r="6042" spans="11:11">
      <c r="K6042" s="68"/>
    </row>
    <row r="6043" spans="11:11">
      <c r="K6043" s="68"/>
    </row>
    <row r="6044" spans="11:11">
      <c r="K6044" s="68"/>
    </row>
    <row r="6045" spans="11:11">
      <c r="K6045" s="68"/>
    </row>
    <row r="6046" spans="11:11">
      <c r="K6046" s="68"/>
    </row>
    <row r="6047" spans="11:11">
      <c r="K6047" s="68"/>
    </row>
    <row r="6048" spans="11:11">
      <c r="K6048" s="68"/>
    </row>
    <row r="6049" spans="11:11">
      <c r="K6049" s="68"/>
    </row>
    <row r="6050" spans="11:11">
      <c r="K6050" s="68"/>
    </row>
    <row r="6051" spans="11:11">
      <c r="K6051" s="68"/>
    </row>
    <row r="6052" spans="11:11">
      <c r="K6052" s="68"/>
    </row>
    <row r="6053" spans="11:11">
      <c r="K6053" s="68"/>
    </row>
    <row r="6054" spans="11:11">
      <c r="K6054" s="68"/>
    </row>
    <row r="6055" spans="11:11">
      <c r="K6055" s="68"/>
    </row>
    <row r="6056" spans="11:11">
      <c r="K6056" s="68"/>
    </row>
    <row r="6057" spans="11:11">
      <c r="K6057" s="68"/>
    </row>
    <row r="6058" spans="11:11">
      <c r="K6058" s="68"/>
    </row>
    <row r="6059" spans="11:11">
      <c r="K6059" s="68"/>
    </row>
    <row r="6060" spans="11:11">
      <c r="K6060" s="68"/>
    </row>
    <row r="6061" spans="11:11">
      <c r="K6061" s="68"/>
    </row>
    <row r="6062" spans="11:11">
      <c r="K6062" s="68"/>
    </row>
    <row r="6063" spans="11:11">
      <c r="K6063" s="68"/>
    </row>
    <row r="6064" spans="11:11">
      <c r="K6064" s="68"/>
    </row>
    <row r="6065" spans="11:11">
      <c r="K6065" s="68"/>
    </row>
    <row r="6066" spans="11:11">
      <c r="K6066" s="68"/>
    </row>
    <row r="6067" spans="11:11">
      <c r="K6067" s="68"/>
    </row>
    <row r="6068" spans="11:11">
      <c r="K6068" s="68"/>
    </row>
    <row r="6069" spans="11:11">
      <c r="K6069" s="68"/>
    </row>
    <row r="6070" spans="11:11">
      <c r="K6070" s="68"/>
    </row>
    <row r="6071" spans="11:11">
      <c r="K6071" s="68"/>
    </row>
    <row r="6072" spans="11:11">
      <c r="K6072" s="68"/>
    </row>
    <row r="6073" spans="11:11">
      <c r="K6073" s="68"/>
    </row>
    <row r="6074" spans="11:11">
      <c r="K6074" s="68"/>
    </row>
    <row r="6075" spans="11:11">
      <c r="K6075" s="68"/>
    </row>
    <row r="6076" spans="11:11">
      <c r="K6076" s="68"/>
    </row>
    <row r="6077" spans="11:11">
      <c r="K6077" s="68"/>
    </row>
    <row r="6078" spans="11:11">
      <c r="K6078" s="68"/>
    </row>
    <row r="6079" spans="11:11">
      <c r="K6079" s="68"/>
    </row>
    <row r="6080" spans="11:11">
      <c r="K6080" s="68"/>
    </row>
    <row r="6081" spans="11:11">
      <c r="K6081" s="68"/>
    </row>
    <row r="6082" spans="11:11">
      <c r="K6082" s="68"/>
    </row>
    <row r="6083" spans="11:11">
      <c r="K6083" s="68"/>
    </row>
    <row r="6084" spans="11:11">
      <c r="K6084" s="68"/>
    </row>
    <row r="6085" spans="11:11">
      <c r="K6085" s="68"/>
    </row>
    <row r="6086" spans="11:11">
      <c r="K6086" s="68"/>
    </row>
    <row r="6087" spans="11:11">
      <c r="K6087" s="68"/>
    </row>
    <row r="6088" spans="11:11">
      <c r="K6088" s="68"/>
    </row>
    <row r="6089" spans="11:11">
      <c r="K6089" s="68"/>
    </row>
    <row r="6090" spans="11:11">
      <c r="K6090" s="68"/>
    </row>
    <row r="6091" spans="11:11">
      <c r="K6091" s="68"/>
    </row>
    <row r="6092" spans="11:11">
      <c r="K6092" s="68"/>
    </row>
    <row r="6093" spans="11:11">
      <c r="K6093" s="68"/>
    </row>
    <row r="6094" spans="11:11">
      <c r="K6094" s="68"/>
    </row>
    <row r="6095" spans="11:11">
      <c r="K6095" s="68"/>
    </row>
    <row r="6096" spans="11:11">
      <c r="K6096" s="68"/>
    </row>
    <row r="6097" spans="11:11">
      <c r="K6097" s="68"/>
    </row>
    <row r="6098" spans="11:11">
      <c r="K6098" s="68"/>
    </row>
    <row r="6099" spans="11:11">
      <c r="K6099" s="68"/>
    </row>
    <row r="6100" spans="11:11">
      <c r="K6100" s="68"/>
    </row>
    <row r="6101" spans="11:11">
      <c r="K6101" s="68"/>
    </row>
    <row r="6102" spans="11:11">
      <c r="K6102" s="68"/>
    </row>
    <row r="6103" spans="11:11">
      <c r="K6103" s="68"/>
    </row>
    <row r="6104" spans="11:11">
      <c r="K6104" s="68"/>
    </row>
    <row r="6105" spans="11:11">
      <c r="K6105" s="68"/>
    </row>
    <row r="6106" spans="11:11">
      <c r="K6106" s="68"/>
    </row>
    <row r="6107" spans="11:11">
      <c r="K6107" s="68"/>
    </row>
    <row r="6108" spans="11:11">
      <c r="K6108" s="68"/>
    </row>
    <row r="6109" spans="11:11">
      <c r="K6109" s="68"/>
    </row>
    <row r="6110" spans="11:11">
      <c r="K6110" s="68"/>
    </row>
    <row r="6111" spans="11:11">
      <c r="K6111" s="68"/>
    </row>
    <row r="6112" spans="11:11">
      <c r="K6112" s="68"/>
    </row>
    <row r="6113" spans="11:11">
      <c r="K6113" s="68"/>
    </row>
    <row r="6114" spans="11:11">
      <c r="K6114" s="68"/>
    </row>
    <row r="6115" spans="11:11">
      <c r="K6115" s="68"/>
    </row>
    <row r="6116" spans="11:11">
      <c r="K6116" s="68"/>
    </row>
    <row r="6117" spans="11:11">
      <c r="K6117" s="68"/>
    </row>
    <row r="6118" spans="11:11">
      <c r="K6118" s="68"/>
    </row>
    <row r="6119" spans="11:11">
      <c r="K6119" s="68"/>
    </row>
    <row r="6120" spans="11:11">
      <c r="K6120" s="68"/>
    </row>
    <row r="6121" spans="11:11">
      <c r="K6121" s="68"/>
    </row>
    <row r="6122" spans="11:11">
      <c r="K6122" s="68"/>
    </row>
    <row r="6123" spans="11:11">
      <c r="K6123" s="68"/>
    </row>
    <row r="6124" spans="11:11">
      <c r="K6124" s="68"/>
    </row>
    <row r="6125" spans="11:11">
      <c r="K6125" s="68"/>
    </row>
    <row r="6126" spans="11:11">
      <c r="K6126" s="68"/>
    </row>
    <row r="6127" spans="11:11">
      <c r="K6127" s="68"/>
    </row>
    <row r="6128" spans="11:11">
      <c r="K6128" s="68"/>
    </row>
    <row r="6129" spans="11:11">
      <c r="K6129" s="68"/>
    </row>
    <row r="6130" spans="11:11">
      <c r="K6130" s="68"/>
    </row>
    <row r="6131" spans="11:11">
      <c r="K6131" s="68"/>
    </row>
    <row r="6132" spans="11:11">
      <c r="K6132" s="68"/>
    </row>
    <row r="6133" spans="11:11">
      <c r="K6133" s="68"/>
    </row>
    <row r="6134" spans="11:11">
      <c r="K6134" s="68"/>
    </row>
    <row r="6135" spans="11:11">
      <c r="K6135" s="68"/>
    </row>
    <row r="6136" spans="11:11">
      <c r="K6136" s="68"/>
    </row>
    <row r="6137" spans="11:11">
      <c r="K6137" s="68"/>
    </row>
    <row r="6138" spans="11:11">
      <c r="K6138" s="68"/>
    </row>
    <row r="6139" spans="11:11">
      <c r="K6139" s="68"/>
    </row>
    <row r="6140" spans="11:11">
      <c r="K6140" s="68"/>
    </row>
    <row r="6141" spans="11:11">
      <c r="K6141" s="68"/>
    </row>
    <row r="6142" spans="11:11">
      <c r="K6142" s="68"/>
    </row>
    <row r="6143" spans="11:11">
      <c r="K6143" s="68"/>
    </row>
    <row r="6144" spans="11:11">
      <c r="K6144" s="68"/>
    </row>
    <row r="6145" spans="11:11">
      <c r="K6145" s="68"/>
    </row>
    <row r="6146" spans="11:11">
      <c r="K6146" s="68"/>
    </row>
    <row r="6147" spans="11:11">
      <c r="K6147" s="68"/>
    </row>
    <row r="6148" spans="11:11">
      <c r="K6148" s="68"/>
    </row>
    <row r="6149" spans="11:11">
      <c r="K6149" s="68"/>
    </row>
    <row r="6150" spans="11:11">
      <c r="K6150" s="68"/>
    </row>
    <row r="6151" spans="11:11">
      <c r="K6151" s="68"/>
    </row>
    <row r="6152" spans="11:11">
      <c r="K6152" s="68"/>
    </row>
    <row r="6153" spans="11:11">
      <c r="K6153" s="68"/>
    </row>
    <row r="6154" spans="11:11">
      <c r="K6154" s="68"/>
    </row>
    <row r="6155" spans="11:11">
      <c r="K6155" s="68"/>
    </row>
    <row r="6156" spans="11:11">
      <c r="K6156" s="68"/>
    </row>
    <row r="6157" spans="11:11">
      <c r="K6157" s="68"/>
    </row>
    <row r="6158" spans="11:11">
      <c r="K6158" s="68"/>
    </row>
    <row r="6159" spans="11:11">
      <c r="K6159" s="68"/>
    </row>
    <row r="6160" spans="11:11">
      <c r="K6160" s="68"/>
    </row>
    <row r="6161" spans="11:11">
      <c r="K6161" s="68"/>
    </row>
    <row r="6162" spans="11:11">
      <c r="K6162" s="68"/>
    </row>
    <row r="6163" spans="11:11">
      <c r="K6163" s="68"/>
    </row>
    <row r="6164" spans="11:11">
      <c r="K6164" s="68"/>
    </row>
    <row r="6165" spans="11:11">
      <c r="K6165" s="68"/>
    </row>
    <row r="6166" spans="11:11">
      <c r="K6166" s="68"/>
    </row>
    <row r="6167" spans="11:11">
      <c r="K6167" s="68"/>
    </row>
    <row r="6168" spans="11:11">
      <c r="K6168" s="68"/>
    </row>
    <row r="6169" spans="11:11">
      <c r="K6169" s="68"/>
    </row>
    <row r="6170" spans="11:11">
      <c r="K6170" s="68"/>
    </row>
    <row r="6171" spans="11:11">
      <c r="K6171" s="68"/>
    </row>
    <row r="6172" spans="11:11">
      <c r="K6172" s="68"/>
    </row>
    <row r="6173" spans="11:11">
      <c r="K6173" s="68"/>
    </row>
    <row r="6174" spans="11:11">
      <c r="K6174" s="68"/>
    </row>
    <row r="6175" spans="11:11">
      <c r="K6175" s="68"/>
    </row>
    <row r="6176" spans="11:11">
      <c r="K6176" s="68"/>
    </row>
    <row r="6177" spans="11:11">
      <c r="K6177" s="68"/>
    </row>
    <row r="6178" spans="11:11">
      <c r="K6178" s="68"/>
    </row>
    <row r="6179" spans="11:11">
      <c r="K6179" s="68"/>
    </row>
    <row r="6180" spans="11:11">
      <c r="K6180" s="68"/>
    </row>
    <row r="6181" spans="11:11">
      <c r="K6181" s="68"/>
    </row>
    <row r="6182" spans="11:11">
      <c r="K6182" s="68"/>
    </row>
    <row r="6183" spans="11:11">
      <c r="K6183" s="68"/>
    </row>
    <row r="6184" spans="11:11">
      <c r="K6184" s="68"/>
    </row>
    <row r="6185" spans="11:11">
      <c r="K6185" s="68"/>
    </row>
    <row r="6186" spans="11:11">
      <c r="K6186" s="68"/>
    </row>
    <row r="6187" spans="11:11">
      <c r="K6187" s="68"/>
    </row>
    <row r="6188" spans="11:11">
      <c r="K6188" s="68"/>
    </row>
    <row r="6189" spans="11:11">
      <c r="K6189" s="68"/>
    </row>
    <row r="6190" spans="11:11">
      <c r="K6190" s="68"/>
    </row>
    <row r="6191" spans="11:11">
      <c r="K6191" s="68"/>
    </row>
    <row r="6192" spans="11:11">
      <c r="K6192" s="68"/>
    </row>
    <row r="6193" spans="11:11">
      <c r="K6193" s="68"/>
    </row>
    <row r="6194" spans="11:11">
      <c r="K6194" s="68"/>
    </row>
    <row r="6195" spans="11:11">
      <c r="K6195" s="68"/>
    </row>
    <row r="6196" spans="11:11">
      <c r="K6196" s="68"/>
    </row>
    <row r="6197" spans="11:11">
      <c r="K6197" s="68"/>
    </row>
    <row r="6198" spans="11:11">
      <c r="K6198" s="68"/>
    </row>
    <row r="6199" spans="11:11">
      <c r="K6199" s="68"/>
    </row>
    <row r="6200" spans="11:11">
      <c r="K6200" s="68"/>
    </row>
    <row r="6201" spans="11:11">
      <c r="K6201" s="68"/>
    </row>
    <row r="6202" spans="11:11">
      <c r="K6202" s="68"/>
    </row>
    <row r="6203" spans="11:11">
      <c r="K6203" s="68"/>
    </row>
    <row r="6204" spans="11:11">
      <c r="K6204" s="68"/>
    </row>
    <row r="6205" spans="11:11">
      <c r="K6205" s="68"/>
    </row>
    <row r="6206" spans="11:11">
      <c r="K6206" s="68"/>
    </row>
    <row r="6207" spans="11:11">
      <c r="K6207" s="68"/>
    </row>
    <row r="6208" spans="11:11">
      <c r="K6208" s="68"/>
    </row>
    <row r="6209" spans="11:11">
      <c r="K6209" s="68"/>
    </row>
    <row r="6210" spans="11:11">
      <c r="K6210" s="68"/>
    </row>
    <row r="6211" spans="11:11">
      <c r="K6211" s="68"/>
    </row>
    <row r="6212" spans="11:11">
      <c r="K6212" s="68"/>
    </row>
    <row r="6213" spans="11:11">
      <c r="K6213" s="68"/>
    </row>
    <row r="6214" spans="11:11">
      <c r="K6214" s="68"/>
    </row>
    <row r="6215" spans="11:11">
      <c r="K6215" s="68"/>
    </row>
    <row r="6216" spans="11:11">
      <c r="K6216" s="68"/>
    </row>
    <row r="6217" spans="11:11">
      <c r="K6217" s="68"/>
    </row>
    <row r="6218" spans="11:11">
      <c r="K6218" s="68"/>
    </row>
    <row r="6219" spans="11:11">
      <c r="K6219" s="68"/>
    </row>
    <row r="6220" spans="11:11">
      <c r="K6220" s="68"/>
    </row>
    <row r="6221" spans="11:11">
      <c r="K6221" s="68"/>
    </row>
    <row r="6222" spans="11:11">
      <c r="K6222" s="68"/>
    </row>
    <row r="6223" spans="11:11">
      <c r="K6223" s="68"/>
    </row>
    <row r="6224" spans="11:11">
      <c r="K6224" s="68"/>
    </row>
    <row r="6225" spans="11:11">
      <c r="K6225" s="68"/>
    </row>
    <row r="6226" spans="11:11">
      <c r="K6226" s="68"/>
    </row>
    <row r="6227" spans="11:11">
      <c r="K6227" s="68"/>
    </row>
    <row r="6228" spans="11:11">
      <c r="K6228" s="68"/>
    </row>
    <row r="6229" spans="11:11">
      <c r="K6229" s="68"/>
    </row>
    <row r="6230" spans="11:11">
      <c r="K6230" s="68"/>
    </row>
    <row r="6231" spans="11:11">
      <c r="K6231" s="68"/>
    </row>
    <row r="6232" spans="11:11">
      <c r="K6232" s="68"/>
    </row>
    <row r="6233" spans="11:11">
      <c r="K6233" s="68"/>
    </row>
    <row r="6234" spans="11:11">
      <c r="K6234" s="68"/>
    </row>
    <row r="6235" spans="11:11">
      <c r="K6235" s="68"/>
    </row>
    <row r="6236" spans="11:11">
      <c r="K6236" s="68"/>
    </row>
    <row r="6237" spans="11:11">
      <c r="K6237" s="68"/>
    </row>
    <row r="6238" spans="11:11">
      <c r="K6238" s="68"/>
    </row>
    <row r="6239" spans="11:11">
      <c r="K6239" s="68"/>
    </row>
    <row r="6240" spans="11:11">
      <c r="K6240" s="68"/>
    </row>
    <row r="6241" spans="11:11">
      <c r="K6241" s="68"/>
    </row>
    <row r="6242" spans="11:11">
      <c r="K6242" s="68"/>
    </row>
    <row r="6243" spans="11:11">
      <c r="K6243" s="68"/>
    </row>
    <row r="6244" spans="11:11">
      <c r="K6244" s="68"/>
    </row>
    <row r="6245" spans="11:11">
      <c r="K6245" s="68"/>
    </row>
    <row r="6246" spans="11:11">
      <c r="K6246" s="68"/>
    </row>
    <row r="6247" spans="11:11">
      <c r="K6247" s="68"/>
    </row>
    <row r="6248" spans="11:11">
      <c r="K6248" s="68"/>
    </row>
    <row r="6249" spans="11:11">
      <c r="K6249" s="68"/>
    </row>
    <row r="6250" spans="11:11">
      <c r="K6250" s="68"/>
    </row>
    <row r="6251" spans="11:11">
      <c r="K6251" s="68"/>
    </row>
    <row r="6252" spans="11:11">
      <c r="K6252" s="68"/>
    </row>
    <row r="6253" spans="11:11">
      <c r="K6253" s="68"/>
    </row>
    <row r="6254" spans="11:11">
      <c r="K6254" s="68"/>
    </row>
    <row r="6255" spans="11:11">
      <c r="K6255" s="68"/>
    </row>
    <row r="6256" spans="11:11">
      <c r="K6256" s="68"/>
    </row>
    <row r="6257" spans="11:11">
      <c r="K6257" s="68"/>
    </row>
    <row r="6258" spans="11:11">
      <c r="K6258" s="68"/>
    </row>
    <row r="6259" spans="11:11">
      <c r="K6259" s="68"/>
    </row>
    <row r="6260" spans="11:11">
      <c r="K6260" s="68"/>
    </row>
    <row r="6261" spans="11:11">
      <c r="K6261" s="68"/>
    </row>
    <row r="6262" spans="11:11">
      <c r="K6262" s="68"/>
    </row>
    <row r="6263" spans="11:11">
      <c r="K6263" s="68"/>
    </row>
    <row r="6264" spans="11:11">
      <c r="K6264" s="68"/>
    </row>
    <row r="6265" spans="11:11">
      <c r="K6265" s="68"/>
    </row>
    <row r="6266" spans="11:11">
      <c r="K6266" s="68"/>
    </row>
    <row r="6267" spans="11:11">
      <c r="K6267" s="68"/>
    </row>
    <row r="6268" spans="11:11">
      <c r="K6268" s="68"/>
    </row>
    <row r="6269" spans="11:11">
      <c r="K6269" s="68"/>
    </row>
    <row r="6270" spans="11:11">
      <c r="K6270" s="68"/>
    </row>
    <row r="6271" spans="11:11">
      <c r="K6271" s="68"/>
    </row>
    <row r="6272" spans="11:11">
      <c r="K6272" s="68"/>
    </row>
    <row r="6273" spans="11:11">
      <c r="K6273" s="68"/>
    </row>
    <row r="6274" spans="11:11">
      <c r="K6274" s="68"/>
    </row>
    <row r="6275" spans="11:11">
      <c r="K6275" s="68"/>
    </row>
    <row r="6276" spans="11:11">
      <c r="K6276" s="68"/>
    </row>
    <row r="6277" spans="11:11">
      <c r="K6277" s="68"/>
    </row>
    <row r="6278" spans="11:11">
      <c r="K6278" s="68"/>
    </row>
    <row r="6279" spans="11:11">
      <c r="K6279" s="68"/>
    </row>
    <row r="6280" spans="11:11">
      <c r="K6280" s="68"/>
    </row>
    <row r="6281" spans="11:11">
      <c r="K6281" s="68"/>
    </row>
    <row r="6282" spans="11:11">
      <c r="K6282" s="68"/>
    </row>
    <row r="6283" spans="11:11">
      <c r="K6283" s="68"/>
    </row>
    <row r="6284" spans="11:11">
      <c r="K6284" s="68"/>
    </row>
    <row r="6285" spans="11:11">
      <c r="K6285" s="68"/>
    </row>
    <row r="6286" spans="11:11">
      <c r="K6286" s="68"/>
    </row>
    <row r="6287" spans="11:11">
      <c r="K6287" s="68"/>
    </row>
    <row r="6288" spans="11:11">
      <c r="K6288" s="68"/>
    </row>
    <row r="6289" spans="11:11">
      <c r="K6289" s="68"/>
    </row>
    <row r="6290" spans="11:11">
      <c r="K6290" s="68"/>
    </row>
    <row r="6291" spans="11:11">
      <c r="K6291" s="68"/>
    </row>
    <row r="6292" spans="11:11">
      <c r="K6292" s="68"/>
    </row>
    <row r="6293" spans="11:11">
      <c r="K6293" s="68"/>
    </row>
    <row r="6294" spans="11:11">
      <c r="K6294" s="68"/>
    </row>
    <row r="6295" spans="11:11">
      <c r="K6295" s="68"/>
    </row>
    <row r="6296" spans="11:11">
      <c r="K6296" s="68"/>
    </row>
    <row r="6297" spans="11:11">
      <c r="K6297" s="68"/>
    </row>
    <row r="6298" spans="11:11">
      <c r="K6298" s="68"/>
    </row>
    <row r="6299" spans="11:11">
      <c r="K6299" s="68"/>
    </row>
    <row r="6300" spans="11:11">
      <c r="K6300" s="68"/>
    </row>
    <row r="6301" spans="11:11">
      <c r="K6301" s="68"/>
    </row>
    <row r="6302" spans="11:11">
      <c r="K6302" s="68"/>
    </row>
    <row r="6303" spans="11:11">
      <c r="K6303" s="68"/>
    </row>
    <row r="6304" spans="11:11">
      <c r="K6304" s="68"/>
    </row>
    <row r="6305" spans="11:11">
      <c r="K6305" s="68"/>
    </row>
    <row r="6306" spans="11:11">
      <c r="K6306" s="68"/>
    </row>
    <row r="6307" spans="11:11">
      <c r="K6307" s="68"/>
    </row>
    <row r="6308" spans="11:11">
      <c r="K6308" s="68"/>
    </row>
    <row r="6309" spans="11:11">
      <c r="K6309" s="68"/>
    </row>
    <row r="6310" spans="11:11">
      <c r="K6310" s="68"/>
    </row>
    <row r="6311" spans="11:11">
      <c r="K6311" s="68"/>
    </row>
    <row r="6312" spans="11:11">
      <c r="K6312" s="68"/>
    </row>
    <row r="6313" spans="11:11">
      <c r="K6313" s="68"/>
    </row>
    <row r="6314" spans="11:11">
      <c r="K6314" s="68"/>
    </row>
    <row r="6315" spans="11:11">
      <c r="K6315" s="68"/>
    </row>
    <row r="6316" spans="11:11">
      <c r="K6316" s="68"/>
    </row>
    <row r="6317" spans="11:11">
      <c r="K6317" s="68"/>
    </row>
    <row r="6318" spans="11:11">
      <c r="K6318" s="68"/>
    </row>
    <row r="6319" spans="11:11">
      <c r="K6319" s="68"/>
    </row>
    <row r="6320" spans="11:11">
      <c r="K6320" s="68"/>
    </row>
    <row r="6321" spans="11:11">
      <c r="K6321" s="68"/>
    </row>
    <row r="6322" spans="11:11">
      <c r="K6322" s="68"/>
    </row>
    <row r="6323" spans="11:11">
      <c r="K6323" s="68"/>
    </row>
    <row r="6324" spans="11:11">
      <c r="K6324" s="68"/>
    </row>
    <row r="6325" spans="11:11">
      <c r="K6325" s="68"/>
    </row>
    <row r="6326" spans="11:11">
      <c r="K6326" s="68"/>
    </row>
    <row r="6327" spans="11:11">
      <c r="K6327" s="68"/>
    </row>
    <row r="6328" spans="11:11">
      <c r="K6328" s="68"/>
    </row>
    <row r="6329" spans="11:11">
      <c r="K6329" s="68"/>
    </row>
    <row r="6330" spans="11:11">
      <c r="K6330" s="68"/>
    </row>
    <row r="6331" spans="11:11">
      <c r="K6331" s="68"/>
    </row>
    <row r="6332" spans="11:11">
      <c r="K6332" s="68"/>
    </row>
    <row r="6333" spans="11:11">
      <c r="K6333" s="68"/>
    </row>
    <row r="6334" spans="11:11">
      <c r="K6334" s="68"/>
    </row>
    <row r="6335" spans="11:11">
      <c r="K6335" s="68"/>
    </row>
    <row r="6336" spans="11:11">
      <c r="K6336" s="68"/>
    </row>
    <row r="6337" spans="11:11">
      <c r="K6337" s="68"/>
    </row>
    <row r="6338" spans="11:11">
      <c r="K6338" s="68"/>
    </row>
    <row r="6339" spans="11:11">
      <c r="K6339" s="68"/>
    </row>
    <row r="6340" spans="11:11">
      <c r="K6340" s="68"/>
    </row>
    <row r="6341" spans="11:11">
      <c r="K6341" s="68"/>
    </row>
    <row r="6342" spans="11:11">
      <c r="K6342" s="68"/>
    </row>
    <row r="6343" spans="11:11">
      <c r="K6343" s="68"/>
    </row>
    <row r="6344" spans="11:11">
      <c r="K6344" s="68"/>
    </row>
    <row r="6345" spans="11:11">
      <c r="K6345" s="68"/>
    </row>
    <row r="6346" spans="11:11">
      <c r="K6346" s="68"/>
    </row>
    <row r="6347" spans="11:11">
      <c r="K6347" s="68"/>
    </row>
    <row r="6348" spans="11:11">
      <c r="K6348" s="68"/>
    </row>
    <row r="6349" spans="11:11">
      <c r="K6349" s="68"/>
    </row>
    <row r="6350" spans="11:11">
      <c r="K6350" s="68"/>
    </row>
    <row r="6351" spans="11:11">
      <c r="K6351" s="68"/>
    </row>
    <row r="6352" spans="11:11">
      <c r="K6352" s="68"/>
    </row>
    <row r="6353" spans="11:11">
      <c r="K6353" s="68"/>
    </row>
    <row r="6354" spans="11:11">
      <c r="K6354" s="68"/>
    </row>
    <row r="6355" spans="11:11">
      <c r="K6355" s="68"/>
    </row>
    <row r="6356" spans="11:11">
      <c r="K6356" s="68"/>
    </row>
    <row r="6357" spans="11:11">
      <c r="K6357" s="68"/>
    </row>
    <row r="6358" spans="11:11">
      <c r="K6358" s="68"/>
    </row>
    <row r="6359" spans="11:11">
      <c r="K6359" s="68"/>
    </row>
    <row r="6360" spans="11:11">
      <c r="K6360" s="68"/>
    </row>
    <row r="6361" spans="11:11">
      <c r="K6361" s="68"/>
    </row>
    <row r="6362" spans="11:11">
      <c r="K6362" s="68"/>
    </row>
    <row r="6363" spans="11:11">
      <c r="K6363" s="68"/>
    </row>
    <row r="6364" spans="11:11">
      <c r="K6364" s="68"/>
    </row>
    <row r="6365" spans="11:11">
      <c r="K6365" s="68"/>
    </row>
    <row r="6366" spans="11:11">
      <c r="K6366" s="68"/>
    </row>
    <row r="6367" spans="11:11">
      <c r="K6367" s="68"/>
    </row>
    <row r="6368" spans="11:11">
      <c r="K6368" s="68"/>
    </row>
    <row r="6369" spans="11:11">
      <c r="K6369" s="68"/>
    </row>
    <row r="6370" spans="11:11">
      <c r="K6370" s="68"/>
    </row>
    <row r="6371" spans="11:11">
      <c r="K6371" s="68"/>
    </row>
    <row r="6372" spans="11:11">
      <c r="K6372" s="68"/>
    </row>
    <row r="6373" spans="11:11">
      <c r="K6373" s="68"/>
    </row>
    <row r="6374" spans="11:11">
      <c r="K6374" s="68"/>
    </row>
    <row r="6375" spans="11:11">
      <c r="K6375" s="68"/>
    </row>
    <row r="6376" spans="11:11">
      <c r="K6376" s="68"/>
    </row>
    <row r="6377" spans="11:11">
      <c r="K6377" s="68"/>
    </row>
    <row r="6378" spans="11:11">
      <c r="K6378" s="68"/>
    </row>
    <row r="6379" spans="11:11">
      <c r="K6379" s="68"/>
    </row>
    <row r="6380" spans="11:11">
      <c r="K6380" s="68"/>
    </row>
    <row r="6381" spans="11:11">
      <c r="K6381" s="68"/>
    </row>
    <row r="6382" spans="11:11">
      <c r="K6382" s="68"/>
    </row>
    <row r="6383" spans="11:11">
      <c r="K6383" s="68"/>
    </row>
    <row r="6384" spans="11:11">
      <c r="K6384" s="68"/>
    </row>
    <row r="6385" spans="11:11">
      <c r="K6385" s="68"/>
    </row>
    <row r="6386" spans="11:11">
      <c r="K6386" s="68"/>
    </row>
    <row r="6387" spans="11:11">
      <c r="K6387" s="68"/>
    </row>
    <row r="6388" spans="11:11">
      <c r="K6388" s="68"/>
    </row>
    <row r="6389" spans="11:11">
      <c r="K6389" s="68"/>
    </row>
    <row r="6390" spans="11:11">
      <c r="K6390" s="68"/>
    </row>
    <row r="6391" spans="11:11">
      <c r="K6391" s="68"/>
    </row>
    <row r="6392" spans="11:11">
      <c r="K6392" s="68"/>
    </row>
    <row r="6393" spans="11:11">
      <c r="K6393" s="68"/>
    </row>
    <row r="6394" spans="11:11">
      <c r="K6394" s="68"/>
    </row>
    <row r="6395" spans="11:11">
      <c r="K6395" s="68"/>
    </row>
    <row r="6396" spans="11:11">
      <c r="K6396" s="68"/>
    </row>
    <row r="6397" spans="11:11">
      <c r="K6397" s="68"/>
    </row>
    <row r="6398" spans="11:11">
      <c r="K6398" s="68"/>
    </row>
    <row r="6399" spans="11:11">
      <c r="K6399" s="68"/>
    </row>
    <row r="6400" spans="11:11">
      <c r="K6400" s="68"/>
    </row>
    <row r="6401" spans="11:11">
      <c r="K6401" s="68"/>
    </row>
    <row r="6402" spans="11:11">
      <c r="K6402" s="68"/>
    </row>
    <row r="6403" spans="11:11">
      <c r="K6403" s="68"/>
    </row>
    <row r="6404" spans="11:11">
      <c r="K6404" s="68"/>
    </row>
    <row r="6405" spans="11:11">
      <c r="K6405" s="68"/>
    </row>
    <row r="6406" spans="11:11">
      <c r="K6406" s="68"/>
    </row>
    <row r="6407" spans="11:11">
      <c r="K6407" s="68"/>
    </row>
    <row r="6408" spans="11:11">
      <c r="K6408" s="68"/>
    </row>
    <row r="6409" spans="11:11">
      <c r="K6409" s="68"/>
    </row>
    <row r="6410" spans="11:11">
      <c r="K6410" s="68"/>
    </row>
    <row r="6411" spans="11:11">
      <c r="K6411" s="68"/>
    </row>
    <row r="6412" spans="11:11">
      <c r="K6412" s="68"/>
    </row>
    <row r="6413" spans="11:11">
      <c r="K6413" s="68"/>
    </row>
    <row r="6414" spans="11:11">
      <c r="K6414" s="68"/>
    </row>
    <row r="6415" spans="11:11">
      <c r="K6415" s="68"/>
    </row>
    <row r="6416" spans="11:11">
      <c r="K6416" s="68"/>
    </row>
    <row r="6417" spans="11:11">
      <c r="K6417" s="68"/>
    </row>
    <row r="6418" spans="11:11">
      <c r="K6418" s="68"/>
    </row>
    <row r="6419" spans="11:11">
      <c r="K6419" s="68"/>
    </row>
    <row r="6420" spans="11:11">
      <c r="K6420" s="68"/>
    </row>
    <row r="6421" spans="11:11">
      <c r="K6421" s="68"/>
    </row>
    <row r="6422" spans="11:11">
      <c r="K6422" s="68"/>
    </row>
    <row r="6423" spans="11:11">
      <c r="K6423" s="68"/>
    </row>
    <row r="6424" spans="11:11">
      <c r="K6424" s="68"/>
    </row>
    <row r="6425" spans="11:11">
      <c r="K6425" s="68"/>
    </row>
    <row r="6426" spans="11:11">
      <c r="K6426" s="68"/>
    </row>
    <row r="6427" spans="11:11">
      <c r="K6427" s="68"/>
    </row>
    <row r="6428" spans="11:11">
      <c r="K6428" s="68"/>
    </row>
    <row r="6429" spans="11:11">
      <c r="K6429" s="68"/>
    </row>
    <row r="6430" spans="11:11">
      <c r="K6430" s="68"/>
    </row>
    <row r="6431" spans="11:11">
      <c r="K6431" s="68"/>
    </row>
    <row r="6432" spans="11:11">
      <c r="K6432" s="68"/>
    </row>
    <row r="6433" spans="11:11">
      <c r="K6433" s="68"/>
    </row>
    <row r="6434" spans="11:11">
      <c r="K6434" s="68"/>
    </row>
    <row r="6435" spans="11:11">
      <c r="K6435" s="68"/>
    </row>
    <row r="6436" spans="11:11">
      <c r="K6436" s="68"/>
    </row>
    <row r="6437" spans="11:11">
      <c r="K6437" s="68"/>
    </row>
    <row r="6438" spans="11:11">
      <c r="K6438" s="68"/>
    </row>
    <row r="6439" spans="11:11">
      <c r="K6439" s="68"/>
    </row>
    <row r="6440" spans="11:11">
      <c r="K6440" s="68"/>
    </row>
    <row r="6441" spans="11:11">
      <c r="K6441" s="68"/>
    </row>
    <row r="6442" spans="11:11">
      <c r="K6442" s="68"/>
    </row>
    <row r="6443" spans="11:11">
      <c r="K6443" s="68"/>
    </row>
    <row r="6444" spans="11:11">
      <c r="K6444" s="68"/>
    </row>
    <row r="6445" spans="11:11">
      <c r="K6445" s="68"/>
    </row>
    <row r="6446" spans="11:11">
      <c r="K6446" s="68"/>
    </row>
    <row r="6447" spans="11:11">
      <c r="K6447" s="68"/>
    </row>
    <row r="6448" spans="11:11">
      <c r="K6448" s="68"/>
    </row>
    <row r="6449" spans="11:11">
      <c r="K6449" s="68"/>
    </row>
    <row r="6450" spans="11:11">
      <c r="K6450" s="68"/>
    </row>
    <row r="6451" spans="11:11">
      <c r="K6451" s="68"/>
    </row>
    <row r="6452" spans="11:11">
      <c r="K6452" s="68"/>
    </row>
    <row r="6453" spans="11:11">
      <c r="K6453" s="68"/>
    </row>
    <row r="6454" spans="11:11">
      <c r="K6454" s="68"/>
    </row>
    <row r="6455" spans="11:11">
      <c r="K6455" s="68"/>
    </row>
    <row r="6456" spans="11:11">
      <c r="K6456" s="68"/>
    </row>
    <row r="6457" spans="11:11">
      <c r="K6457" s="68"/>
    </row>
    <row r="6458" spans="11:11">
      <c r="K6458" s="68"/>
    </row>
    <row r="6459" spans="11:11">
      <c r="K6459" s="68"/>
    </row>
    <row r="6460" spans="11:11">
      <c r="K6460" s="68"/>
    </row>
    <row r="6461" spans="11:11">
      <c r="K6461" s="68"/>
    </row>
    <row r="6462" spans="11:11">
      <c r="K6462" s="68"/>
    </row>
    <row r="6463" spans="11:11">
      <c r="K6463" s="68"/>
    </row>
    <row r="6464" spans="11:11">
      <c r="K6464" s="68"/>
    </row>
    <row r="6465" spans="11:11">
      <c r="K6465" s="68"/>
    </row>
    <row r="6466" spans="11:11">
      <c r="K6466" s="68"/>
    </row>
    <row r="6467" spans="11:11">
      <c r="K6467" s="68"/>
    </row>
    <row r="6468" spans="11:11">
      <c r="K6468" s="68"/>
    </row>
    <row r="6469" spans="11:11">
      <c r="K6469" s="68"/>
    </row>
    <row r="6470" spans="11:11">
      <c r="K6470" s="68"/>
    </row>
    <row r="6471" spans="11:11">
      <c r="K6471" s="68"/>
    </row>
    <row r="6472" spans="11:11">
      <c r="K6472" s="68"/>
    </row>
    <row r="6473" spans="11:11">
      <c r="K6473" s="68"/>
    </row>
    <row r="6474" spans="11:11">
      <c r="K6474" s="68"/>
    </row>
    <row r="6475" spans="11:11">
      <c r="K6475" s="68"/>
    </row>
    <row r="6476" spans="11:11">
      <c r="K6476" s="68"/>
    </row>
    <row r="6477" spans="11:11">
      <c r="K6477" s="68"/>
    </row>
    <row r="6478" spans="11:11">
      <c r="K6478" s="68"/>
    </row>
    <row r="6479" spans="11:11">
      <c r="K6479" s="68"/>
    </row>
    <row r="6480" spans="11:11">
      <c r="K6480" s="68"/>
    </row>
    <row r="6481" spans="11:11">
      <c r="K6481" s="68"/>
    </row>
    <row r="6482" spans="11:11">
      <c r="K6482" s="68"/>
    </row>
    <row r="6483" spans="11:11">
      <c r="K6483" s="68"/>
    </row>
    <row r="6484" spans="11:11">
      <c r="K6484" s="68"/>
    </row>
    <row r="6485" spans="11:11">
      <c r="K6485" s="68"/>
    </row>
    <row r="6486" spans="11:11">
      <c r="K6486" s="68"/>
    </row>
    <row r="6487" spans="11:11">
      <c r="K6487" s="68"/>
    </row>
    <row r="6488" spans="11:11">
      <c r="K6488" s="68"/>
    </row>
    <row r="6489" spans="11:11">
      <c r="K6489" s="68"/>
    </row>
    <row r="6490" spans="11:11">
      <c r="K6490" s="68"/>
    </row>
    <row r="6491" spans="11:11">
      <c r="K6491" s="68"/>
    </row>
    <row r="6492" spans="11:11">
      <c r="K6492" s="68"/>
    </row>
    <row r="6493" spans="11:11">
      <c r="K6493" s="68"/>
    </row>
    <row r="6494" spans="11:11">
      <c r="K6494" s="68"/>
    </row>
    <row r="6495" spans="11:11">
      <c r="K6495" s="68"/>
    </row>
    <row r="6496" spans="11:11">
      <c r="K6496" s="68"/>
    </row>
    <row r="6497" spans="11:11">
      <c r="K6497" s="68"/>
    </row>
    <row r="6498" spans="11:11">
      <c r="K6498" s="68"/>
    </row>
    <row r="6499" spans="11:11">
      <c r="K6499" s="68"/>
    </row>
    <row r="6500" spans="11:11">
      <c r="K6500" s="68"/>
    </row>
    <row r="6501" spans="11:11">
      <c r="K6501" s="68"/>
    </row>
    <row r="6502" spans="11:11">
      <c r="K6502" s="68"/>
    </row>
    <row r="6503" spans="11:11">
      <c r="K6503" s="68"/>
    </row>
    <row r="6504" spans="11:11">
      <c r="K6504" s="68"/>
    </row>
    <row r="6505" spans="11:11">
      <c r="K6505" s="68"/>
    </row>
    <row r="6506" spans="11:11">
      <c r="K6506" s="68"/>
    </row>
    <row r="6507" spans="11:11">
      <c r="K6507" s="68"/>
    </row>
    <row r="6508" spans="11:11">
      <c r="K6508" s="68"/>
    </row>
    <row r="6509" spans="11:11">
      <c r="K6509" s="68"/>
    </row>
    <row r="6510" spans="11:11">
      <c r="K6510" s="68"/>
    </row>
    <row r="6511" spans="11:11">
      <c r="K6511" s="68"/>
    </row>
    <row r="6512" spans="11:11">
      <c r="K6512" s="68"/>
    </row>
    <row r="6513" spans="11:11">
      <c r="K6513" s="68"/>
    </row>
    <row r="6514" spans="11:11">
      <c r="K6514" s="68"/>
    </row>
    <row r="6515" spans="11:11">
      <c r="K6515" s="68"/>
    </row>
    <row r="6516" spans="11:11">
      <c r="K6516" s="68"/>
    </row>
    <row r="6517" spans="11:11">
      <c r="K6517" s="68"/>
    </row>
    <row r="6518" spans="11:11">
      <c r="K6518" s="68"/>
    </row>
    <row r="6519" spans="11:11">
      <c r="K6519" s="68"/>
    </row>
    <row r="6520" spans="11:11">
      <c r="K6520" s="68"/>
    </row>
    <row r="6521" spans="11:11">
      <c r="K6521" s="68"/>
    </row>
    <row r="6522" spans="11:11">
      <c r="K6522" s="68"/>
    </row>
    <row r="6523" spans="11:11">
      <c r="K6523" s="68"/>
    </row>
    <row r="6524" spans="11:11">
      <c r="K6524" s="68"/>
    </row>
    <row r="6525" spans="11:11">
      <c r="K6525" s="68"/>
    </row>
    <row r="6526" spans="11:11">
      <c r="K6526" s="68"/>
    </row>
    <row r="6527" spans="11:11">
      <c r="K6527" s="68"/>
    </row>
    <row r="6528" spans="11:11">
      <c r="K6528" s="68"/>
    </row>
    <row r="6529" spans="11:11">
      <c r="K6529" s="68"/>
    </row>
    <row r="6530" spans="11:11">
      <c r="K6530" s="68"/>
    </row>
    <row r="6531" spans="11:11">
      <c r="K6531" s="68"/>
    </row>
    <row r="6532" spans="11:11">
      <c r="K6532" s="68"/>
    </row>
    <row r="6533" spans="11:11">
      <c r="K6533" s="68"/>
    </row>
    <row r="6534" spans="11:11">
      <c r="K6534" s="68"/>
    </row>
    <row r="6535" spans="11:11">
      <c r="K6535" s="68"/>
    </row>
    <row r="6536" spans="11:11">
      <c r="K6536" s="68"/>
    </row>
    <row r="6537" spans="11:11">
      <c r="K6537" s="68"/>
    </row>
    <row r="6538" spans="11:11">
      <c r="K6538" s="68"/>
    </row>
    <row r="6539" spans="11:11">
      <c r="K6539" s="68"/>
    </row>
    <row r="6540" spans="11:11">
      <c r="K6540" s="68"/>
    </row>
    <row r="6541" spans="11:11">
      <c r="K6541" s="68"/>
    </row>
    <row r="6542" spans="11:11">
      <c r="K6542" s="68"/>
    </row>
    <row r="6543" spans="11:11">
      <c r="K6543" s="68"/>
    </row>
    <row r="6544" spans="11:11">
      <c r="K6544" s="68"/>
    </row>
    <row r="6545" spans="11:11">
      <c r="K6545" s="68"/>
    </row>
    <row r="6546" spans="11:11">
      <c r="K6546" s="68"/>
    </row>
    <row r="6547" spans="11:11">
      <c r="K6547" s="68"/>
    </row>
    <row r="6548" spans="11:11">
      <c r="K6548" s="68"/>
    </row>
    <row r="6549" spans="11:11">
      <c r="K6549" s="68"/>
    </row>
    <row r="6550" spans="11:11">
      <c r="K6550" s="68"/>
    </row>
    <row r="6551" spans="11:11">
      <c r="K6551" s="68"/>
    </row>
    <row r="6552" spans="11:11">
      <c r="K6552" s="68"/>
    </row>
    <row r="6553" spans="11:11">
      <c r="K6553" s="68"/>
    </row>
    <row r="6554" spans="11:11">
      <c r="K6554" s="68"/>
    </row>
    <row r="6555" spans="11:11">
      <c r="K6555" s="68"/>
    </row>
    <row r="6556" spans="11:11">
      <c r="K6556" s="68"/>
    </row>
    <row r="6557" spans="11:11">
      <c r="K6557" s="68"/>
    </row>
    <row r="6558" spans="11:11">
      <c r="K6558" s="68"/>
    </row>
    <row r="6559" spans="11:11">
      <c r="K6559" s="68"/>
    </row>
    <row r="6560" spans="11:11">
      <c r="K6560" s="68"/>
    </row>
    <row r="6561" spans="11:11">
      <c r="K6561" s="68"/>
    </row>
    <row r="6562" spans="11:11">
      <c r="K6562" s="68"/>
    </row>
    <row r="6563" spans="11:11">
      <c r="K6563" s="68"/>
    </row>
    <row r="6564" spans="11:11">
      <c r="K6564" s="68"/>
    </row>
    <row r="6565" spans="11:11">
      <c r="K6565" s="68"/>
    </row>
    <row r="6566" spans="11:11">
      <c r="K6566" s="68"/>
    </row>
    <row r="6567" spans="11:11">
      <c r="K6567" s="68"/>
    </row>
    <row r="6568" spans="11:11">
      <c r="K6568" s="68"/>
    </row>
    <row r="6569" spans="11:11">
      <c r="K6569" s="68"/>
    </row>
    <row r="6570" spans="11:11">
      <c r="K6570" s="68"/>
    </row>
    <row r="6571" spans="11:11">
      <c r="K6571" s="68"/>
    </row>
    <row r="6572" spans="11:11">
      <c r="K6572" s="68"/>
    </row>
    <row r="6573" spans="11:11">
      <c r="K6573" s="68"/>
    </row>
    <row r="6574" spans="11:11">
      <c r="K6574" s="68"/>
    </row>
    <row r="6575" spans="11:11">
      <c r="K6575" s="68"/>
    </row>
    <row r="6576" spans="11:11">
      <c r="K6576" s="68"/>
    </row>
    <row r="6577" spans="11:11">
      <c r="K6577" s="68"/>
    </row>
    <row r="6578" spans="11:11">
      <c r="K6578" s="68"/>
    </row>
    <row r="6579" spans="11:11">
      <c r="K6579" s="68"/>
    </row>
    <row r="6580" spans="11:11">
      <c r="K6580" s="68"/>
    </row>
    <row r="6581" spans="11:11">
      <c r="K6581" s="68"/>
    </row>
    <row r="6582" spans="11:11">
      <c r="K6582" s="68"/>
    </row>
    <row r="6583" spans="11:11">
      <c r="K6583" s="68"/>
    </row>
    <row r="6584" spans="11:11">
      <c r="K6584" s="68"/>
    </row>
    <row r="6585" spans="11:11">
      <c r="K6585" s="68"/>
    </row>
    <row r="6586" spans="11:11">
      <c r="K6586" s="68"/>
    </row>
    <row r="6587" spans="11:11">
      <c r="K6587" s="68"/>
    </row>
    <row r="6588" spans="11:11">
      <c r="K6588" s="68"/>
    </row>
    <row r="6589" spans="11:11">
      <c r="K6589" s="68"/>
    </row>
    <row r="6590" spans="11:11">
      <c r="K6590" s="68"/>
    </row>
    <row r="6591" spans="11:11">
      <c r="K6591" s="68"/>
    </row>
    <row r="6592" spans="11:11">
      <c r="K6592" s="68"/>
    </row>
    <row r="6593" spans="11:11">
      <c r="K6593" s="68"/>
    </row>
    <row r="6594" spans="11:11">
      <c r="K6594" s="68"/>
    </row>
    <row r="6595" spans="11:11">
      <c r="K6595" s="68"/>
    </row>
    <row r="6596" spans="11:11">
      <c r="K6596" s="68"/>
    </row>
    <row r="6597" spans="11:11">
      <c r="K6597" s="68"/>
    </row>
    <row r="6598" spans="11:11">
      <c r="K6598" s="68"/>
    </row>
    <row r="6599" spans="11:11">
      <c r="K6599" s="68"/>
    </row>
    <row r="6600" spans="11:11">
      <c r="K6600" s="68"/>
    </row>
    <row r="6601" spans="11:11">
      <c r="K6601" s="68"/>
    </row>
    <row r="6602" spans="11:11">
      <c r="K6602" s="68"/>
    </row>
    <row r="6603" spans="11:11">
      <c r="K6603" s="68"/>
    </row>
    <row r="6604" spans="11:11">
      <c r="K6604" s="68"/>
    </row>
    <row r="6605" spans="11:11">
      <c r="K6605" s="68"/>
    </row>
    <row r="6606" spans="11:11">
      <c r="K6606" s="68"/>
    </row>
    <row r="6607" spans="11:11">
      <c r="K6607" s="68"/>
    </row>
    <row r="6608" spans="11:11">
      <c r="K6608" s="68"/>
    </row>
    <row r="6609" spans="11:11">
      <c r="K6609" s="68"/>
    </row>
    <row r="6610" spans="11:11">
      <c r="K6610" s="68"/>
    </row>
    <row r="6611" spans="11:11">
      <c r="K6611" s="68"/>
    </row>
    <row r="6612" spans="11:11">
      <c r="K6612" s="68"/>
    </row>
    <row r="6613" spans="11:11">
      <c r="K6613" s="68"/>
    </row>
    <row r="6614" spans="11:11">
      <c r="K6614" s="68"/>
    </row>
    <row r="6615" spans="11:11">
      <c r="K6615" s="68"/>
    </row>
    <row r="6616" spans="11:11">
      <c r="K6616" s="68"/>
    </row>
    <row r="6617" spans="11:11">
      <c r="K6617" s="68"/>
    </row>
    <row r="6618" spans="11:11">
      <c r="K6618" s="68"/>
    </row>
    <row r="6619" spans="11:11">
      <c r="K6619" s="68"/>
    </row>
    <row r="6620" spans="11:11">
      <c r="K6620" s="68"/>
    </row>
    <row r="6621" spans="11:11">
      <c r="K6621" s="68"/>
    </row>
    <row r="6622" spans="11:11">
      <c r="K6622" s="68"/>
    </row>
    <row r="6623" spans="11:11">
      <c r="K6623" s="68"/>
    </row>
    <row r="6624" spans="11:11">
      <c r="K6624" s="68"/>
    </row>
    <row r="6625" spans="11:11">
      <c r="K6625" s="68"/>
    </row>
    <row r="6626" spans="11:11">
      <c r="K6626" s="68"/>
    </row>
    <row r="6627" spans="11:11">
      <c r="K6627" s="68"/>
    </row>
    <row r="6628" spans="11:11">
      <c r="K6628" s="68"/>
    </row>
    <row r="6629" spans="11:11">
      <c r="K6629" s="68"/>
    </row>
    <row r="6630" spans="11:11">
      <c r="K6630" s="68"/>
    </row>
    <row r="6631" spans="11:11">
      <c r="K6631" s="68"/>
    </row>
    <row r="6632" spans="11:11">
      <c r="K6632" s="68"/>
    </row>
    <row r="6633" spans="11:11">
      <c r="K6633" s="68"/>
    </row>
    <row r="6634" spans="11:11">
      <c r="K6634" s="68"/>
    </row>
    <row r="6635" spans="11:11">
      <c r="K6635" s="68"/>
    </row>
    <row r="6636" spans="11:11">
      <c r="K6636" s="68"/>
    </row>
    <row r="6637" spans="11:11">
      <c r="K6637" s="68"/>
    </row>
    <row r="6638" spans="11:11">
      <c r="K6638" s="68"/>
    </row>
    <row r="6639" spans="11:11">
      <c r="K6639" s="68"/>
    </row>
    <row r="6640" spans="11:11">
      <c r="K6640" s="68"/>
    </row>
    <row r="6641" spans="11:11">
      <c r="K6641" s="68"/>
    </row>
    <row r="6642" spans="11:11">
      <c r="K6642" s="68"/>
    </row>
    <row r="6643" spans="11:11">
      <c r="K6643" s="68"/>
    </row>
    <row r="6644" spans="11:11">
      <c r="K6644" s="68"/>
    </row>
    <row r="6645" spans="11:11">
      <c r="K6645" s="68"/>
    </row>
    <row r="6646" spans="11:11">
      <c r="K6646" s="68"/>
    </row>
    <row r="6647" spans="11:11">
      <c r="K6647" s="68"/>
    </row>
    <row r="6648" spans="11:11">
      <c r="K6648" s="68"/>
    </row>
    <row r="6649" spans="11:11">
      <c r="K6649" s="68"/>
    </row>
    <row r="6650" spans="11:11">
      <c r="K6650" s="68"/>
    </row>
    <row r="6651" spans="11:11">
      <c r="K6651" s="68"/>
    </row>
    <row r="6652" spans="11:11">
      <c r="K6652" s="68"/>
    </row>
    <row r="6653" spans="11:11">
      <c r="K6653" s="68"/>
    </row>
    <row r="6654" spans="11:11">
      <c r="K6654" s="68"/>
    </row>
    <row r="6655" spans="11:11">
      <c r="K6655" s="68"/>
    </row>
    <row r="6656" spans="11:11">
      <c r="K6656" s="68"/>
    </row>
    <row r="6657" spans="11:11">
      <c r="K6657" s="68"/>
    </row>
    <row r="6658" spans="11:11">
      <c r="K6658" s="68"/>
    </row>
    <row r="6659" spans="11:11">
      <c r="K6659" s="68"/>
    </row>
    <row r="6660" spans="11:11">
      <c r="K6660" s="68"/>
    </row>
    <row r="6661" spans="11:11">
      <c r="K6661" s="68"/>
    </row>
    <row r="6662" spans="11:11">
      <c r="K6662" s="68"/>
    </row>
    <row r="6663" spans="11:11">
      <c r="K6663" s="68"/>
    </row>
    <row r="6664" spans="11:11">
      <c r="K6664" s="68"/>
    </row>
    <row r="6665" spans="11:11">
      <c r="K6665" s="68"/>
    </row>
    <row r="6666" spans="11:11">
      <c r="K6666" s="68"/>
    </row>
    <row r="6667" spans="11:11">
      <c r="K6667" s="68"/>
    </row>
    <row r="6668" spans="11:11">
      <c r="K6668" s="68"/>
    </row>
    <row r="6669" spans="11:11">
      <c r="K6669" s="68"/>
    </row>
    <row r="6670" spans="11:11">
      <c r="K6670" s="68"/>
    </row>
    <row r="6671" spans="11:11">
      <c r="K6671" s="68"/>
    </row>
    <row r="6672" spans="11:11">
      <c r="K6672" s="68"/>
    </row>
    <row r="6673" spans="11:11">
      <c r="K6673" s="68"/>
    </row>
    <row r="6674" spans="11:11">
      <c r="K6674" s="68"/>
    </row>
    <row r="6675" spans="11:11">
      <c r="K6675" s="68"/>
    </row>
    <row r="6676" spans="11:11">
      <c r="K6676" s="68"/>
    </row>
    <row r="6677" spans="11:11">
      <c r="K6677" s="68"/>
    </row>
    <row r="6678" spans="11:11">
      <c r="K6678" s="68"/>
    </row>
    <row r="6679" spans="11:11">
      <c r="K6679" s="68"/>
    </row>
    <row r="6680" spans="11:11">
      <c r="K6680" s="68"/>
    </row>
    <row r="6681" spans="11:11">
      <c r="K6681" s="68"/>
    </row>
    <row r="6682" spans="11:11">
      <c r="K6682" s="68"/>
    </row>
    <row r="6683" spans="11:11">
      <c r="K6683" s="68"/>
    </row>
    <row r="6684" spans="11:11">
      <c r="K6684" s="68"/>
    </row>
    <row r="6685" spans="11:11">
      <c r="K6685" s="68"/>
    </row>
    <row r="6686" spans="11:11">
      <c r="K6686" s="68"/>
    </row>
    <row r="6687" spans="11:11">
      <c r="K6687" s="68"/>
    </row>
    <row r="6688" spans="11:11">
      <c r="K6688" s="68"/>
    </row>
    <row r="6689" spans="11:11">
      <c r="K6689" s="68"/>
    </row>
    <row r="6690" spans="11:11">
      <c r="K6690" s="68"/>
    </row>
    <row r="6691" spans="11:11">
      <c r="K6691" s="68"/>
    </row>
    <row r="6692" spans="11:11">
      <c r="K6692" s="68"/>
    </row>
    <row r="6693" spans="11:11">
      <c r="K6693" s="68"/>
    </row>
    <row r="6694" spans="11:11">
      <c r="K6694" s="68"/>
    </row>
    <row r="6695" spans="11:11">
      <c r="K6695" s="68"/>
    </row>
    <row r="6696" spans="11:11">
      <c r="K6696" s="68"/>
    </row>
    <row r="6697" spans="11:11">
      <c r="K6697" s="68"/>
    </row>
    <row r="6698" spans="11:11">
      <c r="K6698" s="68"/>
    </row>
    <row r="6699" spans="11:11">
      <c r="K6699" s="68"/>
    </row>
    <row r="6700" spans="11:11">
      <c r="K6700" s="68"/>
    </row>
    <row r="6701" spans="11:11">
      <c r="K6701" s="68"/>
    </row>
    <row r="6702" spans="11:11">
      <c r="K6702" s="68"/>
    </row>
    <row r="6703" spans="11:11">
      <c r="K6703" s="68"/>
    </row>
    <row r="6704" spans="11:11">
      <c r="K6704" s="68"/>
    </row>
    <row r="6705" spans="11:11">
      <c r="K6705" s="68"/>
    </row>
    <row r="6706" spans="11:11">
      <c r="K6706" s="68"/>
    </row>
    <row r="6707" spans="11:11">
      <c r="K6707" s="68"/>
    </row>
    <row r="6708" spans="11:11">
      <c r="K6708" s="68"/>
    </row>
    <row r="6709" spans="11:11">
      <c r="K6709" s="68"/>
    </row>
    <row r="6710" spans="11:11">
      <c r="K6710" s="68"/>
    </row>
    <row r="6711" spans="11:11">
      <c r="K6711" s="68"/>
    </row>
    <row r="6712" spans="11:11">
      <c r="K6712" s="68"/>
    </row>
    <row r="6713" spans="11:11">
      <c r="K6713" s="68"/>
    </row>
    <row r="6714" spans="11:11">
      <c r="K6714" s="68"/>
    </row>
    <row r="6715" spans="11:11">
      <c r="K6715" s="68"/>
    </row>
    <row r="6716" spans="11:11">
      <c r="K6716" s="68"/>
    </row>
    <row r="6717" spans="11:11">
      <c r="K6717" s="68"/>
    </row>
    <row r="6718" spans="11:11">
      <c r="K6718" s="68"/>
    </row>
    <row r="6719" spans="11:11">
      <c r="K6719" s="68"/>
    </row>
    <row r="6720" spans="11:11">
      <c r="K6720" s="68"/>
    </row>
    <row r="6721" spans="11:11">
      <c r="K6721" s="68"/>
    </row>
    <row r="6722" spans="11:11">
      <c r="K6722" s="68"/>
    </row>
    <row r="6723" spans="11:11">
      <c r="K6723" s="68"/>
    </row>
    <row r="6724" spans="11:11">
      <c r="K6724" s="68"/>
    </row>
    <row r="6725" spans="11:11">
      <c r="K6725" s="68"/>
    </row>
    <row r="6726" spans="11:11">
      <c r="K6726" s="68"/>
    </row>
    <row r="6727" spans="11:11">
      <c r="K6727" s="68"/>
    </row>
    <row r="6728" spans="11:11">
      <c r="K6728" s="68"/>
    </row>
    <row r="6729" spans="11:11">
      <c r="K6729" s="68"/>
    </row>
    <row r="6730" spans="11:11">
      <c r="K6730" s="68"/>
    </row>
    <row r="6731" spans="11:11">
      <c r="K6731" s="68"/>
    </row>
    <row r="6732" spans="11:11">
      <c r="K6732" s="68"/>
    </row>
    <row r="6733" spans="11:11">
      <c r="K6733" s="68"/>
    </row>
    <row r="6734" spans="11:11">
      <c r="K6734" s="68"/>
    </row>
    <row r="6735" spans="11:11">
      <c r="K6735" s="68"/>
    </row>
    <row r="6736" spans="11:11">
      <c r="K6736" s="68"/>
    </row>
    <row r="6737" spans="11:11">
      <c r="K6737" s="68"/>
    </row>
    <row r="6738" spans="11:11">
      <c r="K6738" s="68"/>
    </row>
    <row r="6739" spans="11:11">
      <c r="K6739" s="68"/>
    </row>
    <row r="6740" spans="11:11">
      <c r="K6740" s="68"/>
    </row>
    <row r="6741" spans="11:11">
      <c r="K6741" s="68"/>
    </row>
    <row r="6742" spans="11:11">
      <c r="K6742" s="68"/>
    </row>
    <row r="6743" spans="11:11">
      <c r="K6743" s="68"/>
    </row>
    <row r="6744" spans="11:11">
      <c r="K6744" s="68"/>
    </row>
    <row r="6745" spans="11:11">
      <c r="K6745" s="68"/>
    </row>
    <row r="6746" spans="11:11">
      <c r="K6746" s="68"/>
    </row>
    <row r="6747" spans="11:11">
      <c r="K6747" s="68"/>
    </row>
    <row r="6748" spans="11:11">
      <c r="K6748" s="68"/>
    </row>
    <row r="6749" spans="11:11">
      <c r="K6749" s="68"/>
    </row>
    <row r="6750" spans="11:11">
      <c r="K6750" s="68"/>
    </row>
    <row r="6751" spans="11:11">
      <c r="K6751" s="68"/>
    </row>
    <row r="6752" spans="11:11">
      <c r="K6752" s="68"/>
    </row>
    <row r="6753" spans="11:11">
      <c r="K6753" s="68"/>
    </row>
    <row r="6754" spans="11:11">
      <c r="K6754" s="68"/>
    </row>
    <row r="6755" spans="11:11">
      <c r="K6755" s="68"/>
    </row>
    <row r="6756" spans="11:11">
      <c r="K6756" s="68"/>
    </row>
    <row r="6757" spans="11:11">
      <c r="K6757" s="68"/>
    </row>
    <row r="6758" spans="11:11">
      <c r="K6758" s="68"/>
    </row>
    <row r="6759" spans="11:11">
      <c r="K6759" s="68"/>
    </row>
    <row r="6760" spans="11:11">
      <c r="K6760" s="68"/>
    </row>
    <row r="6761" spans="11:11">
      <c r="K6761" s="68"/>
    </row>
    <row r="6762" spans="11:11">
      <c r="K6762" s="68"/>
    </row>
    <row r="6763" spans="11:11">
      <c r="K6763" s="68"/>
    </row>
    <row r="6764" spans="11:11">
      <c r="K6764" s="68"/>
    </row>
    <row r="6765" spans="11:11">
      <c r="K6765" s="68"/>
    </row>
    <row r="6766" spans="11:11">
      <c r="K6766" s="68"/>
    </row>
    <row r="6767" spans="11:11">
      <c r="K6767" s="68"/>
    </row>
    <row r="6768" spans="11:11">
      <c r="K6768" s="68"/>
    </row>
    <row r="6769" spans="11:11">
      <c r="K6769" s="68"/>
    </row>
    <row r="6770" spans="11:11">
      <c r="K6770" s="68"/>
    </row>
    <row r="6771" spans="11:11">
      <c r="K6771" s="68"/>
    </row>
    <row r="6772" spans="11:11">
      <c r="K6772" s="68"/>
    </row>
    <row r="6773" spans="11:11">
      <c r="K6773" s="68"/>
    </row>
    <row r="6774" spans="11:11">
      <c r="K6774" s="68"/>
    </row>
    <row r="6775" spans="11:11">
      <c r="K6775" s="68"/>
    </row>
    <row r="6776" spans="11:11">
      <c r="K6776" s="68"/>
    </row>
    <row r="6777" spans="11:11">
      <c r="K6777" s="68"/>
    </row>
    <row r="6778" spans="11:11">
      <c r="K6778" s="68"/>
    </row>
    <row r="6779" spans="11:11">
      <c r="K6779" s="68"/>
    </row>
    <row r="6780" spans="11:11">
      <c r="K6780" s="68"/>
    </row>
    <row r="6781" spans="11:11">
      <c r="K6781" s="68"/>
    </row>
    <row r="6782" spans="11:11">
      <c r="K6782" s="68"/>
    </row>
    <row r="6783" spans="11:11">
      <c r="K6783" s="68"/>
    </row>
    <row r="6784" spans="11:11">
      <c r="K6784" s="68"/>
    </row>
    <row r="6785" spans="11:11">
      <c r="K6785" s="68"/>
    </row>
    <row r="6786" spans="11:11">
      <c r="K6786" s="68"/>
    </row>
    <row r="6787" spans="11:11">
      <c r="K6787" s="68"/>
    </row>
    <row r="6788" spans="11:11">
      <c r="K6788" s="68"/>
    </row>
    <row r="6789" spans="11:11">
      <c r="K6789" s="68"/>
    </row>
    <row r="6790" spans="11:11">
      <c r="K6790" s="68"/>
    </row>
    <row r="6791" spans="11:11">
      <c r="K6791" s="68"/>
    </row>
    <row r="6792" spans="11:11">
      <c r="K6792" s="68"/>
    </row>
    <row r="6793" spans="11:11">
      <c r="K6793" s="68"/>
    </row>
    <row r="6794" spans="11:11">
      <c r="K6794" s="68"/>
    </row>
    <row r="6795" spans="11:11">
      <c r="K6795" s="68"/>
    </row>
    <row r="6796" spans="11:11">
      <c r="K6796" s="68"/>
    </row>
    <row r="6797" spans="11:11">
      <c r="K6797" s="68"/>
    </row>
    <row r="6798" spans="11:11">
      <c r="K6798" s="68"/>
    </row>
    <row r="6799" spans="11:11">
      <c r="K6799" s="68"/>
    </row>
    <row r="6800" spans="11:11">
      <c r="K6800" s="68"/>
    </row>
    <row r="6801" spans="11:11">
      <c r="K6801" s="68"/>
    </row>
    <row r="6802" spans="11:11">
      <c r="K6802" s="68"/>
    </row>
    <row r="6803" spans="11:11">
      <c r="K6803" s="68"/>
    </row>
    <row r="6804" spans="11:11">
      <c r="K6804" s="68"/>
    </row>
    <row r="6805" spans="11:11">
      <c r="K6805" s="68"/>
    </row>
    <row r="6806" spans="11:11">
      <c r="K6806" s="68"/>
    </row>
    <row r="6807" spans="11:11">
      <c r="K6807" s="68"/>
    </row>
    <row r="6808" spans="11:11">
      <c r="K6808" s="68"/>
    </row>
    <row r="6809" spans="11:11">
      <c r="K6809" s="68"/>
    </row>
    <row r="6810" spans="11:11">
      <c r="K6810" s="68"/>
    </row>
    <row r="6811" spans="11:11">
      <c r="K6811" s="68"/>
    </row>
    <row r="6812" spans="11:11">
      <c r="K6812" s="68"/>
    </row>
    <row r="6813" spans="11:11">
      <c r="K6813" s="68"/>
    </row>
    <row r="6814" spans="11:11">
      <c r="K6814" s="68"/>
    </row>
    <row r="6815" spans="11:11">
      <c r="K6815" s="68"/>
    </row>
    <row r="6816" spans="11:11">
      <c r="K6816" s="68"/>
    </row>
    <row r="6817" spans="11:11">
      <c r="K6817" s="68"/>
    </row>
    <row r="6818" spans="11:11">
      <c r="K6818" s="68"/>
    </row>
    <row r="6819" spans="11:11">
      <c r="K6819" s="68"/>
    </row>
    <row r="6820" spans="11:11">
      <c r="K6820" s="68"/>
    </row>
    <row r="6821" spans="11:11">
      <c r="K6821" s="68"/>
    </row>
    <row r="6822" spans="11:11">
      <c r="K6822" s="68"/>
    </row>
    <row r="6823" spans="11:11">
      <c r="K6823" s="68"/>
    </row>
    <row r="6824" spans="11:11">
      <c r="K6824" s="68"/>
    </row>
    <row r="6825" spans="11:11">
      <c r="K6825" s="68"/>
    </row>
    <row r="6826" spans="11:11">
      <c r="K6826" s="68"/>
    </row>
    <row r="6827" spans="11:11">
      <c r="K6827" s="68"/>
    </row>
    <row r="6828" spans="11:11">
      <c r="K6828" s="68"/>
    </row>
    <row r="6829" spans="11:11">
      <c r="K6829" s="68"/>
    </row>
    <row r="6830" spans="11:11">
      <c r="K6830" s="68"/>
    </row>
    <row r="6831" spans="11:11">
      <c r="K6831" s="68"/>
    </row>
    <row r="6832" spans="11:11">
      <c r="K6832" s="68"/>
    </row>
    <row r="6833" spans="11:11">
      <c r="K6833" s="68"/>
    </row>
    <row r="6834" spans="11:11">
      <c r="K6834" s="68"/>
    </row>
    <row r="6835" spans="11:11">
      <c r="K6835" s="68"/>
    </row>
    <row r="6836" spans="11:11">
      <c r="K6836" s="68"/>
    </row>
    <row r="6837" spans="11:11">
      <c r="K6837" s="68"/>
    </row>
    <row r="6838" spans="11:11">
      <c r="K6838" s="68"/>
    </row>
    <row r="6839" spans="11:11">
      <c r="K6839" s="68"/>
    </row>
    <row r="6840" spans="11:11">
      <c r="K6840" s="68"/>
    </row>
    <row r="6841" spans="11:11">
      <c r="K6841" s="68"/>
    </row>
    <row r="6842" spans="11:11">
      <c r="K6842" s="68"/>
    </row>
    <row r="6843" spans="11:11">
      <c r="K6843" s="68"/>
    </row>
    <row r="6844" spans="11:11">
      <c r="K6844" s="68"/>
    </row>
    <row r="6845" spans="11:11">
      <c r="K6845" s="68"/>
    </row>
    <row r="6846" spans="11:11">
      <c r="K6846" s="68"/>
    </row>
    <row r="6847" spans="11:11">
      <c r="K6847" s="68"/>
    </row>
    <row r="6848" spans="11:11">
      <c r="K6848" s="68"/>
    </row>
    <row r="6849" spans="11:11">
      <c r="K6849" s="68"/>
    </row>
    <row r="6850" spans="11:11">
      <c r="K6850" s="68"/>
    </row>
    <row r="6851" spans="11:11">
      <c r="K6851" s="68"/>
    </row>
    <row r="6852" spans="11:11">
      <c r="K6852" s="68"/>
    </row>
    <row r="6853" spans="11:11">
      <c r="K6853" s="68"/>
    </row>
    <row r="6854" spans="11:11">
      <c r="K6854" s="68"/>
    </row>
    <row r="6855" spans="11:11">
      <c r="K6855" s="68"/>
    </row>
    <row r="6856" spans="11:11">
      <c r="K6856" s="68"/>
    </row>
    <row r="6857" spans="11:11">
      <c r="K6857" s="68"/>
    </row>
    <row r="6858" spans="11:11">
      <c r="K6858" s="68"/>
    </row>
    <row r="6859" spans="11:11">
      <c r="K6859" s="68"/>
    </row>
    <row r="6860" spans="11:11">
      <c r="K6860" s="68"/>
    </row>
    <row r="6861" spans="11:11">
      <c r="K6861" s="68"/>
    </row>
    <row r="6862" spans="11:11">
      <c r="K6862" s="68"/>
    </row>
    <row r="6863" spans="11:11">
      <c r="K6863" s="68"/>
    </row>
    <row r="6864" spans="11:11">
      <c r="K6864" s="68"/>
    </row>
    <row r="6865" spans="11:11">
      <c r="K6865" s="68"/>
    </row>
    <row r="6866" spans="11:11">
      <c r="K6866" s="68"/>
    </row>
    <row r="6867" spans="11:11">
      <c r="K6867" s="68"/>
    </row>
    <row r="6868" spans="11:11">
      <c r="K6868" s="68"/>
    </row>
    <row r="6869" spans="11:11">
      <c r="K6869" s="68"/>
    </row>
    <row r="6870" spans="11:11">
      <c r="K6870" s="68"/>
    </row>
    <row r="6871" spans="11:11">
      <c r="K6871" s="68"/>
    </row>
    <row r="6872" spans="11:11">
      <c r="K6872" s="68"/>
    </row>
    <row r="6873" spans="11:11">
      <c r="K6873" s="68"/>
    </row>
    <row r="6874" spans="11:11">
      <c r="K6874" s="68"/>
    </row>
    <row r="6875" spans="11:11">
      <c r="K6875" s="68"/>
    </row>
    <row r="6876" spans="11:11">
      <c r="K6876" s="68"/>
    </row>
    <row r="6877" spans="11:11">
      <c r="K6877" s="68"/>
    </row>
    <row r="6878" spans="11:11">
      <c r="K6878" s="68"/>
    </row>
    <row r="6879" spans="11:11">
      <c r="K6879" s="68"/>
    </row>
    <row r="6880" spans="11:11">
      <c r="K6880" s="68"/>
    </row>
    <row r="6881" spans="11:11">
      <c r="K6881" s="68"/>
    </row>
    <row r="6882" spans="11:11">
      <c r="K6882" s="68"/>
    </row>
    <row r="6883" spans="11:11">
      <c r="K6883" s="68"/>
    </row>
    <row r="6884" spans="11:11">
      <c r="K6884" s="68"/>
    </row>
    <row r="6885" spans="11:11">
      <c r="K6885" s="68"/>
    </row>
    <row r="6886" spans="11:11">
      <c r="K6886" s="68"/>
    </row>
    <row r="6887" spans="11:11">
      <c r="K6887" s="68"/>
    </row>
    <row r="6888" spans="11:11">
      <c r="K6888" s="68"/>
    </row>
    <row r="6889" spans="11:11">
      <c r="K6889" s="68"/>
    </row>
    <row r="6890" spans="11:11">
      <c r="K6890" s="68"/>
    </row>
    <row r="6891" spans="11:11">
      <c r="K6891" s="68"/>
    </row>
    <row r="6892" spans="11:11">
      <c r="K6892" s="68"/>
    </row>
    <row r="6893" spans="11:11">
      <c r="K6893" s="68"/>
    </row>
    <row r="6894" spans="11:11">
      <c r="K6894" s="68"/>
    </row>
    <row r="6895" spans="11:11">
      <c r="K6895" s="68"/>
    </row>
    <row r="6896" spans="11:11">
      <c r="K6896" s="68"/>
    </row>
    <row r="6897" spans="11:11">
      <c r="K6897" s="68"/>
    </row>
    <row r="6898" spans="11:11">
      <c r="K6898" s="68"/>
    </row>
    <row r="6899" spans="11:11">
      <c r="K6899" s="68"/>
    </row>
    <row r="6900" spans="11:11">
      <c r="K6900" s="68"/>
    </row>
    <row r="6901" spans="11:11">
      <c r="K6901" s="68"/>
    </row>
    <row r="6902" spans="11:11">
      <c r="K6902" s="68"/>
    </row>
    <row r="6903" spans="11:11">
      <c r="K6903" s="68"/>
    </row>
    <row r="6904" spans="11:11">
      <c r="K6904" s="68"/>
    </row>
    <row r="6905" spans="11:11">
      <c r="K6905" s="68"/>
    </row>
    <row r="6906" spans="11:11">
      <c r="K6906" s="68"/>
    </row>
    <row r="6907" spans="11:11">
      <c r="K6907" s="68"/>
    </row>
    <row r="6908" spans="11:11">
      <c r="K6908" s="68"/>
    </row>
    <row r="6909" spans="11:11">
      <c r="K6909" s="68"/>
    </row>
    <row r="6910" spans="11:11">
      <c r="K6910" s="68"/>
    </row>
    <row r="6911" spans="11:11">
      <c r="K6911" s="68"/>
    </row>
    <row r="6912" spans="11:11">
      <c r="K6912" s="68"/>
    </row>
    <row r="6913" spans="11:11">
      <c r="K6913" s="68"/>
    </row>
    <row r="6914" spans="11:11">
      <c r="K6914" s="68"/>
    </row>
    <row r="6915" spans="11:11">
      <c r="K6915" s="68"/>
    </row>
    <row r="6916" spans="11:11">
      <c r="K6916" s="68"/>
    </row>
    <row r="6917" spans="11:11">
      <c r="K6917" s="68"/>
    </row>
    <row r="6918" spans="11:11">
      <c r="K6918" s="68"/>
    </row>
    <row r="6919" spans="11:11">
      <c r="K6919" s="68"/>
    </row>
    <row r="6920" spans="11:11">
      <c r="K6920" s="68"/>
    </row>
    <row r="6921" spans="11:11">
      <c r="K6921" s="68"/>
    </row>
    <row r="6922" spans="11:11">
      <c r="K6922" s="68"/>
    </row>
    <row r="6923" spans="11:11">
      <c r="K6923" s="68"/>
    </row>
    <row r="6924" spans="11:11">
      <c r="K6924" s="68"/>
    </row>
    <row r="6925" spans="11:11">
      <c r="K6925" s="68"/>
    </row>
    <row r="6926" spans="11:11">
      <c r="K6926" s="68"/>
    </row>
    <row r="6927" spans="11:11">
      <c r="K6927" s="68"/>
    </row>
    <row r="6928" spans="11:11">
      <c r="K6928" s="68"/>
    </row>
    <row r="6929" spans="11:11">
      <c r="K6929" s="68"/>
    </row>
    <row r="6930" spans="11:11">
      <c r="K6930" s="68"/>
    </row>
    <row r="6931" spans="11:11">
      <c r="K6931" s="68"/>
    </row>
    <row r="6932" spans="11:11">
      <c r="K6932" s="68"/>
    </row>
    <row r="6933" spans="11:11">
      <c r="K6933" s="68"/>
    </row>
    <row r="6934" spans="11:11">
      <c r="K6934" s="68"/>
    </row>
    <row r="6935" spans="11:11">
      <c r="K6935" s="68"/>
    </row>
    <row r="6936" spans="11:11">
      <c r="K6936" s="68"/>
    </row>
    <row r="6937" spans="11:11">
      <c r="K6937" s="68"/>
    </row>
    <row r="6938" spans="11:11">
      <c r="K6938" s="68"/>
    </row>
    <row r="6939" spans="11:11">
      <c r="K6939" s="68"/>
    </row>
    <row r="6940" spans="11:11">
      <c r="K6940" s="68"/>
    </row>
    <row r="6941" spans="11:11">
      <c r="K6941" s="68"/>
    </row>
    <row r="6942" spans="11:11">
      <c r="K6942" s="68"/>
    </row>
    <row r="6943" spans="11:11">
      <c r="K6943" s="68"/>
    </row>
    <row r="6944" spans="11:11">
      <c r="K6944" s="68"/>
    </row>
    <row r="6945" spans="11:11">
      <c r="K6945" s="68"/>
    </row>
    <row r="6946" spans="11:11">
      <c r="K6946" s="68"/>
    </row>
    <row r="6947" spans="11:11">
      <c r="K6947" s="68"/>
    </row>
    <row r="6948" spans="11:11">
      <c r="K6948" s="68"/>
    </row>
    <row r="6949" spans="11:11">
      <c r="K6949" s="68"/>
    </row>
    <row r="6950" spans="11:11">
      <c r="K6950" s="68"/>
    </row>
    <row r="6951" spans="11:11">
      <c r="K6951" s="68"/>
    </row>
    <row r="6952" spans="11:11">
      <c r="K6952" s="68"/>
    </row>
    <row r="6953" spans="11:11">
      <c r="K6953" s="68"/>
    </row>
    <row r="6954" spans="11:11">
      <c r="K6954" s="68"/>
    </row>
    <row r="6955" spans="11:11">
      <c r="K6955" s="68"/>
    </row>
    <row r="6956" spans="11:11">
      <c r="K6956" s="68"/>
    </row>
    <row r="6957" spans="11:11">
      <c r="K6957" s="68"/>
    </row>
    <row r="6958" spans="11:11">
      <c r="K6958" s="68"/>
    </row>
    <row r="6959" spans="11:11">
      <c r="K6959" s="68"/>
    </row>
    <row r="6960" spans="11:11">
      <c r="K6960" s="68"/>
    </row>
    <row r="6961" spans="11:11">
      <c r="K6961" s="68"/>
    </row>
    <row r="6962" spans="11:11">
      <c r="K6962" s="68"/>
    </row>
    <row r="6963" spans="11:11">
      <c r="K6963" s="68"/>
    </row>
    <row r="6964" spans="11:11">
      <c r="K6964" s="68"/>
    </row>
    <row r="6965" spans="11:11">
      <c r="K6965" s="68"/>
    </row>
    <row r="6966" spans="11:11">
      <c r="K6966" s="68"/>
    </row>
    <row r="6967" spans="11:11">
      <c r="K6967" s="68"/>
    </row>
    <row r="6968" spans="11:11">
      <c r="K6968" s="68"/>
    </row>
    <row r="6969" spans="11:11">
      <c r="K6969" s="68"/>
    </row>
    <row r="6970" spans="11:11">
      <c r="K6970" s="68"/>
    </row>
    <row r="6971" spans="11:11">
      <c r="K6971" s="68"/>
    </row>
    <row r="6972" spans="11:11">
      <c r="K6972" s="68"/>
    </row>
    <row r="6973" spans="11:11">
      <c r="K6973" s="68"/>
    </row>
    <row r="6974" spans="11:11">
      <c r="K6974" s="68"/>
    </row>
    <row r="6975" spans="11:11">
      <c r="K6975" s="68"/>
    </row>
    <row r="6976" spans="11:11">
      <c r="K6976" s="68"/>
    </row>
    <row r="6977" spans="11:11">
      <c r="K6977" s="68"/>
    </row>
    <row r="6978" spans="11:11">
      <c r="K6978" s="68"/>
    </row>
    <row r="6979" spans="11:11">
      <c r="K6979" s="68"/>
    </row>
    <row r="6980" spans="11:11">
      <c r="K6980" s="68"/>
    </row>
    <row r="6981" spans="11:11">
      <c r="K6981" s="68"/>
    </row>
    <row r="6982" spans="11:11">
      <c r="K6982" s="68"/>
    </row>
    <row r="6983" spans="11:11">
      <c r="K6983" s="68"/>
    </row>
    <row r="6984" spans="11:11">
      <c r="K6984" s="68"/>
    </row>
    <row r="6985" spans="11:11">
      <c r="K6985" s="68"/>
    </row>
    <row r="6986" spans="11:11">
      <c r="K6986" s="68"/>
    </row>
    <row r="6987" spans="11:11">
      <c r="K6987" s="68"/>
    </row>
    <row r="6988" spans="11:11">
      <c r="K6988" s="68"/>
    </row>
    <row r="6989" spans="11:11">
      <c r="K6989" s="68"/>
    </row>
    <row r="6990" spans="11:11">
      <c r="K6990" s="68"/>
    </row>
    <row r="6991" spans="11:11">
      <c r="K6991" s="68"/>
    </row>
    <row r="6992" spans="11:11">
      <c r="K6992" s="68"/>
    </row>
    <row r="6993" spans="11:11">
      <c r="K6993" s="68"/>
    </row>
    <row r="6994" spans="11:11">
      <c r="K6994" s="68"/>
    </row>
    <row r="6995" spans="11:11">
      <c r="K6995" s="68"/>
    </row>
    <row r="6996" spans="11:11">
      <c r="K6996" s="68"/>
    </row>
    <row r="6997" spans="11:11">
      <c r="K6997" s="68"/>
    </row>
    <row r="6998" spans="11:11">
      <c r="K6998" s="68"/>
    </row>
    <row r="6999" spans="11:11">
      <c r="K6999" s="68"/>
    </row>
    <row r="7000" spans="11:11">
      <c r="K7000" s="68"/>
    </row>
    <row r="7001" spans="11:11">
      <c r="K7001" s="68"/>
    </row>
    <row r="7002" spans="11:11">
      <c r="K7002" s="68"/>
    </row>
    <row r="7003" spans="11:11">
      <c r="K7003" s="68"/>
    </row>
    <row r="7004" spans="11:11">
      <c r="K7004" s="68"/>
    </row>
    <row r="7005" spans="11:11">
      <c r="K7005" s="68"/>
    </row>
    <row r="7006" spans="11:11">
      <c r="K7006" s="68"/>
    </row>
    <row r="7007" spans="11:11">
      <c r="K7007" s="68"/>
    </row>
    <row r="7008" spans="11:11">
      <c r="K7008" s="68"/>
    </row>
    <row r="7009" spans="11:11">
      <c r="K7009" s="68"/>
    </row>
    <row r="7010" spans="11:11">
      <c r="K7010" s="68"/>
    </row>
    <row r="7011" spans="11:11">
      <c r="K7011" s="68"/>
    </row>
    <row r="7012" spans="11:11">
      <c r="K7012" s="68"/>
    </row>
    <row r="7013" spans="11:11">
      <c r="K7013" s="68"/>
    </row>
    <row r="7014" spans="11:11">
      <c r="K7014" s="68"/>
    </row>
    <row r="7015" spans="11:11">
      <c r="K7015" s="68"/>
    </row>
    <row r="7016" spans="11:11">
      <c r="K7016" s="68"/>
    </row>
    <row r="7017" spans="11:11">
      <c r="K7017" s="68"/>
    </row>
    <row r="7018" spans="11:11">
      <c r="K7018" s="68"/>
    </row>
    <row r="7019" spans="11:11">
      <c r="K7019" s="68"/>
    </row>
    <row r="7020" spans="11:11">
      <c r="K7020" s="68"/>
    </row>
    <row r="7021" spans="11:11">
      <c r="K7021" s="68"/>
    </row>
    <row r="7022" spans="11:11">
      <c r="K7022" s="68"/>
    </row>
    <row r="7023" spans="11:11">
      <c r="K7023" s="68"/>
    </row>
    <row r="7024" spans="11:11">
      <c r="K7024" s="68"/>
    </row>
    <row r="7025" spans="11:11">
      <c r="K7025" s="68"/>
    </row>
    <row r="7026" spans="11:11">
      <c r="K7026" s="68"/>
    </row>
    <row r="7027" spans="11:11">
      <c r="K7027" s="68"/>
    </row>
    <row r="7028" spans="11:11">
      <c r="K7028" s="68"/>
    </row>
    <row r="7029" spans="11:11">
      <c r="K7029" s="68"/>
    </row>
    <row r="7030" spans="11:11">
      <c r="K7030" s="68"/>
    </row>
    <row r="7031" spans="11:11">
      <c r="K7031" s="68"/>
    </row>
    <row r="7032" spans="11:11">
      <c r="K7032" s="68"/>
    </row>
    <row r="7033" spans="11:11">
      <c r="K7033" s="68"/>
    </row>
    <row r="7034" spans="11:11">
      <c r="K7034" s="68"/>
    </row>
    <row r="7035" spans="11:11">
      <c r="K7035" s="68"/>
    </row>
    <row r="7036" spans="11:11">
      <c r="K7036" s="68"/>
    </row>
    <row r="7037" spans="11:11">
      <c r="K7037" s="68"/>
    </row>
    <row r="7038" spans="11:11">
      <c r="K7038" s="68"/>
    </row>
    <row r="7039" spans="11:11">
      <c r="K7039" s="68"/>
    </row>
    <row r="7040" spans="11:11">
      <c r="K7040" s="68"/>
    </row>
    <row r="7041" spans="11:11">
      <c r="K7041" s="68"/>
    </row>
    <row r="7042" spans="11:11">
      <c r="K7042" s="68"/>
    </row>
    <row r="7043" spans="11:11">
      <c r="K7043" s="68"/>
    </row>
    <row r="7044" spans="11:11">
      <c r="K7044" s="68"/>
    </row>
    <row r="7045" spans="11:11">
      <c r="K7045" s="68"/>
    </row>
    <row r="7046" spans="11:11">
      <c r="K7046" s="68"/>
    </row>
    <row r="7047" spans="11:11">
      <c r="K7047" s="68"/>
    </row>
    <row r="7048" spans="11:11">
      <c r="K7048" s="68"/>
    </row>
    <row r="7049" spans="11:11">
      <c r="K7049" s="68"/>
    </row>
    <row r="7050" spans="11:11">
      <c r="K7050" s="68"/>
    </row>
    <row r="7051" spans="11:11">
      <c r="K7051" s="68"/>
    </row>
    <row r="7052" spans="11:11">
      <c r="K7052" s="68"/>
    </row>
    <row r="7053" spans="11:11">
      <c r="K7053" s="68"/>
    </row>
    <row r="7054" spans="11:11">
      <c r="K7054" s="68"/>
    </row>
    <row r="7055" spans="11:11">
      <c r="K7055" s="68"/>
    </row>
    <row r="7056" spans="11:11">
      <c r="K7056" s="68"/>
    </row>
    <row r="7057" spans="11:11">
      <c r="K7057" s="68"/>
    </row>
    <row r="7058" spans="11:11">
      <c r="K7058" s="68"/>
    </row>
    <row r="7059" spans="11:11">
      <c r="K7059" s="68"/>
    </row>
    <row r="7060" spans="11:11">
      <c r="K7060" s="68"/>
    </row>
    <row r="7061" spans="11:11">
      <c r="K7061" s="68"/>
    </row>
    <row r="7062" spans="11:11">
      <c r="K7062" s="68"/>
    </row>
    <row r="7063" spans="11:11">
      <c r="K7063" s="68"/>
    </row>
    <row r="7064" spans="11:11">
      <c r="K7064" s="68"/>
    </row>
    <row r="7065" spans="11:11">
      <c r="K7065" s="68"/>
    </row>
    <row r="7066" spans="11:11">
      <c r="K7066" s="68"/>
    </row>
    <row r="7067" spans="11:11">
      <c r="K7067" s="68"/>
    </row>
    <row r="7068" spans="11:11">
      <c r="K7068" s="68"/>
    </row>
    <row r="7069" spans="11:11">
      <c r="K7069" s="68"/>
    </row>
    <row r="7070" spans="11:11">
      <c r="K7070" s="68"/>
    </row>
    <row r="7071" spans="11:11">
      <c r="K7071" s="68"/>
    </row>
    <row r="7072" spans="11:11">
      <c r="K7072" s="68"/>
    </row>
    <row r="7073" spans="11:11">
      <c r="K7073" s="68"/>
    </row>
    <row r="7074" spans="11:11">
      <c r="K7074" s="68"/>
    </row>
    <row r="7075" spans="11:11">
      <c r="K7075" s="68"/>
    </row>
    <row r="7076" spans="11:11">
      <c r="K7076" s="68"/>
    </row>
    <row r="7077" spans="11:11">
      <c r="K7077" s="68"/>
    </row>
    <row r="7078" spans="11:11">
      <c r="K7078" s="68"/>
    </row>
    <row r="7079" spans="11:11">
      <c r="K7079" s="68"/>
    </row>
    <row r="7080" spans="11:11">
      <c r="K7080" s="68"/>
    </row>
    <row r="7081" spans="11:11">
      <c r="K7081" s="68"/>
    </row>
    <row r="7082" spans="11:11">
      <c r="K7082" s="68"/>
    </row>
    <row r="7083" spans="11:11">
      <c r="K7083" s="68"/>
    </row>
    <row r="7084" spans="11:11">
      <c r="K7084" s="68"/>
    </row>
    <row r="7085" spans="11:11">
      <c r="K7085" s="68"/>
    </row>
    <row r="7086" spans="11:11">
      <c r="K7086" s="68"/>
    </row>
    <row r="7087" spans="11:11">
      <c r="K7087" s="68"/>
    </row>
    <row r="7088" spans="11:11">
      <c r="K7088" s="68"/>
    </row>
    <row r="7089" spans="11:11">
      <c r="K7089" s="68"/>
    </row>
    <row r="7090" spans="11:11">
      <c r="K7090" s="68"/>
    </row>
    <row r="7091" spans="11:11">
      <c r="K7091" s="68"/>
    </row>
    <row r="7092" spans="11:11">
      <c r="K7092" s="68"/>
    </row>
    <row r="7093" spans="11:11">
      <c r="K7093" s="68"/>
    </row>
    <row r="7094" spans="11:11">
      <c r="K7094" s="68"/>
    </row>
    <row r="7095" spans="11:11">
      <c r="K7095" s="68"/>
    </row>
    <row r="7096" spans="11:11">
      <c r="K7096" s="68"/>
    </row>
    <row r="7097" spans="11:11">
      <c r="K7097" s="68"/>
    </row>
    <row r="7098" spans="11:11">
      <c r="K7098" s="68"/>
    </row>
    <row r="7099" spans="11:11">
      <c r="K7099" s="68"/>
    </row>
    <row r="7100" spans="11:11">
      <c r="K7100" s="68"/>
    </row>
    <row r="7101" spans="11:11">
      <c r="K7101" s="68"/>
    </row>
    <row r="7102" spans="11:11">
      <c r="K7102" s="68"/>
    </row>
    <row r="7103" spans="11:11">
      <c r="K7103" s="68"/>
    </row>
    <row r="7104" spans="11:11">
      <c r="K7104" s="68"/>
    </row>
    <row r="7105" spans="11:11">
      <c r="K7105" s="68"/>
    </row>
    <row r="7106" spans="11:11">
      <c r="K7106" s="68"/>
    </row>
    <row r="7107" spans="11:11">
      <c r="K7107" s="68"/>
    </row>
    <row r="7108" spans="11:11">
      <c r="K7108" s="68"/>
    </row>
    <row r="7109" spans="11:11">
      <c r="K7109" s="68"/>
    </row>
    <row r="7110" spans="11:11">
      <c r="K7110" s="68"/>
    </row>
    <row r="7111" spans="11:11">
      <c r="K7111" s="68"/>
    </row>
    <row r="7112" spans="11:11">
      <c r="K7112" s="68"/>
    </row>
    <row r="7113" spans="11:11">
      <c r="K7113" s="68"/>
    </row>
    <row r="7114" spans="11:11">
      <c r="K7114" s="68"/>
    </row>
    <row r="7115" spans="11:11">
      <c r="K7115" s="68"/>
    </row>
    <row r="7116" spans="11:11">
      <c r="K7116" s="68"/>
    </row>
    <row r="7117" spans="11:11">
      <c r="K7117" s="68"/>
    </row>
    <row r="7118" spans="11:11">
      <c r="K7118" s="68"/>
    </row>
    <row r="7119" spans="11:11">
      <c r="K7119" s="68"/>
    </row>
    <row r="7120" spans="11:11">
      <c r="K7120" s="68"/>
    </row>
    <row r="7121" spans="11:11">
      <c r="K7121" s="68"/>
    </row>
    <row r="7122" spans="11:11">
      <c r="K7122" s="68"/>
    </row>
    <row r="7123" spans="11:11">
      <c r="K7123" s="68"/>
    </row>
    <row r="7124" spans="11:11">
      <c r="K7124" s="68"/>
    </row>
    <row r="7125" spans="11:11">
      <c r="K7125" s="68"/>
    </row>
    <row r="7126" spans="11:11">
      <c r="K7126" s="68"/>
    </row>
    <row r="7127" spans="11:11">
      <c r="K7127" s="68"/>
    </row>
    <row r="7128" spans="11:11">
      <c r="K7128" s="68"/>
    </row>
    <row r="7129" spans="11:11">
      <c r="K7129" s="68"/>
    </row>
    <row r="7130" spans="11:11">
      <c r="K7130" s="68"/>
    </row>
    <row r="7131" spans="11:11">
      <c r="K7131" s="68"/>
    </row>
    <row r="7132" spans="11:11">
      <c r="K7132" s="68"/>
    </row>
    <row r="7133" spans="11:11">
      <c r="K7133" s="68"/>
    </row>
    <row r="7134" spans="11:11">
      <c r="K7134" s="68"/>
    </row>
    <row r="7135" spans="11:11">
      <c r="K7135" s="68"/>
    </row>
    <row r="7136" spans="11:11">
      <c r="K7136" s="68"/>
    </row>
    <row r="7137" spans="11:11">
      <c r="K7137" s="68"/>
    </row>
    <row r="7138" spans="11:11">
      <c r="K7138" s="68"/>
    </row>
    <row r="7139" spans="11:11">
      <c r="K7139" s="68"/>
    </row>
    <row r="7140" spans="11:11">
      <c r="K7140" s="68"/>
    </row>
    <row r="7141" spans="11:11">
      <c r="K7141" s="68"/>
    </row>
    <row r="7142" spans="11:11">
      <c r="K7142" s="68"/>
    </row>
    <row r="7143" spans="11:11">
      <c r="K7143" s="68"/>
    </row>
    <row r="7144" spans="11:11">
      <c r="K7144" s="68"/>
    </row>
    <row r="7145" spans="11:11">
      <c r="K7145" s="68"/>
    </row>
    <row r="7146" spans="11:11">
      <c r="K7146" s="68"/>
    </row>
    <row r="7147" spans="11:11">
      <c r="K7147" s="68"/>
    </row>
    <row r="7148" spans="11:11">
      <c r="K7148" s="68"/>
    </row>
    <row r="7149" spans="11:11">
      <c r="K7149" s="68"/>
    </row>
    <row r="7150" spans="11:11">
      <c r="K7150" s="68"/>
    </row>
    <row r="7151" spans="11:11">
      <c r="K7151" s="68"/>
    </row>
    <row r="7152" spans="11:11">
      <c r="K7152" s="68"/>
    </row>
    <row r="7153" spans="11:11">
      <c r="K7153" s="68"/>
    </row>
    <row r="7154" spans="11:11">
      <c r="K7154" s="68"/>
    </row>
    <row r="7155" spans="11:11">
      <c r="K7155" s="68"/>
    </row>
    <row r="7156" spans="11:11">
      <c r="K7156" s="68"/>
    </row>
    <row r="7157" spans="11:11">
      <c r="K7157" s="68"/>
    </row>
    <row r="7158" spans="11:11">
      <c r="K7158" s="68"/>
    </row>
    <row r="7159" spans="11:11">
      <c r="K7159" s="68"/>
    </row>
    <row r="7160" spans="11:11">
      <c r="K7160" s="68"/>
    </row>
    <row r="7161" spans="11:11">
      <c r="K7161" s="68"/>
    </row>
    <row r="7162" spans="11:11">
      <c r="K7162" s="68"/>
    </row>
    <row r="7163" spans="11:11">
      <c r="K7163" s="68"/>
    </row>
    <row r="7164" spans="11:11">
      <c r="K7164" s="68"/>
    </row>
    <row r="7165" spans="11:11">
      <c r="K7165" s="68"/>
    </row>
    <row r="7166" spans="11:11">
      <c r="K7166" s="68"/>
    </row>
    <row r="7167" spans="11:11">
      <c r="K7167" s="68"/>
    </row>
    <row r="7168" spans="11:11">
      <c r="K7168" s="68"/>
    </row>
    <row r="7169" spans="11:11">
      <c r="K7169" s="68"/>
    </row>
    <row r="7170" spans="11:11">
      <c r="K7170" s="68"/>
    </row>
    <row r="7171" spans="11:11">
      <c r="K7171" s="68"/>
    </row>
    <row r="7172" spans="11:11">
      <c r="K7172" s="68"/>
    </row>
    <row r="7173" spans="11:11">
      <c r="K7173" s="68"/>
    </row>
    <row r="7174" spans="11:11">
      <c r="K7174" s="68"/>
    </row>
    <row r="7175" spans="11:11">
      <c r="K7175" s="68"/>
    </row>
    <row r="7176" spans="11:11">
      <c r="K7176" s="68"/>
    </row>
    <row r="7177" spans="11:11">
      <c r="K7177" s="68"/>
    </row>
    <row r="7178" spans="11:11">
      <c r="K7178" s="68"/>
    </row>
    <row r="7179" spans="11:11">
      <c r="K7179" s="68"/>
    </row>
    <row r="7180" spans="11:11">
      <c r="K7180" s="68"/>
    </row>
    <row r="7181" spans="11:11">
      <c r="K7181" s="68"/>
    </row>
    <row r="7182" spans="11:11">
      <c r="K7182" s="68"/>
    </row>
    <row r="7183" spans="11:11">
      <c r="K7183" s="68"/>
    </row>
    <row r="7184" spans="11:11">
      <c r="K7184" s="68"/>
    </row>
    <row r="7185" spans="11:11">
      <c r="K7185" s="68"/>
    </row>
    <row r="7186" spans="11:11">
      <c r="K7186" s="68"/>
    </row>
    <row r="7187" spans="11:11">
      <c r="K7187" s="68"/>
    </row>
    <row r="7188" spans="11:11">
      <c r="K7188" s="68"/>
    </row>
    <row r="7189" spans="11:11">
      <c r="K7189" s="68"/>
    </row>
    <row r="7190" spans="11:11">
      <c r="K7190" s="68"/>
    </row>
    <row r="7191" spans="11:11">
      <c r="K7191" s="68"/>
    </row>
    <row r="7192" spans="11:11">
      <c r="K7192" s="68"/>
    </row>
    <row r="7193" spans="11:11">
      <c r="K7193" s="68"/>
    </row>
    <row r="7194" spans="11:11">
      <c r="K7194" s="68"/>
    </row>
    <row r="7195" spans="11:11">
      <c r="K7195" s="68"/>
    </row>
    <row r="7196" spans="11:11">
      <c r="K7196" s="68"/>
    </row>
    <row r="7197" spans="11:11">
      <c r="K7197" s="68"/>
    </row>
    <row r="7198" spans="11:11">
      <c r="K7198" s="68"/>
    </row>
    <row r="7199" spans="11:11">
      <c r="K7199" s="68"/>
    </row>
    <row r="7200" spans="11:11">
      <c r="K7200" s="68"/>
    </row>
    <row r="7201" spans="11:11">
      <c r="K7201" s="68"/>
    </row>
    <row r="7202" spans="11:11">
      <c r="K7202" s="68"/>
    </row>
    <row r="7203" spans="11:11">
      <c r="K7203" s="68"/>
    </row>
    <row r="7204" spans="11:11">
      <c r="K7204" s="68"/>
    </row>
    <row r="7205" spans="11:11">
      <c r="K7205" s="68"/>
    </row>
    <row r="7206" spans="11:11">
      <c r="K7206" s="68"/>
    </row>
    <row r="7207" spans="11:11">
      <c r="K7207" s="68"/>
    </row>
    <row r="7208" spans="11:11">
      <c r="K7208" s="68"/>
    </row>
    <row r="7209" spans="11:11">
      <c r="K7209" s="68"/>
    </row>
    <row r="7210" spans="11:11">
      <c r="K7210" s="68"/>
    </row>
    <row r="7211" spans="11:11">
      <c r="K7211" s="68"/>
    </row>
    <row r="7212" spans="11:11">
      <c r="K7212" s="68"/>
    </row>
    <row r="7213" spans="11:11">
      <c r="K7213" s="68"/>
    </row>
    <row r="7214" spans="11:11">
      <c r="K7214" s="68"/>
    </row>
    <row r="7215" spans="11:11">
      <c r="K7215" s="68"/>
    </row>
    <row r="7216" spans="11:11">
      <c r="K7216" s="68"/>
    </row>
    <row r="7217" spans="11:11">
      <c r="K7217" s="68"/>
    </row>
    <row r="7218" spans="11:11">
      <c r="K7218" s="68"/>
    </row>
    <row r="7219" spans="11:11">
      <c r="K7219" s="68"/>
    </row>
    <row r="7220" spans="11:11">
      <c r="K7220" s="68"/>
    </row>
    <row r="7221" spans="11:11">
      <c r="K7221" s="68"/>
    </row>
    <row r="7222" spans="11:11">
      <c r="K7222" s="68"/>
    </row>
    <row r="7223" spans="11:11">
      <c r="K7223" s="68"/>
    </row>
    <row r="7224" spans="11:11">
      <c r="K7224" s="68"/>
    </row>
    <row r="7225" spans="11:11">
      <c r="K7225" s="68"/>
    </row>
    <row r="7226" spans="11:11">
      <c r="K7226" s="68"/>
    </row>
    <row r="7227" spans="11:11">
      <c r="K7227" s="68"/>
    </row>
    <row r="7228" spans="11:11">
      <c r="K7228" s="68"/>
    </row>
    <row r="7229" spans="11:11">
      <c r="K7229" s="68"/>
    </row>
    <row r="7230" spans="11:11">
      <c r="K7230" s="68"/>
    </row>
    <row r="7231" spans="11:11">
      <c r="K7231" s="68"/>
    </row>
    <row r="7232" spans="11:11">
      <c r="K7232" s="68"/>
    </row>
    <row r="7233" spans="11:11">
      <c r="K7233" s="68"/>
    </row>
    <row r="7234" spans="11:11">
      <c r="K7234" s="68"/>
    </row>
    <row r="7235" spans="11:11">
      <c r="K7235" s="68"/>
    </row>
    <row r="7236" spans="11:11">
      <c r="K7236" s="68"/>
    </row>
    <row r="7237" spans="11:11">
      <c r="K7237" s="68"/>
    </row>
    <row r="7238" spans="11:11">
      <c r="K7238" s="68"/>
    </row>
    <row r="7239" spans="11:11">
      <c r="K7239" s="68"/>
    </row>
    <row r="7240" spans="11:11">
      <c r="K7240" s="68"/>
    </row>
    <row r="7241" spans="11:11">
      <c r="K7241" s="68"/>
    </row>
    <row r="7242" spans="11:11">
      <c r="K7242" s="68"/>
    </row>
    <row r="7243" spans="11:11">
      <c r="K7243" s="68"/>
    </row>
    <row r="7244" spans="11:11">
      <c r="K7244" s="68"/>
    </row>
    <row r="7245" spans="11:11">
      <c r="K7245" s="68"/>
    </row>
    <row r="7246" spans="11:11">
      <c r="K7246" s="68"/>
    </row>
    <row r="7247" spans="11:11">
      <c r="K7247" s="68"/>
    </row>
    <row r="7248" spans="11:11">
      <c r="K7248" s="68"/>
    </row>
    <row r="7249" spans="11:11">
      <c r="K7249" s="68"/>
    </row>
    <row r="7250" spans="11:11">
      <c r="K7250" s="68"/>
    </row>
    <row r="7251" spans="11:11">
      <c r="K7251" s="68"/>
    </row>
    <row r="7252" spans="11:11">
      <c r="K7252" s="68"/>
    </row>
    <row r="7253" spans="11:11">
      <c r="K7253" s="68"/>
    </row>
    <row r="7254" spans="11:11">
      <c r="K7254" s="68"/>
    </row>
    <row r="7255" spans="11:11">
      <c r="K7255" s="68"/>
    </row>
    <row r="7256" spans="11:11">
      <c r="K7256" s="68"/>
    </row>
    <row r="7257" spans="11:11">
      <c r="K7257" s="68"/>
    </row>
    <row r="7258" spans="11:11">
      <c r="K7258" s="68"/>
    </row>
    <row r="7259" spans="11:11">
      <c r="K7259" s="68"/>
    </row>
    <row r="7260" spans="11:11">
      <c r="K7260" s="68"/>
    </row>
    <row r="7261" spans="11:11">
      <c r="K7261" s="68"/>
    </row>
    <row r="7262" spans="11:11">
      <c r="K7262" s="68"/>
    </row>
    <row r="7263" spans="11:11">
      <c r="K7263" s="68"/>
    </row>
    <row r="7264" spans="11:11">
      <c r="K7264" s="68"/>
    </row>
    <row r="7265" spans="11:11">
      <c r="K7265" s="68"/>
    </row>
    <row r="7266" spans="11:11">
      <c r="K7266" s="68"/>
    </row>
    <row r="7267" spans="11:11">
      <c r="K7267" s="68"/>
    </row>
    <row r="7268" spans="11:11">
      <c r="K7268" s="68"/>
    </row>
    <row r="7269" spans="11:11">
      <c r="K7269" s="68"/>
    </row>
    <row r="7270" spans="11:11">
      <c r="K7270" s="68"/>
    </row>
    <row r="7271" spans="11:11">
      <c r="K7271" s="68"/>
    </row>
    <row r="7272" spans="11:11">
      <c r="K7272" s="68"/>
    </row>
    <row r="7273" spans="11:11">
      <c r="K7273" s="68"/>
    </row>
    <row r="7274" spans="11:11">
      <c r="K7274" s="68"/>
    </row>
    <row r="7275" spans="11:11">
      <c r="K7275" s="68"/>
    </row>
    <row r="7276" spans="11:11">
      <c r="K7276" s="68"/>
    </row>
    <row r="7277" spans="11:11">
      <c r="K7277" s="68"/>
    </row>
    <row r="7278" spans="11:11">
      <c r="K7278" s="68"/>
    </row>
    <row r="7279" spans="11:11">
      <c r="K7279" s="68"/>
    </row>
    <row r="7280" spans="11:11">
      <c r="K7280" s="68"/>
    </row>
    <row r="7281" spans="11:11">
      <c r="K7281" s="68"/>
    </row>
    <row r="7282" spans="11:11">
      <c r="K7282" s="68"/>
    </row>
    <row r="7283" spans="11:11">
      <c r="K7283" s="68"/>
    </row>
    <row r="7284" spans="11:11">
      <c r="K7284" s="68"/>
    </row>
    <row r="7285" spans="11:11">
      <c r="K7285" s="68"/>
    </row>
    <row r="7286" spans="11:11">
      <c r="K7286" s="68"/>
    </row>
    <row r="7287" spans="11:11">
      <c r="K7287" s="68"/>
    </row>
    <row r="7288" spans="11:11">
      <c r="K7288" s="68"/>
    </row>
    <row r="7289" spans="11:11">
      <c r="K7289" s="68"/>
    </row>
    <row r="7290" spans="11:11">
      <c r="K7290" s="68"/>
    </row>
    <row r="7291" spans="11:11">
      <c r="K7291" s="68"/>
    </row>
    <row r="7292" spans="11:11">
      <c r="K7292" s="68"/>
    </row>
    <row r="7293" spans="11:11">
      <c r="K7293" s="68"/>
    </row>
    <row r="7294" spans="11:11">
      <c r="K7294" s="68"/>
    </row>
    <row r="7295" spans="11:11">
      <c r="K7295" s="68"/>
    </row>
    <row r="7296" spans="11:11">
      <c r="K7296" s="68"/>
    </row>
    <row r="7297" spans="11:11">
      <c r="K7297" s="68"/>
    </row>
    <row r="7298" spans="11:11">
      <c r="K7298" s="68"/>
    </row>
    <row r="7299" spans="11:11">
      <c r="K7299" s="68"/>
    </row>
    <row r="7300" spans="11:11">
      <c r="K7300" s="68"/>
    </row>
    <row r="7301" spans="11:11">
      <c r="K7301" s="68"/>
    </row>
    <row r="7302" spans="11:11">
      <c r="K7302" s="68"/>
    </row>
    <row r="7303" spans="11:11">
      <c r="K7303" s="68"/>
    </row>
    <row r="7304" spans="11:11">
      <c r="K7304" s="68"/>
    </row>
    <row r="7305" spans="11:11">
      <c r="K7305" s="68"/>
    </row>
    <row r="7306" spans="11:11">
      <c r="K7306" s="68"/>
    </row>
    <row r="7307" spans="11:11">
      <c r="K7307" s="68"/>
    </row>
    <row r="7308" spans="11:11">
      <c r="K7308" s="68"/>
    </row>
    <row r="7309" spans="11:11">
      <c r="K7309" s="68"/>
    </row>
    <row r="7310" spans="11:11">
      <c r="K7310" s="68"/>
    </row>
    <row r="7311" spans="11:11">
      <c r="K7311" s="68"/>
    </row>
    <row r="7312" spans="11:11">
      <c r="K7312" s="68"/>
    </row>
    <row r="7313" spans="11:11">
      <c r="K7313" s="68"/>
    </row>
    <row r="7314" spans="11:11">
      <c r="K7314" s="68"/>
    </row>
    <row r="7315" spans="11:11">
      <c r="K7315" s="68"/>
    </row>
    <row r="7316" spans="11:11">
      <c r="K7316" s="68"/>
    </row>
    <row r="7317" spans="11:11">
      <c r="K7317" s="68"/>
    </row>
    <row r="7318" spans="11:11">
      <c r="K7318" s="68"/>
    </row>
    <row r="7319" spans="11:11">
      <c r="K7319" s="68"/>
    </row>
    <row r="7320" spans="11:11">
      <c r="K7320" s="68"/>
    </row>
    <row r="7321" spans="11:11">
      <c r="K7321" s="68"/>
    </row>
    <row r="7322" spans="11:11">
      <c r="K7322" s="68"/>
    </row>
    <row r="7323" spans="11:11">
      <c r="K7323" s="68"/>
    </row>
    <row r="7324" spans="11:11">
      <c r="K7324" s="68"/>
    </row>
    <row r="7325" spans="11:11">
      <c r="K7325" s="68"/>
    </row>
    <row r="7326" spans="11:11">
      <c r="K7326" s="68"/>
    </row>
    <row r="7327" spans="11:11">
      <c r="K7327" s="68"/>
    </row>
    <row r="7328" spans="11:11">
      <c r="K7328" s="68"/>
    </row>
    <row r="7329" spans="11:11">
      <c r="K7329" s="68"/>
    </row>
    <row r="7330" spans="11:11">
      <c r="K7330" s="68"/>
    </row>
    <row r="7331" spans="11:11">
      <c r="K7331" s="68"/>
    </row>
    <row r="7332" spans="11:11">
      <c r="K7332" s="68"/>
    </row>
    <row r="7333" spans="11:11">
      <c r="K7333" s="68"/>
    </row>
    <row r="7334" spans="11:11">
      <c r="K7334" s="68"/>
    </row>
    <row r="7335" spans="11:11">
      <c r="K7335" s="68"/>
    </row>
    <row r="7336" spans="11:11">
      <c r="K7336" s="68"/>
    </row>
    <row r="7337" spans="11:11">
      <c r="K7337" s="68"/>
    </row>
    <row r="7338" spans="11:11">
      <c r="K7338" s="68"/>
    </row>
    <row r="7339" spans="11:11">
      <c r="K7339" s="68"/>
    </row>
    <row r="7340" spans="11:11">
      <c r="K7340" s="68"/>
    </row>
    <row r="7341" spans="11:11">
      <c r="K7341" s="68"/>
    </row>
    <row r="7342" spans="11:11">
      <c r="K7342" s="68"/>
    </row>
    <row r="7343" spans="11:11">
      <c r="K7343" s="68"/>
    </row>
    <row r="7344" spans="11:11">
      <c r="K7344" s="68"/>
    </row>
    <row r="7345" spans="11:11">
      <c r="K7345" s="68"/>
    </row>
    <row r="7346" spans="11:11">
      <c r="K7346" s="68"/>
    </row>
    <row r="7347" spans="11:11">
      <c r="K7347" s="68"/>
    </row>
    <row r="7348" spans="11:11">
      <c r="K7348" s="68"/>
    </row>
    <row r="7349" spans="11:11">
      <c r="K7349" s="68"/>
    </row>
    <row r="7350" spans="11:11">
      <c r="K7350" s="68"/>
    </row>
    <row r="7351" spans="11:11">
      <c r="K7351" s="68"/>
    </row>
    <row r="7352" spans="11:11">
      <c r="K7352" s="68"/>
    </row>
    <row r="7353" spans="11:11">
      <c r="K7353" s="68"/>
    </row>
    <row r="7354" spans="11:11">
      <c r="K7354" s="68"/>
    </row>
    <row r="7355" spans="11:11">
      <c r="K7355" s="68"/>
    </row>
    <row r="7356" spans="11:11">
      <c r="K7356" s="68"/>
    </row>
    <row r="7357" spans="11:11">
      <c r="K7357" s="68"/>
    </row>
    <row r="7358" spans="11:11">
      <c r="K7358" s="68"/>
    </row>
    <row r="7359" spans="11:11">
      <c r="K7359" s="68"/>
    </row>
    <row r="7360" spans="11:11">
      <c r="K7360" s="68"/>
    </row>
    <row r="7361" spans="11:11">
      <c r="K7361" s="68"/>
    </row>
    <row r="7362" spans="11:11">
      <c r="K7362" s="68"/>
    </row>
    <row r="7363" spans="11:11">
      <c r="K7363" s="68"/>
    </row>
    <row r="7364" spans="11:11">
      <c r="K7364" s="68"/>
    </row>
    <row r="7365" spans="11:11">
      <c r="K7365" s="68"/>
    </row>
    <row r="7366" spans="11:11">
      <c r="K7366" s="68"/>
    </row>
    <row r="7367" spans="11:11">
      <c r="K7367" s="68"/>
    </row>
    <row r="7368" spans="11:11">
      <c r="K7368" s="68"/>
    </row>
    <row r="7369" spans="11:11">
      <c r="K7369" s="68"/>
    </row>
    <row r="7370" spans="11:11">
      <c r="K7370" s="68"/>
    </row>
    <row r="7371" spans="11:11">
      <c r="K7371" s="68"/>
    </row>
    <row r="7372" spans="11:11">
      <c r="K7372" s="68"/>
    </row>
    <row r="7373" spans="11:11">
      <c r="K7373" s="68"/>
    </row>
    <row r="7374" spans="11:11">
      <c r="K7374" s="68"/>
    </row>
    <row r="7375" spans="11:11">
      <c r="K7375" s="68"/>
    </row>
    <row r="7376" spans="11:11">
      <c r="K7376" s="68"/>
    </row>
    <row r="7377" spans="11:11">
      <c r="K7377" s="68"/>
    </row>
    <row r="7378" spans="11:11">
      <c r="K7378" s="68"/>
    </row>
    <row r="7379" spans="11:11">
      <c r="K7379" s="68"/>
    </row>
    <row r="7380" spans="11:11">
      <c r="K7380" s="68"/>
    </row>
    <row r="7381" spans="11:11">
      <c r="K7381" s="68"/>
    </row>
    <row r="7382" spans="11:11">
      <c r="K7382" s="68"/>
    </row>
    <row r="7383" spans="11:11">
      <c r="K7383" s="68"/>
    </row>
    <row r="7384" spans="11:11">
      <c r="K7384" s="68"/>
    </row>
    <row r="7385" spans="11:11">
      <c r="K7385" s="68"/>
    </row>
    <row r="7386" spans="11:11">
      <c r="K7386" s="68"/>
    </row>
    <row r="7387" spans="11:11">
      <c r="K7387" s="68"/>
    </row>
    <row r="7388" spans="11:11">
      <c r="K7388" s="68"/>
    </row>
    <row r="7389" spans="11:11">
      <c r="K7389" s="68"/>
    </row>
    <row r="7390" spans="11:11">
      <c r="K7390" s="68"/>
    </row>
    <row r="7391" spans="11:11">
      <c r="K7391" s="68"/>
    </row>
    <row r="7392" spans="11:11">
      <c r="K7392" s="68"/>
    </row>
    <row r="7393" spans="11:11">
      <c r="K7393" s="68"/>
    </row>
    <row r="7394" spans="11:11">
      <c r="K7394" s="68"/>
    </row>
    <row r="7395" spans="11:11">
      <c r="K7395" s="68"/>
    </row>
    <row r="7396" spans="11:11">
      <c r="K7396" s="68"/>
    </row>
    <row r="7397" spans="11:11">
      <c r="K7397" s="68"/>
    </row>
    <row r="7398" spans="11:11">
      <c r="K7398" s="68"/>
    </row>
    <row r="7399" spans="11:11">
      <c r="K7399" s="68"/>
    </row>
    <row r="7400" spans="11:11">
      <c r="K7400" s="68"/>
    </row>
    <row r="7401" spans="11:11">
      <c r="K7401" s="68"/>
    </row>
    <row r="7402" spans="11:11">
      <c r="K7402" s="68"/>
    </row>
    <row r="7403" spans="11:11">
      <c r="K7403" s="68"/>
    </row>
    <row r="7404" spans="11:11">
      <c r="K7404" s="68"/>
    </row>
    <row r="7405" spans="11:11">
      <c r="K7405" s="68"/>
    </row>
    <row r="7406" spans="11:11">
      <c r="K7406" s="68"/>
    </row>
    <row r="7407" spans="11:11">
      <c r="K7407" s="68"/>
    </row>
    <row r="7408" spans="11:11">
      <c r="K7408" s="68"/>
    </row>
    <row r="7409" spans="11:11">
      <c r="K7409" s="68"/>
    </row>
    <row r="7410" spans="11:11">
      <c r="K7410" s="68"/>
    </row>
    <row r="7411" spans="11:11">
      <c r="K7411" s="68"/>
    </row>
    <row r="7412" spans="11:11">
      <c r="K7412" s="68"/>
    </row>
    <row r="7413" spans="11:11">
      <c r="K7413" s="68"/>
    </row>
    <row r="7414" spans="11:11">
      <c r="K7414" s="68"/>
    </row>
    <row r="7415" spans="11:11">
      <c r="K7415" s="68"/>
    </row>
    <row r="7416" spans="11:11">
      <c r="K7416" s="68"/>
    </row>
    <row r="7417" spans="11:11">
      <c r="K7417" s="68"/>
    </row>
    <row r="7418" spans="11:11">
      <c r="K7418" s="68"/>
    </row>
    <row r="7419" spans="11:11">
      <c r="K7419" s="68"/>
    </row>
    <row r="7420" spans="11:11">
      <c r="K7420" s="68"/>
    </row>
    <row r="7421" spans="11:11">
      <c r="K7421" s="68"/>
    </row>
    <row r="7422" spans="11:11">
      <c r="K7422" s="68"/>
    </row>
    <row r="7423" spans="11:11">
      <c r="K7423" s="68"/>
    </row>
    <row r="7424" spans="11:11">
      <c r="K7424" s="68"/>
    </row>
    <row r="7425" spans="11:11">
      <c r="K7425" s="68"/>
    </row>
    <row r="7426" spans="11:11">
      <c r="K7426" s="68"/>
    </row>
    <row r="7427" spans="11:11">
      <c r="K7427" s="68"/>
    </row>
    <row r="7428" spans="11:11">
      <c r="K7428" s="68"/>
    </row>
    <row r="7429" spans="11:11">
      <c r="K7429" s="68"/>
    </row>
    <row r="7430" spans="11:11">
      <c r="K7430" s="68"/>
    </row>
    <row r="7431" spans="11:11">
      <c r="K7431" s="68"/>
    </row>
    <row r="7432" spans="11:11">
      <c r="K7432" s="68"/>
    </row>
    <row r="7433" spans="11:11">
      <c r="K7433" s="68"/>
    </row>
    <row r="7434" spans="11:11">
      <c r="K7434" s="68"/>
    </row>
    <row r="7435" spans="11:11">
      <c r="K7435" s="68"/>
    </row>
    <row r="7436" spans="11:11">
      <c r="K7436" s="68"/>
    </row>
    <row r="7437" spans="11:11">
      <c r="K7437" s="68"/>
    </row>
    <row r="7438" spans="11:11">
      <c r="K7438" s="68"/>
    </row>
    <row r="7439" spans="11:11">
      <c r="K7439" s="68"/>
    </row>
    <row r="7440" spans="11:11">
      <c r="K7440" s="68"/>
    </row>
    <row r="7441" spans="11:11">
      <c r="K7441" s="68"/>
    </row>
    <row r="7442" spans="11:11">
      <c r="K7442" s="68"/>
    </row>
    <row r="7443" spans="11:11">
      <c r="K7443" s="68"/>
    </row>
    <row r="7444" spans="11:11">
      <c r="K7444" s="68"/>
    </row>
    <row r="7445" spans="11:11">
      <c r="K7445" s="68"/>
    </row>
    <row r="7446" spans="11:11">
      <c r="K7446" s="68"/>
    </row>
    <row r="7447" spans="11:11">
      <c r="K7447" s="68"/>
    </row>
    <row r="7448" spans="11:11">
      <c r="K7448" s="68"/>
    </row>
    <row r="7449" spans="11:11">
      <c r="K7449" s="68"/>
    </row>
    <row r="7450" spans="11:11">
      <c r="K7450" s="68"/>
    </row>
    <row r="7451" spans="11:11">
      <c r="K7451" s="68"/>
    </row>
    <row r="7452" spans="11:11">
      <c r="K7452" s="68"/>
    </row>
    <row r="7453" spans="11:11">
      <c r="K7453" s="68"/>
    </row>
    <row r="7454" spans="11:11">
      <c r="K7454" s="68"/>
    </row>
    <row r="7455" spans="11:11">
      <c r="K7455" s="68"/>
    </row>
    <row r="7456" spans="11:11">
      <c r="K7456" s="68"/>
    </row>
    <row r="7457" spans="11:11">
      <c r="K7457" s="68"/>
    </row>
    <row r="7458" spans="11:11">
      <c r="K7458" s="68"/>
    </row>
    <row r="7459" spans="11:11">
      <c r="K7459" s="68"/>
    </row>
    <row r="7460" spans="11:11">
      <c r="K7460" s="68"/>
    </row>
    <row r="7461" spans="11:11">
      <c r="K7461" s="68"/>
    </row>
    <row r="7462" spans="11:11">
      <c r="K7462" s="68"/>
    </row>
    <row r="7463" spans="11:11">
      <c r="K7463" s="68"/>
    </row>
    <row r="7464" spans="11:11">
      <c r="K7464" s="68"/>
    </row>
    <row r="7465" spans="11:11">
      <c r="K7465" s="68"/>
    </row>
    <row r="7466" spans="11:11">
      <c r="K7466" s="68"/>
    </row>
    <row r="7467" spans="11:11">
      <c r="K7467" s="68"/>
    </row>
    <row r="7468" spans="11:11">
      <c r="K7468" s="68"/>
    </row>
    <row r="7469" spans="11:11">
      <c r="K7469" s="68"/>
    </row>
    <row r="7470" spans="11:11">
      <c r="K7470" s="68"/>
    </row>
    <row r="7471" spans="11:11">
      <c r="K7471" s="68"/>
    </row>
    <row r="7472" spans="11:11">
      <c r="K7472" s="68"/>
    </row>
    <row r="7473" spans="11:11">
      <c r="K7473" s="68"/>
    </row>
    <row r="7474" spans="11:11">
      <c r="K7474" s="68"/>
    </row>
    <row r="7475" spans="11:11">
      <c r="K7475" s="68"/>
    </row>
    <row r="7476" spans="11:11">
      <c r="K7476" s="68"/>
    </row>
    <row r="7477" spans="11:11">
      <c r="K7477" s="68"/>
    </row>
    <row r="7478" spans="11:11">
      <c r="K7478" s="68"/>
    </row>
    <row r="7479" spans="11:11">
      <c r="K7479" s="68"/>
    </row>
    <row r="7480" spans="11:11">
      <c r="K7480" s="68"/>
    </row>
    <row r="7481" spans="11:11">
      <c r="K7481" s="68"/>
    </row>
    <row r="7482" spans="11:11">
      <c r="K7482" s="68"/>
    </row>
    <row r="7483" spans="11:11">
      <c r="K7483" s="68"/>
    </row>
    <row r="7484" spans="11:11">
      <c r="K7484" s="68"/>
    </row>
    <row r="7485" spans="11:11">
      <c r="K7485" s="68"/>
    </row>
    <row r="7486" spans="11:11">
      <c r="K7486" s="68"/>
    </row>
    <row r="7487" spans="11:11">
      <c r="K7487" s="68"/>
    </row>
    <row r="7488" spans="11:11">
      <c r="K7488" s="68"/>
    </row>
    <row r="7489" spans="11:11">
      <c r="K7489" s="68"/>
    </row>
    <row r="7490" spans="11:11">
      <c r="K7490" s="68"/>
    </row>
    <row r="7491" spans="11:11">
      <c r="K7491" s="68"/>
    </row>
    <row r="7492" spans="11:11">
      <c r="K7492" s="68"/>
    </row>
    <row r="7493" spans="11:11">
      <c r="K7493" s="68"/>
    </row>
    <row r="7494" spans="11:11">
      <c r="K7494" s="68"/>
    </row>
    <row r="7495" spans="11:11">
      <c r="K7495" s="68"/>
    </row>
    <row r="7496" spans="11:11">
      <c r="K7496" s="68"/>
    </row>
    <row r="7497" spans="11:11">
      <c r="K7497" s="68"/>
    </row>
    <row r="7498" spans="11:11">
      <c r="K7498" s="68"/>
    </row>
    <row r="7499" spans="11:11">
      <c r="K7499" s="68"/>
    </row>
    <row r="7500" spans="11:11">
      <c r="K7500" s="68"/>
    </row>
    <row r="7501" spans="11:11">
      <c r="K7501" s="68"/>
    </row>
    <row r="7502" spans="11:11">
      <c r="K7502" s="68"/>
    </row>
    <row r="7503" spans="11:11">
      <c r="K7503" s="68"/>
    </row>
    <row r="7504" spans="11:11">
      <c r="K7504" s="68"/>
    </row>
    <row r="7505" spans="11:11">
      <c r="K7505" s="68"/>
    </row>
    <row r="7506" spans="11:11">
      <c r="K7506" s="68"/>
    </row>
    <row r="7507" spans="11:11">
      <c r="K7507" s="68"/>
    </row>
    <row r="7508" spans="11:11">
      <c r="K7508" s="68"/>
    </row>
    <row r="7509" spans="11:11">
      <c r="K7509" s="68"/>
    </row>
    <row r="7510" spans="11:11">
      <c r="K7510" s="68"/>
    </row>
    <row r="7511" spans="11:11">
      <c r="K7511" s="68"/>
    </row>
    <row r="7512" spans="11:11">
      <c r="K7512" s="68"/>
    </row>
    <row r="7513" spans="11:11">
      <c r="K7513" s="68"/>
    </row>
    <row r="7514" spans="11:11">
      <c r="K7514" s="68"/>
    </row>
    <row r="7515" spans="11:11">
      <c r="K7515" s="68"/>
    </row>
    <row r="7516" spans="11:11">
      <c r="K7516" s="68"/>
    </row>
    <row r="7517" spans="11:11">
      <c r="K7517" s="68"/>
    </row>
    <row r="7518" spans="11:11">
      <c r="K7518" s="68"/>
    </row>
    <row r="7519" spans="11:11">
      <c r="K7519" s="68"/>
    </row>
    <row r="7520" spans="11:11">
      <c r="K7520" s="68"/>
    </row>
    <row r="7521" spans="11:11">
      <c r="K7521" s="68"/>
    </row>
    <row r="7522" spans="11:11">
      <c r="K7522" s="68"/>
    </row>
    <row r="7523" spans="11:11">
      <c r="K7523" s="68"/>
    </row>
    <row r="7524" spans="11:11">
      <c r="K7524" s="68"/>
    </row>
    <row r="7525" spans="11:11">
      <c r="K7525" s="68"/>
    </row>
    <row r="7526" spans="11:11">
      <c r="K7526" s="68"/>
    </row>
    <row r="7527" spans="11:11">
      <c r="K7527" s="68"/>
    </row>
    <row r="7528" spans="11:11">
      <c r="K7528" s="68"/>
    </row>
    <row r="7529" spans="11:11">
      <c r="K7529" s="68"/>
    </row>
    <row r="7530" spans="11:11">
      <c r="K7530" s="68"/>
    </row>
    <row r="7531" spans="11:11">
      <c r="K7531" s="68"/>
    </row>
    <row r="7532" spans="11:11">
      <c r="K7532" s="68"/>
    </row>
    <row r="7533" spans="11:11">
      <c r="K7533" s="68"/>
    </row>
    <row r="7534" spans="11:11">
      <c r="K7534" s="68"/>
    </row>
    <row r="7535" spans="11:11">
      <c r="K7535" s="68"/>
    </row>
    <row r="7536" spans="11:11">
      <c r="K7536" s="68"/>
    </row>
    <row r="7537" spans="11:11">
      <c r="K7537" s="68"/>
    </row>
    <row r="7538" spans="11:11">
      <c r="K7538" s="68"/>
    </row>
    <row r="7539" spans="11:11">
      <c r="K7539" s="68"/>
    </row>
    <row r="7540" spans="11:11">
      <c r="K7540" s="68"/>
    </row>
    <row r="7541" spans="11:11">
      <c r="K7541" s="68"/>
    </row>
    <row r="7542" spans="11:11">
      <c r="K7542" s="68"/>
    </row>
    <row r="7543" spans="11:11">
      <c r="K7543" s="68"/>
    </row>
    <row r="7544" spans="11:11">
      <c r="K7544" s="68"/>
    </row>
    <row r="7545" spans="11:11">
      <c r="K7545" s="68"/>
    </row>
    <row r="7546" spans="11:11">
      <c r="K7546" s="68"/>
    </row>
    <row r="7547" spans="11:11">
      <c r="K7547" s="68"/>
    </row>
    <row r="7548" spans="11:11">
      <c r="K7548" s="68"/>
    </row>
    <row r="7549" spans="11:11">
      <c r="K7549" s="68"/>
    </row>
    <row r="7550" spans="11:11">
      <c r="K7550" s="68"/>
    </row>
    <row r="7551" spans="11:11">
      <c r="K7551" s="68"/>
    </row>
    <row r="7552" spans="11:11">
      <c r="K7552" s="68"/>
    </row>
    <row r="7553" spans="11:11">
      <c r="K7553" s="68"/>
    </row>
    <row r="7554" spans="11:11">
      <c r="K7554" s="68"/>
    </row>
    <row r="7555" spans="11:11">
      <c r="K7555" s="68"/>
    </row>
    <row r="7556" spans="11:11">
      <c r="K7556" s="68"/>
    </row>
    <row r="7557" spans="11:11">
      <c r="K7557" s="68"/>
    </row>
    <row r="7558" spans="11:11">
      <c r="K7558" s="68"/>
    </row>
    <row r="7559" spans="11:11">
      <c r="K7559" s="68"/>
    </row>
    <row r="7560" spans="11:11">
      <c r="K7560" s="68"/>
    </row>
    <row r="7561" spans="11:11">
      <c r="K7561" s="68"/>
    </row>
    <row r="7562" spans="11:11">
      <c r="K7562" s="68"/>
    </row>
    <row r="7563" spans="11:11">
      <c r="K7563" s="68"/>
    </row>
    <row r="7564" spans="11:11">
      <c r="K7564" s="68"/>
    </row>
    <row r="7565" spans="11:11">
      <c r="K7565" s="68"/>
    </row>
    <row r="7566" spans="11:11">
      <c r="K7566" s="68"/>
    </row>
    <row r="7567" spans="11:11">
      <c r="K7567" s="68"/>
    </row>
    <row r="7568" spans="11:11">
      <c r="K7568" s="68"/>
    </row>
    <row r="7569" spans="11:11">
      <c r="K7569" s="68"/>
    </row>
    <row r="7570" spans="11:11">
      <c r="K7570" s="68"/>
    </row>
    <row r="7571" spans="11:11">
      <c r="K7571" s="68"/>
    </row>
    <row r="7572" spans="11:11">
      <c r="K7572" s="68"/>
    </row>
    <row r="7573" spans="11:11">
      <c r="K7573" s="68"/>
    </row>
    <row r="7574" spans="11:11">
      <c r="K7574" s="68"/>
    </row>
    <row r="7575" spans="11:11">
      <c r="K7575" s="68"/>
    </row>
    <row r="7576" spans="11:11">
      <c r="K7576" s="68"/>
    </row>
    <row r="7577" spans="11:11">
      <c r="K7577" s="68"/>
    </row>
    <row r="7578" spans="11:11">
      <c r="K7578" s="68"/>
    </row>
    <row r="7579" spans="11:11">
      <c r="K7579" s="68"/>
    </row>
    <row r="7580" spans="11:11">
      <c r="K7580" s="68"/>
    </row>
    <row r="7581" spans="11:11">
      <c r="K7581" s="68"/>
    </row>
    <row r="7582" spans="11:11">
      <c r="K7582" s="68"/>
    </row>
    <row r="7583" spans="11:11">
      <c r="K7583" s="68"/>
    </row>
    <row r="7584" spans="11:11">
      <c r="K7584" s="68"/>
    </row>
    <row r="7585" spans="11:11">
      <c r="K7585" s="68"/>
    </row>
    <row r="7586" spans="11:11">
      <c r="K7586" s="68"/>
    </row>
    <row r="7587" spans="11:11">
      <c r="K7587" s="68"/>
    </row>
    <row r="7588" spans="11:11">
      <c r="K7588" s="68"/>
    </row>
    <row r="7589" spans="11:11">
      <c r="K7589" s="68"/>
    </row>
    <row r="7590" spans="11:11">
      <c r="K7590" s="68"/>
    </row>
    <row r="7591" spans="11:11">
      <c r="K7591" s="68"/>
    </row>
    <row r="7592" spans="11:11">
      <c r="K7592" s="68"/>
    </row>
    <row r="7593" spans="11:11">
      <c r="K7593" s="68"/>
    </row>
    <row r="7594" spans="11:11">
      <c r="K7594" s="68"/>
    </row>
    <row r="7595" spans="11:11">
      <c r="K7595" s="68"/>
    </row>
    <row r="7596" spans="11:11">
      <c r="K7596" s="68"/>
    </row>
    <row r="7597" spans="11:11">
      <c r="K7597" s="68"/>
    </row>
    <row r="7598" spans="11:11">
      <c r="K7598" s="68"/>
    </row>
    <row r="7599" spans="11:11">
      <c r="K7599" s="68"/>
    </row>
    <row r="7600" spans="11:11">
      <c r="K7600" s="68"/>
    </row>
    <row r="7601" spans="11:11">
      <c r="K7601" s="68"/>
    </row>
    <row r="7602" spans="11:11">
      <c r="K7602" s="68"/>
    </row>
    <row r="7603" spans="11:11">
      <c r="K7603" s="68"/>
    </row>
    <row r="7604" spans="11:11">
      <c r="K7604" s="68"/>
    </row>
    <row r="7605" spans="11:11">
      <c r="K7605" s="68"/>
    </row>
    <row r="7606" spans="11:11">
      <c r="K7606" s="68"/>
    </row>
    <row r="7607" spans="11:11">
      <c r="K7607" s="68"/>
    </row>
    <row r="7608" spans="11:11">
      <c r="K7608" s="68"/>
    </row>
    <row r="7609" spans="11:11">
      <c r="K7609" s="68"/>
    </row>
    <row r="7610" spans="11:11">
      <c r="K7610" s="68"/>
    </row>
    <row r="7611" spans="11:11">
      <c r="K7611" s="68"/>
    </row>
    <row r="7612" spans="11:11">
      <c r="K7612" s="68"/>
    </row>
    <row r="7613" spans="11:11">
      <c r="K7613" s="68"/>
    </row>
    <row r="7614" spans="11:11">
      <c r="K7614" s="68"/>
    </row>
    <row r="7615" spans="11:11">
      <c r="K7615" s="68"/>
    </row>
    <row r="7616" spans="11:11">
      <c r="K7616" s="68"/>
    </row>
    <row r="7617" spans="11:11">
      <c r="K7617" s="68"/>
    </row>
    <row r="7618" spans="11:11">
      <c r="K7618" s="68"/>
    </row>
    <row r="7619" spans="11:11">
      <c r="K7619" s="68"/>
    </row>
    <row r="7620" spans="11:11">
      <c r="K7620" s="68"/>
    </row>
    <row r="7621" spans="11:11">
      <c r="K7621" s="68"/>
    </row>
    <row r="7622" spans="11:11">
      <c r="K7622" s="68"/>
    </row>
    <row r="7623" spans="11:11">
      <c r="K7623" s="68"/>
    </row>
    <row r="7624" spans="11:11">
      <c r="K7624" s="68"/>
    </row>
    <row r="7625" spans="11:11">
      <c r="K7625" s="68"/>
    </row>
    <row r="7626" spans="11:11">
      <c r="K7626" s="68"/>
    </row>
    <row r="7627" spans="11:11">
      <c r="K7627" s="68"/>
    </row>
    <row r="7628" spans="11:11">
      <c r="K7628" s="68"/>
    </row>
    <row r="7629" spans="11:11">
      <c r="K7629" s="68"/>
    </row>
    <row r="7630" spans="11:11">
      <c r="K7630" s="68"/>
    </row>
    <row r="7631" spans="11:11">
      <c r="K7631" s="68"/>
    </row>
    <row r="7632" spans="11:11">
      <c r="K7632" s="68"/>
    </row>
    <row r="7633" spans="11:11">
      <c r="K7633" s="68"/>
    </row>
    <row r="7634" spans="11:11">
      <c r="K7634" s="68"/>
    </row>
    <row r="7635" spans="11:11">
      <c r="K7635" s="68"/>
    </row>
    <row r="7636" spans="11:11">
      <c r="K7636" s="68"/>
    </row>
    <row r="7637" spans="11:11">
      <c r="K7637" s="68"/>
    </row>
    <row r="7638" spans="11:11">
      <c r="K7638" s="68"/>
    </row>
    <row r="7639" spans="11:11">
      <c r="K7639" s="68"/>
    </row>
    <row r="7640" spans="11:11">
      <c r="K7640" s="68"/>
    </row>
    <row r="7641" spans="11:11">
      <c r="K7641" s="68"/>
    </row>
    <row r="7642" spans="11:11">
      <c r="K7642" s="68"/>
    </row>
    <row r="7643" spans="11:11">
      <c r="K7643" s="68"/>
    </row>
    <row r="7644" spans="11:11">
      <c r="K7644" s="68"/>
    </row>
    <row r="7645" spans="11:11">
      <c r="K7645" s="68"/>
    </row>
    <row r="7646" spans="11:11">
      <c r="K7646" s="68"/>
    </row>
    <row r="7647" spans="11:11">
      <c r="K7647" s="68"/>
    </row>
    <row r="7648" spans="11:11">
      <c r="K7648" s="68"/>
    </row>
    <row r="7649" spans="11:11">
      <c r="K7649" s="68"/>
    </row>
    <row r="7650" spans="11:11">
      <c r="K7650" s="68"/>
    </row>
    <row r="7651" spans="11:11">
      <c r="K7651" s="68"/>
    </row>
    <row r="7652" spans="11:11">
      <c r="K7652" s="68"/>
    </row>
    <row r="7653" spans="11:11">
      <c r="K7653" s="68"/>
    </row>
    <row r="7654" spans="11:11">
      <c r="K7654" s="68"/>
    </row>
    <row r="7655" spans="11:11">
      <c r="K7655" s="68"/>
    </row>
    <row r="7656" spans="11:11">
      <c r="K7656" s="68"/>
    </row>
    <row r="7657" spans="11:11">
      <c r="K7657" s="68"/>
    </row>
    <row r="7658" spans="11:11">
      <c r="K7658" s="68"/>
    </row>
    <row r="7659" spans="11:11">
      <c r="K7659" s="68"/>
    </row>
    <row r="7660" spans="11:11">
      <c r="K7660" s="68"/>
    </row>
    <row r="7661" spans="11:11">
      <c r="K7661" s="68"/>
    </row>
    <row r="7662" spans="11:11">
      <c r="K7662" s="68"/>
    </row>
    <row r="7663" spans="11:11">
      <c r="K7663" s="68"/>
    </row>
    <row r="7664" spans="11:11">
      <c r="K7664" s="68"/>
    </row>
    <row r="7665" spans="11:11">
      <c r="K7665" s="68"/>
    </row>
    <row r="7666" spans="11:11">
      <c r="K7666" s="68"/>
    </row>
    <row r="7667" spans="11:11">
      <c r="K7667" s="68"/>
    </row>
    <row r="7668" spans="11:11">
      <c r="K7668" s="68"/>
    </row>
    <row r="7669" spans="11:11">
      <c r="K7669" s="68"/>
    </row>
    <row r="7670" spans="11:11">
      <c r="K7670" s="68"/>
    </row>
    <row r="7671" spans="11:11">
      <c r="K7671" s="68"/>
    </row>
    <row r="7672" spans="11:11">
      <c r="K7672" s="68"/>
    </row>
    <row r="7673" spans="11:11">
      <c r="K7673" s="68"/>
    </row>
    <row r="7674" spans="11:11">
      <c r="K7674" s="68"/>
    </row>
    <row r="7675" spans="11:11">
      <c r="K7675" s="68"/>
    </row>
    <row r="7676" spans="11:11">
      <c r="K7676" s="68"/>
    </row>
    <row r="7677" spans="11:11">
      <c r="K7677" s="68"/>
    </row>
    <row r="7678" spans="11:11">
      <c r="K7678" s="68"/>
    </row>
    <row r="7679" spans="11:11">
      <c r="K7679" s="68"/>
    </row>
    <row r="7680" spans="11:11">
      <c r="K7680" s="68"/>
    </row>
    <row r="7681" spans="11:11">
      <c r="K7681" s="68"/>
    </row>
    <row r="7682" spans="11:11">
      <c r="K7682" s="68"/>
    </row>
    <row r="7683" spans="11:11">
      <c r="K7683" s="68"/>
    </row>
    <row r="7684" spans="11:11">
      <c r="K7684" s="68"/>
    </row>
    <row r="7685" spans="11:11">
      <c r="K7685" s="68"/>
    </row>
    <row r="7686" spans="11:11">
      <c r="K7686" s="68"/>
    </row>
    <row r="7687" spans="11:11">
      <c r="K7687" s="68"/>
    </row>
    <row r="7688" spans="11:11">
      <c r="K7688" s="68"/>
    </row>
    <row r="7689" spans="11:11">
      <c r="K7689" s="68"/>
    </row>
    <row r="7690" spans="11:11">
      <c r="K7690" s="68"/>
    </row>
    <row r="7691" spans="11:11">
      <c r="K7691" s="68"/>
    </row>
    <row r="7692" spans="11:11">
      <c r="K7692" s="68"/>
    </row>
    <row r="7693" spans="11:11">
      <c r="K7693" s="68"/>
    </row>
    <row r="7694" spans="11:11">
      <c r="K7694" s="68"/>
    </row>
    <row r="7695" spans="11:11">
      <c r="K7695" s="68"/>
    </row>
    <row r="7696" spans="11:11">
      <c r="K7696" s="68"/>
    </row>
    <row r="7697" spans="11:11">
      <c r="K7697" s="68"/>
    </row>
    <row r="7698" spans="11:11">
      <c r="K7698" s="68"/>
    </row>
    <row r="7699" spans="11:11">
      <c r="K7699" s="68"/>
    </row>
    <row r="7700" spans="11:11">
      <c r="K7700" s="68"/>
    </row>
    <row r="7701" spans="11:11">
      <c r="K7701" s="68"/>
    </row>
    <row r="7702" spans="11:11">
      <c r="K7702" s="68"/>
    </row>
    <row r="7703" spans="11:11">
      <c r="K7703" s="68"/>
    </row>
    <row r="7704" spans="11:11">
      <c r="K7704" s="68"/>
    </row>
    <row r="7705" spans="11:11">
      <c r="K7705" s="68"/>
    </row>
    <row r="7706" spans="11:11">
      <c r="K7706" s="68"/>
    </row>
    <row r="7707" spans="11:11">
      <c r="K7707" s="68"/>
    </row>
    <row r="7708" spans="11:11">
      <c r="K7708" s="68"/>
    </row>
    <row r="7709" spans="11:11">
      <c r="K7709" s="68"/>
    </row>
    <row r="7710" spans="11:11">
      <c r="K7710" s="68"/>
    </row>
    <row r="7711" spans="11:11">
      <c r="K7711" s="68"/>
    </row>
    <row r="7712" spans="11:11">
      <c r="K7712" s="68"/>
    </row>
    <row r="7713" spans="11:11">
      <c r="K7713" s="68"/>
    </row>
    <row r="7714" spans="11:11">
      <c r="K7714" s="68"/>
    </row>
    <row r="7715" spans="11:11">
      <c r="K7715" s="68"/>
    </row>
    <row r="7716" spans="11:11">
      <c r="K7716" s="68"/>
    </row>
    <row r="7717" spans="11:11">
      <c r="K7717" s="68"/>
    </row>
    <row r="7718" spans="11:11">
      <c r="K7718" s="68"/>
    </row>
    <row r="7719" spans="11:11">
      <c r="K7719" s="68"/>
    </row>
    <row r="7720" spans="11:11">
      <c r="K7720" s="68"/>
    </row>
    <row r="7721" spans="11:11">
      <c r="K7721" s="68"/>
    </row>
    <row r="7722" spans="11:11">
      <c r="K7722" s="68"/>
    </row>
    <row r="7723" spans="11:11">
      <c r="K7723" s="68"/>
    </row>
    <row r="7724" spans="11:11">
      <c r="K7724" s="68"/>
    </row>
    <row r="7725" spans="11:11">
      <c r="K7725" s="68"/>
    </row>
    <row r="7726" spans="11:11">
      <c r="K7726" s="68"/>
    </row>
    <row r="7727" spans="11:11">
      <c r="K7727" s="68"/>
    </row>
    <row r="7728" spans="11:11">
      <c r="K7728" s="68"/>
    </row>
    <row r="7729" spans="11:11">
      <c r="K7729" s="68"/>
    </row>
    <row r="7730" spans="11:11">
      <c r="K7730" s="68"/>
    </row>
    <row r="7731" spans="11:11">
      <c r="K7731" s="68"/>
    </row>
    <row r="7732" spans="11:11">
      <c r="K7732" s="68"/>
    </row>
    <row r="7733" spans="11:11">
      <c r="K7733" s="68"/>
    </row>
    <row r="7734" spans="11:11">
      <c r="K7734" s="68"/>
    </row>
    <row r="7735" spans="11:11">
      <c r="K7735" s="68"/>
    </row>
    <row r="7736" spans="11:11">
      <c r="K7736" s="68"/>
    </row>
    <row r="7737" spans="11:11">
      <c r="K7737" s="68"/>
    </row>
    <row r="7738" spans="11:11">
      <c r="K7738" s="68"/>
    </row>
    <row r="7739" spans="11:11">
      <c r="K7739" s="68"/>
    </row>
    <row r="7740" spans="11:11">
      <c r="K7740" s="68"/>
    </row>
    <row r="7741" spans="11:11">
      <c r="K7741" s="68"/>
    </row>
    <row r="7742" spans="11:11">
      <c r="K7742" s="68"/>
    </row>
    <row r="7743" spans="11:11">
      <c r="K7743" s="68"/>
    </row>
    <row r="7744" spans="11:11">
      <c r="K7744" s="68"/>
    </row>
    <row r="7745" spans="11:11">
      <c r="K7745" s="68"/>
    </row>
    <row r="7746" spans="11:11">
      <c r="K7746" s="68"/>
    </row>
    <row r="7747" spans="11:11">
      <c r="K7747" s="68"/>
    </row>
    <row r="7748" spans="11:11">
      <c r="K7748" s="68"/>
    </row>
    <row r="7749" spans="11:11">
      <c r="K7749" s="68"/>
    </row>
    <row r="7750" spans="11:11">
      <c r="K7750" s="68"/>
    </row>
    <row r="7751" spans="11:11">
      <c r="K7751" s="68"/>
    </row>
    <row r="7752" spans="11:11">
      <c r="K7752" s="68"/>
    </row>
    <row r="7753" spans="11:11">
      <c r="K7753" s="68"/>
    </row>
    <row r="7754" spans="11:11">
      <c r="K7754" s="68"/>
    </row>
    <row r="7755" spans="11:11">
      <c r="K7755" s="68"/>
    </row>
    <row r="7756" spans="11:11">
      <c r="K7756" s="68"/>
    </row>
    <row r="7757" spans="11:11">
      <c r="K7757" s="68"/>
    </row>
    <row r="7758" spans="11:11">
      <c r="K7758" s="68"/>
    </row>
    <row r="7759" spans="11:11">
      <c r="K7759" s="68"/>
    </row>
    <row r="7760" spans="11:11">
      <c r="K7760" s="68"/>
    </row>
    <row r="7761" spans="11:11">
      <c r="K7761" s="68"/>
    </row>
    <row r="7762" spans="11:11">
      <c r="K7762" s="68"/>
    </row>
    <row r="7763" spans="11:11">
      <c r="K7763" s="68"/>
    </row>
    <row r="7764" spans="11:11">
      <c r="K7764" s="68"/>
    </row>
    <row r="7765" spans="11:11">
      <c r="K7765" s="68"/>
    </row>
    <row r="7766" spans="11:11">
      <c r="K7766" s="68"/>
    </row>
    <row r="7767" spans="11:11">
      <c r="K7767" s="68"/>
    </row>
    <row r="7768" spans="11:11">
      <c r="K7768" s="68"/>
    </row>
    <row r="7769" spans="11:11">
      <c r="K7769" s="68"/>
    </row>
    <row r="7770" spans="11:11">
      <c r="K7770" s="68"/>
    </row>
    <row r="7771" spans="11:11">
      <c r="K7771" s="68"/>
    </row>
    <row r="7772" spans="11:11">
      <c r="K7772" s="68"/>
    </row>
    <row r="7773" spans="11:11">
      <c r="K7773" s="68"/>
    </row>
    <row r="7774" spans="11:11">
      <c r="K7774" s="68"/>
    </row>
    <row r="7775" spans="11:11">
      <c r="K7775" s="68"/>
    </row>
    <row r="7776" spans="11:11">
      <c r="K7776" s="68"/>
    </row>
    <row r="7777" spans="11:11">
      <c r="K7777" s="68"/>
    </row>
    <row r="7778" spans="11:11">
      <c r="K7778" s="68"/>
    </row>
    <row r="7779" spans="11:11">
      <c r="K7779" s="68"/>
    </row>
    <row r="7780" spans="11:11">
      <c r="K7780" s="68"/>
    </row>
    <row r="7781" spans="11:11">
      <c r="K7781" s="68"/>
    </row>
    <row r="7782" spans="11:11">
      <c r="K7782" s="68"/>
    </row>
    <row r="7783" spans="11:11">
      <c r="K7783" s="68"/>
    </row>
    <row r="7784" spans="11:11">
      <c r="K7784" s="68"/>
    </row>
    <row r="7785" spans="11:11">
      <c r="K7785" s="68"/>
    </row>
    <row r="7786" spans="11:11">
      <c r="K7786" s="68"/>
    </row>
    <row r="7787" spans="11:11">
      <c r="K7787" s="68"/>
    </row>
    <row r="7788" spans="11:11">
      <c r="K7788" s="68"/>
    </row>
    <row r="7789" spans="11:11">
      <c r="K7789" s="68"/>
    </row>
    <row r="7790" spans="11:11">
      <c r="K7790" s="68"/>
    </row>
    <row r="7791" spans="11:11">
      <c r="K7791" s="68"/>
    </row>
    <row r="7792" spans="11:11">
      <c r="K7792" s="68"/>
    </row>
    <row r="7793" spans="11:11">
      <c r="K7793" s="68"/>
    </row>
    <row r="7794" spans="11:11">
      <c r="K7794" s="68"/>
    </row>
    <row r="7795" spans="11:11">
      <c r="K7795" s="68"/>
    </row>
    <row r="7796" spans="11:11">
      <c r="K7796" s="68"/>
    </row>
    <row r="7797" spans="11:11">
      <c r="K7797" s="68"/>
    </row>
    <row r="7798" spans="11:11">
      <c r="K7798" s="68"/>
    </row>
    <row r="7799" spans="11:11">
      <c r="K7799" s="68"/>
    </row>
    <row r="7800" spans="11:11">
      <c r="K7800" s="68"/>
    </row>
    <row r="7801" spans="11:11">
      <c r="K7801" s="68"/>
    </row>
    <row r="7802" spans="11:11">
      <c r="K7802" s="68"/>
    </row>
    <row r="7803" spans="11:11">
      <c r="K7803" s="68"/>
    </row>
    <row r="7804" spans="11:11">
      <c r="K7804" s="68"/>
    </row>
    <row r="7805" spans="11:11">
      <c r="K7805" s="68"/>
    </row>
    <row r="7806" spans="11:11">
      <c r="K7806" s="68"/>
    </row>
    <row r="7807" spans="11:11">
      <c r="K7807" s="68"/>
    </row>
    <row r="7808" spans="11:11">
      <c r="K7808" s="68"/>
    </row>
    <row r="7809" spans="11:11">
      <c r="K7809" s="68"/>
    </row>
    <row r="7810" spans="11:11">
      <c r="K7810" s="68"/>
    </row>
    <row r="7811" spans="11:11">
      <c r="K7811" s="68"/>
    </row>
    <row r="7812" spans="11:11">
      <c r="K7812" s="68"/>
    </row>
    <row r="7813" spans="11:11">
      <c r="K7813" s="68"/>
    </row>
    <row r="7814" spans="11:11">
      <c r="K7814" s="68"/>
    </row>
    <row r="7815" spans="11:11">
      <c r="K7815" s="68"/>
    </row>
    <row r="7816" spans="11:11">
      <c r="K7816" s="68"/>
    </row>
    <row r="7817" spans="11:11">
      <c r="K7817" s="68"/>
    </row>
    <row r="7818" spans="11:11">
      <c r="K7818" s="68"/>
    </row>
    <row r="7819" spans="11:11">
      <c r="K7819" s="68"/>
    </row>
    <row r="7820" spans="11:11">
      <c r="K7820" s="68"/>
    </row>
    <row r="7821" spans="11:11">
      <c r="K7821" s="68"/>
    </row>
    <row r="7822" spans="11:11">
      <c r="K7822" s="68"/>
    </row>
    <row r="7823" spans="11:11">
      <c r="K7823" s="68"/>
    </row>
    <row r="7824" spans="11:11">
      <c r="K7824" s="68"/>
    </row>
    <row r="7825" spans="11:11">
      <c r="K7825" s="68"/>
    </row>
    <row r="7826" spans="11:11">
      <c r="K7826" s="68"/>
    </row>
    <row r="7827" spans="11:11">
      <c r="K7827" s="68"/>
    </row>
    <row r="7828" spans="11:11">
      <c r="K7828" s="68"/>
    </row>
    <row r="7829" spans="11:11">
      <c r="K7829" s="68"/>
    </row>
    <row r="7830" spans="11:11">
      <c r="K7830" s="68"/>
    </row>
    <row r="7831" spans="11:11">
      <c r="K7831" s="68"/>
    </row>
    <row r="7832" spans="11:11">
      <c r="K7832" s="68"/>
    </row>
    <row r="7833" spans="11:11">
      <c r="K7833" s="68"/>
    </row>
    <row r="7834" spans="11:11">
      <c r="K7834" s="68"/>
    </row>
    <row r="7835" spans="11:11">
      <c r="K7835" s="68"/>
    </row>
    <row r="7836" spans="11:11">
      <c r="K7836" s="68"/>
    </row>
    <row r="7837" spans="11:11">
      <c r="K7837" s="68"/>
    </row>
    <row r="7838" spans="11:11">
      <c r="K7838" s="68"/>
    </row>
    <row r="7839" spans="11:11">
      <c r="K7839" s="68"/>
    </row>
    <row r="7840" spans="11:11">
      <c r="K7840" s="68"/>
    </row>
    <row r="7841" spans="11:11">
      <c r="K7841" s="68"/>
    </row>
    <row r="7842" spans="11:11">
      <c r="K7842" s="68"/>
    </row>
    <row r="7843" spans="11:11">
      <c r="K7843" s="68"/>
    </row>
    <row r="7844" spans="11:11">
      <c r="K7844" s="68"/>
    </row>
    <row r="7845" spans="11:11">
      <c r="K7845" s="68"/>
    </row>
    <row r="7846" spans="11:11">
      <c r="K7846" s="68"/>
    </row>
    <row r="7847" spans="11:11">
      <c r="K7847" s="68"/>
    </row>
    <row r="7848" spans="11:11">
      <c r="K7848" s="68"/>
    </row>
    <row r="7849" spans="11:11">
      <c r="K7849" s="68"/>
    </row>
    <row r="7850" spans="11:11">
      <c r="K7850" s="68"/>
    </row>
    <row r="7851" spans="11:11">
      <c r="K7851" s="68"/>
    </row>
    <row r="7852" spans="11:11">
      <c r="K7852" s="68"/>
    </row>
    <row r="7853" spans="11:11">
      <c r="K7853" s="68"/>
    </row>
    <row r="7854" spans="11:11">
      <c r="K7854" s="68"/>
    </row>
    <row r="7855" spans="11:11">
      <c r="K7855" s="68"/>
    </row>
    <row r="7856" spans="11:11">
      <c r="K7856" s="68"/>
    </row>
    <row r="7857" spans="11:11">
      <c r="K7857" s="68"/>
    </row>
    <row r="7858" spans="11:11">
      <c r="K7858" s="68"/>
    </row>
    <row r="7859" spans="11:11">
      <c r="K7859" s="68"/>
    </row>
    <row r="7860" spans="11:11">
      <c r="K7860" s="68"/>
    </row>
    <row r="7861" spans="11:11">
      <c r="K7861" s="68"/>
    </row>
    <row r="7862" spans="11:11">
      <c r="K7862" s="68"/>
    </row>
    <row r="7863" spans="11:11">
      <c r="K7863" s="68"/>
    </row>
    <row r="7864" spans="11:11">
      <c r="K7864" s="68"/>
    </row>
    <row r="7865" spans="11:11">
      <c r="K7865" s="68"/>
    </row>
    <row r="7866" spans="11:11">
      <c r="K7866" s="68"/>
    </row>
    <row r="7867" spans="11:11">
      <c r="K7867" s="68"/>
    </row>
    <row r="7868" spans="11:11">
      <c r="K7868" s="68"/>
    </row>
    <row r="7869" spans="11:11">
      <c r="K7869" s="68"/>
    </row>
    <row r="7870" spans="11:11">
      <c r="K7870" s="68"/>
    </row>
    <row r="7871" spans="11:11">
      <c r="K7871" s="68"/>
    </row>
    <row r="7872" spans="11:11">
      <c r="K7872" s="68"/>
    </row>
    <row r="7873" spans="11:11">
      <c r="K7873" s="68"/>
    </row>
    <row r="7874" spans="11:11">
      <c r="K7874" s="68"/>
    </row>
    <row r="7875" spans="11:11">
      <c r="K7875" s="68"/>
    </row>
    <row r="7876" spans="11:11">
      <c r="K7876" s="68"/>
    </row>
    <row r="7877" spans="11:11">
      <c r="K7877" s="68"/>
    </row>
    <row r="7878" spans="11:11">
      <c r="K7878" s="68"/>
    </row>
    <row r="7879" spans="11:11">
      <c r="K7879" s="68"/>
    </row>
    <row r="7880" spans="11:11">
      <c r="K7880" s="68"/>
    </row>
    <row r="7881" spans="11:11">
      <c r="K7881" s="68"/>
    </row>
    <row r="7882" spans="11:11">
      <c r="K7882" s="68"/>
    </row>
    <row r="7883" spans="11:11">
      <c r="K7883" s="68"/>
    </row>
    <row r="7884" spans="11:11">
      <c r="K7884" s="68"/>
    </row>
    <row r="7885" spans="11:11">
      <c r="K7885" s="68"/>
    </row>
    <row r="7886" spans="11:11">
      <c r="K7886" s="68"/>
    </row>
    <row r="7887" spans="11:11">
      <c r="K7887" s="68"/>
    </row>
    <row r="7888" spans="11:11">
      <c r="K7888" s="68"/>
    </row>
    <row r="7889" spans="11:11">
      <c r="K7889" s="68"/>
    </row>
    <row r="7890" spans="11:11">
      <c r="K7890" s="68"/>
    </row>
    <row r="7891" spans="11:11">
      <c r="K7891" s="68"/>
    </row>
    <row r="7892" spans="11:11">
      <c r="K7892" s="68"/>
    </row>
    <row r="7893" spans="11:11">
      <c r="K7893" s="68"/>
    </row>
    <row r="7894" spans="11:11">
      <c r="K7894" s="68"/>
    </row>
    <row r="7895" spans="11:11">
      <c r="K7895" s="68"/>
    </row>
    <row r="7896" spans="11:11">
      <c r="K7896" s="68"/>
    </row>
    <row r="7897" spans="11:11">
      <c r="K7897" s="68"/>
    </row>
    <row r="7898" spans="11:11">
      <c r="K7898" s="68"/>
    </row>
    <row r="7899" spans="11:11">
      <c r="K7899" s="68"/>
    </row>
    <row r="7900" spans="11:11">
      <c r="K7900" s="68"/>
    </row>
    <row r="7901" spans="11:11">
      <c r="K7901" s="68"/>
    </row>
    <row r="7902" spans="11:11">
      <c r="K7902" s="68"/>
    </row>
    <row r="7903" spans="11:11">
      <c r="K7903" s="68"/>
    </row>
    <row r="7904" spans="11:11">
      <c r="K7904" s="68"/>
    </row>
    <row r="7905" spans="11:11">
      <c r="K7905" s="68"/>
    </row>
    <row r="7906" spans="11:11">
      <c r="K7906" s="68"/>
    </row>
    <row r="7907" spans="11:11">
      <c r="K7907" s="68"/>
    </row>
    <row r="7908" spans="11:11">
      <c r="K7908" s="68"/>
    </row>
    <row r="7909" spans="11:11">
      <c r="K7909" s="68"/>
    </row>
    <row r="7910" spans="11:11">
      <c r="K7910" s="68"/>
    </row>
    <row r="7911" spans="11:11">
      <c r="K7911" s="68"/>
    </row>
    <row r="7912" spans="11:11">
      <c r="K7912" s="68"/>
    </row>
    <row r="7913" spans="11:11">
      <c r="K7913" s="68"/>
    </row>
    <row r="7914" spans="11:11">
      <c r="K7914" s="68"/>
    </row>
    <row r="7915" spans="11:11">
      <c r="K7915" s="68"/>
    </row>
    <row r="7916" spans="11:11">
      <c r="K7916" s="68"/>
    </row>
    <row r="7917" spans="11:11">
      <c r="K7917" s="68"/>
    </row>
    <row r="7918" spans="11:11">
      <c r="K7918" s="68"/>
    </row>
    <row r="7919" spans="11:11">
      <c r="K7919" s="68"/>
    </row>
    <row r="7920" spans="11:11">
      <c r="K7920" s="68"/>
    </row>
    <row r="7921" spans="11:11">
      <c r="K7921" s="68"/>
    </row>
    <row r="7922" spans="11:11">
      <c r="K7922" s="68"/>
    </row>
    <row r="7923" spans="11:11">
      <c r="K7923" s="68"/>
    </row>
    <row r="7924" spans="11:11">
      <c r="K7924" s="68"/>
    </row>
    <row r="7925" spans="11:11">
      <c r="K7925" s="68"/>
    </row>
    <row r="7926" spans="11:11">
      <c r="K7926" s="68"/>
    </row>
    <row r="7927" spans="11:11">
      <c r="K7927" s="68"/>
    </row>
    <row r="7928" spans="11:11">
      <c r="K7928" s="68"/>
    </row>
    <row r="7929" spans="11:11">
      <c r="K7929" s="68"/>
    </row>
    <row r="7930" spans="11:11">
      <c r="K7930" s="68"/>
    </row>
    <row r="7931" spans="11:11">
      <c r="K7931" s="68"/>
    </row>
    <row r="7932" spans="11:11">
      <c r="K7932" s="68"/>
    </row>
    <row r="7933" spans="11:11">
      <c r="K7933" s="68"/>
    </row>
    <row r="7934" spans="11:11">
      <c r="K7934" s="68"/>
    </row>
    <row r="7935" spans="11:11">
      <c r="K7935" s="68"/>
    </row>
    <row r="7936" spans="11:11">
      <c r="K7936" s="68"/>
    </row>
    <row r="7937" spans="11:11">
      <c r="K7937" s="68"/>
    </row>
    <row r="7938" spans="11:11">
      <c r="K7938" s="68"/>
    </row>
    <row r="7939" spans="11:11">
      <c r="K7939" s="68"/>
    </row>
    <row r="7940" spans="11:11">
      <c r="K7940" s="68"/>
    </row>
    <row r="7941" spans="11:11">
      <c r="K7941" s="68"/>
    </row>
    <row r="7942" spans="11:11">
      <c r="K7942" s="68"/>
    </row>
    <row r="7943" spans="11:11">
      <c r="K7943" s="68"/>
    </row>
    <row r="7944" spans="11:11">
      <c r="K7944" s="68"/>
    </row>
    <row r="7945" spans="11:11">
      <c r="K7945" s="68"/>
    </row>
    <row r="7946" spans="11:11">
      <c r="K7946" s="68"/>
    </row>
    <row r="7947" spans="11:11">
      <c r="K7947" s="68"/>
    </row>
    <row r="7948" spans="11:11">
      <c r="K7948" s="68"/>
    </row>
    <row r="7949" spans="11:11">
      <c r="K7949" s="68"/>
    </row>
    <row r="7950" spans="11:11">
      <c r="K7950" s="68"/>
    </row>
    <row r="7951" spans="11:11">
      <c r="K7951" s="68"/>
    </row>
    <row r="7952" spans="11:11">
      <c r="K7952" s="68"/>
    </row>
    <row r="7953" spans="11:11">
      <c r="K7953" s="68"/>
    </row>
    <row r="7954" spans="11:11">
      <c r="K7954" s="68"/>
    </row>
    <row r="7955" spans="11:11">
      <c r="K7955" s="68"/>
    </row>
    <row r="7956" spans="11:11">
      <c r="K7956" s="68"/>
    </row>
    <row r="7957" spans="11:11">
      <c r="K7957" s="68"/>
    </row>
    <row r="7958" spans="11:11">
      <c r="K7958" s="68"/>
    </row>
    <row r="7959" spans="11:11">
      <c r="K7959" s="68"/>
    </row>
    <row r="7960" spans="11:11">
      <c r="K7960" s="68"/>
    </row>
    <row r="7961" spans="11:11">
      <c r="K7961" s="68"/>
    </row>
    <row r="7962" spans="11:11">
      <c r="K7962" s="68"/>
    </row>
    <row r="7963" spans="11:11">
      <c r="K7963" s="68"/>
    </row>
    <row r="7964" spans="11:11">
      <c r="K7964" s="68"/>
    </row>
    <row r="7965" spans="11:11">
      <c r="K7965" s="68"/>
    </row>
    <row r="7966" spans="11:11">
      <c r="K7966" s="68"/>
    </row>
    <row r="7967" spans="11:11">
      <c r="K7967" s="68"/>
    </row>
    <row r="7968" spans="11:11">
      <c r="K7968" s="68"/>
    </row>
    <row r="7969" spans="11:11">
      <c r="K7969" s="68"/>
    </row>
    <row r="7970" spans="11:11">
      <c r="K7970" s="68"/>
    </row>
    <row r="7971" spans="11:11">
      <c r="K7971" s="68"/>
    </row>
    <row r="7972" spans="11:11">
      <c r="K7972" s="68"/>
    </row>
    <row r="7973" spans="11:11">
      <c r="K7973" s="68"/>
    </row>
    <row r="7974" spans="11:11">
      <c r="K7974" s="68"/>
    </row>
    <row r="7975" spans="11:11">
      <c r="K7975" s="68"/>
    </row>
    <row r="7976" spans="11:11">
      <c r="K7976" s="68"/>
    </row>
    <row r="7977" spans="11:11">
      <c r="K7977" s="68"/>
    </row>
    <row r="7978" spans="11:11">
      <c r="K7978" s="68"/>
    </row>
    <row r="7979" spans="11:11">
      <c r="K7979" s="68"/>
    </row>
    <row r="7980" spans="11:11">
      <c r="K7980" s="68"/>
    </row>
    <row r="7981" spans="11:11">
      <c r="K7981" s="68"/>
    </row>
    <row r="7982" spans="11:11">
      <c r="K7982" s="68"/>
    </row>
    <row r="7983" spans="11:11">
      <c r="K7983" s="68"/>
    </row>
    <row r="7984" spans="11:11">
      <c r="K7984" s="68"/>
    </row>
    <row r="7985" spans="11:11">
      <c r="K7985" s="68"/>
    </row>
    <row r="7986" spans="11:11">
      <c r="K7986" s="68"/>
    </row>
    <row r="7987" spans="11:11">
      <c r="K7987" s="68"/>
    </row>
    <row r="7988" spans="11:11">
      <c r="K7988" s="68"/>
    </row>
    <row r="7989" spans="11:11">
      <c r="K7989" s="68"/>
    </row>
    <row r="7990" spans="11:11">
      <c r="K7990" s="68"/>
    </row>
    <row r="7991" spans="11:11">
      <c r="K7991" s="68"/>
    </row>
    <row r="7992" spans="11:11">
      <c r="K7992" s="68"/>
    </row>
    <row r="7993" spans="11:11">
      <c r="K7993" s="68"/>
    </row>
    <row r="7994" spans="11:11">
      <c r="K7994" s="68"/>
    </row>
    <row r="7995" spans="11:11">
      <c r="K7995" s="68"/>
    </row>
    <row r="7996" spans="11:11">
      <c r="K7996" s="68"/>
    </row>
    <row r="7997" spans="11:11">
      <c r="K7997" s="68"/>
    </row>
    <row r="7998" spans="11:11">
      <c r="K7998" s="68"/>
    </row>
    <row r="7999" spans="11:11">
      <c r="K7999" s="68"/>
    </row>
    <row r="8000" spans="11:11">
      <c r="K8000" s="68"/>
    </row>
    <row r="8001" spans="11:11">
      <c r="K8001" s="68"/>
    </row>
    <row r="8002" spans="11:11">
      <c r="K8002" s="68"/>
    </row>
    <row r="8003" spans="11:11">
      <c r="K8003" s="68"/>
    </row>
    <row r="8004" spans="11:11">
      <c r="K8004" s="68"/>
    </row>
    <row r="8005" spans="11:11">
      <c r="K8005" s="68"/>
    </row>
    <row r="8006" spans="11:11">
      <c r="K8006" s="68"/>
    </row>
    <row r="8007" spans="11:11">
      <c r="K8007" s="68"/>
    </row>
    <row r="8008" spans="11:11">
      <c r="K8008" s="68"/>
    </row>
    <row r="8009" spans="11:11">
      <c r="K8009" s="68"/>
    </row>
    <row r="8010" spans="11:11">
      <c r="K8010" s="68"/>
    </row>
    <row r="8011" spans="11:11">
      <c r="K8011" s="68"/>
    </row>
    <row r="8012" spans="11:11">
      <c r="K8012" s="68"/>
    </row>
    <row r="8013" spans="11:11">
      <c r="K8013" s="68"/>
    </row>
    <row r="8014" spans="11:11">
      <c r="K8014" s="68"/>
    </row>
    <row r="8015" spans="11:11">
      <c r="K8015" s="68"/>
    </row>
    <row r="8016" spans="11:11">
      <c r="K8016" s="68"/>
    </row>
    <row r="8017" spans="11:11">
      <c r="K8017" s="68"/>
    </row>
    <row r="8018" spans="11:11">
      <c r="K8018" s="68"/>
    </row>
    <row r="8019" spans="11:11">
      <c r="K8019" s="68"/>
    </row>
    <row r="8020" spans="11:11">
      <c r="K8020" s="68"/>
    </row>
    <row r="8021" spans="11:11">
      <c r="K8021" s="68"/>
    </row>
    <row r="8022" spans="11:11">
      <c r="K8022" s="68"/>
    </row>
    <row r="8023" spans="11:11">
      <c r="K8023" s="68"/>
    </row>
    <row r="8024" spans="11:11">
      <c r="K8024" s="68"/>
    </row>
    <row r="8025" spans="11:11">
      <c r="K8025" s="68"/>
    </row>
    <row r="8026" spans="11:11">
      <c r="K8026" s="68"/>
    </row>
    <row r="8027" spans="11:11">
      <c r="K8027" s="68"/>
    </row>
    <row r="8028" spans="11:11">
      <c r="K8028" s="68"/>
    </row>
    <row r="8029" spans="11:11">
      <c r="K8029" s="68"/>
    </row>
    <row r="8030" spans="11:11">
      <c r="K8030" s="68"/>
    </row>
    <row r="8031" spans="11:11">
      <c r="K8031" s="68"/>
    </row>
    <row r="8032" spans="11:11">
      <c r="K8032" s="68"/>
    </row>
    <row r="8033" spans="11:11">
      <c r="K8033" s="68"/>
    </row>
    <row r="8034" spans="11:11">
      <c r="K8034" s="68"/>
    </row>
    <row r="8035" spans="11:11">
      <c r="K8035" s="68"/>
    </row>
    <row r="8036" spans="11:11">
      <c r="K8036" s="68"/>
    </row>
    <row r="8037" spans="11:11">
      <c r="K8037" s="68"/>
    </row>
    <row r="8038" spans="11:11">
      <c r="K8038" s="68"/>
    </row>
    <row r="8039" spans="11:11">
      <c r="K8039" s="68"/>
    </row>
    <row r="8040" spans="11:11">
      <c r="K8040" s="68"/>
    </row>
    <row r="8041" spans="11:11">
      <c r="K8041" s="68"/>
    </row>
    <row r="8042" spans="11:11">
      <c r="K8042" s="68"/>
    </row>
    <row r="8043" spans="11:11">
      <c r="K8043" s="68"/>
    </row>
    <row r="8044" spans="11:11">
      <c r="K8044" s="68"/>
    </row>
    <row r="8045" spans="11:11">
      <c r="K8045" s="68"/>
    </row>
    <row r="8046" spans="11:11">
      <c r="K8046" s="68"/>
    </row>
    <row r="8047" spans="11:11">
      <c r="K8047" s="68"/>
    </row>
    <row r="8048" spans="11:11">
      <c r="K8048" s="68"/>
    </row>
    <row r="8049" spans="11:11">
      <c r="K8049" s="68"/>
    </row>
    <row r="8050" spans="11:11">
      <c r="K8050" s="68"/>
    </row>
    <row r="8051" spans="11:11">
      <c r="K8051" s="68"/>
    </row>
    <row r="8052" spans="11:11">
      <c r="K8052" s="68"/>
    </row>
    <row r="8053" spans="11:11">
      <c r="K8053" s="68"/>
    </row>
    <row r="8054" spans="11:11">
      <c r="K8054" s="68"/>
    </row>
    <row r="8055" spans="11:11">
      <c r="K8055" s="68"/>
    </row>
    <row r="8056" spans="11:11">
      <c r="K8056" s="68"/>
    </row>
    <row r="8057" spans="11:11">
      <c r="K8057" s="68"/>
    </row>
    <row r="8058" spans="11:11">
      <c r="K8058" s="68"/>
    </row>
    <row r="8059" spans="11:11">
      <c r="K8059" s="68"/>
    </row>
    <row r="8060" spans="11:11">
      <c r="K8060" s="68"/>
    </row>
    <row r="8061" spans="11:11">
      <c r="K8061" s="68"/>
    </row>
    <row r="8062" spans="11:11">
      <c r="K8062" s="68"/>
    </row>
    <row r="8063" spans="11:11">
      <c r="K8063" s="68"/>
    </row>
    <row r="8064" spans="11:11">
      <c r="K8064" s="68"/>
    </row>
    <row r="8065" spans="11:11">
      <c r="K8065" s="68"/>
    </row>
    <row r="8066" spans="11:11">
      <c r="K8066" s="68"/>
    </row>
    <row r="8067" spans="11:11">
      <c r="K8067" s="68"/>
    </row>
    <row r="8068" spans="11:11">
      <c r="K8068" s="68"/>
    </row>
    <row r="8069" spans="11:11">
      <c r="K8069" s="68"/>
    </row>
    <row r="8070" spans="11:11">
      <c r="K8070" s="68"/>
    </row>
    <row r="8071" spans="11:11">
      <c r="K8071" s="68"/>
    </row>
    <row r="8072" spans="11:11">
      <c r="K8072" s="68"/>
    </row>
    <row r="8073" spans="11:11">
      <c r="K8073" s="68"/>
    </row>
    <row r="8074" spans="11:11">
      <c r="K8074" s="68"/>
    </row>
    <row r="8075" spans="11:11">
      <c r="K8075" s="68"/>
    </row>
    <row r="8076" spans="11:11">
      <c r="K8076" s="68"/>
    </row>
    <row r="8077" spans="11:11">
      <c r="K8077" s="68"/>
    </row>
    <row r="8078" spans="11:11">
      <c r="K8078" s="68"/>
    </row>
    <row r="8079" spans="11:11">
      <c r="K8079" s="68"/>
    </row>
    <row r="8080" spans="11:11">
      <c r="K8080" s="68"/>
    </row>
    <row r="8081" spans="11:11">
      <c r="K8081" s="68"/>
    </row>
    <row r="8082" spans="11:11">
      <c r="K8082" s="68"/>
    </row>
    <row r="8083" spans="11:11">
      <c r="K8083" s="68"/>
    </row>
    <row r="8084" spans="11:11">
      <c r="K8084" s="68"/>
    </row>
    <row r="8085" spans="11:11">
      <c r="K8085" s="68"/>
    </row>
    <row r="8086" spans="11:11">
      <c r="K8086" s="68"/>
    </row>
    <row r="8087" spans="11:11">
      <c r="K8087" s="68"/>
    </row>
    <row r="8088" spans="11:11">
      <c r="K8088" s="68"/>
    </row>
    <row r="8089" spans="11:11">
      <c r="K8089" s="68"/>
    </row>
    <row r="8090" spans="11:11">
      <c r="K8090" s="68"/>
    </row>
    <row r="8091" spans="11:11">
      <c r="K8091" s="68"/>
    </row>
    <row r="8092" spans="11:11">
      <c r="K8092" s="68"/>
    </row>
    <row r="8093" spans="11:11">
      <c r="K8093" s="68"/>
    </row>
    <row r="8094" spans="11:11">
      <c r="K8094" s="68"/>
    </row>
    <row r="8095" spans="11:11">
      <c r="K8095" s="68"/>
    </row>
    <row r="8096" spans="11:11">
      <c r="K8096" s="68"/>
    </row>
    <row r="8097" spans="11:11">
      <c r="K8097" s="68"/>
    </row>
    <row r="8098" spans="11:11">
      <c r="K8098" s="68"/>
    </row>
    <row r="8099" spans="11:11">
      <c r="K8099" s="68"/>
    </row>
    <row r="8100" spans="11:11">
      <c r="K8100" s="68"/>
    </row>
    <row r="8101" spans="11:11">
      <c r="K8101" s="68"/>
    </row>
    <row r="8102" spans="11:11">
      <c r="K8102" s="68"/>
    </row>
    <row r="8103" spans="11:11">
      <c r="K8103" s="68"/>
    </row>
    <row r="8104" spans="11:11">
      <c r="K8104" s="68"/>
    </row>
    <row r="8105" spans="11:11">
      <c r="K8105" s="68"/>
    </row>
    <row r="8106" spans="11:11">
      <c r="K8106" s="68"/>
    </row>
    <row r="8107" spans="11:11">
      <c r="K8107" s="68"/>
    </row>
    <row r="8108" spans="11:11">
      <c r="K8108" s="68"/>
    </row>
    <row r="8109" spans="11:11">
      <c r="K8109" s="68"/>
    </row>
    <row r="8110" spans="11:11">
      <c r="K8110" s="68"/>
    </row>
    <row r="8111" spans="11:11">
      <c r="K8111" s="68"/>
    </row>
    <row r="8112" spans="11:11">
      <c r="K8112" s="68"/>
    </row>
    <row r="8113" spans="11:11">
      <c r="K8113" s="68"/>
    </row>
    <row r="8114" spans="11:11">
      <c r="K8114" s="68"/>
    </row>
    <row r="8115" spans="11:11">
      <c r="K8115" s="68"/>
    </row>
    <row r="8116" spans="11:11">
      <c r="K8116" s="68"/>
    </row>
    <row r="8117" spans="11:11">
      <c r="K8117" s="68"/>
    </row>
    <row r="8118" spans="11:11">
      <c r="K8118" s="68"/>
    </row>
    <row r="8119" spans="11:11">
      <c r="K8119" s="68"/>
    </row>
    <row r="8120" spans="11:11">
      <c r="K8120" s="68"/>
    </row>
    <row r="8121" spans="11:11">
      <c r="K8121" s="68"/>
    </row>
    <row r="8122" spans="11:11">
      <c r="K8122" s="68"/>
    </row>
    <row r="8123" spans="11:11">
      <c r="K8123" s="68"/>
    </row>
    <row r="8124" spans="11:11">
      <c r="K8124" s="68"/>
    </row>
    <row r="8125" spans="11:11">
      <c r="K8125" s="68"/>
    </row>
    <row r="8126" spans="11:11">
      <c r="K8126" s="68"/>
    </row>
    <row r="8127" spans="11:11">
      <c r="K8127" s="68"/>
    </row>
    <row r="8128" spans="11:11">
      <c r="K8128" s="68"/>
    </row>
    <row r="8129" spans="11:11">
      <c r="K8129" s="68"/>
    </row>
    <row r="8130" spans="11:11">
      <c r="K8130" s="68"/>
    </row>
    <row r="8131" spans="11:11">
      <c r="K8131" s="68"/>
    </row>
    <row r="8132" spans="11:11">
      <c r="K8132" s="68"/>
    </row>
    <row r="8133" spans="11:11">
      <c r="K8133" s="68"/>
    </row>
    <row r="8134" spans="11:11">
      <c r="K8134" s="68"/>
    </row>
    <row r="8135" spans="11:11">
      <c r="K8135" s="68"/>
    </row>
    <row r="8136" spans="11:11">
      <c r="K8136" s="68"/>
    </row>
    <row r="8137" spans="11:11">
      <c r="K8137" s="68"/>
    </row>
    <row r="8138" spans="11:11">
      <c r="K8138" s="68"/>
    </row>
    <row r="8139" spans="11:11">
      <c r="K8139" s="68"/>
    </row>
    <row r="8140" spans="11:11">
      <c r="K8140" s="68"/>
    </row>
    <row r="8141" spans="11:11">
      <c r="K8141" s="68"/>
    </row>
    <row r="8142" spans="11:11">
      <c r="K8142" s="68"/>
    </row>
    <row r="8143" spans="11:11">
      <c r="K8143" s="68"/>
    </row>
    <row r="8144" spans="11:11">
      <c r="K8144" s="68"/>
    </row>
    <row r="8145" spans="11:11">
      <c r="K8145" s="68"/>
    </row>
    <row r="8146" spans="11:11">
      <c r="K8146" s="68"/>
    </row>
    <row r="8147" spans="11:11">
      <c r="K8147" s="68"/>
    </row>
    <row r="8148" spans="11:11">
      <c r="K8148" s="68"/>
    </row>
    <row r="8149" spans="11:11">
      <c r="K8149" s="68"/>
    </row>
    <row r="8150" spans="11:11">
      <c r="K8150" s="68"/>
    </row>
    <row r="8151" spans="11:11">
      <c r="K8151" s="68"/>
    </row>
    <row r="8152" spans="11:11">
      <c r="K8152" s="68"/>
    </row>
    <row r="8153" spans="11:11">
      <c r="K8153" s="68"/>
    </row>
    <row r="8154" spans="11:11">
      <c r="K8154" s="68"/>
    </row>
    <row r="8155" spans="11:11">
      <c r="K8155" s="68"/>
    </row>
    <row r="8156" spans="11:11">
      <c r="K8156" s="68"/>
    </row>
    <row r="8157" spans="11:11">
      <c r="K8157" s="68"/>
    </row>
    <row r="8158" spans="11:11">
      <c r="K8158" s="68"/>
    </row>
    <row r="8159" spans="11:11">
      <c r="K8159" s="68"/>
    </row>
    <row r="8160" spans="11:11">
      <c r="K8160" s="68"/>
    </row>
    <row r="8161" spans="11:11">
      <c r="K8161" s="68"/>
    </row>
    <row r="8162" spans="11:11">
      <c r="K8162" s="68"/>
    </row>
    <row r="8163" spans="11:11">
      <c r="K8163" s="68"/>
    </row>
    <row r="8164" spans="11:11">
      <c r="K8164" s="68"/>
    </row>
    <row r="8165" spans="11:11">
      <c r="K8165" s="68"/>
    </row>
    <row r="8166" spans="11:11">
      <c r="K8166" s="68"/>
    </row>
    <row r="8167" spans="11:11">
      <c r="K8167" s="68"/>
    </row>
    <row r="8168" spans="11:11">
      <c r="K8168" s="68"/>
    </row>
    <row r="8169" spans="11:11">
      <c r="K8169" s="68"/>
    </row>
    <row r="8170" spans="11:11">
      <c r="K8170" s="68"/>
    </row>
    <row r="8171" spans="11:11">
      <c r="K8171" s="68"/>
    </row>
    <row r="8172" spans="11:11">
      <c r="K8172" s="68"/>
    </row>
    <row r="8173" spans="11:11">
      <c r="K8173" s="68"/>
    </row>
    <row r="8174" spans="11:11">
      <c r="K8174" s="68"/>
    </row>
    <row r="8175" spans="11:11">
      <c r="K8175" s="68"/>
    </row>
    <row r="8176" spans="11:11">
      <c r="K8176" s="68"/>
    </row>
    <row r="8177" spans="11:11">
      <c r="K8177" s="68"/>
    </row>
    <row r="8178" spans="11:11">
      <c r="K8178" s="68"/>
    </row>
    <row r="8179" spans="11:11">
      <c r="K8179" s="68"/>
    </row>
    <row r="8180" spans="11:11">
      <c r="K8180" s="68"/>
    </row>
    <row r="8181" spans="11:11">
      <c r="K8181" s="68"/>
    </row>
    <row r="8182" spans="11:11">
      <c r="K8182" s="68"/>
    </row>
    <row r="8183" spans="11:11">
      <c r="K8183" s="68"/>
    </row>
    <row r="8184" spans="11:11">
      <c r="K8184" s="68"/>
    </row>
    <row r="8185" spans="11:11">
      <c r="K8185" s="68"/>
    </row>
    <row r="8186" spans="11:11">
      <c r="K8186" s="68"/>
    </row>
    <row r="8187" spans="11:11">
      <c r="K8187" s="68"/>
    </row>
    <row r="8188" spans="11:11">
      <c r="K8188" s="68"/>
    </row>
    <row r="8189" spans="11:11">
      <c r="K8189" s="68"/>
    </row>
    <row r="8190" spans="11:11">
      <c r="K8190" s="68"/>
    </row>
    <row r="8191" spans="11:11">
      <c r="K8191" s="68"/>
    </row>
    <row r="8192" spans="11:11">
      <c r="K8192" s="68"/>
    </row>
    <row r="8193" spans="11:11">
      <c r="K8193" s="68"/>
    </row>
    <row r="8194" spans="11:11">
      <c r="K8194" s="68"/>
    </row>
    <row r="8195" spans="11:11">
      <c r="K8195" s="68"/>
    </row>
    <row r="8196" spans="11:11">
      <c r="K8196" s="68"/>
    </row>
    <row r="8197" spans="11:11">
      <c r="K8197" s="68"/>
    </row>
    <row r="8198" spans="11:11">
      <c r="K8198" s="68"/>
    </row>
    <row r="8199" spans="11:11">
      <c r="K8199" s="68"/>
    </row>
    <row r="8200" spans="11:11">
      <c r="K8200" s="68"/>
    </row>
    <row r="8201" spans="11:11">
      <c r="K8201" s="68"/>
    </row>
    <row r="8202" spans="11:11">
      <c r="K8202" s="68"/>
    </row>
    <row r="8203" spans="11:11">
      <c r="K8203" s="68"/>
    </row>
    <row r="8204" spans="11:11">
      <c r="K8204" s="68"/>
    </row>
    <row r="8205" spans="11:11">
      <c r="K8205" s="68"/>
    </row>
    <row r="8206" spans="11:11">
      <c r="K8206" s="68"/>
    </row>
    <row r="8207" spans="11:11">
      <c r="K8207" s="68"/>
    </row>
    <row r="8208" spans="11:11">
      <c r="K8208" s="68"/>
    </row>
    <row r="8209" spans="11:11">
      <c r="K8209" s="68"/>
    </row>
    <row r="8210" spans="11:11">
      <c r="K8210" s="68"/>
    </row>
    <row r="8211" spans="11:11">
      <c r="K8211" s="68"/>
    </row>
    <row r="8212" spans="11:11">
      <c r="K8212" s="68"/>
    </row>
    <row r="8213" spans="11:11">
      <c r="K8213" s="68"/>
    </row>
    <row r="8214" spans="11:11">
      <c r="K8214" s="68"/>
    </row>
    <row r="8215" spans="11:11">
      <c r="K8215" s="68"/>
    </row>
    <row r="8216" spans="11:11">
      <c r="K8216" s="68"/>
    </row>
    <row r="8217" spans="11:11">
      <c r="K8217" s="68"/>
    </row>
    <row r="8218" spans="11:11">
      <c r="K8218" s="68"/>
    </row>
    <row r="8219" spans="11:11">
      <c r="K8219" s="68"/>
    </row>
    <row r="8220" spans="11:11">
      <c r="K8220" s="68"/>
    </row>
    <row r="8221" spans="11:11">
      <c r="K8221" s="68"/>
    </row>
    <row r="8222" spans="11:11">
      <c r="K8222" s="68"/>
    </row>
    <row r="8223" spans="11:11">
      <c r="K8223" s="68"/>
    </row>
    <row r="8224" spans="11:11">
      <c r="K8224" s="68"/>
    </row>
    <row r="8225" spans="11:11">
      <c r="K8225" s="68"/>
    </row>
    <row r="8226" spans="11:11">
      <c r="K8226" s="68"/>
    </row>
    <row r="8227" spans="11:11">
      <c r="K8227" s="68"/>
    </row>
    <row r="8228" spans="11:11">
      <c r="K8228" s="68"/>
    </row>
    <row r="8229" spans="11:11">
      <c r="K8229" s="68"/>
    </row>
    <row r="8230" spans="11:11">
      <c r="K8230" s="68"/>
    </row>
    <row r="8231" spans="11:11">
      <c r="K8231" s="68"/>
    </row>
    <row r="8232" spans="11:11">
      <c r="K8232" s="68"/>
    </row>
    <row r="8233" spans="11:11">
      <c r="K8233" s="68"/>
    </row>
    <row r="8234" spans="11:11">
      <c r="K8234" s="68"/>
    </row>
    <row r="8235" spans="11:11">
      <c r="K8235" s="68"/>
    </row>
    <row r="8236" spans="11:11">
      <c r="K8236" s="68"/>
    </row>
    <row r="8237" spans="11:11">
      <c r="K8237" s="68"/>
    </row>
    <row r="8238" spans="11:11">
      <c r="K8238" s="68"/>
    </row>
    <row r="8239" spans="11:11">
      <c r="K8239" s="68"/>
    </row>
    <row r="8240" spans="11:11">
      <c r="K8240" s="68"/>
    </row>
    <row r="8241" spans="11:11">
      <c r="K8241" s="68"/>
    </row>
    <row r="8242" spans="11:11">
      <c r="K8242" s="68"/>
    </row>
    <row r="8243" spans="11:11">
      <c r="K8243" s="68"/>
    </row>
    <row r="8244" spans="11:11">
      <c r="K8244" s="68"/>
    </row>
    <row r="8245" spans="11:11">
      <c r="K8245" s="68"/>
    </row>
    <row r="8246" spans="11:11">
      <c r="K8246" s="68"/>
    </row>
    <row r="8247" spans="11:11">
      <c r="K8247" s="68"/>
    </row>
    <row r="8248" spans="11:11">
      <c r="K8248" s="68"/>
    </row>
    <row r="8249" spans="11:11">
      <c r="K8249" s="68"/>
    </row>
    <row r="8250" spans="11:11">
      <c r="K8250" s="68"/>
    </row>
    <row r="8251" spans="11:11">
      <c r="K8251" s="68"/>
    </row>
    <row r="8252" spans="11:11">
      <c r="K8252" s="68"/>
    </row>
    <row r="8253" spans="11:11">
      <c r="K8253" s="68"/>
    </row>
    <row r="8254" spans="11:11">
      <c r="K8254" s="68"/>
    </row>
    <row r="8255" spans="11:11">
      <c r="K8255" s="68"/>
    </row>
    <row r="8256" spans="11:11">
      <c r="K8256" s="68"/>
    </row>
    <row r="8257" spans="11:11">
      <c r="K8257" s="68"/>
    </row>
    <row r="8258" spans="11:11">
      <c r="K8258" s="68"/>
    </row>
    <row r="8259" spans="11:11">
      <c r="K8259" s="68"/>
    </row>
    <row r="8260" spans="11:11">
      <c r="K8260" s="68"/>
    </row>
    <row r="8261" spans="11:11">
      <c r="K8261" s="68"/>
    </row>
    <row r="8262" spans="11:11">
      <c r="K8262" s="68"/>
    </row>
    <row r="8263" spans="11:11">
      <c r="K8263" s="68"/>
    </row>
    <row r="8264" spans="11:11">
      <c r="K8264" s="68"/>
    </row>
    <row r="8265" spans="11:11">
      <c r="K8265" s="68"/>
    </row>
    <row r="8266" spans="11:11">
      <c r="K8266" s="68"/>
    </row>
    <row r="8267" spans="11:11">
      <c r="K8267" s="68"/>
    </row>
    <row r="8268" spans="11:11">
      <c r="K8268" s="68"/>
    </row>
    <row r="8269" spans="11:11">
      <c r="K8269" s="68"/>
    </row>
    <row r="8270" spans="11:11">
      <c r="K8270" s="68"/>
    </row>
    <row r="8271" spans="11:11">
      <c r="K8271" s="68"/>
    </row>
    <row r="8272" spans="11:11">
      <c r="K8272" s="68"/>
    </row>
    <row r="8273" spans="11:11">
      <c r="K8273" s="68"/>
    </row>
    <row r="8274" spans="11:11">
      <c r="K8274" s="68"/>
    </row>
    <row r="8275" spans="11:11">
      <c r="K8275" s="68"/>
    </row>
    <row r="8276" spans="11:11">
      <c r="K8276" s="68"/>
    </row>
    <row r="8277" spans="11:11">
      <c r="K8277" s="68"/>
    </row>
    <row r="8278" spans="11:11">
      <c r="K8278" s="68"/>
    </row>
    <row r="8279" spans="11:11">
      <c r="K8279" s="68"/>
    </row>
    <row r="8280" spans="11:11">
      <c r="K8280" s="68"/>
    </row>
    <row r="8281" spans="11:11">
      <c r="K8281" s="68"/>
    </row>
    <row r="8282" spans="11:11">
      <c r="K8282" s="68"/>
    </row>
    <row r="8283" spans="11:11">
      <c r="K8283" s="68"/>
    </row>
    <row r="8284" spans="11:11">
      <c r="K8284" s="68"/>
    </row>
    <row r="8285" spans="11:11">
      <c r="K8285" s="68"/>
    </row>
    <row r="8286" spans="11:11">
      <c r="K8286" s="68"/>
    </row>
    <row r="8287" spans="11:11">
      <c r="K8287" s="68"/>
    </row>
    <row r="8288" spans="11:11">
      <c r="K8288" s="68"/>
    </row>
    <row r="8289" spans="11:11">
      <c r="K8289" s="68"/>
    </row>
    <row r="8290" spans="11:11">
      <c r="K8290" s="68"/>
    </row>
    <row r="8291" spans="11:11">
      <c r="K8291" s="68"/>
    </row>
    <row r="8292" spans="11:11">
      <c r="K8292" s="68"/>
    </row>
    <row r="8293" spans="11:11">
      <c r="K8293" s="68"/>
    </row>
    <row r="8294" spans="11:11">
      <c r="K8294" s="68"/>
    </row>
    <row r="8295" spans="11:11">
      <c r="K8295" s="68"/>
    </row>
    <row r="8296" spans="11:11">
      <c r="K8296" s="68"/>
    </row>
    <row r="8297" spans="11:11">
      <c r="K8297" s="68"/>
    </row>
    <row r="8298" spans="11:11">
      <c r="K8298" s="68"/>
    </row>
    <row r="8299" spans="11:11">
      <c r="K8299" s="68"/>
    </row>
    <row r="8300" spans="11:11">
      <c r="K8300" s="68"/>
    </row>
    <row r="8301" spans="11:11">
      <c r="K8301" s="68"/>
    </row>
    <row r="8302" spans="11:11">
      <c r="K8302" s="68"/>
    </row>
    <row r="8303" spans="11:11">
      <c r="K8303" s="68"/>
    </row>
    <row r="8304" spans="11:11">
      <c r="K8304" s="68"/>
    </row>
    <row r="8305" spans="11:11">
      <c r="K8305" s="68"/>
    </row>
    <row r="8306" spans="11:11">
      <c r="K8306" s="68"/>
    </row>
    <row r="8307" spans="11:11">
      <c r="K8307" s="68"/>
    </row>
    <row r="8308" spans="11:11">
      <c r="K8308" s="68"/>
    </row>
    <row r="8309" spans="11:11">
      <c r="K8309" s="68"/>
    </row>
    <row r="8310" spans="11:11">
      <c r="K8310" s="68"/>
    </row>
    <row r="8311" spans="11:11">
      <c r="K8311" s="68"/>
    </row>
    <row r="8312" spans="11:11">
      <c r="K8312" s="68"/>
    </row>
    <row r="8313" spans="11:11">
      <c r="K8313" s="68"/>
    </row>
    <row r="8314" spans="11:11">
      <c r="K8314" s="68"/>
    </row>
    <row r="8315" spans="11:11">
      <c r="K8315" s="68"/>
    </row>
    <row r="8316" spans="11:11">
      <c r="K8316" s="68"/>
    </row>
    <row r="8317" spans="11:11">
      <c r="K8317" s="68"/>
    </row>
    <row r="8318" spans="11:11">
      <c r="K8318" s="68"/>
    </row>
    <row r="8319" spans="11:11">
      <c r="K8319" s="68"/>
    </row>
    <row r="8320" spans="11:11">
      <c r="K8320" s="68"/>
    </row>
    <row r="8321" spans="11:11">
      <c r="K8321" s="68"/>
    </row>
    <row r="8322" spans="11:11">
      <c r="K8322" s="68"/>
    </row>
    <row r="8323" spans="11:11">
      <c r="K8323" s="68"/>
    </row>
    <row r="8324" spans="11:11">
      <c r="K8324" s="68"/>
    </row>
    <row r="8325" spans="11:11">
      <c r="K8325" s="68"/>
    </row>
    <row r="8326" spans="11:11">
      <c r="K8326" s="68"/>
    </row>
    <row r="8327" spans="11:11">
      <c r="K8327" s="68"/>
    </row>
    <row r="8328" spans="11:11">
      <c r="K8328" s="68"/>
    </row>
    <row r="8329" spans="11:11">
      <c r="K8329" s="68"/>
    </row>
    <row r="8330" spans="11:11">
      <c r="K8330" s="68"/>
    </row>
    <row r="8331" spans="11:11">
      <c r="K8331" s="68"/>
    </row>
    <row r="8332" spans="11:11">
      <c r="K8332" s="68"/>
    </row>
    <row r="8333" spans="11:11">
      <c r="K8333" s="68"/>
    </row>
    <row r="8334" spans="11:11">
      <c r="K8334" s="68"/>
    </row>
    <row r="8335" spans="11:11">
      <c r="K8335" s="68"/>
    </row>
    <row r="8336" spans="11:11">
      <c r="K8336" s="68"/>
    </row>
    <row r="8337" spans="11:11">
      <c r="K8337" s="68"/>
    </row>
    <row r="8338" spans="11:11">
      <c r="K8338" s="68"/>
    </row>
    <row r="8339" spans="11:11">
      <c r="K8339" s="68"/>
    </row>
    <row r="8340" spans="11:11">
      <c r="K8340" s="68"/>
    </row>
    <row r="8341" spans="11:11">
      <c r="K8341" s="68"/>
    </row>
    <row r="8342" spans="11:11">
      <c r="K8342" s="68"/>
    </row>
    <row r="8343" spans="11:11">
      <c r="K8343" s="68"/>
    </row>
    <row r="8344" spans="11:11">
      <c r="K8344" s="68"/>
    </row>
    <row r="8345" spans="11:11">
      <c r="K8345" s="68"/>
    </row>
    <row r="8346" spans="11:11">
      <c r="K8346" s="68"/>
    </row>
    <row r="8347" spans="11:11">
      <c r="K8347" s="68"/>
    </row>
    <row r="8348" spans="11:11">
      <c r="K8348" s="68"/>
    </row>
    <row r="8349" spans="11:11">
      <c r="K8349" s="68"/>
    </row>
    <row r="8350" spans="11:11">
      <c r="K8350" s="68"/>
    </row>
    <row r="8351" spans="11:11">
      <c r="K8351" s="68"/>
    </row>
    <row r="8352" spans="11:11">
      <c r="K8352" s="68"/>
    </row>
    <row r="8353" spans="11:11">
      <c r="K8353" s="68"/>
    </row>
    <row r="8354" spans="11:11">
      <c r="K8354" s="68"/>
    </row>
    <row r="8355" spans="11:11">
      <c r="K8355" s="68"/>
    </row>
    <row r="8356" spans="11:11">
      <c r="K8356" s="68"/>
    </row>
    <row r="8357" spans="11:11">
      <c r="K8357" s="68"/>
    </row>
    <row r="8358" spans="11:11">
      <c r="K8358" s="68"/>
    </row>
    <row r="8359" spans="11:11">
      <c r="K8359" s="68"/>
    </row>
    <row r="8360" spans="11:11">
      <c r="K8360" s="68"/>
    </row>
    <row r="8361" spans="11:11">
      <c r="K8361" s="68"/>
    </row>
    <row r="8362" spans="11:11">
      <c r="K8362" s="68"/>
    </row>
    <row r="8363" spans="11:11">
      <c r="K8363" s="68"/>
    </row>
    <row r="8364" spans="11:11">
      <c r="K8364" s="68"/>
    </row>
    <row r="8365" spans="11:11">
      <c r="K8365" s="68"/>
    </row>
    <row r="8366" spans="11:11">
      <c r="K8366" s="68"/>
    </row>
    <row r="8367" spans="11:11">
      <c r="K8367" s="68"/>
    </row>
    <row r="8368" spans="11:11">
      <c r="K8368" s="68"/>
    </row>
    <row r="8369" spans="11:11">
      <c r="K8369" s="68"/>
    </row>
    <row r="8370" spans="11:11">
      <c r="K8370" s="68"/>
    </row>
    <row r="8371" spans="11:11">
      <c r="K8371" s="68"/>
    </row>
    <row r="8372" spans="11:11">
      <c r="K8372" s="68"/>
    </row>
    <row r="8373" spans="11:11">
      <c r="K8373" s="68"/>
    </row>
    <row r="8374" spans="11:11">
      <c r="K8374" s="68"/>
    </row>
    <row r="8375" spans="11:11">
      <c r="K8375" s="68"/>
    </row>
    <row r="8376" spans="11:11">
      <c r="K8376" s="68"/>
    </row>
    <row r="8377" spans="11:11">
      <c r="K8377" s="68"/>
    </row>
    <row r="8378" spans="11:11">
      <c r="K8378" s="68"/>
    </row>
    <row r="8379" spans="11:11">
      <c r="K8379" s="68"/>
    </row>
    <row r="8380" spans="11:11">
      <c r="K8380" s="68"/>
    </row>
    <row r="8381" spans="11:11">
      <c r="K8381" s="68"/>
    </row>
    <row r="8382" spans="11:11">
      <c r="K8382" s="68"/>
    </row>
    <row r="8383" spans="11:11">
      <c r="K8383" s="68"/>
    </row>
    <row r="8384" spans="11:11">
      <c r="K8384" s="68"/>
    </row>
    <row r="8385" spans="11:11">
      <c r="K8385" s="68"/>
    </row>
    <row r="8386" spans="11:11">
      <c r="K8386" s="68"/>
    </row>
    <row r="8387" spans="11:11">
      <c r="K8387" s="68"/>
    </row>
    <row r="8388" spans="11:11">
      <c r="K8388" s="68"/>
    </row>
    <row r="8389" spans="11:11">
      <c r="K8389" s="68"/>
    </row>
    <row r="8390" spans="11:11">
      <c r="K8390" s="68"/>
    </row>
    <row r="8391" spans="11:11">
      <c r="K8391" s="68"/>
    </row>
    <row r="8392" spans="11:11">
      <c r="K8392" s="68"/>
    </row>
    <row r="8393" spans="11:11">
      <c r="K8393" s="68"/>
    </row>
    <row r="8394" spans="11:11">
      <c r="K8394" s="68"/>
    </row>
    <row r="8395" spans="11:11">
      <c r="K8395" s="68"/>
    </row>
    <row r="8396" spans="11:11">
      <c r="K8396" s="68"/>
    </row>
    <row r="8397" spans="11:11">
      <c r="K8397" s="68"/>
    </row>
    <row r="8398" spans="11:11">
      <c r="K8398" s="68"/>
    </row>
    <row r="8399" spans="11:11">
      <c r="K8399" s="68"/>
    </row>
    <row r="8400" spans="11:11">
      <c r="K8400" s="68"/>
    </row>
    <row r="8401" spans="11:11">
      <c r="K8401" s="68"/>
    </row>
    <row r="8402" spans="11:11">
      <c r="K8402" s="68"/>
    </row>
    <row r="8403" spans="11:11">
      <c r="K8403" s="68"/>
    </row>
    <row r="8404" spans="11:11">
      <c r="K8404" s="68"/>
    </row>
    <row r="8405" spans="11:11">
      <c r="K8405" s="68"/>
    </row>
    <row r="8406" spans="11:11">
      <c r="K8406" s="68"/>
    </row>
    <row r="8407" spans="11:11">
      <c r="K8407" s="68"/>
    </row>
    <row r="8408" spans="11:11">
      <c r="K8408" s="68"/>
    </row>
    <row r="8409" spans="11:11">
      <c r="K8409" s="68"/>
    </row>
    <row r="8410" spans="11:11">
      <c r="K8410" s="68"/>
    </row>
    <row r="8411" spans="11:11">
      <c r="K8411" s="68"/>
    </row>
    <row r="8412" spans="11:11">
      <c r="K8412" s="68"/>
    </row>
    <row r="8413" spans="11:11">
      <c r="K8413" s="68"/>
    </row>
    <row r="8414" spans="11:11">
      <c r="K8414" s="68"/>
    </row>
    <row r="8415" spans="11:11">
      <c r="K8415" s="68"/>
    </row>
    <row r="8416" spans="11:11">
      <c r="K8416" s="68"/>
    </row>
    <row r="8417" spans="11:11">
      <c r="K8417" s="68"/>
    </row>
    <row r="8418" spans="11:11">
      <c r="K8418" s="68"/>
    </row>
    <row r="8419" spans="11:11">
      <c r="K8419" s="68"/>
    </row>
    <row r="8420" spans="11:11">
      <c r="K8420" s="68"/>
    </row>
    <row r="8421" spans="11:11">
      <c r="K8421" s="68"/>
    </row>
    <row r="8422" spans="11:11">
      <c r="K8422" s="68"/>
    </row>
    <row r="8423" spans="11:11">
      <c r="K8423" s="68"/>
    </row>
    <row r="8424" spans="11:11">
      <c r="K8424" s="68"/>
    </row>
    <row r="8425" spans="11:11">
      <c r="K8425" s="68"/>
    </row>
    <row r="8426" spans="11:11">
      <c r="K8426" s="68"/>
    </row>
    <row r="8427" spans="11:11">
      <c r="K8427" s="68"/>
    </row>
    <row r="8428" spans="11:11">
      <c r="K8428" s="68"/>
    </row>
    <row r="8429" spans="11:11">
      <c r="K8429" s="68"/>
    </row>
    <row r="8430" spans="11:11">
      <c r="K8430" s="68"/>
    </row>
    <row r="8431" spans="11:11">
      <c r="K8431" s="68"/>
    </row>
    <row r="8432" spans="11:11">
      <c r="K8432" s="68"/>
    </row>
    <row r="8433" spans="11:11">
      <c r="K8433" s="68"/>
    </row>
    <row r="8434" spans="11:11">
      <c r="K8434" s="68"/>
    </row>
    <row r="8435" spans="11:11">
      <c r="K8435" s="68"/>
    </row>
    <row r="8436" spans="11:11">
      <c r="K8436" s="68"/>
    </row>
    <row r="8437" spans="11:11">
      <c r="K8437" s="68"/>
    </row>
    <row r="8438" spans="11:11">
      <c r="K8438" s="68"/>
    </row>
    <row r="8439" spans="11:11">
      <c r="K8439" s="68"/>
    </row>
    <row r="8440" spans="11:11">
      <c r="K8440" s="68"/>
    </row>
    <row r="8441" spans="11:11">
      <c r="K8441" s="68"/>
    </row>
    <row r="8442" spans="11:11">
      <c r="K8442" s="68"/>
    </row>
    <row r="8443" spans="11:11">
      <c r="K8443" s="68"/>
    </row>
    <row r="8444" spans="11:11">
      <c r="K8444" s="68"/>
    </row>
    <row r="8445" spans="11:11">
      <c r="K8445" s="68"/>
    </row>
    <row r="8446" spans="11:11">
      <c r="K8446" s="68"/>
    </row>
    <row r="8447" spans="11:11">
      <c r="K8447" s="68"/>
    </row>
    <row r="8448" spans="11:11">
      <c r="K8448" s="68"/>
    </row>
    <row r="8449" spans="11:11">
      <c r="K8449" s="68"/>
    </row>
    <row r="8450" spans="11:11">
      <c r="K8450" s="68"/>
    </row>
    <row r="8451" spans="11:11">
      <c r="K8451" s="68"/>
    </row>
    <row r="8452" spans="11:11">
      <c r="K8452" s="68"/>
    </row>
    <row r="8453" spans="11:11">
      <c r="K8453" s="68"/>
    </row>
    <row r="8454" spans="11:11">
      <c r="K8454" s="68"/>
    </row>
    <row r="8455" spans="11:11">
      <c r="K8455" s="68"/>
    </row>
    <row r="8456" spans="11:11">
      <c r="K8456" s="68"/>
    </row>
    <row r="8457" spans="11:11">
      <c r="K8457" s="68"/>
    </row>
    <row r="8458" spans="11:11">
      <c r="K8458" s="68"/>
    </row>
    <row r="8459" spans="11:11">
      <c r="K8459" s="68"/>
    </row>
    <row r="8460" spans="11:11">
      <c r="K8460" s="68"/>
    </row>
    <row r="8461" spans="11:11">
      <c r="K8461" s="68"/>
    </row>
    <row r="8462" spans="11:11">
      <c r="K8462" s="68"/>
    </row>
    <row r="8463" spans="11:11">
      <c r="K8463" s="68"/>
    </row>
    <row r="8464" spans="11:11">
      <c r="K8464" s="68"/>
    </row>
    <row r="8465" spans="11:11">
      <c r="K8465" s="68"/>
    </row>
    <row r="8466" spans="11:11">
      <c r="K8466" s="68"/>
    </row>
    <row r="8467" spans="11:11">
      <c r="K8467" s="68"/>
    </row>
    <row r="8468" spans="11:11">
      <c r="K8468" s="68"/>
    </row>
    <row r="8469" spans="11:11">
      <c r="K8469" s="68"/>
    </row>
    <row r="8470" spans="11:11">
      <c r="K8470" s="68"/>
    </row>
    <row r="8471" spans="11:11">
      <c r="K8471" s="68"/>
    </row>
    <row r="8472" spans="11:11">
      <c r="K8472" s="68"/>
    </row>
    <row r="8473" spans="11:11">
      <c r="K8473" s="68"/>
    </row>
    <row r="8474" spans="11:11">
      <c r="K8474" s="68"/>
    </row>
    <row r="8475" spans="11:11">
      <c r="K8475" s="68"/>
    </row>
    <row r="8476" spans="11:11">
      <c r="K8476" s="68"/>
    </row>
    <row r="8477" spans="11:11">
      <c r="K8477" s="68"/>
    </row>
    <row r="8478" spans="11:11">
      <c r="K8478" s="68"/>
    </row>
    <row r="8479" spans="11:11">
      <c r="K8479" s="68"/>
    </row>
    <row r="8480" spans="11:11">
      <c r="K8480" s="68"/>
    </row>
    <row r="8481" spans="11:11">
      <c r="K8481" s="68"/>
    </row>
    <row r="8482" spans="11:11">
      <c r="K8482" s="68"/>
    </row>
    <row r="8483" spans="11:11">
      <c r="K8483" s="68"/>
    </row>
    <row r="8484" spans="11:11">
      <c r="K8484" s="68"/>
    </row>
    <row r="8485" spans="11:11">
      <c r="K8485" s="68"/>
    </row>
    <row r="8486" spans="11:11">
      <c r="K8486" s="68"/>
    </row>
    <row r="8487" spans="11:11">
      <c r="K8487" s="68"/>
    </row>
    <row r="8488" spans="11:11">
      <c r="K8488" s="68"/>
    </row>
    <row r="8489" spans="11:11">
      <c r="K8489" s="68"/>
    </row>
    <row r="8490" spans="11:11">
      <c r="K8490" s="68"/>
    </row>
    <row r="8491" spans="11:11">
      <c r="K8491" s="68"/>
    </row>
    <row r="8492" spans="11:11">
      <c r="K8492" s="68"/>
    </row>
    <row r="8493" spans="11:11">
      <c r="K8493" s="68"/>
    </row>
    <row r="8494" spans="11:11">
      <c r="K8494" s="68"/>
    </row>
    <row r="8495" spans="11:11">
      <c r="K8495" s="68"/>
    </row>
    <row r="8496" spans="11:11">
      <c r="K8496" s="68"/>
    </row>
    <row r="8497" spans="11:11">
      <c r="K8497" s="68"/>
    </row>
    <row r="8498" spans="11:11">
      <c r="K8498" s="68"/>
    </row>
    <row r="8499" spans="11:11">
      <c r="K8499" s="68"/>
    </row>
    <row r="8500" spans="11:11">
      <c r="K8500" s="68"/>
    </row>
    <row r="8501" spans="11:11">
      <c r="K8501" s="68"/>
    </row>
    <row r="8502" spans="11:11">
      <c r="K8502" s="68"/>
    </row>
    <row r="8503" spans="11:11">
      <c r="K8503" s="68"/>
    </row>
    <row r="8504" spans="11:11">
      <c r="K8504" s="68"/>
    </row>
    <row r="8505" spans="11:11">
      <c r="K8505" s="68"/>
    </row>
    <row r="8506" spans="11:11">
      <c r="K8506" s="68"/>
    </row>
    <row r="8507" spans="11:11">
      <c r="K8507" s="68"/>
    </row>
    <row r="8508" spans="11:11">
      <c r="K8508" s="68"/>
    </row>
    <row r="8509" spans="11:11">
      <c r="K8509" s="68"/>
    </row>
    <row r="8510" spans="11:11">
      <c r="K8510" s="68"/>
    </row>
    <row r="8511" spans="11:11">
      <c r="K8511" s="68"/>
    </row>
    <row r="8512" spans="11:11">
      <c r="K8512" s="68"/>
    </row>
    <row r="8513" spans="11:11">
      <c r="K8513" s="68"/>
    </row>
    <row r="8514" spans="11:11">
      <c r="K8514" s="68"/>
    </row>
    <row r="8515" spans="11:11">
      <c r="K8515" s="68"/>
    </row>
    <row r="8516" spans="11:11">
      <c r="K8516" s="68"/>
    </row>
    <row r="8517" spans="11:11">
      <c r="K8517" s="68"/>
    </row>
    <row r="8518" spans="11:11">
      <c r="K8518" s="68"/>
    </row>
    <row r="8519" spans="11:11">
      <c r="K8519" s="68"/>
    </row>
    <row r="8520" spans="11:11">
      <c r="K8520" s="68"/>
    </row>
    <row r="8521" spans="11:11">
      <c r="K8521" s="68"/>
    </row>
    <row r="8522" spans="11:11">
      <c r="K8522" s="68"/>
    </row>
    <row r="8523" spans="11:11">
      <c r="K8523" s="68"/>
    </row>
    <row r="8524" spans="11:11">
      <c r="K8524" s="68"/>
    </row>
    <row r="8525" spans="11:11">
      <c r="K8525" s="68"/>
    </row>
    <row r="8526" spans="11:11">
      <c r="K8526" s="68"/>
    </row>
    <row r="8527" spans="11:11">
      <c r="K8527" s="68"/>
    </row>
    <row r="8528" spans="11:11">
      <c r="K8528" s="68"/>
    </row>
    <row r="8529" spans="11:11">
      <c r="K8529" s="68"/>
    </row>
    <row r="8530" spans="11:11">
      <c r="K8530" s="68"/>
    </row>
    <row r="8531" spans="11:11">
      <c r="K8531" s="68"/>
    </row>
    <row r="8532" spans="11:11">
      <c r="K8532" s="68"/>
    </row>
    <row r="8533" spans="11:11">
      <c r="K8533" s="68"/>
    </row>
    <row r="8534" spans="11:11">
      <c r="K8534" s="68"/>
    </row>
    <row r="8535" spans="11:11">
      <c r="K8535" s="68"/>
    </row>
    <row r="8536" spans="11:11">
      <c r="K8536" s="68"/>
    </row>
    <row r="8537" spans="11:11">
      <c r="K8537" s="68"/>
    </row>
    <row r="8538" spans="11:11">
      <c r="K8538" s="68"/>
    </row>
    <row r="8539" spans="11:11">
      <c r="K8539" s="68"/>
    </row>
    <row r="8540" spans="11:11">
      <c r="K8540" s="68"/>
    </row>
    <row r="8541" spans="11:11">
      <c r="K8541" s="68"/>
    </row>
    <row r="8542" spans="11:11">
      <c r="K8542" s="68"/>
    </row>
    <row r="8543" spans="11:11">
      <c r="K8543" s="68"/>
    </row>
    <row r="8544" spans="11:11">
      <c r="K8544" s="68"/>
    </row>
    <row r="8545" spans="11:11">
      <c r="K8545" s="68"/>
    </row>
    <row r="8546" spans="11:11">
      <c r="K8546" s="68"/>
    </row>
    <row r="8547" spans="11:11">
      <c r="K8547" s="68"/>
    </row>
    <row r="8548" spans="11:11">
      <c r="K8548" s="68"/>
    </row>
    <row r="8549" spans="11:11">
      <c r="K8549" s="68"/>
    </row>
    <row r="8550" spans="11:11">
      <c r="K8550" s="68"/>
    </row>
    <row r="8551" spans="11:11">
      <c r="K8551" s="68"/>
    </row>
    <row r="8552" spans="11:11">
      <c r="K8552" s="68"/>
    </row>
    <row r="8553" spans="11:11">
      <c r="K8553" s="68"/>
    </row>
    <row r="8554" spans="11:11">
      <c r="K8554" s="68"/>
    </row>
    <row r="8555" spans="11:11">
      <c r="K8555" s="68"/>
    </row>
    <row r="8556" spans="11:11">
      <c r="K8556" s="68"/>
    </row>
    <row r="8557" spans="11:11">
      <c r="K8557" s="68"/>
    </row>
    <row r="8558" spans="11:11">
      <c r="K8558" s="68"/>
    </row>
    <row r="8559" spans="11:11">
      <c r="K8559" s="68"/>
    </row>
    <row r="8560" spans="11:11">
      <c r="K8560" s="68"/>
    </row>
    <row r="8561" spans="11:11">
      <c r="K8561" s="68"/>
    </row>
    <row r="8562" spans="11:11">
      <c r="K8562" s="68"/>
    </row>
    <row r="8563" spans="11:11">
      <c r="K8563" s="68"/>
    </row>
    <row r="8564" spans="11:11">
      <c r="K8564" s="68"/>
    </row>
    <row r="8565" spans="11:11">
      <c r="K8565" s="68"/>
    </row>
    <row r="8566" spans="11:11">
      <c r="K8566" s="68"/>
    </row>
    <row r="8567" spans="11:11">
      <c r="K8567" s="68"/>
    </row>
    <row r="8568" spans="11:11">
      <c r="K8568" s="68"/>
    </row>
    <row r="8569" spans="11:11">
      <c r="K8569" s="68"/>
    </row>
    <row r="8570" spans="11:11">
      <c r="K8570" s="68"/>
    </row>
    <row r="8571" spans="11:11">
      <c r="K8571" s="68"/>
    </row>
    <row r="8572" spans="11:11">
      <c r="K8572" s="68"/>
    </row>
    <row r="8573" spans="11:11">
      <c r="K8573" s="68"/>
    </row>
    <row r="8574" spans="11:11">
      <c r="K8574" s="68"/>
    </row>
    <row r="8575" spans="11:11">
      <c r="K8575" s="68"/>
    </row>
    <row r="8576" spans="11:11">
      <c r="K8576" s="68"/>
    </row>
    <row r="8577" spans="11:11">
      <c r="K8577" s="68"/>
    </row>
    <row r="8578" spans="11:11">
      <c r="K8578" s="68"/>
    </row>
    <row r="8579" spans="11:11">
      <c r="K8579" s="68"/>
    </row>
    <row r="8580" spans="11:11">
      <c r="K8580" s="68"/>
    </row>
    <row r="8581" spans="11:11">
      <c r="K8581" s="68"/>
    </row>
    <row r="8582" spans="11:11">
      <c r="K8582" s="68"/>
    </row>
    <row r="8583" spans="11:11">
      <c r="K8583" s="68"/>
    </row>
    <row r="8584" spans="11:11">
      <c r="K8584" s="68"/>
    </row>
    <row r="8585" spans="11:11">
      <c r="K8585" s="68"/>
    </row>
    <row r="8586" spans="11:11">
      <c r="K8586" s="68"/>
    </row>
    <row r="8587" spans="11:11">
      <c r="K8587" s="68"/>
    </row>
    <row r="8588" spans="11:11">
      <c r="K8588" s="68"/>
    </row>
    <row r="8589" spans="11:11">
      <c r="K8589" s="68"/>
    </row>
    <row r="8590" spans="11:11">
      <c r="K8590" s="68"/>
    </row>
    <row r="8591" spans="11:11">
      <c r="K8591" s="68"/>
    </row>
    <row r="8592" spans="11:11">
      <c r="K8592" s="68"/>
    </row>
    <row r="8593" spans="11:11">
      <c r="K8593" s="68"/>
    </row>
    <row r="8594" spans="11:11">
      <c r="K8594" s="68"/>
    </row>
    <row r="8595" spans="11:11">
      <c r="K8595" s="68"/>
    </row>
    <row r="8596" spans="11:11">
      <c r="K8596" s="68"/>
    </row>
    <row r="8597" spans="11:11">
      <c r="K8597" s="68"/>
    </row>
    <row r="8598" spans="11:11">
      <c r="K8598" s="68"/>
    </row>
    <row r="8599" spans="11:11">
      <c r="K8599" s="68"/>
    </row>
    <row r="8600" spans="11:11">
      <c r="K8600" s="68"/>
    </row>
    <row r="8601" spans="11:11">
      <c r="K8601" s="68"/>
    </row>
    <row r="8602" spans="11:11">
      <c r="K8602" s="68"/>
    </row>
    <row r="8603" spans="11:11">
      <c r="K8603" s="68"/>
    </row>
    <row r="8604" spans="11:11">
      <c r="K8604" s="68"/>
    </row>
    <row r="8605" spans="11:11">
      <c r="K8605" s="68"/>
    </row>
    <row r="8606" spans="11:11">
      <c r="K8606" s="68"/>
    </row>
    <row r="8607" spans="11:11">
      <c r="K8607" s="68"/>
    </row>
    <row r="8608" spans="11:11">
      <c r="K8608" s="68"/>
    </row>
    <row r="8609" spans="11:11">
      <c r="K8609" s="68"/>
    </row>
    <row r="8610" spans="11:11">
      <c r="K8610" s="68"/>
    </row>
    <row r="8611" spans="11:11">
      <c r="K8611" s="68"/>
    </row>
    <row r="8612" spans="11:11">
      <c r="K8612" s="68"/>
    </row>
    <row r="8613" spans="11:11">
      <c r="K8613" s="68"/>
    </row>
    <row r="8614" spans="11:11">
      <c r="K8614" s="68"/>
    </row>
    <row r="8615" spans="11:11">
      <c r="K8615" s="68"/>
    </row>
    <row r="8616" spans="11:11">
      <c r="K8616" s="68"/>
    </row>
    <row r="8617" spans="11:11">
      <c r="K8617" s="68"/>
    </row>
    <row r="8618" spans="11:11">
      <c r="K8618" s="68"/>
    </row>
    <row r="8619" spans="11:11">
      <c r="K8619" s="68"/>
    </row>
    <row r="8620" spans="11:11">
      <c r="K8620" s="68"/>
    </row>
    <row r="8621" spans="11:11">
      <c r="K8621" s="68"/>
    </row>
    <row r="8622" spans="11:11">
      <c r="K8622" s="68"/>
    </row>
    <row r="8623" spans="11:11">
      <c r="K8623" s="68"/>
    </row>
    <row r="8624" spans="11:11">
      <c r="K8624" s="68"/>
    </row>
    <row r="8625" spans="11:11">
      <c r="K8625" s="68"/>
    </row>
    <row r="8626" spans="11:11">
      <c r="K8626" s="68"/>
    </row>
    <row r="8627" spans="11:11">
      <c r="K8627" s="68"/>
    </row>
    <row r="8628" spans="11:11">
      <c r="K8628" s="68"/>
    </row>
    <row r="8629" spans="11:11">
      <c r="K8629" s="68"/>
    </row>
    <row r="8630" spans="11:11">
      <c r="K8630" s="68"/>
    </row>
    <row r="8631" spans="11:11">
      <c r="K8631" s="68"/>
    </row>
    <row r="8632" spans="11:11">
      <c r="K8632" s="68"/>
    </row>
    <row r="8633" spans="11:11">
      <c r="K8633" s="68"/>
    </row>
    <row r="8634" spans="11:11">
      <c r="K8634" s="68"/>
    </row>
    <row r="8635" spans="11:11">
      <c r="K8635" s="68"/>
    </row>
    <row r="8636" spans="11:11">
      <c r="K8636" s="68"/>
    </row>
    <row r="8637" spans="11:11">
      <c r="K8637" s="68"/>
    </row>
    <row r="8638" spans="11:11">
      <c r="K8638" s="68"/>
    </row>
    <row r="8639" spans="11:11">
      <c r="K8639" s="68"/>
    </row>
    <row r="8640" spans="11:11">
      <c r="K8640" s="68"/>
    </row>
    <row r="8641" spans="11:11">
      <c r="K8641" s="68"/>
    </row>
    <row r="8642" spans="11:11">
      <c r="K8642" s="68"/>
    </row>
    <row r="8643" spans="11:11">
      <c r="K8643" s="68"/>
    </row>
    <row r="8644" spans="11:11">
      <c r="K8644" s="68"/>
    </row>
    <row r="8645" spans="11:11">
      <c r="K8645" s="68"/>
    </row>
    <row r="8646" spans="11:11">
      <c r="K8646" s="68"/>
    </row>
    <row r="8647" spans="11:11">
      <c r="K8647" s="68"/>
    </row>
    <row r="8648" spans="11:11">
      <c r="K8648" s="68"/>
    </row>
    <row r="8649" spans="11:11">
      <c r="K8649" s="68"/>
    </row>
    <row r="8650" spans="11:11">
      <c r="K8650" s="68"/>
    </row>
    <row r="8651" spans="11:11">
      <c r="K8651" s="68"/>
    </row>
    <row r="8652" spans="11:11">
      <c r="K8652" s="68"/>
    </row>
    <row r="8653" spans="11:11">
      <c r="K8653" s="68"/>
    </row>
    <row r="8654" spans="11:11">
      <c r="K8654" s="68"/>
    </row>
    <row r="8655" spans="11:11">
      <c r="K8655" s="68"/>
    </row>
    <row r="8656" spans="11:11">
      <c r="K8656" s="68"/>
    </row>
    <row r="8657" spans="11:11">
      <c r="K8657" s="68"/>
    </row>
    <row r="8658" spans="11:11">
      <c r="K8658" s="68"/>
    </row>
    <row r="8659" spans="11:11">
      <c r="K8659" s="68"/>
    </row>
    <row r="8660" spans="11:11">
      <c r="K8660" s="68"/>
    </row>
    <row r="8661" spans="11:11">
      <c r="K8661" s="68"/>
    </row>
    <row r="8662" spans="11:11">
      <c r="K8662" s="68"/>
    </row>
    <row r="8663" spans="11:11">
      <c r="K8663" s="68"/>
    </row>
    <row r="8664" spans="11:11">
      <c r="K8664" s="68"/>
    </row>
    <row r="8665" spans="11:11">
      <c r="K8665" s="68"/>
    </row>
    <row r="8666" spans="11:11">
      <c r="K8666" s="68"/>
    </row>
    <row r="8667" spans="11:11">
      <c r="K8667" s="68"/>
    </row>
    <row r="8668" spans="11:11">
      <c r="K8668" s="68"/>
    </row>
    <row r="8669" spans="11:11">
      <c r="K8669" s="68"/>
    </row>
    <row r="8670" spans="11:11">
      <c r="K8670" s="68"/>
    </row>
    <row r="8671" spans="11:11">
      <c r="K8671" s="68"/>
    </row>
    <row r="8672" spans="11:11">
      <c r="K8672" s="68"/>
    </row>
    <row r="8673" spans="11:11">
      <c r="K8673" s="68"/>
    </row>
    <row r="8674" spans="11:11">
      <c r="K8674" s="68"/>
    </row>
    <row r="8675" spans="11:11">
      <c r="K8675" s="68"/>
    </row>
    <row r="8676" spans="11:11">
      <c r="K8676" s="68"/>
    </row>
    <row r="8677" spans="11:11">
      <c r="K8677" s="68"/>
    </row>
    <row r="8678" spans="11:11">
      <c r="K8678" s="68"/>
    </row>
    <row r="8679" spans="11:11">
      <c r="K8679" s="68"/>
    </row>
    <row r="8680" spans="11:11">
      <c r="K8680" s="68"/>
    </row>
    <row r="8681" spans="11:11">
      <c r="K8681" s="68"/>
    </row>
    <row r="8682" spans="11:11">
      <c r="K8682" s="68"/>
    </row>
    <row r="8683" spans="11:11">
      <c r="K8683" s="68"/>
    </row>
    <row r="8684" spans="11:11">
      <c r="K8684" s="68"/>
    </row>
    <row r="8685" spans="11:11">
      <c r="K8685" s="68"/>
    </row>
    <row r="8686" spans="11:11">
      <c r="K8686" s="68"/>
    </row>
    <row r="8687" spans="11:11">
      <c r="K8687" s="68"/>
    </row>
    <row r="8688" spans="11:11">
      <c r="K8688" s="68"/>
    </row>
    <row r="8689" spans="11:11">
      <c r="K8689" s="68"/>
    </row>
    <row r="8690" spans="11:11">
      <c r="K8690" s="68"/>
    </row>
    <row r="8691" spans="11:11">
      <c r="K8691" s="68"/>
    </row>
    <row r="8692" spans="11:11">
      <c r="K8692" s="68"/>
    </row>
    <row r="8693" spans="11:11">
      <c r="K8693" s="68"/>
    </row>
    <row r="8694" spans="11:11">
      <c r="K8694" s="68"/>
    </row>
    <row r="8695" spans="11:11">
      <c r="K8695" s="68"/>
    </row>
    <row r="8696" spans="11:11">
      <c r="K8696" s="68"/>
    </row>
    <row r="8697" spans="11:11">
      <c r="K8697" s="68"/>
    </row>
    <row r="8698" spans="11:11">
      <c r="K8698" s="68"/>
    </row>
    <row r="8699" spans="11:11">
      <c r="K8699" s="68"/>
    </row>
    <row r="8700" spans="11:11">
      <c r="K8700" s="68"/>
    </row>
    <row r="8701" spans="11:11">
      <c r="K8701" s="68"/>
    </row>
    <row r="8702" spans="11:11">
      <c r="K8702" s="68"/>
    </row>
    <row r="8703" spans="11:11">
      <c r="K8703" s="68"/>
    </row>
    <row r="8704" spans="11:11">
      <c r="K8704" s="68"/>
    </row>
    <row r="8705" spans="11:11">
      <c r="K8705" s="68"/>
    </row>
    <row r="8706" spans="11:11">
      <c r="K8706" s="68"/>
    </row>
    <row r="8707" spans="11:11">
      <c r="K8707" s="68"/>
    </row>
    <row r="8708" spans="11:11">
      <c r="K8708" s="68"/>
    </row>
    <row r="8709" spans="11:11">
      <c r="K8709" s="68"/>
    </row>
    <row r="8710" spans="11:11">
      <c r="K8710" s="68"/>
    </row>
    <row r="8711" spans="11:11">
      <c r="K8711" s="68"/>
    </row>
    <row r="8712" spans="11:11">
      <c r="K8712" s="68"/>
    </row>
    <row r="8713" spans="11:11">
      <c r="K8713" s="68"/>
    </row>
    <row r="8714" spans="11:11">
      <c r="K8714" s="68"/>
    </row>
    <row r="8715" spans="11:11">
      <c r="K8715" s="68"/>
    </row>
    <row r="8716" spans="11:11">
      <c r="K8716" s="68"/>
    </row>
    <row r="8717" spans="11:11">
      <c r="K8717" s="68"/>
    </row>
    <row r="8718" spans="11:11">
      <c r="K8718" s="68"/>
    </row>
    <row r="8719" spans="11:11">
      <c r="K8719" s="68"/>
    </row>
    <row r="8720" spans="11:11">
      <c r="K8720" s="68"/>
    </row>
    <row r="8721" spans="11:11">
      <c r="K8721" s="68"/>
    </row>
    <row r="8722" spans="11:11">
      <c r="K8722" s="68"/>
    </row>
    <row r="8723" spans="11:11">
      <c r="K8723" s="68"/>
    </row>
    <row r="8724" spans="11:11">
      <c r="K8724" s="68"/>
    </row>
    <row r="8725" spans="11:11">
      <c r="K8725" s="68"/>
    </row>
    <row r="8726" spans="11:11">
      <c r="K8726" s="68"/>
    </row>
    <row r="8727" spans="11:11">
      <c r="K8727" s="68"/>
    </row>
    <row r="8728" spans="11:11">
      <c r="K8728" s="68"/>
    </row>
    <row r="8729" spans="11:11">
      <c r="K8729" s="68"/>
    </row>
    <row r="8730" spans="11:11">
      <c r="K8730" s="68"/>
    </row>
    <row r="8731" spans="11:11">
      <c r="K8731" s="68"/>
    </row>
    <row r="8732" spans="11:11">
      <c r="K8732" s="68"/>
    </row>
    <row r="8733" spans="11:11">
      <c r="K8733" s="68"/>
    </row>
    <row r="8734" spans="11:11">
      <c r="K8734" s="68"/>
    </row>
    <row r="8735" spans="11:11">
      <c r="K8735" s="68"/>
    </row>
    <row r="8736" spans="11:11">
      <c r="K8736" s="68"/>
    </row>
    <row r="8737" spans="11:11">
      <c r="K8737" s="68"/>
    </row>
    <row r="8738" spans="11:11">
      <c r="K8738" s="68"/>
    </row>
    <row r="8739" spans="11:11">
      <c r="K8739" s="68"/>
    </row>
    <row r="8740" spans="11:11">
      <c r="K8740" s="68"/>
    </row>
    <row r="8741" spans="11:11">
      <c r="K8741" s="68"/>
    </row>
    <row r="8742" spans="11:11">
      <c r="K8742" s="68"/>
    </row>
    <row r="8743" spans="11:11">
      <c r="K8743" s="68"/>
    </row>
    <row r="8744" spans="11:11">
      <c r="K8744" s="68"/>
    </row>
    <row r="8745" spans="11:11">
      <c r="K8745" s="68"/>
    </row>
    <row r="8746" spans="11:11">
      <c r="K8746" s="68"/>
    </row>
    <row r="8747" spans="11:11">
      <c r="K8747" s="68"/>
    </row>
    <row r="8748" spans="11:11">
      <c r="K8748" s="68"/>
    </row>
    <row r="8749" spans="11:11">
      <c r="K8749" s="68"/>
    </row>
    <row r="8750" spans="11:11">
      <c r="K8750" s="68"/>
    </row>
    <row r="8751" spans="11:11">
      <c r="K8751" s="68"/>
    </row>
    <row r="8752" spans="11:11">
      <c r="K8752" s="68"/>
    </row>
    <row r="8753" spans="11:11">
      <c r="K8753" s="68"/>
    </row>
    <row r="8754" spans="11:11">
      <c r="K8754" s="68"/>
    </row>
    <row r="8755" spans="11:11">
      <c r="K8755" s="68"/>
    </row>
    <row r="8756" spans="11:11">
      <c r="K8756" s="68"/>
    </row>
    <row r="8757" spans="11:11">
      <c r="K8757" s="68"/>
    </row>
    <row r="8758" spans="11:11">
      <c r="K8758" s="68"/>
    </row>
    <row r="8759" spans="11:11">
      <c r="K8759" s="68"/>
    </row>
    <row r="8760" spans="11:11">
      <c r="K8760" s="68"/>
    </row>
    <row r="8761" spans="11:11">
      <c r="K8761" s="68"/>
    </row>
    <row r="8762" spans="11:11">
      <c r="K8762" s="68"/>
    </row>
    <row r="8763" spans="11:11">
      <c r="K8763" s="68"/>
    </row>
    <row r="8764" spans="11:11">
      <c r="K8764" s="68"/>
    </row>
    <row r="8765" spans="11:11">
      <c r="K8765" s="68"/>
    </row>
    <row r="8766" spans="11:11">
      <c r="K8766" s="68"/>
    </row>
    <row r="8767" spans="11:11">
      <c r="K8767" s="68"/>
    </row>
    <row r="8768" spans="11:11">
      <c r="K8768" s="68"/>
    </row>
    <row r="8769" spans="11:11">
      <c r="K8769" s="68"/>
    </row>
    <row r="8770" spans="11:11">
      <c r="K8770" s="68"/>
    </row>
    <row r="8771" spans="11:11">
      <c r="K8771" s="68"/>
    </row>
    <row r="8772" spans="11:11">
      <c r="K8772" s="68"/>
    </row>
    <row r="8773" spans="11:11">
      <c r="K8773" s="68"/>
    </row>
    <row r="8774" spans="11:11">
      <c r="K8774" s="68"/>
    </row>
    <row r="8775" spans="11:11">
      <c r="K8775" s="68"/>
    </row>
    <row r="8776" spans="11:11">
      <c r="K8776" s="68"/>
    </row>
    <row r="8777" spans="11:11">
      <c r="K8777" s="68"/>
    </row>
    <row r="8778" spans="11:11">
      <c r="K8778" s="68"/>
    </row>
    <row r="8779" spans="11:11">
      <c r="K8779" s="68"/>
    </row>
    <row r="8780" spans="11:11">
      <c r="K8780" s="68"/>
    </row>
    <row r="8781" spans="11:11">
      <c r="K8781" s="68"/>
    </row>
    <row r="8782" spans="11:11">
      <c r="K8782" s="68"/>
    </row>
    <row r="8783" spans="11:11">
      <c r="K8783" s="68"/>
    </row>
    <row r="8784" spans="11:11">
      <c r="K8784" s="68"/>
    </row>
    <row r="8785" spans="11:11">
      <c r="K8785" s="68"/>
    </row>
    <row r="8786" spans="11:11">
      <c r="K8786" s="68"/>
    </row>
    <row r="8787" spans="11:11">
      <c r="K8787" s="68"/>
    </row>
    <row r="8788" spans="11:11">
      <c r="K8788" s="68"/>
    </row>
    <row r="8789" spans="11:11">
      <c r="K8789" s="68"/>
    </row>
    <row r="8790" spans="11:11">
      <c r="K8790" s="68"/>
    </row>
    <row r="8791" spans="11:11">
      <c r="K8791" s="68"/>
    </row>
    <row r="8792" spans="11:11">
      <c r="K8792" s="68"/>
    </row>
    <row r="8793" spans="11:11">
      <c r="K8793" s="68"/>
    </row>
    <row r="8794" spans="11:11">
      <c r="K8794" s="68"/>
    </row>
    <row r="8795" spans="11:11">
      <c r="K8795" s="68"/>
    </row>
    <row r="8796" spans="11:11">
      <c r="K8796" s="68"/>
    </row>
    <row r="8797" spans="11:11">
      <c r="K8797" s="68"/>
    </row>
    <row r="8798" spans="11:11">
      <c r="K8798" s="68"/>
    </row>
    <row r="8799" spans="11:11">
      <c r="K8799" s="68"/>
    </row>
    <row r="8800" spans="11:11">
      <c r="K8800" s="68"/>
    </row>
    <row r="8801" spans="11:11">
      <c r="K8801" s="68"/>
    </row>
    <row r="8802" spans="11:11">
      <c r="K8802" s="68"/>
    </row>
    <row r="8803" spans="11:11">
      <c r="K8803" s="68"/>
    </row>
    <row r="8804" spans="11:11">
      <c r="K8804" s="68"/>
    </row>
    <row r="8805" spans="11:11">
      <c r="K8805" s="68"/>
    </row>
    <row r="8806" spans="11:11">
      <c r="K8806" s="68"/>
    </row>
    <row r="8807" spans="11:11">
      <c r="K8807" s="68"/>
    </row>
    <row r="8808" spans="11:11">
      <c r="K8808" s="68"/>
    </row>
    <row r="8809" spans="11:11">
      <c r="K8809" s="68"/>
    </row>
    <row r="8810" spans="11:11">
      <c r="K8810" s="68"/>
    </row>
    <row r="8811" spans="11:11">
      <c r="K8811" s="68"/>
    </row>
    <row r="8812" spans="11:11">
      <c r="K8812" s="68"/>
    </row>
    <row r="8813" spans="11:11">
      <c r="K8813" s="68"/>
    </row>
    <row r="8814" spans="11:11">
      <c r="K8814" s="68"/>
    </row>
    <row r="8815" spans="11:11">
      <c r="K8815" s="68"/>
    </row>
    <row r="8816" spans="11:11">
      <c r="K8816" s="68"/>
    </row>
    <row r="8817" spans="11:11">
      <c r="K8817" s="68"/>
    </row>
    <row r="8818" spans="11:11">
      <c r="K8818" s="68"/>
    </row>
    <row r="8819" spans="11:11">
      <c r="K8819" s="68"/>
    </row>
    <row r="8820" spans="11:11">
      <c r="K8820" s="68"/>
    </row>
    <row r="8821" spans="11:11">
      <c r="K8821" s="68"/>
    </row>
    <row r="8822" spans="11:11">
      <c r="K8822" s="68"/>
    </row>
    <row r="8823" spans="11:11">
      <c r="K8823" s="68"/>
    </row>
    <row r="8824" spans="11:11">
      <c r="K8824" s="68"/>
    </row>
    <row r="8825" spans="11:11">
      <c r="K8825" s="68"/>
    </row>
    <row r="8826" spans="11:11">
      <c r="K8826" s="68"/>
    </row>
    <row r="8827" spans="11:11">
      <c r="K8827" s="68"/>
    </row>
    <row r="8828" spans="11:11">
      <c r="K8828" s="68"/>
    </row>
    <row r="8829" spans="11:11">
      <c r="K8829" s="68"/>
    </row>
    <row r="8830" spans="11:11">
      <c r="K8830" s="68"/>
    </row>
    <row r="8831" spans="11:11">
      <c r="K8831" s="68"/>
    </row>
    <row r="8832" spans="11:11">
      <c r="K8832" s="68"/>
    </row>
    <row r="8833" spans="11:11">
      <c r="K8833" s="68"/>
    </row>
    <row r="8834" spans="11:11">
      <c r="K8834" s="68"/>
    </row>
    <row r="8835" spans="11:11">
      <c r="K8835" s="68"/>
    </row>
    <row r="8836" spans="11:11">
      <c r="K8836" s="68"/>
    </row>
    <row r="8837" spans="11:11">
      <c r="K8837" s="68"/>
    </row>
    <row r="8838" spans="11:11">
      <c r="K8838" s="68"/>
    </row>
    <row r="8839" spans="11:11">
      <c r="K8839" s="68"/>
    </row>
    <row r="8840" spans="11:11">
      <c r="K8840" s="68"/>
    </row>
    <row r="8841" spans="11:11">
      <c r="K8841" s="68"/>
    </row>
    <row r="8842" spans="11:11">
      <c r="K8842" s="68"/>
    </row>
    <row r="8843" spans="11:11">
      <c r="K8843" s="68"/>
    </row>
    <row r="8844" spans="11:11">
      <c r="K8844" s="68"/>
    </row>
    <row r="8845" spans="11:11">
      <c r="K8845" s="68"/>
    </row>
    <row r="8846" spans="11:11">
      <c r="K8846" s="68"/>
    </row>
    <row r="8847" spans="11:11">
      <c r="K8847" s="68"/>
    </row>
    <row r="8848" spans="11:11">
      <c r="K8848" s="68"/>
    </row>
    <row r="8849" spans="11:11">
      <c r="K8849" s="68"/>
    </row>
    <row r="8850" spans="11:11">
      <c r="K8850" s="68"/>
    </row>
    <row r="8851" spans="11:11">
      <c r="K8851" s="68"/>
    </row>
    <row r="8852" spans="11:11">
      <c r="K8852" s="68"/>
    </row>
    <row r="8853" spans="11:11">
      <c r="K8853" s="68"/>
    </row>
    <row r="8854" spans="11:11">
      <c r="K8854" s="68"/>
    </row>
    <row r="8855" spans="11:11">
      <c r="K8855" s="68"/>
    </row>
    <row r="8856" spans="11:11">
      <c r="K8856" s="68"/>
    </row>
    <row r="8857" spans="11:11">
      <c r="K8857" s="68"/>
    </row>
    <row r="8858" spans="11:11">
      <c r="K8858" s="68"/>
    </row>
    <row r="8859" spans="11:11">
      <c r="K8859" s="68"/>
    </row>
    <row r="8860" spans="11:11">
      <c r="K8860" s="68"/>
    </row>
    <row r="8861" spans="11:11">
      <c r="K8861" s="68"/>
    </row>
    <row r="8862" spans="11:11">
      <c r="K8862" s="68"/>
    </row>
    <row r="8863" spans="11:11">
      <c r="K8863" s="68"/>
    </row>
    <row r="8864" spans="11:11">
      <c r="K8864" s="68"/>
    </row>
    <row r="8865" spans="11:11">
      <c r="K8865" s="68"/>
    </row>
    <row r="8866" spans="11:11">
      <c r="K8866" s="68"/>
    </row>
    <row r="8867" spans="11:11">
      <c r="K8867" s="68"/>
    </row>
    <row r="8868" spans="11:11">
      <c r="K8868" s="68"/>
    </row>
    <row r="8869" spans="11:11">
      <c r="K8869" s="68"/>
    </row>
    <row r="8870" spans="11:11">
      <c r="K8870" s="68"/>
    </row>
    <row r="8871" spans="11:11">
      <c r="K8871" s="68"/>
    </row>
    <row r="8872" spans="11:11">
      <c r="K8872" s="68"/>
    </row>
    <row r="8873" spans="11:11">
      <c r="K8873" s="68"/>
    </row>
    <row r="8874" spans="11:11">
      <c r="K8874" s="68"/>
    </row>
    <row r="8875" spans="11:11">
      <c r="K8875" s="68"/>
    </row>
    <row r="8876" spans="11:11">
      <c r="K8876" s="68"/>
    </row>
    <row r="8877" spans="11:11">
      <c r="K8877" s="68"/>
    </row>
    <row r="8878" spans="11:11">
      <c r="K8878" s="68"/>
    </row>
    <row r="8879" spans="11:11">
      <c r="K8879" s="68"/>
    </row>
    <row r="8880" spans="11:11">
      <c r="K8880" s="68"/>
    </row>
    <row r="8881" spans="11:11">
      <c r="K8881" s="68"/>
    </row>
    <row r="8882" spans="11:11">
      <c r="K8882" s="68"/>
    </row>
    <row r="8883" spans="11:11">
      <c r="K8883" s="68"/>
    </row>
    <row r="8884" spans="11:11">
      <c r="K8884" s="68"/>
    </row>
    <row r="8885" spans="11:11">
      <c r="K8885" s="68"/>
    </row>
    <row r="8886" spans="11:11">
      <c r="K8886" s="68"/>
    </row>
    <row r="8887" spans="11:11">
      <c r="K8887" s="68"/>
    </row>
    <row r="8888" spans="11:11">
      <c r="K8888" s="68"/>
    </row>
    <row r="8889" spans="11:11">
      <c r="K8889" s="68"/>
    </row>
    <row r="8890" spans="11:11">
      <c r="K8890" s="68"/>
    </row>
    <row r="8891" spans="11:11">
      <c r="K8891" s="68"/>
    </row>
    <row r="8892" spans="11:11">
      <c r="K8892" s="68"/>
    </row>
    <row r="8893" spans="11:11">
      <c r="K8893" s="68"/>
    </row>
    <row r="8894" spans="11:11">
      <c r="K8894" s="68"/>
    </row>
    <row r="8895" spans="11:11">
      <c r="K8895" s="68"/>
    </row>
    <row r="8896" spans="11:11">
      <c r="K8896" s="68"/>
    </row>
    <row r="8897" spans="11:11">
      <c r="K8897" s="68"/>
    </row>
    <row r="8898" spans="11:11">
      <c r="K8898" s="68"/>
    </row>
    <row r="8899" spans="11:11">
      <c r="K8899" s="68"/>
    </row>
    <row r="8900" spans="11:11">
      <c r="K8900" s="68"/>
    </row>
    <row r="8901" spans="11:11">
      <c r="K8901" s="68"/>
    </row>
    <row r="8902" spans="11:11">
      <c r="K8902" s="68"/>
    </row>
    <row r="8903" spans="11:11">
      <c r="K8903" s="68"/>
    </row>
    <row r="8904" spans="11:11">
      <c r="K8904" s="68"/>
    </row>
    <row r="8905" spans="11:11">
      <c r="K8905" s="68"/>
    </row>
    <row r="8906" spans="11:11">
      <c r="K8906" s="68"/>
    </row>
    <row r="8907" spans="11:11">
      <c r="K8907" s="68"/>
    </row>
    <row r="8908" spans="11:11">
      <c r="K8908" s="68"/>
    </row>
    <row r="8909" spans="11:11">
      <c r="K8909" s="68"/>
    </row>
    <row r="8910" spans="11:11">
      <c r="K8910" s="68"/>
    </row>
    <row r="8911" spans="11:11">
      <c r="K8911" s="68"/>
    </row>
    <row r="8912" spans="11:11">
      <c r="K8912" s="68"/>
    </row>
    <row r="8913" spans="11:11">
      <c r="K8913" s="68"/>
    </row>
    <row r="8914" spans="11:11">
      <c r="K8914" s="68"/>
    </row>
    <row r="8915" spans="11:11">
      <c r="K8915" s="68"/>
    </row>
    <row r="8916" spans="11:11">
      <c r="K8916" s="68"/>
    </row>
    <row r="8917" spans="11:11">
      <c r="K8917" s="68"/>
    </row>
    <row r="8918" spans="11:11">
      <c r="K8918" s="68"/>
    </row>
    <row r="8919" spans="11:11">
      <c r="K8919" s="68"/>
    </row>
    <row r="8920" spans="11:11">
      <c r="K8920" s="68"/>
    </row>
    <row r="8921" spans="11:11">
      <c r="K8921" s="68"/>
    </row>
    <row r="8922" spans="11:11">
      <c r="K8922" s="68"/>
    </row>
    <row r="8923" spans="11:11">
      <c r="K8923" s="68"/>
    </row>
    <row r="8924" spans="11:11">
      <c r="K8924" s="68"/>
    </row>
    <row r="8925" spans="11:11">
      <c r="K8925" s="68"/>
    </row>
    <row r="8926" spans="11:11">
      <c r="K8926" s="68"/>
    </row>
    <row r="8927" spans="11:11">
      <c r="K8927" s="68"/>
    </row>
    <row r="8928" spans="11:11">
      <c r="K8928" s="68"/>
    </row>
    <row r="8929" spans="11:11">
      <c r="K8929" s="68"/>
    </row>
    <row r="8930" spans="11:11">
      <c r="K8930" s="68"/>
    </row>
    <row r="8931" spans="11:11">
      <c r="K8931" s="68"/>
    </row>
    <row r="8932" spans="11:11">
      <c r="K8932" s="68"/>
    </row>
    <row r="8933" spans="11:11">
      <c r="K8933" s="68"/>
    </row>
    <row r="8934" spans="11:11">
      <c r="K8934" s="68"/>
    </row>
    <row r="8935" spans="11:11">
      <c r="K8935" s="68"/>
    </row>
    <row r="8936" spans="11:11">
      <c r="K8936" s="68"/>
    </row>
    <row r="8937" spans="11:11">
      <c r="K8937" s="68"/>
    </row>
    <row r="8938" spans="11:11">
      <c r="K8938" s="68"/>
    </row>
    <row r="8939" spans="11:11">
      <c r="K8939" s="68"/>
    </row>
    <row r="8940" spans="11:11">
      <c r="K8940" s="68"/>
    </row>
    <row r="8941" spans="11:11">
      <c r="K8941" s="68"/>
    </row>
    <row r="8942" spans="11:11">
      <c r="K8942" s="68"/>
    </row>
    <row r="8943" spans="11:11">
      <c r="K8943" s="68"/>
    </row>
    <row r="8944" spans="11:11">
      <c r="K8944" s="68"/>
    </row>
    <row r="8945" spans="11:11">
      <c r="K8945" s="68"/>
    </row>
    <row r="8946" spans="11:11">
      <c r="K8946" s="68"/>
    </row>
    <row r="8947" spans="11:11">
      <c r="K8947" s="68"/>
    </row>
    <row r="8948" spans="11:11">
      <c r="K8948" s="68"/>
    </row>
    <row r="8949" spans="11:11">
      <c r="K8949" s="68"/>
    </row>
    <row r="8950" spans="11:11">
      <c r="K8950" s="68"/>
    </row>
    <row r="8951" spans="11:11">
      <c r="K8951" s="68"/>
    </row>
    <row r="8952" spans="11:11">
      <c r="K8952" s="68"/>
    </row>
    <row r="8953" spans="11:11">
      <c r="K8953" s="68"/>
    </row>
    <row r="8954" spans="11:11">
      <c r="K8954" s="68"/>
    </row>
    <row r="8955" spans="11:11">
      <c r="K8955" s="68"/>
    </row>
    <row r="8956" spans="11:11">
      <c r="K8956" s="68"/>
    </row>
    <row r="8957" spans="11:11">
      <c r="K8957" s="68"/>
    </row>
    <row r="8958" spans="11:11">
      <c r="K8958" s="68"/>
    </row>
    <row r="8959" spans="11:11">
      <c r="K8959" s="68"/>
    </row>
    <row r="8960" spans="11:11">
      <c r="K8960" s="68"/>
    </row>
    <row r="8961" spans="11:11">
      <c r="K8961" s="68"/>
    </row>
    <row r="8962" spans="11:11">
      <c r="K8962" s="68"/>
    </row>
    <row r="8963" spans="11:11">
      <c r="K8963" s="68"/>
    </row>
    <row r="8964" spans="11:11">
      <c r="K8964" s="68"/>
    </row>
    <row r="8965" spans="11:11">
      <c r="K8965" s="68"/>
    </row>
    <row r="8966" spans="11:11">
      <c r="K8966" s="68"/>
    </row>
    <row r="8967" spans="11:11">
      <c r="K8967" s="68"/>
    </row>
    <row r="8968" spans="11:11">
      <c r="K8968" s="68"/>
    </row>
    <row r="8969" spans="11:11">
      <c r="K8969" s="68"/>
    </row>
    <row r="8970" spans="11:11">
      <c r="K8970" s="68"/>
    </row>
    <row r="8971" spans="11:11">
      <c r="K8971" s="68"/>
    </row>
    <row r="8972" spans="11:11">
      <c r="K8972" s="68"/>
    </row>
    <row r="8973" spans="11:11">
      <c r="K8973" s="68"/>
    </row>
    <row r="8974" spans="11:11">
      <c r="K8974" s="68"/>
    </row>
    <row r="8975" spans="11:11">
      <c r="K8975" s="68"/>
    </row>
    <row r="8976" spans="11:11">
      <c r="K8976" s="68"/>
    </row>
    <row r="8977" spans="11:11">
      <c r="K8977" s="68"/>
    </row>
    <row r="8978" spans="11:11">
      <c r="K8978" s="68"/>
    </row>
    <row r="8979" spans="11:11">
      <c r="K8979" s="68"/>
    </row>
    <row r="8980" spans="11:11">
      <c r="K8980" s="68"/>
    </row>
    <row r="8981" spans="11:11">
      <c r="K8981" s="68"/>
    </row>
    <row r="8982" spans="11:11">
      <c r="K8982" s="68"/>
    </row>
    <row r="8983" spans="11:11">
      <c r="K8983" s="68"/>
    </row>
    <row r="8984" spans="11:11">
      <c r="K8984" s="68"/>
    </row>
    <row r="8985" spans="11:11">
      <c r="K8985" s="68"/>
    </row>
    <row r="8986" spans="11:11">
      <c r="K8986" s="68"/>
    </row>
    <row r="8987" spans="11:11">
      <c r="K8987" s="68"/>
    </row>
    <row r="8988" spans="11:11">
      <c r="K8988" s="68"/>
    </row>
    <row r="8989" spans="11:11">
      <c r="K8989" s="68"/>
    </row>
    <row r="8990" spans="11:11">
      <c r="K8990" s="68"/>
    </row>
    <row r="8991" spans="11:11">
      <c r="K8991" s="68"/>
    </row>
    <row r="8992" spans="11:11">
      <c r="K8992" s="68"/>
    </row>
    <row r="8993" spans="11:11">
      <c r="K8993" s="68"/>
    </row>
    <row r="8994" spans="11:11">
      <c r="K8994" s="68"/>
    </row>
    <row r="8995" spans="11:11">
      <c r="K8995" s="68"/>
    </row>
    <row r="8996" spans="11:11">
      <c r="K8996" s="68"/>
    </row>
    <row r="8997" spans="11:11">
      <c r="K8997" s="68"/>
    </row>
    <row r="8998" spans="11:11">
      <c r="K8998" s="68"/>
    </row>
    <row r="8999" spans="11:11">
      <c r="K8999" s="68"/>
    </row>
    <row r="9000" spans="11:11">
      <c r="K9000" s="68"/>
    </row>
    <row r="9001" spans="11:11">
      <c r="K9001" s="68"/>
    </row>
    <row r="9002" spans="11:11">
      <c r="K9002" s="68"/>
    </row>
    <row r="9003" spans="11:11">
      <c r="K9003" s="68"/>
    </row>
    <row r="9004" spans="11:11">
      <c r="K9004" s="68"/>
    </row>
    <row r="9005" spans="11:11">
      <c r="K9005" s="68"/>
    </row>
    <row r="9006" spans="11:11">
      <c r="K9006" s="68"/>
    </row>
    <row r="9007" spans="11:11">
      <c r="K9007" s="68"/>
    </row>
    <row r="9008" spans="11:11">
      <c r="K9008" s="68"/>
    </row>
    <row r="9009" spans="11:11">
      <c r="K9009" s="68"/>
    </row>
    <row r="9010" spans="11:11">
      <c r="K9010" s="68"/>
    </row>
    <row r="9011" spans="11:11">
      <c r="K9011" s="68"/>
    </row>
    <row r="9012" spans="11:11">
      <c r="K9012" s="68"/>
    </row>
    <row r="9013" spans="11:11">
      <c r="K9013" s="68"/>
    </row>
    <row r="9014" spans="11:11">
      <c r="K9014" s="68"/>
    </row>
    <row r="9015" spans="11:11">
      <c r="K9015" s="68"/>
    </row>
    <row r="9016" spans="11:11">
      <c r="K9016" s="68"/>
    </row>
    <row r="9017" spans="11:11">
      <c r="K9017" s="68"/>
    </row>
    <row r="9018" spans="11:11">
      <c r="K9018" s="68"/>
    </row>
    <row r="9019" spans="11:11">
      <c r="K9019" s="68"/>
    </row>
    <row r="9020" spans="11:11">
      <c r="K9020" s="68"/>
    </row>
    <row r="9021" spans="11:11">
      <c r="K9021" s="68"/>
    </row>
    <row r="9022" spans="11:11">
      <c r="K9022" s="68"/>
    </row>
    <row r="9023" spans="11:11">
      <c r="K9023" s="68"/>
    </row>
    <row r="9024" spans="11:11">
      <c r="K9024" s="68"/>
    </row>
    <row r="9025" spans="11:11">
      <c r="K9025" s="68"/>
    </row>
    <row r="9026" spans="11:11">
      <c r="K9026" s="68"/>
    </row>
    <row r="9027" spans="11:11">
      <c r="K9027" s="68"/>
    </row>
    <row r="9028" spans="11:11">
      <c r="K9028" s="68"/>
    </row>
    <row r="9029" spans="11:11">
      <c r="K9029" s="68"/>
    </row>
    <row r="9030" spans="11:11">
      <c r="K9030" s="68"/>
    </row>
    <row r="9031" spans="11:11">
      <c r="K9031" s="68"/>
    </row>
    <row r="9032" spans="11:11">
      <c r="K9032" s="68"/>
    </row>
    <row r="9033" spans="11:11">
      <c r="K9033" s="68"/>
    </row>
    <row r="9034" spans="11:11">
      <c r="K9034" s="68"/>
    </row>
    <row r="9035" spans="11:11">
      <c r="K9035" s="68"/>
    </row>
    <row r="9036" spans="11:11">
      <c r="K9036" s="68"/>
    </row>
    <row r="9037" spans="11:11">
      <c r="K9037" s="68"/>
    </row>
    <row r="9038" spans="11:11">
      <c r="K9038" s="68"/>
    </row>
    <row r="9039" spans="11:11">
      <c r="K9039" s="68"/>
    </row>
    <row r="9040" spans="11:11">
      <c r="K9040" s="68"/>
    </row>
    <row r="9041" spans="11:11">
      <c r="K9041" s="68"/>
    </row>
    <row r="9042" spans="11:11">
      <c r="K9042" s="68"/>
    </row>
    <row r="9043" spans="11:11">
      <c r="K9043" s="68"/>
    </row>
    <row r="9044" spans="11:11">
      <c r="K9044" s="68"/>
    </row>
    <row r="9045" spans="11:11">
      <c r="K9045" s="68"/>
    </row>
    <row r="9046" spans="11:11">
      <c r="K9046" s="68"/>
    </row>
    <row r="9047" spans="11:11">
      <c r="K9047" s="68"/>
    </row>
    <row r="9048" spans="11:11">
      <c r="K9048" s="68"/>
    </row>
    <row r="9049" spans="11:11">
      <c r="K9049" s="68"/>
    </row>
    <row r="9050" spans="11:11">
      <c r="K9050" s="68"/>
    </row>
    <row r="9051" spans="11:11">
      <c r="K9051" s="68"/>
    </row>
    <row r="9052" spans="11:11">
      <c r="K9052" s="68"/>
    </row>
    <row r="9053" spans="11:11">
      <c r="K9053" s="68"/>
    </row>
    <row r="9054" spans="11:11">
      <c r="K9054" s="68"/>
    </row>
    <row r="9055" spans="11:11">
      <c r="K9055" s="68"/>
    </row>
    <row r="9056" spans="11:11">
      <c r="K9056" s="68"/>
    </row>
    <row r="9057" spans="11:11">
      <c r="K9057" s="68"/>
    </row>
    <row r="9058" spans="11:11">
      <c r="K9058" s="68"/>
    </row>
    <row r="9059" spans="11:11">
      <c r="K9059" s="68"/>
    </row>
    <row r="9060" spans="11:11">
      <c r="K9060" s="68"/>
    </row>
    <row r="9061" spans="11:11">
      <c r="K9061" s="68"/>
    </row>
    <row r="9062" spans="11:11">
      <c r="K9062" s="68"/>
    </row>
    <row r="9063" spans="11:11">
      <c r="K9063" s="68"/>
    </row>
    <row r="9064" spans="11:11">
      <c r="K9064" s="68"/>
    </row>
    <row r="9065" spans="11:11">
      <c r="K9065" s="68"/>
    </row>
    <row r="9066" spans="11:11">
      <c r="K9066" s="68"/>
    </row>
    <row r="9067" spans="11:11">
      <c r="K9067" s="68"/>
    </row>
    <row r="9068" spans="11:11">
      <c r="K9068" s="68"/>
    </row>
    <row r="9069" spans="11:11">
      <c r="K9069" s="68"/>
    </row>
    <row r="9070" spans="11:11">
      <c r="K9070" s="68"/>
    </row>
    <row r="9071" spans="11:11">
      <c r="K9071" s="68"/>
    </row>
    <row r="9072" spans="11:11">
      <c r="K9072" s="68"/>
    </row>
    <row r="9073" spans="11:11">
      <c r="K9073" s="68"/>
    </row>
    <row r="9074" spans="11:11">
      <c r="K9074" s="68"/>
    </row>
    <row r="9075" spans="11:11">
      <c r="K9075" s="68"/>
    </row>
    <row r="9076" spans="11:11">
      <c r="K9076" s="68"/>
    </row>
    <row r="9077" spans="11:11">
      <c r="K9077" s="68"/>
    </row>
    <row r="9078" spans="11:11">
      <c r="K9078" s="68"/>
    </row>
    <row r="9079" spans="11:11">
      <c r="K9079" s="68"/>
    </row>
    <row r="9080" spans="11:11">
      <c r="K9080" s="68"/>
    </row>
    <row r="9081" spans="11:11">
      <c r="K9081" s="68"/>
    </row>
    <row r="9082" spans="11:11">
      <c r="K9082" s="68"/>
    </row>
    <row r="9083" spans="11:11">
      <c r="K9083" s="68"/>
    </row>
    <row r="9084" spans="11:11">
      <c r="K9084" s="68"/>
    </row>
    <row r="9085" spans="11:11">
      <c r="K9085" s="68"/>
    </row>
    <row r="9086" spans="11:11">
      <c r="K9086" s="68"/>
    </row>
    <row r="9087" spans="11:11">
      <c r="K9087" s="68"/>
    </row>
    <row r="9088" spans="11:11">
      <c r="K9088" s="68"/>
    </row>
    <row r="9089" spans="11:11">
      <c r="K9089" s="68"/>
    </row>
    <row r="9090" spans="11:11">
      <c r="K9090" s="68"/>
    </row>
    <row r="9091" spans="11:11">
      <c r="K9091" s="68"/>
    </row>
    <row r="9092" spans="11:11">
      <c r="K9092" s="68"/>
    </row>
    <row r="9093" spans="11:11">
      <c r="K9093" s="68"/>
    </row>
    <row r="9094" spans="11:11">
      <c r="K9094" s="68"/>
    </row>
    <row r="9095" spans="11:11">
      <c r="K9095" s="68"/>
    </row>
    <row r="9096" spans="11:11">
      <c r="K9096" s="68"/>
    </row>
    <row r="9097" spans="11:11">
      <c r="K9097" s="68"/>
    </row>
    <row r="9098" spans="11:11">
      <c r="K9098" s="68"/>
    </row>
    <row r="9099" spans="11:11">
      <c r="K9099" s="68"/>
    </row>
    <row r="9100" spans="11:11">
      <c r="K9100" s="68"/>
    </row>
    <row r="9101" spans="11:11">
      <c r="K9101" s="68"/>
    </row>
    <row r="9102" spans="11:11">
      <c r="K9102" s="68"/>
    </row>
    <row r="9103" spans="11:11">
      <c r="K9103" s="68"/>
    </row>
    <row r="9104" spans="11:11">
      <c r="K9104" s="68"/>
    </row>
    <row r="9105" spans="11:11">
      <c r="K9105" s="68"/>
    </row>
    <row r="9106" spans="11:11">
      <c r="K9106" s="68"/>
    </row>
    <row r="9107" spans="11:11">
      <c r="K9107" s="68"/>
    </row>
    <row r="9108" spans="11:11">
      <c r="K9108" s="68"/>
    </row>
    <row r="9109" spans="11:11">
      <c r="K9109" s="68"/>
    </row>
    <row r="9110" spans="11:11">
      <c r="K9110" s="68"/>
    </row>
    <row r="9111" spans="11:11">
      <c r="K9111" s="68"/>
    </row>
    <row r="9112" spans="11:11">
      <c r="K9112" s="68"/>
    </row>
    <row r="9113" spans="11:11">
      <c r="K9113" s="68"/>
    </row>
    <row r="9114" spans="11:11">
      <c r="K9114" s="68"/>
    </row>
    <row r="9115" spans="11:11">
      <c r="K9115" s="68"/>
    </row>
    <row r="9116" spans="11:11">
      <c r="K9116" s="68"/>
    </row>
    <row r="9117" spans="11:11">
      <c r="K9117" s="68"/>
    </row>
    <row r="9118" spans="11:11">
      <c r="K9118" s="68"/>
    </row>
    <row r="9119" spans="11:11">
      <c r="K9119" s="68"/>
    </row>
    <row r="9120" spans="11:11">
      <c r="K9120" s="68"/>
    </row>
    <row r="9121" spans="11:11">
      <c r="K9121" s="68"/>
    </row>
    <row r="9122" spans="11:11">
      <c r="K9122" s="68"/>
    </row>
    <row r="9123" spans="11:11">
      <c r="K9123" s="68"/>
    </row>
    <row r="9124" spans="11:11">
      <c r="K9124" s="68"/>
    </row>
    <row r="9125" spans="11:11">
      <c r="K9125" s="68"/>
    </row>
    <row r="9126" spans="11:11">
      <c r="K9126" s="68"/>
    </row>
    <row r="9127" spans="11:11">
      <c r="K9127" s="68"/>
    </row>
    <row r="9128" spans="11:11">
      <c r="K9128" s="68"/>
    </row>
    <row r="9129" spans="11:11">
      <c r="K9129" s="68"/>
    </row>
    <row r="9130" spans="11:11">
      <c r="K9130" s="68"/>
    </row>
    <row r="9131" spans="11:11">
      <c r="K9131" s="68"/>
    </row>
    <row r="9132" spans="11:11">
      <c r="K9132" s="68"/>
    </row>
    <row r="9133" spans="11:11">
      <c r="K9133" s="68"/>
    </row>
    <row r="9134" spans="11:11">
      <c r="K9134" s="68"/>
    </row>
    <row r="9135" spans="11:11">
      <c r="K9135" s="68"/>
    </row>
    <row r="9136" spans="11:11">
      <c r="K9136" s="68"/>
    </row>
    <row r="9137" spans="11:11">
      <c r="K9137" s="68"/>
    </row>
    <row r="9138" spans="11:11">
      <c r="K9138" s="68"/>
    </row>
    <row r="9139" spans="11:11">
      <c r="K9139" s="68"/>
    </row>
    <row r="9140" spans="11:11">
      <c r="K9140" s="68"/>
    </row>
    <row r="9141" spans="11:11">
      <c r="K9141" s="68"/>
    </row>
    <row r="9142" spans="11:11">
      <c r="K9142" s="68"/>
    </row>
    <row r="9143" spans="11:11">
      <c r="K9143" s="68"/>
    </row>
    <row r="9144" spans="11:11">
      <c r="K9144" s="68"/>
    </row>
    <row r="9145" spans="11:11">
      <c r="K9145" s="68"/>
    </row>
    <row r="9146" spans="11:11">
      <c r="K9146" s="68"/>
    </row>
    <row r="9147" spans="11:11">
      <c r="K9147" s="68"/>
    </row>
    <row r="9148" spans="11:11">
      <c r="K9148" s="68"/>
    </row>
    <row r="9149" spans="11:11">
      <c r="K9149" s="68"/>
    </row>
    <row r="9150" spans="11:11">
      <c r="K9150" s="68"/>
    </row>
    <row r="9151" spans="11:11">
      <c r="K9151" s="68"/>
    </row>
    <row r="9152" spans="11:11">
      <c r="K9152" s="68"/>
    </row>
    <row r="9153" spans="11:11">
      <c r="K9153" s="68"/>
    </row>
    <row r="9154" spans="11:11">
      <c r="K9154" s="68"/>
    </row>
    <row r="9155" spans="11:11">
      <c r="K9155" s="68"/>
    </row>
    <row r="9156" spans="11:11">
      <c r="K9156" s="68"/>
    </row>
    <row r="9157" spans="11:11">
      <c r="K9157" s="68"/>
    </row>
    <row r="9158" spans="11:11">
      <c r="K9158" s="68"/>
    </row>
    <row r="9159" spans="11:11">
      <c r="K9159" s="68"/>
    </row>
    <row r="9160" spans="11:11">
      <c r="K9160" s="68"/>
    </row>
    <row r="9161" spans="11:11">
      <c r="K9161" s="68"/>
    </row>
    <row r="9162" spans="11:11">
      <c r="K9162" s="68"/>
    </row>
    <row r="9163" spans="11:11">
      <c r="K9163" s="68"/>
    </row>
    <row r="9164" spans="11:11">
      <c r="K9164" s="68"/>
    </row>
    <row r="9165" spans="11:11">
      <c r="K9165" s="68"/>
    </row>
    <row r="9166" spans="11:11">
      <c r="K9166" s="68"/>
    </row>
    <row r="9167" spans="11:11">
      <c r="K9167" s="68"/>
    </row>
    <row r="9168" spans="11:11">
      <c r="K9168" s="68"/>
    </row>
    <row r="9169" spans="11:11">
      <c r="K9169" s="68"/>
    </row>
    <row r="9170" spans="11:11">
      <c r="K9170" s="68"/>
    </row>
    <row r="9171" spans="11:11">
      <c r="K9171" s="68"/>
    </row>
    <row r="9172" spans="11:11">
      <c r="K9172" s="68"/>
    </row>
    <row r="9173" spans="11:11">
      <c r="K9173" s="68"/>
    </row>
    <row r="9174" spans="11:11">
      <c r="K9174" s="68"/>
    </row>
    <row r="9175" spans="11:11">
      <c r="K9175" s="68"/>
    </row>
    <row r="9176" spans="11:11">
      <c r="K9176" s="68"/>
    </row>
    <row r="9177" spans="11:11">
      <c r="K9177" s="68"/>
    </row>
    <row r="9178" spans="11:11">
      <c r="K9178" s="68"/>
    </row>
    <row r="9179" spans="11:11">
      <c r="K9179" s="68"/>
    </row>
    <row r="9180" spans="11:11">
      <c r="K9180" s="68"/>
    </row>
    <row r="9181" spans="11:11">
      <c r="K9181" s="68"/>
    </row>
    <row r="9182" spans="11:11">
      <c r="K9182" s="68"/>
    </row>
    <row r="9183" spans="11:11">
      <c r="K9183" s="68"/>
    </row>
    <row r="9184" spans="11:11">
      <c r="K9184" s="68"/>
    </row>
    <row r="9185" spans="11:11">
      <c r="K9185" s="68"/>
    </row>
    <row r="9186" spans="11:11">
      <c r="K9186" s="68"/>
    </row>
    <row r="9187" spans="11:11">
      <c r="K9187" s="68"/>
    </row>
    <row r="9188" spans="11:11">
      <c r="K9188" s="68"/>
    </row>
    <row r="9189" spans="11:11">
      <c r="K9189" s="68"/>
    </row>
    <row r="9190" spans="11:11">
      <c r="K9190" s="68"/>
    </row>
    <row r="9191" spans="11:11">
      <c r="K9191" s="68"/>
    </row>
    <row r="9192" spans="11:11">
      <c r="K9192" s="68"/>
    </row>
    <row r="9193" spans="11:11">
      <c r="K9193" s="68"/>
    </row>
    <row r="9194" spans="11:11">
      <c r="K9194" s="68"/>
    </row>
    <row r="9195" spans="11:11">
      <c r="K9195" s="68"/>
    </row>
    <row r="9196" spans="11:11">
      <c r="K9196" s="68"/>
    </row>
    <row r="9197" spans="11:11">
      <c r="K9197" s="68"/>
    </row>
    <row r="9198" spans="11:11">
      <c r="K9198" s="68"/>
    </row>
    <row r="9199" spans="11:11">
      <c r="K9199" s="68"/>
    </row>
    <row r="9200" spans="11:11">
      <c r="K9200" s="68"/>
    </row>
    <row r="9201" spans="11:11">
      <c r="K9201" s="68"/>
    </row>
    <row r="9202" spans="11:11">
      <c r="K9202" s="68"/>
    </row>
    <row r="9203" spans="11:11">
      <c r="K9203" s="68"/>
    </row>
    <row r="9204" spans="11:11">
      <c r="K9204" s="68"/>
    </row>
    <row r="9205" spans="11:11">
      <c r="K9205" s="68"/>
    </row>
    <row r="9206" spans="11:11">
      <c r="K9206" s="68"/>
    </row>
    <row r="9207" spans="11:11">
      <c r="K9207" s="68"/>
    </row>
    <row r="9208" spans="11:11">
      <c r="K9208" s="68"/>
    </row>
    <row r="9209" spans="11:11">
      <c r="K9209" s="68"/>
    </row>
    <row r="9210" spans="11:11">
      <c r="K9210" s="68"/>
    </row>
    <row r="9211" spans="11:11">
      <c r="K9211" s="68"/>
    </row>
    <row r="9212" spans="11:11">
      <c r="K9212" s="68"/>
    </row>
    <row r="9213" spans="11:11">
      <c r="K9213" s="68"/>
    </row>
    <row r="9214" spans="11:11">
      <c r="K9214" s="68"/>
    </row>
    <row r="9215" spans="11:11">
      <c r="K9215" s="68"/>
    </row>
    <row r="9216" spans="11:11">
      <c r="K9216" s="68"/>
    </row>
    <row r="9217" spans="11:11">
      <c r="K9217" s="68"/>
    </row>
    <row r="9218" spans="11:11">
      <c r="K9218" s="68"/>
    </row>
    <row r="9219" spans="11:11">
      <c r="K9219" s="68"/>
    </row>
    <row r="9220" spans="11:11">
      <c r="K9220" s="68"/>
    </row>
    <row r="9221" spans="11:11">
      <c r="K9221" s="68"/>
    </row>
    <row r="9222" spans="11:11">
      <c r="K9222" s="68"/>
    </row>
    <row r="9223" spans="11:11">
      <c r="K9223" s="68"/>
    </row>
    <row r="9224" spans="11:11">
      <c r="K9224" s="68"/>
    </row>
    <row r="9225" spans="11:11">
      <c r="K9225" s="68"/>
    </row>
    <row r="9226" spans="11:11">
      <c r="K9226" s="68"/>
    </row>
    <row r="9227" spans="11:11">
      <c r="K9227" s="68"/>
    </row>
    <row r="9228" spans="11:11">
      <c r="K9228" s="68"/>
    </row>
    <row r="9229" spans="11:11">
      <c r="K9229" s="68"/>
    </row>
    <row r="9230" spans="11:11">
      <c r="K9230" s="68"/>
    </row>
    <row r="9231" spans="11:11">
      <c r="K9231" s="68"/>
    </row>
    <row r="9232" spans="11:11">
      <c r="K9232" s="68"/>
    </row>
    <row r="9233" spans="11:11">
      <c r="K9233" s="68"/>
    </row>
    <row r="9234" spans="11:11">
      <c r="K9234" s="68"/>
    </row>
    <row r="9235" spans="11:11">
      <c r="K9235" s="68"/>
    </row>
    <row r="9236" spans="11:11">
      <c r="K9236" s="68"/>
    </row>
    <row r="9237" spans="11:11">
      <c r="K9237" s="68"/>
    </row>
    <row r="9238" spans="11:11">
      <c r="K9238" s="68"/>
    </row>
    <row r="9239" spans="11:11">
      <c r="K9239" s="68"/>
    </row>
    <row r="9240" spans="11:11">
      <c r="K9240" s="68"/>
    </row>
    <row r="9241" spans="11:11">
      <c r="K9241" s="68"/>
    </row>
    <row r="9242" spans="11:11">
      <c r="K9242" s="68"/>
    </row>
    <row r="9243" spans="11:11">
      <c r="K9243" s="68"/>
    </row>
    <row r="9244" spans="11:11">
      <c r="K9244" s="68"/>
    </row>
    <row r="9245" spans="11:11">
      <c r="K9245" s="68"/>
    </row>
    <row r="9246" spans="11:11">
      <c r="K9246" s="68"/>
    </row>
    <row r="9247" spans="11:11">
      <c r="K9247" s="68"/>
    </row>
    <row r="9248" spans="11:11">
      <c r="K9248" s="68"/>
    </row>
    <row r="9249" spans="11:11">
      <c r="K9249" s="68"/>
    </row>
    <row r="9250" spans="11:11">
      <c r="K9250" s="68"/>
    </row>
    <row r="9251" spans="11:11">
      <c r="K9251" s="68"/>
    </row>
    <row r="9252" spans="11:11">
      <c r="K9252" s="68"/>
    </row>
    <row r="9253" spans="11:11">
      <c r="K9253" s="68"/>
    </row>
    <row r="9254" spans="11:11">
      <c r="K9254" s="68"/>
    </row>
    <row r="9255" spans="11:11">
      <c r="K9255" s="68"/>
    </row>
    <row r="9256" spans="11:11">
      <c r="K9256" s="68"/>
    </row>
    <row r="9257" spans="11:11">
      <c r="K9257" s="68"/>
    </row>
    <row r="9258" spans="11:11">
      <c r="K9258" s="68"/>
    </row>
    <row r="9259" spans="11:11">
      <c r="K9259" s="68"/>
    </row>
    <row r="9260" spans="11:11">
      <c r="K9260" s="68"/>
    </row>
    <row r="9261" spans="11:11">
      <c r="K9261" s="68"/>
    </row>
    <row r="9262" spans="11:11">
      <c r="K9262" s="68"/>
    </row>
    <row r="9263" spans="11:11">
      <c r="K9263" s="68"/>
    </row>
    <row r="9264" spans="11:11">
      <c r="K9264" s="68"/>
    </row>
    <row r="9265" spans="11:11">
      <c r="K9265" s="68"/>
    </row>
    <row r="9266" spans="11:11">
      <c r="K9266" s="68"/>
    </row>
    <row r="9267" spans="11:11">
      <c r="K9267" s="68"/>
    </row>
    <row r="9268" spans="11:11">
      <c r="K9268" s="68"/>
    </row>
    <row r="9269" spans="11:11">
      <c r="K9269" s="68"/>
    </row>
    <row r="9270" spans="11:11">
      <c r="K9270" s="68"/>
    </row>
    <row r="9271" spans="11:11">
      <c r="K9271" s="68"/>
    </row>
    <row r="9272" spans="11:11">
      <c r="K9272" s="68"/>
    </row>
    <row r="9273" spans="11:11">
      <c r="K9273" s="68"/>
    </row>
    <row r="9274" spans="11:11">
      <c r="K9274" s="68"/>
    </row>
    <row r="9275" spans="11:11">
      <c r="K9275" s="68"/>
    </row>
    <row r="9276" spans="11:11">
      <c r="K9276" s="68"/>
    </row>
    <row r="9277" spans="11:11">
      <c r="K9277" s="68"/>
    </row>
    <row r="9278" spans="11:11">
      <c r="K9278" s="68"/>
    </row>
    <row r="9279" spans="11:11">
      <c r="K9279" s="68"/>
    </row>
    <row r="9280" spans="11:11">
      <c r="K9280" s="68"/>
    </row>
    <row r="9281" spans="11:11">
      <c r="K9281" s="68"/>
    </row>
    <row r="9282" spans="11:11">
      <c r="K9282" s="68"/>
    </row>
    <row r="9283" spans="11:11">
      <c r="K9283" s="68"/>
    </row>
    <row r="9284" spans="11:11">
      <c r="K9284" s="68"/>
    </row>
    <row r="9285" spans="11:11">
      <c r="K9285" s="68"/>
    </row>
    <row r="9286" spans="11:11">
      <c r="K9286" s="68"/>
    </row>
    <row r="9287" spans="11:11">
      <c r="K9287" s="68"/>
    </row>
    <row r="9288" spans="11:11">
      <c r="K9288" s="68"/>
    </row>
    <row r="9289" spans="11:11">
      <c r="K9289" s="68"/>
    </row>
    <row r="9290" spans="11:11">
      <c r="K9290" s="68"/>
    </row>
    <row r="9291" spans="11:11">
      <c r="K9291" s="68"/>
    </row>
    <row r="9292" spans="11:11">
      <c r="K9292" s="68"/>
    </row>
    <row r="9293" spans="11:11">
      <c r="K9293" s="68"/>
    </row>
    <row r="9294" spans="11:11">
      <c r="K9294" s="68"/>
    </row>
    <row r="9295" spans="11:11">
      <c r="K9295" s="68"/>
    </row>
    <row r="9296" spans="11:11">
      <c r="K9296" s="68"/>
    </row>
    <row r="9297" spans="11:11">
      <c r="K9297" s="68"/>
    </row>
    <row r="9298" spans="11:11">
      <c r="K9298" s="68"/>
    </row>
    <row r="9299" spans="11:11">
      <c r="K9299" s="68"/>
    </row>
    <row r="9300" spans="11:11">
      <c r="K9300" s="68"/>
    </row>
    <row r="9301" spans="11:11">
      <c r="K9301" s="68"/>
    </row>
    <row r="9302" spans="11:11">
      <c r="K9302" s="68"/>
    </row>
    <row r="9303" spans="11:11">
      <c r="K9303" s="68"/>
    </row>
    <row r="9304" spans="11:11">
      <c r="K9304" s="68"/>
    </row>
    <row r="9305" spans="11:11">
      <c r="K9305" s="68"/>
    </row>
    <row r="9306" spans="11:11">
      <c r="K9306" s="68"/>
    </row>
    <row r="9307" spans="11:11">
      <c r="K9307" s="68"/>
    </row>
    <row r="9308" spans="11:11">
      <c r="K9308" s="68"/>
    </row>
    <row r="9309" spans="11:11">
      <c r="K9309" s="68"/>
    </row>
    <row r="9310" spans="11:11">
      <c r="K9310" s="68"/>
    </row>
    <row r="9311" spans="11:11">
      <c r="K9311" s="68"/>
    </row>
    <row r="9312" spans="11:11">
      <c r="K9312" s="68"/>
    </row>
    <row r="9313" spans="11:11">
      <c r="K9313" s="68"/>
    </row>
    <row r="9314" spans="11:11">
      <c r="K9314" s="68"/>
    </row>
    <row r="9315" spans="11:11">
      <c r="K9315" s="68"/>
    </row>
    <row r="9316" spans="11:11">
      <c r="K9316" s="68"/>
    </row>
    <row r="9317" spans="11:11">
      <c r="K9317" s="68"/>
    </row>
    <row r="9318" spans="11:11">
      <c r="K9318" s="68"/>
    </row>
    <row r="9319" spans="11:11">
      <c r="K9319" s="68"/>
    </row>
    <row r="9320" spans="11:11">
      <c r="K9320" s="68"/>
    </row>
    <row r="9321" spans="11:11">
      <c r="K9321" s="68"/>
    </row>
    <row r="9322" spans="11:11">
      <c r="K9322" s="68"/>
    </row>
    <row r="9323" spans="11:11">
      <c r="K9323" s="68"/>
    </row>
    <row r="9324" spans="11:11">
      <c r="K9324" s="68"/>
    </row>
    <row r="9325" spans="11:11">
      <c r="K9325" s="68"/>
    </row>
    <row r="9326" spans="11:11">
      <c r="K9326" s="68"/>
    </row>
    <row r="9327" spans="11:11">
      <c r="K9327" s="68"/>
    </row>
    <row r="9328" spans="11:11">
      <c r="K9328" s="68"/>
    </row>
    <row r="9329" spans="11:11">
      <c r="K9329" s="68"/>
    </row>
    <row r="9330" spans="11:11">
      <c r="K9330" s="68"/>
    </row>
    <row r="9331" spans="11:11">
      <c r="K9331" s="68"/>
    </row>
    <row r="9332" spans="11:11">
      <c r="K9332" s="68"/>
    </row>
    <row r="9333" spans="11:11">
      <c r="K9333" s="68"/>
    </row>
    <row r="9334" spans="11:11">
      <c r="K9334" s="68"/>
    </row>
    <row r="9335" spans="11:11">
      <c r="K9335" s="68"/>
    </row>
    <row r="9336" spans="11:11">
      <c r="K9336" s="68"/>
    </row>
    <row r="9337" spans="11:11">
      <c r="K9337" s="68"/>
    </row>
    <row r="9338" spans="11:11">
      <c r="K9338" s="68"/>
    </row>
    <row r="9339" spans="11:11">
      <c r="K9339" s="68"/>
    </row>
    <row r="9340" spans="11:11">
      <c r="K9340" s="68"/>
    </row>
    <row r="9341" spans="11:11">
      <c r="K9341" s="68"/>
    </row>
    <row r="9342" spans="11:11">
      <c r="K9342" s="68"/>
    </row>
    <row r="9343" spans="11:11">
      <c r="K9343" s="68"/>
    </row>
    <row r="9344" spans="11:11">
      <c r="K9344" s="68"/>
    </row>
    <row r="9345" spans="11:11">
      <c r="K9345" s="68"/>
    </row>
    <row r="9346" spans="11:11">
      <c r="K9346" s="68"/>
    </row>
    <row r="9347" spans="11:11">
      <c r="K9347" s="68"/>
    </row>
    <row r="9348" spans="11:11">
      <c r="K9348" s="68"/>
    </row>
    <row r="9349" spans="11:11">
      <c r="K9349" s="68"/>
    </row>
    <row r="9350" spans="11:11">
      <c r="K9350" s="68"/>
    </row>
    <row r="9351" spans="11:11">
      <c r="K9351" s="68"/>
    </row>
    <row r="9352" spans="11:11">
      <c r="K9352" s="68"/>
    </row>
    <row r="9353" spans="11:11">
      <c r="K9353" s="68"/>
    </row>
    <row r="9354" spans="11:11">
      <c r="K9354" s="68"/>
    </row>
    <row r="9355" spans="11:11">
      <c r="K9355" s="68"/>
    </row>
    <row r="9356" spans="11:11">
      <c r="K9356" s="68"/>
    </row>
    <row r="9357" spans="11:11">
      <c r="K9357" s="68"/>
    </row>
    <row r="9358" spans="11:11">
      <c r="K9358" s="68"/>
    </row>
    <row r="9359" spans="11:11">
      <c r="K9359" s="68"/>
    </row>
    <row r="9360" spans="11:11">
      <c r="K9360" s="68"/>
    </row>
    <row r="9361" spans="11:11">
      <c r="K9361" s="68"/>
    </row>
    <row r="9362" spans="11:11">
      <c r="K9362" s="68"/>
    </row>
    <row r="9363" spans="11:11">
      <c r="K9363" s="68"/>
    </row>
    <row r="9364" spans="11:11">
      <c r="K9364" s="68"/>
    </row>
    <row r="9365" spans="11:11">
      <c r="K9365" s="68"/>
    </row>
    <row r="9366" spans="11:11">
      <c r="K9366" s="68"/>
    </row>
    <row r="9367" spans="11:11">
      <c r="K9367" s="68"/>
    </row>
    <row r="9368" spans="11:11">
      <c r="K9368" s="68"/>
    </row>
    <row r="9369" spans="11:11">
      <c r="K9369" s="68"/>
    </row>
    <row r="9370" spans="11:11">
      <c r="K9370" s="68"/>
    </row>
    <row r="9371" spans="11:11">
      <c r="K9371" s="68"/>
    </row>
    <row r="9372" spans="11:11">
      <c r="K9372" s="68"/>
    </row>
    <row r="9373" spans="11:11">
      <c r="K9373" s="68"/>
    </row>
    <row r="9374" spans="11:11">
      <c r="K9374" s="68"/>
    </row>
    <row r="9375" spans="11:11">
      <c r="K9375" s="68"/>
    </row>
    <row r="9376" spans="11:11">
      <c r="K9376" s="68"/>
    </row>
    <row r="9377" spans="11:11">
      <c r="K9377" s="68"/>
    </row>
    <row r="9378" spans="11:11">
      <c r="K9378" s="68"/>
    </row>
    <row r="9379" spans="11:11">
      <c r="K9379" s="68"/>
    </row>
    <row r="9380" spans="11:11">
      <c r="K9380" s="68"/>
    </row>
    <row r="9381" spans="11:11">
      <c r="K9381" s="68"/>
    </row>
    <row r="9382" spans="11:11">
      <c r="K9382" s="68"/>
    </row>
    <row r="9383" spans="11:11">
      <c r="K9383" s="68"/>
    </row>
    <row r="9384" spans="11:11">
      <c r="K9384" s="68"/>
    </row>
    <row r="9385" spans="11:11">
      <c r="K9385" s="68"/>
    </row>
    <row r="9386" spans="11:11">
      <c r="K9386" s="68"/>
    </row>
    <row r="9387" spans="11:11">
      <c r="K9387" s="68"/>
    </row>
    <row r="9388" spans="11:11">
      <c r="K9388" s="68"/>
    </row>
    <row r="9389" spans="11:11">
      <c r="K9389" s="68"/>
    </row>
    <row r="9390" spans="11:11">
      <c r="K9390" s="68"/>
    </row>
    <row r="9391" spans="11:11">
      <c r="K9391" s="68"/>
    </row>
    <row r="9392" spans="11:11">
      <c r="K9392" s="68"/>
    </row>
    <row r="9393" spans="11:11">
      <c r="K9393" s="68"/>
    </row>
    <row r="9394" spans="11:11">
      <c r="K9394" s="68"/>
    </row>
    <row r="9395" spans="11:11">
      <c r="K9395" s="68"/>
    </row>
    <row r="9396" spans="11:11">
      <c r="K9396" s="68"/>
    </row>
    <row r="9397" spans="11:11">
      <c r="K9397" s="68"/>
    </row>
    <row r="9398" spans="11:11">
      <c r="K9398" s="68"/>
    </row>
    <row r="9399" spans="11:11">
      <c r="K9399" s="68"/>
    </row>
    <row r="9400" spans="11:11">
      <c r="K9400" s="68"/>
    </row>
    <row r="9401" spans="11:11">
      <c r="K9401" s="68"/>
    </row>
    <row r="9402" spans="11:11">
      <c r="K9402" s="68"/>
    </row>
    <row r="9403" spans="11:11">
      <c r="K9403" s="68"/>
    </row>
    <row r="9404" spans="11:11">
      <c r="K9404" s="68"/>
    </row>
    <row r="9405" spans="11:11">
      <c r="K9405" s="68"/>
    </row>
    <row r="9406" spans="11:11">
      <c r="K9406" s="68"/>
    </row>
    <row r="9407" spans="11:11">
      <c r="K9407" s="68"/>
    </row>
    <row r="9408" spans="11:11">
      <c r="K9408" s="68"/>
    </row>
    <row r="9409" spans="11:11">
      <c r="K9409" s="68"/>
    </row>
    <row r="9410" spans="11:11">
      <c r="K9410" s="68"/>
    </row>
    <row r="9411" spans="11:11">
      <c r="K9411" s="68"/>
    </row>
    <row r="9412" spans="11:11">
      <c r="K9412" s="68"/>
    </row>
    <row r="9413" spans="11:11">
      <c r="K9413" s="68"/>
    </row>
    <row r="9414" spans="11:11">
      <c r="K9414" s="68"/>
    </row>
    <row r="9415" spans="11:11">
      <c r="K9415" s="68"/>
    </row>
    <row r="9416" spans="11:11">
      <c r="K9416" s="68"/>
    </row>
    <row r="9417" spans="11:11">
      <c r="K9417" s="68"/>
    </row>
    <row r="9418" spans="11:11">
      <c r="K9418" s="68"/>
    </row>
    <row r="9419" spans="11:11">
      <c r="K9419" s="68"/>
    </row>
    <row r="9420" spans="11:11">
      <c r="K9420" s="68"/>
    </row>
    <row r="9421" spans="11:11">
      <c r="K9421" s="68"/>
    </row>
    <row r="9422" spans="11:11">
      <c r="K9422" s="68"/>
    </row>
    <row r="9423" spans="11:11">
      <c r="K9423" s="68"/>
    </row>
    <row r="9424" spans="11:11">
      <c r="K9424" s="68"/>
    </row>
    <row r="9425" spans="11:11">
      <c r="K9425" s="68"/>
    </row>
    <row r="9426" spans="11:11">
      <c r="K9426" s="68"/>
    </row>
    <row r="9427" spans="11:11">
      <c r="K9427" s="68"/>
    </row>
    <row r="9428" spans="11:11">
      <c r="K9428" s="68"/>
    </row>
    <row r="9429" spans="11:11">
      <c r="K9429" s="68"/>
    </row>
    <row r="9430" spans="11:11">
      <c r="K9430" s="68"/>
    </row>
    <row r="9431" spans="11:11">
      <c r="K9431" s="68"/>
    </row>
    <row r="9432" spans="11:11">
      <c r="K9432" s="68"/>
    </row>
    <row r="9433" spans="11:11">
      <c r="K9433" s="68"/>
    </row>
    <row r="9434" spans="11:11">
      <c r="K9434" s="68"/>
    </row>
    <row r="9435" spans="11:11">
      <c r="K9435" s="68"/>
    </row>
    <row r="9436" spans="11:11">
      <c r="K9436" s="68"/>
    </row>
    <row r="9437" spans="11:11">
      <c r="K9437" s="68"/>
    </row>
    <row r="9438" spans="11:11">
      <c r="K9438" s="68"/>
    </row>
    <row r="9439" spans="11:11">
      <c r="K9439" s="68"/>
    </row>
    <row r="9440" spans="11:11">
      <c r="K9440" s="68"/>
    </row>
    <row r="9441" spans="11:11">
      <c r="K9441" s="68"/>
    </row>
    <row r="9442" spans="11:11">
      <c r="K9442" s="68"/>
    </row>
    <row r="9443" spans="11:11">
      <c r="K9443" s="68"/>
    </row>
    <row r="9444" spans="11:11">
      <c r="K9444" s="68"/>
    </row>
    <row r="9445" spans="11:11">
      <c r="K9445" s="68"/>
    </row>
    <row r="9446" spans="11:11">
      <c r="K9446" s="68"/>
    </row>
    <row r="9447" spans="11:11">
      <c r="K9447" s="68"/>
    </row>
    <row r="9448" spans="11:11">
      <c r="K9448" s="68"/>
    </row>
    <row r="9449" spans="11:11">
      <c r="K9449" s="68"/>
    </row>
    <row r="9450" spans="11:11">
      <c r="K9450" s="68"/>
    </row>
    <row r="9451" spans="11:11">
      <c r="K9451" s="68"/>
    </row>
    <row r="9452" spans="11:11">
      <c r="K9452" s="68"/>
    </row>
    <row r="9453" spans="11:11">
      <c r="K9453" s="68"/>
    </row>
    <row r="9454" spans="11:11">
      <c r="K9454" s="68"/>
    </row>
    <row r="9455" spans="11:11">
      <c r="K9455" s="68"/>
    </row>
    <row r="9456" spans="11:11">
      <c r="K9456" s="68"/>
    </row>
    <row r="9457" spans="11:11">
      <c r="K9457" s="68"/>
    </row>
    <row r="9458" spans="11:11">
      <c r="K9458" s="68"/>
    </row>
    <row r="9459" spans="11:11">
      <c r="K9459" s="68"/>
    </row>
    <row r="9460" spans="11:11">
      <c r="K9460" s="68"/>
    </row>
    <row r="9461" spans="11:11">
      <c r="K9461" s="68"/>
    </row>
    <row r="9462" spans="11:11">
      <c r="K9462" s="68"/>
    </row>
    <row r="9463" spans="11:11">
      <c r="K9463" s="68"/>
    </row>
    <row r="9464" spans="11:11">
      <c r="K9464" s="68"/>
    </row>
    <row r="9465" spans="11:11">
      <c r="K9465" s="68"/>
    </row>
    <row r="9466" spans="11:11">
      <c r="K9466" s="68"/>
    </row>
    <row r="9467" spans="11:11">
      <c r="K9467" s="68"/>
    </row>
    <row r="9468" spans="11:11">
      <c r="K9468" s="68"/>
    </row>
    <row r="9469" spans="11:11">
      <c r="K9469" s="68"/>
    </row>
    <row r="9470" spans="11:11">
      <c r="K9470" s="68"/>
    </row>
    <row r="9471" spans="11:11">
      <c r="K9471" s="68"/>
    </row>
    <row r="9472" spans="11:11">
      <c r="K9472" s="68"/>
    </row>
    <row r="9473" spans="11:11">
      <c r="K9473" s="68"/>
    </row>
    <row r="9474" spans="11:11">
      <c r="K9474" s="68"/>
    </row>
    <row r="9475" spans="11:11">
      <c r="K9475" s="68"/>
    </row>
    <row r="9476" spans="11:11">
      <c r="K9476" s="68"/>
    </row>
    <row r="9477" spans="11:11">
      <c r="K9477" s="68"/>
    </row>
    <row r="9478" spans="11:11">
      <c r="K9478" s="68"/>
    </row>
    <row r="9479" spans="11:11">
      <c r="K9479" s="68"/>
    </row>
    <row r="9480" spans="11:11">
      <c r="K9480" s="68"/>
    </row>
    <row r="9481" spans="11:11">
      <c r="K9481" s="68"/>
    </row>
    <row r="9482" spans="11:11">
      <c r="K9482" s="68"/>
    </row>
    <row r="9483" spans="11:11">
      <c r="K9483" s="68"/>
    </row>
    <row r="9484" spans="11:11">
      <c r="K9484" s="68"/>
    </row>
    <row r="9485" spans="11:11">
      <c r="K9485" s="68"/>
    </row>
    <row r="9486" spans="11:11">
      <c r="K9486" s="68"/>
    </row>
    <row r="9487" spans="11:11">
      <c r="K9487" s="68"/>
    </row>
    <row r="9488" spans="11:11">
      <c r="K9488" s="68"/>
    </row>
    <row r="9489" spans="11:11">
      <c r="K9489" s="68"/>
    </row>
    <row r="9490" spans="11:11">
      <c r="K9490" s="68"/>
    </row>
    <row r="9491" spans="11:11">
      <c r="K9491" s="68"/>
    </row>
    <row r="9492" spans="11:11">
      <c r="K9492" s="68"/>
    </row>
    <row r="9493" spans="11:11">
      <c r="K9493" s="68"/>
    </row>
    <row r="9494" spans="11:11">
      <c r="K9494" s="68"/>
    </row>
    <row r="9495" spans="11:11">
      <c r="K9495" s="68"/>
    </row>
    <row r="9496" spans="11:11">
      <c r="K9496" s="68"/>
    </row>
    <row r="9497" spans="11:11">
      <c r="K9497" s="68"/>
    </row>
    <row r="9498" spans="11:11">
      <c r="K9498" s="68"/>
    </row>
    <row r="9499" spans="11:11">
      <c r="K9499" s="68"/>
    </row>
    <row r="9500" spans="11:11">
      <c r="K9500" s="68"/>
    </row>
    <row r="9501" spans="11:11">
      <c r="K9501" s="68"/>
    </row>
    <row r="9502" spans="11:11">
      <c r="K9502" s="68"/>
    </row>
    <row r="9503" spans="11:11">
      <c r="K9503" s="68"/>
    </row>
    <row r="9504" spans="11:11">
      <c r="K9504" s="68"/>
    </row>
    <row r="9505" spans="11:11">
      <c r="K9505" s="68"/>
    </row>
    <row r="9506" spans="11:11">
      <c r="K9506" s="68"/>
    </row>
    <row r="9507" spans="11:11">
      <c r="K9507" s="68"/>
    </row>
    <row r="9508" spans="11:11">
      <c r="K9508" s="68"/>
    </row>
    <row r="9509" spans="11:11">
      <c r="K9509" s="68"/>
    </row>
    <row r="9510" spans="11:11">
      <c r="K9510" s="68"/>
    </row>
    <row r="9511" spans="11:11">
      <c r="K9511" s="68"/>
    </row>
    <row r="9512" spans="11:11">
      <c r="K9512" s="68"/>
    </row>
    <row r="9513" spans="11:11">
      <c r="K9513" s="68"/>
    </row>
    <row r="9514" spans="11:11">
      <c r="K9514" s="68"/>
    </row>
    <row r="9515" spans="11:11">
      <c r="K9515" s="68"/>
    </row>
    <row r="9516" spans="11:11">
      <c r="K9516" s="68"/>
    </row>
    <row r="9517" spans="11:11">
      <c r="K9517" s="68"/>
    </row>
    <row r="9518" spans="11:11">
      <c r="K9518" s="68"/>
    </row>
    <row r="9519" spans="11:11">
      <c r="K9519" s="68"/>
    </row>
    <row r="9520" spans="11:11">
      <c r="K9520" s="68"/>
    </row>
    <row r="9521" spans="11:11">
      <c r="K9521" s="68"/>
    </row>
    <row r="9522" spans="11:11">
      <c r="K9522" s="68"/>
    </row>
    <row r="9523" spans="11:11">
      <c r="K9523" s="68"/>
    </row>
    <row r="9524" spans="11:11">
      <c r="K9524" s="68"/>
    </row>
    <row r="9525" spans="11:11">
      <c r="K9525" s="68"/>
    </row>
    <row r="9526" spans="11:11">
      <c r="K9526" s="68"/>
    </row>
    <row r="9527" spans="11:11">
      <c r="K9527" s="68"/>
    </row>
    <row r="9528" spans="11:11">
      <c r="K9528" s="68"/>
    </row>
    <row r="9529" spans="11:11">
      <c r="K9529" s="68"/>
    </row>
    <row r="9530" spans="11:11">
      <c r="K9530" s="68"/>
    </row>
    <row r="9531" spans="11:11">
      <c r="K9531" s="68"/>
    </row>
    <row r="9532" spans="11:11">
      <c r="K9532" s="68"/>
    </row>
    <row r="9533" spans="11:11">
      <c r="K9533" s="68"/>
    </row>
    <row r="9534" spans="11:11">
      <c r="K9534" s="68"/>
    </row>
    <row r="9535" spans="11:11">
      <c r="K9535" s="68"/>
    </row>
    <row r="9536" spans="11:11">
      <c r="K9536" s="68"/>
    </row>
    <row r="9537" spans="11:11">
      <c r="K9537" s="68"/>
    </row>
    <row r="9538" spans="11:11">
      <c r="K9538" s="68"/>
    </row>
    <row r="9539" spans="11:11">
      <c r="K9539" s="68"/>
    </row>
    <row r="9540" spans="11:11">
      <c r="K9540" s="68"/>
    </row>
    <row r="9541" spans="11:11">
      <c r="K9541" s="68"/>
    </row>
    <row r="9542" spans="11:11">
      <c r="K9542" s="68"/>
    </row>
    <row r="9543" spans="11:11">
      <c r="K9543" s="68"/>
    </row>
    <row r="9544" spans="11:11">
      <c r="K9544" s="68"/>
    </row>
    <row r="9545" spans="11:11">
      <c r="K9545" s="68"/>
    </row>
    <row r="9546" spans="11:11">
      <c r="K9546" s="68"/>
    </row>
    <row r="9547" spans="11:11">
      <c r="K9547" s="68"/>
    </row>
    <row r="9548" spans="11:11">
      <c r="K9548" s="68"/>
    </row>
    <row r="9549" spans="11:11">
      <c r="K9549" s="68"/>
    </row>
    <row r="9550" spans="11:11">
      <c r="K9550" s="68"/>
    </row>
    <row r="9551" spans="11:11">
      <c r="K9551" s="68"/>
    </row>
    <row r="9552" spans="11:11">
      <c r="K9552" s="68"/>
    </row>
    <row r="9553" spans="11:11">
      <c r="K9553" s="68"/>
    </row>
    <row r="9554" spans="11:11">
      <c r="K9554" s="68"/>
    </row>
    <row r="9555" spans="11:11">
      <c r="K9555" s="68"/>
    </row>
    <row r="9556" spans="11:11">
      <c r="K9556" s="68"/>
    </row>
    <row r="9557" spans="11:11">
      <c r="K9557" s="68"/>
    </row>
    <row r="9558" spans="11:11">
      <c r="K9558" s="68"/>
    </row>
    <row r="9559" spans="11:11">
      <c r="K9559" s="68"/>
    </row>
    <row r="9560" spans="11:11">
      <c r="K9560" s="68"/>
    </row>
    <row r="9561" spans="11:11">
      <c r="K9561" s="68"/>
    </row>
    <row r="9562" spans="11:11">
      <c r="K9562" s="68"/>
    </row>
    <row r="9563" spans="11:11">
      <c r="K9563" s="68"/>
    </row>
    <row r="9564" spans="11:11">
      <c r="K9564" s="68"/>
    </row>
    <row r="9565" spans="11:11">
      <c r="K9565" s="68"/>
    </row>
    <row r="9566" spans="11:11">
      <c r="K9566" s="68"/>
    </row>
    <row r="9567" spans="11:11">
      <c r="K9567" s="68"/>
    </row>
    <row r="9568" spans="11:11">
      <c r="K9568" s="68"/>
    </row>
    <row r="9569" spans="11:11">
      <c r="K9569" s="68"/>
    </row>
    <row r="9570" spans="11:11">
      <c r="K9570" s="68"/>
    </row>
    <row r="9571" spans="11:11">
      <c r="K9571" s="68"/>
    </row>
    <row r="9572" spans="11:11">
      <c r="K9572" s="68"/>
    </row>
    <row r="9573" spans="11:11">
      <c r="K9573" s="68"/>
    </row>
    <row r="9574" spans="11:11">
      <c r="K9574" s="68"/>
    </row>
    <row r="9575" spans="11:11">
      <c r="K9575" s="68"/>
    </row>
    <row r="9576" spans="11:11">
      <c r="K9576" s="68"/>
    </row>
    <row r="9577" spans="11:11">
      <c r="K9577" s="68"/>
    </row>
    <row r="9578" spans="11:11">
      <c r="K9578" s="68"/>
    </row>
    <row r="9579" spans="11:11">
      <c r="K9579" s="68"/>
    </row>
    <row r="9580" spans="11:11">
      <c r="K9580" s="68"/>
    </row>
    <row r="9581" spans="11:11">
      <c r="K9581" s="68"/>
    </row>
    <row r="9582" spans="11:11">
      <c r="K9582" s="68"/>
    </row>
    <row r="9583" spans="11:11">
      <c r="K9583" s="68"/>
    </row>
    <row r="9584" spans="11:11">
      <c r="K9584" s="68"/>
    </row>
    <row r="9585" spans="11:11">
      <c r="K9585" s="68"/>
    </row>
    <row r="9586" spans="11:11">
      <c r="K9586" s="68"/>
    </row>
    <row r="9587" spans="11:11">
      <c r="K9587" s="68"/>
    </row>
    <row r="9588" spans="11:11">
      <c r="K9588" s="68"/>
    </row>
    <row r="9589" spans="11:11">
      <c r="K9589" s="68"/>
    </row>
    <row r="9590" spans="11:11">
      <c r="K9590" s="68"/>
    </row>
    <row r="9591" spans="11:11">
      <c r="K9591" s="68"/>
    </row>
    <row r="9592" spans="11:11">
      <c r="K9592" s="68"/>
    </row>
    <row r="9593" spans="11:11">
      <c r="K9593" s="68"/>
    </row>
    <row r="9594" spans="11:11">
      <c r="K9594" s="68"/>
    </row>
    <row r="9595" spans="11:11">
      <c r="K9595" s="68"/>
    </row>
    <row r="9596" spans="11:11">
      <c r="K9596" s="68"/>
    </row>
    <row r="9597" spans="11:11">
      <c r="K9597" s="68"/>
    </row>
    <row r="9598" spans="11:11">
      <c r="K9598" s="68"/>
    </row>
    <row r="9599" spans="11:11">
      <c r="K9599" s="68"/>
    </row>
    <row r="9600" spans="11:11">
      <c r="K9600" s="68"/>
    </row>
    <row r="9601" spans="11:11">
      <c r="K9601" s="68"/>
    </row>
    <row r="9602" spans="11:11">
      <c r="K9602" s="68"/>
    </row>
    <row r="9603" spans="11:11">
      <c r="K9603" s="68"/>
    </row>
    <row r="9604" spans="11:11">
      <c r="K9604" s="68"/>
    </row>
    <row r="9605" spans="11:11">
      <c r="K9605" s="68"/>
    </row>
    <row r="9606" spans="11:11">
      <c r="K9606" s="68"/>
    </row>
    <row r="9607" spans="11:11">
      <c r="K9607" s="68"/>
    </row>
    <row r="9608" spans="11:11">
      <c r="K9608" s="68"/>
    </row>
    <row r="9609" spans="11:11">
      <c r="K9609" s="68"/>
    </row>
    <row r="9610" spans="11:11">
      <c r="K9610" s="68"/>
    </row>
    <row r="9611" spans="11:11">
      <c r="K9611" s="68"/>
    </row>
    <row r="9612" spans="11:11">
      <c r="K9612" s="68"/>
    </row>
    <row r="9613" spans="11:11">
      <c r="K9613" s="68"/>
    </row>
    <row r="9614" spans="11:11">
      <c r="K9614" s="68"/>
    </row>
    <row r="9615" spans="11:11">
      <c r="K9615" s="68"/>
    </row>
    <row r="9616" spans="11:11">
      <c r="K9616" s="68"/>
    </row>
    <row r="9617" spans="11:11">
      <c r="K9617" s="68"/>
    </row>
    <row r="9618" spans="11:11">
      <c r="K9618" s="68"/>
    </row>
    <row r="9619" spans="11:11">
      <c r="K9619" s="68"/>
    </row>
    <row r="9620" spans="11:11">
      <c r="K9620" s="68"/>
    </row>
    <row r="9621" spans="11:11">
      <c r="K9621" s="68"/>
    </row>
    <row r="9622" spans="11:11">
      <c r="K9622" s="68"/>
    </row>
    <row r="9623" spans="11:11">
      <c r="K9623" s="68"/>
    </row>
    <row r="9624" spans="11:11">
      <c r="K9624" s="68"/>
    </row>
    <row r="9625" spans="11:11">
      <c r="K9625" s="68"/>
    </row>
    <row r="9626" spans="11:11">
      <c r="K9626" s="68"/>
    </row>
    <row r="9627" spans="11:11">
      <c r="K9627" s="68"/>
    </row>
    <row r="9628" spans="11:11">
      <c r="K9628" s="68"/>
    </row>
    <row r="9629" spans="11:11">
      <c r="K9629" s="68"/>
    </row>
    <row r="9630" spans="11:11">
      <c r="K9630" s="68"/>
    </row>
    <row r="9631" spans="11:11">
      <c r="K9631" s="68"/>
    </row>
    <row r="9632" spans="11:11">
      <c r="K9632" s="68"/>
    </row>
    <row r="9633" spans="11:11">
      <c r="K9633" s="68"/>
    </row>
    <row r="9634" spans="11:11">
      <c r="K9634" s="68"/>
    </row>
    <row r="9635" spans="11:11">
      <c r="K9635" s="68"/>
    </row>
    <row r="9636" spans="11:11">
      <c r="K9636" s="68"/>
    </row>
    <row r="9637" spans="11:11">
      <c r="K9637" s="68"/>
    </row>
    <row r="9638" spans="11:11">
      <c r="K9638" s="68"/>
    </row>
    <row r="9639" spans="11:11">
      <c r="K9639" s="68"/>
    </row>
    <row r="9640" spans="11:11">
      <c r="K9640" s="68"/>
    </row>
    <row r="9641" spans="11:11">
      <c r="K9641" s="68"/>
    </row>
    <row r="9642" spans="11:11">
      <c r="K9642" s="68"/>
    </row>
    <row r="9643" spans="11:11">
      <c r="K9643" s="68"/>
    </row>
    <row r="9644" spans="11:11">
      <c r="K9644" s="68"/>
    </row>
    <row r="9645" spans="11:11">
      <c r="K9645" s="68"/>
    </row>
    <row r="9646" spans="11:11">
      <c r="K9646" s="68"/>
    </row>
    <row r="9647" spans="11:11">
      <c r="K9647" s="68"/>
    </row>
    <row r="9648" spans="11:11">
      <c r="K9648" s="68"/>
    </row>
    <row r="9649" spans="11:11">
      <c r="K9649" s="68"/>
    </row>
    <row r="9650" spans="11:11">
      <c r="K9650" s="68"/>
    </row>
    <row r="9651" spans="11:11">
      <c r="K9651" s="68"/>
    </row>
    <row r="9652" spans="11:11">
      <c r="K9652" s="68"/>
    </row>
    <row r="9653" spans="11:11">
      <c r="K9653" s="68"/>
    </row>
    <row r="9654" spans="11:11">
      <c r="K9654" s="68"/>
    </row>
    <row r="9655" spans="11:11">
      <c r="K9655" s="68"/>
    </row>
    <row r="9656" spans="11:11">
      <c r="K9656" s="68"/>
    </row>
    <row r="9657" spans="11:11">
      <c r="K9657" s="68"/>
    </row>
    <row r="9658" spans="11:11">
      <c r="K9658" s="68"/>
    </row>
    <row r="9659" spans="11:11">
      <c r="K9659" s="68"/>
    </row>
    <row r="9660" spans="11:11">
      <c r="K9660" s="68"/>
    </row>
    <row r="9661" spans="11:11">
      <c r="K9661" s="68"/>
    </row>
    <row r="9662" spans="11:11">
      <c r="K9662" s="68"/>
    </row>
    <row r="9663" spans="11:11">
      <c r="K9663" s="68"/>
    </row>
    <row r="9664" spans="11:11">
      <c r="K9664" s="68"/>
    </row>
    <row r="9665" spans="11:11">
      <c r="K9665" s="68"/>
    </row>
    <row r="9666" spans="11:11">
      <c r="K9666" s="68"/>
    </row>
    <row r="9667" spans="11:11">
      <c r="K9667" s="68"/>
    </row>
    <row r="9668" spans="11:11">
      <c r="K9668" s="68"/>
    </row>
    <row r="9669" spans="11:11">
      <c r="K9669" s="68"/>
    </row>
    <row r="9670" spans="11:11">
      <c r="K9670" s="68"/>
    </row>
    <row r="9671" spans="11:11">
      <c r="K9671" s="68"/>
    </row>
    <row r="9672" spans="11:11">
      <c r="K9672" s="68"/>
    </row>
    <row r="9673" spans="11:11">
      <c r="K9673" s="68"/>
    </row>
    <row r="9674" spans="11:11">
      <c r="K9674" s="68"/>
    </row>
    <row r="9675" spans="11:11">
      <c r="K9675" s="68"/>
    </row>
    <row r="9676" spans="11:11">
      <c r="K9676" s="68"/>
    </row>
    <row r="9677" spans="11:11">
      <c r="K9677" s="68"/>
    </row>
    <row r="9678" spans="11:11">
      <c r="K9678" s="68"/>
    </row>
    <row r="9679" spans="11:11">
      <c r="K9679" s="68"/>
    </row>
    <row r="9680" spans="11:11">
      <c r="K9680" s="68"/>
    </row>
    <row r="9681" spans="11:11">
      <c r="K9681" s="68"/>
    </row>
    <row r="9682" spans="11:11">
      <c r="K9682" s="68"/>
    </row>
    <row r="9683" spans="11:11">
      <c r="K9683" s="68"/>
    </row>
    <row r="9684" spans="11:11">
      <c r="K9684" s="68"/>
    </row>
    <row r="9685" spans="11:11">
      <c r="K9685" s="68"/>
    </row>
    <row r="9686" spans="11:11">
      <c r="K9686" s="68"/>
    </row>
    <row r="9687" spans="11:11">
      <c r="K9687" s="68"/>
    </row>
    <row r="9688" spans="11:11">
      <c r="K9688" s="68"/>
    </row>
    <row r="9689" spans="11:11">
      <c r="K9689" s="68"/>
    </row>
    <row r="9690" spans="11:11">
      <c r="K9690" s="68"/>
    </row>
    <row r="9691" spans="11:11">
      <c r="K9691" s="68"/>
    </row>
    <row r="9692" spans="11:11">
      <c r="K9692" s="68"/>
    </row>
    <row r="9693" spans="11:11">
      <c r="K9693" s="68"/>
    </row>
    <row r="9694" spans="11:11">
      <c r="K9694" s="68"/>
    </row>
    <row r="9695" spans="11:11">
      <c r="K9695" s="68"/>
    </row>
    <row r="9696" spans="11:11">
      <c r="K9696" s="68"/>
    </row>
    <row r="9697" spans="11:11">
      <c r="K9697" s="68"/>
    </row>
    <row r="9698" spans="11:11">
      <c r="K9698" s="68"/>
    </row>
    <row r="9699" spans="11:11">
      <c r="K9699" s="68"/>
    </row>
    <row r="9700" spans="11:11">
      <c r="K9700" s="68"/>
    </row>
    <row r="9701" spans="11:11">
      <c r="K9701" s="68"/>
    </row>
    <row r="9702" spans="11:11">
      <c r="K9702" s="68"/>
    </row>
    <row r="9703" spans="11:11">
      <c r="K9703" s="68"/>
    </row>
    <row r="9704" spans="11:11">
      <c r="K9704" s="68"/>
    </row>
    <row r="9705" spans="11:11">
      <c r="K9705" s="68"/>
    </row>
    <row r="9706" spans="11:11">
      <c r="K9706" s="68"/>
    </row>
    <row r="9707" spans="11:11">
      <c r="K9707" s="68"/>
    </row>
    <row r="9708" spans="11:11">
      <c r="K9708" s="68"/>
    </row>
    <row r="9709" spans="11:11">
      <c r="K9709" s="68"/>
    </row>
    <row r="9710" spans="11:11">
      <c r="K9710" s="68"/>
    </row>
    <row r="9711" spans="11:11">
      <c r="K9711" s="68"/>
    </row>
    <row r="9712" spans="11:11">
      <c r="K9712" s="68"/>
    </row>
    <row r="9713" spans="11:11">
      <c r="K9713" s="68"/>
    </row>
    <row r="9714" spans="11:11">
      <c r="K9714" s="68"/>
    </row>
    <row r="9715" spans="11:11">
      <c r="K9715" s="68"/>
    </row>
    <row r="9716" spans="11:11">
      <c r="K9716" s="68"/>
    </row>
    <row r="9717" spans="11:11">
      <c r="K9717" s="68"/>
    </row>
    <row r="9718" spans="11:11">
      <c r="K9718" s="68"/>
    </row>
    <row r="9719" spans="11:11">
      <c r="K9719" s="68"/>
    </row>
    <row r="9720" spans="11:11">
      <c r="K9720" s="68"/>
    </row>
    <row r="9721" spans="11:11">
      <c r="K9721" s="68"/>
    </row>
    <row r="9722" spans="11:11">
      <c r="K9722" s="68"/>
    </row>
    <row r="9723" spans="11:11">
      <c r="K9723" s="68"/>
    </row>
    <row r="9724" spans="11:11">
      <c r="K9724" s="68"/>
    </row>
    <row r="9725" spans="11:11">
      <c r="K9725" s="68"/>
    </row>
    <row r="9726" spans="11:11">
      <c r="K9726" s="68"/>
    </row>
    <row r="9727" spans="11:11">
      <c r="K9727" s="68"/>
    </row>
    <row r="9728" spans="11:11">
      <c r="K9728" s="68"/>
    </row>
    <row r="9729" spans="11:11">
      <c r="K9729" s="68"/>
    </row>
    <row r="9730" spans="11:11">
      <c r="K9730" s="68"/>
    </row>
    <row r="9731" spans="11:11">
      <c r="K9731" s="68"/>
    </row>
    <row r="9732" spans="11:11">
      <c r="K9732" s="68"/>
    </row>
    <row r="9733" spans="11:11">
      <c r="K9733" s="68"/>
    </row>
    <row r="9734" spans="11:11">
      <c r="K9734" s="68"/>
    </row>
    <row r="9735" spans="11:11">
      <c r="K9735" s="68"/>
    </row>
    <row r="9736" spans="11:11">
      <c r="K9736" s="68"/>
    </row>
    <row r="9737" spans="11:11">
      <c r="K9737" s="68"/>
    </row>
    <row r="9738" spans="11:11">
      <c r="K9738" s="68"/>
    </row>
    <row r="9739" spans="11:11">
      <c r="K9739" s="68"/>
    </row>
    <row r="9740" spans="11:11">
      <c r="K9740" s="68"/>
    </row>
    <row r="9741" spans="11:11">
      <c r="K9741" s="68"/>
    </row>
    <row r="9742" spans="11:11">
      <c r="K9742" s="68"/>
    </row>
    <row r="9743" spans="11:11">
      <c r="K9743" s="68"/>
    </row>
    <row r="9744" spans="11:11">
      <c r="K9744" s="68"/>
    </row>
    <row r="9745" spans="11:11">
      <c r="K9745" s="68"/>
    </row>
    <row r="9746" spans="11:11">
      <c r="K9746" s="68"/>
    </row>
    <row r="9747" spans="11:11">
      <c r="K9747" s="68"/>
    </row>
    <row r="9748" spans="11:11">
      <c r="K9748" s="68"/>
    </row>
    <row r="9749" spans="11:11">
      <c r="K9749" s="68"/>
    </row>
    <row r="9750" spans="11:11">
      <c r="K9750" s="68"/>
    </row>
    <row r="9751" spans="11:11">
      <c r="K9751" s="68"/>
    </row>
    <row r="9752" spans="11:11">
      <c r="K9752" s="68"/>
    </row>
    <row r="9753" spans="11:11">
      <c r="K9753" s="68"/>
    </row>
    <row r="9754" spans="11:11">
      <c r="K9754" s="68"/>
    </row>
    <row r="9755" spans="11:11">
      <c r="K9755" s="68"/>
    </row>
    <row r="9756" spans="11:11">
      <c r="K9756" s="68"/>
    </row>
    <row r="9757" spans="11:11">
      <c r="K9757" s="68"/>
    </row>
    <row r="9758" spans="11:11">
      <c r="K9758" s="68"/>
    </row>
    <row r="9759" spans="11:11">
      <c r="K9759" s="68"/>
    </row>
    <row r="9760" spans="11:11">
      <c r="K9760" s="68"/>
    </row>
    <row r="9761" spans="11:11">
      <c r="K9761" s="68"/>
    </row>
    <row r="9762" spans="11:11">
      <c r="K9762" s="68"/>
    </row>
    <row r="9763" spans="11:11">
      <c r="K9763" s="68"/>
    </row>
    <row r="9764" spans="11:11">
      <c r="K9764" s="68"/>
    </row>
    <row r="9765" spans="11:11">
      <c r="K9765" s="68"/>
    </row>
    <row r="9766" spans="11:11">
      <c r="K9766" s="68"/>
    </row>
    <row r="9767" spans="11:11">
      <c r="K9767" s="68"/>
    </row>
    <row r="9768" spans="11:11">
      <c r="K9768" s="68"/>
    </row>
    <row r="9769" spans="11:11">
      <c r="K9769" s="68"/>
    </row>
    <row r="9770" spans="11:11">
      <c r="K9770" s="68"/>
    </row>
    <row r="9771" spans="11:11">
      <c r="K9771" s="68"/>
    </row>
    <row r="9772" spans="11:11">
      <c r="K9772" s="68"/>
    </row>
    <row r="9773" spans="11:11">
      <c r="K9773" s="68"/>
    </row>
    <row r="9774" spans="11:11">
      <c r="K9774" s="68"/>
    </row>
    <row r="9775" spans="11:11">
      <c r="K9775" s="68"/>
    </row>
    <row r="9776" spans="11:11">
      <c r="K9776" s="68"/>
    </row>
    <row r="9777" spans="11:11">
      <c r="K9777" s="68"/>
    </row>
    <row r="9778" spans="11:11">
      <c r="K9778" s="68"/>
    </row>
    <row r="9779" spans="11:11">
      <c r="K9779" s="68"/>
    </row>
    <row r="9780" spans="11:11">
      <c r="K9780" s="68"/>
    </row>
    <row r="9781" spans="11:11">
      <c r="K9781" s="68"/>
    </row>
    <row r="9782" spans="11:11">
      <c r="K9782" s="68"/>
    </row>
    <row r="9783" spans="11:11">
      <c r="K9783" s="68"/>
    </row>
    <row r="9784" spans="11:11">
      <c r="K9784" s="68"/>
    </row>
    <row r="9785" spans="11:11">
      <c r="K9785" s="68"/>
    </row>
    <row r="9786" spans="11:11">
      <c r="K9786" s="68"/>
    </row>
    <row r="9787" spans="11:11">
      <c r="K9787" s="68"/>
    </row>
    <row r="9788" spans="11:11">
      <c r="K9788" s="68"/>
    </row>
    <row r="9789" spans="11:11">
      <c r="K9789" s="68"/>
    </row>
    <row r="9790" spans="11:11">
      <c r="K9790" s="68"/>
    </row>
    <row r="9791" spans="11:11">
      <c r="K9791" s="68"/>
    </row>
    <row r="9792" spans="11:11">
      <c r="K9792" s="68"/>
    </row>
    <row r="9793" spans="11:11">
      <c r="K9793" s="68"/>
    </row>
    <row r="9794" spans="11:11">
      <c r="K9794" s="68"/>
    </row>
    <row r="9795" spans="11:11">
      <c r="K9795" s="68"/>
    </row>
    <row r="9796" spans="11:11">
      <c r="K9796" s="68"/>
    </row>
    <row r="9797" spans="11:11">
      <c r="K9797" s="68"/>
    </row>
    <row r="9798" spans="11:11">
      <c r="K9798" s="68"/>
    </row>
    <row r="9799" spans="11:11">
      <c r="K9799" s="68"/>
    </row>
    <row r="9800" spans="11:11">
      <c r="K9800" s="68"/>
    </row>
    <row r="9801" spans="11:11">
      <c r="K9801" s="68"/>
    </row>
    <row r="9802" spans="11:11">
      <c r="K9802" s="68"/>
    </row>
    <row r="9803" spans="11:11">
      <c r="K9803" s="68"/>
    </row>
    <row r="9804" spans="11:11">
      <c r="K9804" s="68"/>
    </row>
    <row r="9805" spans="11:11">
      <c r="K9805" s="68"/>
    </row>
    <row r="9806" spans="11:11">
      <c r="K9806" s="68"/>
    </row>
    <row r="9807" spans="11:11">
      <c r="K9807" s="68"/>
    </row>
    <row r="9808" spans="11:11">
      <c r="K9808" s="68"/>
    </row>
    <row r="9809" spans="11:11">
      <c r="K9809" s="68"/>
    </row>
    <row r="9810" spans="11:11">
      <c r="K9810" s="68"/>
    </row>
    <row r="9811" spans="11:11">
      <c r="K9811" s="68"/>
    </row>
    <row r="9812" spans="11:11">
      <c r="K9812" s="68"/>
    </row>
    <row r="9813" spans="11:11">
      <c r="K9813" s="68"/>
    </row>
    <row r="9814" spans="11:11">
      <c r="K9814" s="68"/>
    </row>
    <row r="9815" spans="11:11">
      <c r="K9815" s="68"/>
    </row>
    <row r="9816" spans="11:11">
      <c r="K9816" s="68"/>
    </row>
    <row r="9817" spans="11:11">
      <c r="K9817" s="68"/>
    </row>
    <row r="9818" spans="11:11">
      <c r="K9818" s="68"/>
    </row>
    <row r="9819" spans="11:11">
      <c r="K9819" s="68"/>
    </row>
    <row r="9820" spans="11:11">
      <c r="K9820" s="68"/>
    </row>
    <row r="9821" spans="11:11">
      <c r="K9821" s="68"/>
    </row>
    <row r="9822" spans="11:11">
      <c r="K9822" s="68"/>
    </row>
    <row r="9823" spans="11:11">
      <c r="K9823" s="68"/>
    </row>
    <row r="9824" spans="11:11">
      <c r="K9824" s="68"/>
    </row>
    <row r="9825" spans="11:11">
      <c r="K9825" s="68"/>
    </row>
    <row r="9826" spans="11:11">
      <c r="K9826" s="68"/>
    </row>
    <row r="9827" spans="11:11">
      <c r="K9827" s="68"/>
    </row>
    <row r="9828" spans="11:11">
      <c r="K9828" s="68"/>
    </row>
    <row r="9829" spans="11:11">
      <c r="K9829" s="68"/>
    </row>
    <row r="9830" spans="11:11">
      <c r="K9830" s="68"/>
    </row>
    <row r="9831" spans="11:11">
      <c r="K9831" s="68"/>
    </row>
    <row r="9832" spans="11:11">
      <c r="K9832" s="68"/>
    </row>
    <row r="9833" spans="11:11">
      <c r="K9833" s="68"/>
    </row>
    <row r="9834" spans="11:11">
      <c r="K9834" s="68"/>
    </row>
    <row r="9835" spans="11:11">
      <c r="K9835" s="68"/>
    </row>
    <row r="9836" spans="11:11">
      <c r="K9836" s="68"/>
    </row>
    <row r="9837" spans="11:11">
      <c r="K9837" s="68"/>
    </row>
    <row r="9838" spans="11:11">
      <c r="K9838" s="68"/>
    </row>
    <row r="9839" spans="11:11">
      <c r="K9839" s="68"/>
    </row>
    <row r="9840" spans="11:11">
      <c r="K9840" s="68"/>
    </row>
    <row r="9841" spans="11:11">
      <c r="K9841" s="68"/>
    </row>
    <row r="9842" spans="11:11">
      <c r="K9842" s="68"/>
    </row>
    <row r="9843" spans="11:11">
      <c r="K9843" s="68"/>
    </row>
    <row r="9844" spans="11:11">
      <c r="K9844" s="68"/>
    </row>
    <row r="9845" spans="11:11">
      <c r="K9845" s="68"/>
    </row>
    <row r="9846" spans="11:11">
      <c r="K9846" s="68"/>
    </row>
    <row r="9847" spans="11:11">
      <c r="K9847" s="68"/>
    </row>
    <row r="9848" spans="11:11">
      <c r="K9848" s="68"/>
    </row>
    <row r="9849" spans="11:11">
      <c r="K9849" s="68"/>
    </row>
    <row r="9850" spans="11:11">
      <c r="K9850" s="68"/>
    </row>
    <row r="9851" spans="11:11">
      <c r="K9851" s="68"/>
    </row>
    <row r="9852" spans="11:11">
      <c r="K9852" s="68"/>
    </row>
    <row r="9853" spans="11:11">
      <c r="K9853" s="68"/>
    </row>
    <row r="9854" spans="11:11">
      <c r="K9854" s="68"/>
    </row>
    <row r="9855" spans="11:11">
      <c r="K9855" s="68"/>
    </row>
    <row r="9856" spans="11:11">
      <c r="K9856" s="68"/>
    </row>
    <row r="9857" spans="11:11">
      <c r="K9857" s="68"/>
    </row>
    <row r="9858" spans="11:11">
      <c r="K9858" s="68"/>
    </row>
    <row r="9859" spans="11:11">
      <c r="K9859" s="68"/>
    </row>
    <row r="9860" spans="11:11">
      <c r="K9860" s="68"/>
    </row>
    <row r="9861" spans="11:11">
      <c r="K9861" s="68"/>
    </row>
    <row r="9862" spans="11:11">
      <c r="K9862" s="68"/>
    </row>
    <row r="9863" spans="11:11">
      <c r="K9863" s="68"/>
    </row>
    <row r="9864" spans="11:11">
      <c r="K9864" s="68"/>
    </row>
    <row r="9865" spans="11:11">
      <c r="K9865" s="68"/>
    </row>
    <row r="9866" spans="11:11">
      <c r="K9866" s="68"/>
    </row>
    <row r="9867" spans="11:11">
      <c r="K9867" s="68"/>
    </row>
    <row r="9868" spans="11:11">
      <c r="K9868" s="68"/>
    </row>
    <row r="9869" spans="11:11">
      <c r="K9869" s="68"/>
    </row>
    <row r="9870" spans="11:11">
      <c r="K9870" s="68"/>
    </row>
    <row r="9871" spans="11:11">
      <c r="K9871" s="68"/>
    </row>
    <row r="9872" spans="11:11">
      <c r="K9872" s="68"/>
    </row>
    <row r="9873" spans="11:11">
      <c r="K9873" s="68"/>
    </row>
    <row r="9874" spans="11:11">
      <c r="K9874" s="68"/>
    </row>
    <row r="9875" spans="11:11">
      <c r="K9875" s="68"/>
    </row>
    <row r="9876" spans="11:11">
      <c r="K9876" s="68"/>
    </row>
    <row r="9877" spans="11:11">
      <c r="K9877" s="68"/>
    </row>
    <row r="9878" spans="11:11">
      <c r="K9878" s="68"/>
    </row>
    <row r="9879" spans="11:11">
      <c r="K9879" s="68"/>
    </row>
    <row r="9880" spans="11:11">
      <c r="K9880" s="68"/>
    </row>
    <row r="9881" spans="11:11">
      <c r="K9881" s="68"/>
    </row>
    <row r="9882" spans="11:11">
      <c r="K9882" s="68"/>
    </row>
    <row r="9883" spans="11:11">
      <c r="K9883" s="68"/>
    </row>
    <row r="9884" spans="11:11">
      <c r="K9884" s="68"/>
    </row>
    <row r="9885" spans="11:11">
      <c r="K9885" s="68"/>
    </row>
    <row r="9886" spans="11:11">
      <c r="K9886" s="68"/>
    </row>
    <row r="9887" spans="11:11">
      <c r="K9887" s="68"/>
    </row>
    <row r="9888" spans="11:11">
      <c r="K9888" s="68"/>
    </row>
    <row r="9889" spans="11:11">
      <c r="K9889" s="68"/>
    </row>
    <row r="9890" spans="11:11">
      <c r="K9890" s="68"/>
    </row>
    <row r="9891" spans="11:11">
      <c r="K9891" s="68"/>
    </row>
    <row r="9892" spans="11:11">
      <c r="K9892" s="68"/>
    </row>
    <row r="9893" spans="11:11">
      <c r="K9893" s="68"/>
    </row>
    <row r="9894" spans="11:11">
      <c r="K9894" s="68"/>
    </row>
    <row r="9895" spans="11:11">
      <c r="K9895" s="68"/>
    </row>
    <row r="9896" spans="11:11">
      <c r="K9896" s="68"/>
    </row>
    <row r="9897" spans="11:11">
      <c r="K9897" s="68"/>
    </row>
    <row r="9898" spans="11:11">
      <c r="K9898" s="68"/>
    </row>
    <row r="9899" spans="11:11">
      <c r="K9899" s="68"/>
    </row>
    <row r="9900" spans="11:11">
      <c r="K9900" s="68"/>
    </row>
    <row r="9901" spans="11:11">
      <c r="K9901" s="68"/>
    </row>
    <row r="9902" spans="11:11">
      <c r="K9902" s="68"/>
    </row>
    <row r="9903" spans="11:11">
      <c r="K9903" s="68"/>
    </row>
    <row r="9904" spans="11:11">
      <c r="K9904" s="68"/>
    </row>
    <row r="9905" spans="11:11">
      <c r="K9905" s="68"/>
    </row>
    <row r="9906" spans="11:11">
      <c r="K9906" s="68"/>
    </row>
    <row r="9907" spans="11:11">
      <c r="K9907" s="68"/>
    </row>
    <row r="9908" spans="11:11">
      <c r="K9908" s="68"/>
    </row>
    <row r="9909" spans="11:11">
      <c r="K9909" s="68"/>
    </row>
    <row r="9910" spans="11:11">
      <c r="K9910" s="68"/>
    </row>
    <row r="9911" spans="11:11">
      <c r="K9911" s="68"/>
    </row>
    <row r="9912" spans="11:11">
      <c r="K9912" s="68"/>
    </row>
    <row r="9913" spans="11:11">
      <c r="K9913" s="68"/>
    </row>
    <row r="9914" spans="11:11">
      <c r="K9914" s="68"/>
    </row>
    <row r="9915" spans="11:11">
      <c r="K9915" s="68"/>
    </row>
    <row r="9916" spans="11:11">
      <c r="K9916" s="68"/>
    </row>
    <row r="9917" spans="11:11">
      <c r="K9917" s="68"/>
    </row>
    <row r="9918" spans="11:11">
      <c r="K9918" s="68"/>
    </row>
    <row r="9919" spans="11:11">
      <c r="K9919" s="68"/>
    </row>
    <row r="9920" spans="11:11">
      <c r="K9920" s="68"/>
    </row>
    <row r="9921" spans="11:11">
      <c r="K9921" s="68"/>
    </row>
    <row r="9922" spans="11:11">
      <c r="K9922" s="68"/>
    </row>
    <row r="9923" spans="11:11">
      <c r="K9923" s="68"/>
    </row>
    <row r="9924" spans="11:11">
      <c r="K9924" s="68"/>
    </row>
    <row r="9925" spans="11:11">
      <c r="K9925" s="68"/>
    </row>
    <row r="9926" spans="11:11">
      <c r="K9926" s="68"/>
    </row>
    <row r="9927" spans="11:11">
      <c r="K9927" s="68"/>
    </row>
    <row r="9928" spans="11:11">
      <c r="K9928" s="68"/>
    </row>
    <row r="9929" spans="11:11">
      <c r="K9929" s="68"/>
    </row>
    <row r="9930" spans="11:11">
      <c r="K9930" s="68"/>
    </row>
    <row r="9931" spans="11:11">
      <c r="K9931" s="68"/>
    </row>
    <row r="9932" spans="11:11">
      <c r="K9932" s="68"/>
    </row>
    <row r="9933" spans="11:11">
      <c r="K9933" s="68"/>
    </row>
    <row r="9934" spans="11:11">
      <c r="K9934" s="68"/>
    </row>
    <row r="9935" spans="11:11">
      <c r="K9935" s="68"/>
    </row>
    <row r="9936" spans="11:11">
      <c r="K9936" s="68"/>
    </row>
    <row r="9937" spans="11:11">
      <c r="K9937" s="68"/>
    </row>
    <row r="9938" spans="11:11">
      <c r="K9938" s="68"/>
    </row>
    <row r="9939" spans="11:11">
      <c r="K9939" s="68"/>
    </row>
    <row r="9940" spans="11:11">
      <c r="K9940" s="68"/>
    </row>
    <row r="9941" spans="11:11">
      <c r="K9941" s="68"/>
    </row>
    <row r="9942" spans="11:11">
      <c r="K9942" s="68"/>
    </row>
    <row r="9943" spans="11:11">
      <c r="K9943" s="68"/>
    </row>
    <row r="9944" spans="11:11">
      <c r="K9944" s="68"/>
    </row>
    <row r="9945" spans="11:11">
      <c r="K9945" s="68"/>
    </row>
    <row r="9946" spans="11:11">
      <c r="K9946" s="68"/>
    </row>
    <row r="9947" spans="11:11">
      <c r="K9947" s="68"/>
    </row>
    <row r="9948" spans="11:11">
      <c r="K9948" s="68"/>
    </row>
    <row r="9949" spans="11:11">
      <c r="K9949" s="68"/>
    </row>
    <row r="9950" spans="11:11">
      <c r="K9950" s="68"/>
    </row>
    <row r="9951" spans="11:11">
      <c r="K9951" s="68"/>
    </row>
    <row r="9952" spans="11:11">
      <c r="K9952" s="68"/>
    </row>
    <row r="9953" spans="11:11">
      <c r="K9953" s="68"/>
    </row>
    <row r="9954" spans="11:11">
      <c r="K9954" s="68"/>
    </row>
    <row r="9955" spans="11:11">
      <c r="K9955" s="68"/>
    </row>
    <row r="9956" spans="11:11">
      <c r="K9956" s="68"/>
    </row>
    <row r="9957" spans="11:11">
      <c r="K9957" s="68"/>
    </row>
    <row r="9958" spans="11:11">
      <c r="K9958" s="68"/>
    </row>
    <row r="9959" spans="11:11">
      <c r="K9959" s="68"/>
    </row>
    <row r="9960" spans="11:11">
      <c r="K9960" s="68"/>
    </row>
    <row r="9961" spans="11:11">
      <c r="K9961" s="68"/>
    </row>
    <row r="9962" spans="11:11">
      <c r="K9962" s="68"/>
    </row>
    <row r="9963" spans="11:11">
      <c r="K9963" s="68"/>
    </row>
    <row r="9964" spans="11:11">
      <c r="K9964" s="68"/>
    </row>
    <row r="9965" spans="11:11">
      <c r="K9965" s="68"/>
    </row>
    <row r="9966" spans="11:11">
      <c r="K9966" s="68"/>
    </row>
    <row r="9967" spans="11:11">
      <c r="K9967" s="68"/>
    </row>
    <row r="9968" spans="11:11">
      <c r="K9968" s="68"/>
    </row>
    <row r="9969" spans="11:11">
      <c r="K9969" s="68"/>
    </row>
    <row r="9970" spans="11:11">
      <c r="K9970" s="68"/>
    </row>
    <row r="9971" spans="11:11">
      <c r="K9971" s="68"/>
    </row>
    <row r="9972" spans="11:11">
      <c r="K9972" s="68"/>
    </row>
    <row r="9973" spans="11:11">
      <c r="K9973" s="68"/>
    </row>
    <row r="9974" spans="11:11">
      <c r="K9974" s="68"/>
    </row>
    <row r="9975" spans="11:11">
      <c r="K9975" s="68"/>
    </row>
    <row r="9976" spans="11:11">
      <c r="K9976" s="68"/>
    </row>
    <row r="9977" spans="11:11">
      <c r="K9977" s="68"/>
    </row>
    <row r="9978" spans="11:11">
      <c r="K9978" s="68"/>
    </row>
    <row r="9979" spans="11:11">
      <c r="K9979" s="68"/>
    </row>
    <row r="9980" spans="11:11">
      <c r="K9980" s="68"/>
    </row>
    <row r="9981" spans="11:11">
      <c r="K9981" s="68"/>
    </row>
    <row r="9982" spans="11:11">
      <c r="K9982" s="68"/>
    </row>
    <row r="9983" spans="11:11">
      <c r="K9983" s="68"/>
    </row>
    <row r="9984" spans="11:11">
      <c r="K9984" s="68"/>
    </row>
    <row r="9985" spans="11:11">
      <c r="K9985" s="68"/>
    </row>
    <row r="9986" spans="11:11">
      <c r="K9986" s="68"/>
    </row>
    <row r="9987" spans="11:11">
      <c r="K9987" s="68"/>
    </row>
    <row r="9988" spans="11:11">
      <c r="K9988" s="68"/>
    </row>
    <row r="9989" spans="11:11">
      <c r="K9989" s="68"/>
    </row>
    <row r="9990" spans="11:11">
      <c r="K9990" s="68"/>
    </row>
    <row r="9991" spans="11:11">
      <c r="K9991" s="68"/>
    </row>
    <row r="9992" spans="11:11">
      <c r="K9992" s="68"/>
    </row>
    <row r="9993" spans="11:11">
      <c r="K9993" s="68"/>
    </row>
    <row r="9994" spans="11:11">
      <c r="K9994" s="68"/>
    </row>
    <row r="9995" spans="11:11">
      <c r="K9995" s="68"/>
    </row>
    <row r="9996" spans="11:11">
      <c r="K9996" s="68"/>
    </row>
    <row r="9997" spans="11:11">
      <c r="K9997" s="68"/>
    </row>
    <row r="9998" spans="11:11">
      <c r="K9998" s="68"/>
    </row>
    <row r="9999" spans="11:11">
      <c r="K9999" s="68"/>
    </row>
    <row r="10000" spans="11:11">
      <c r="K10000" s="68"/>
    </row>
    <row r="10001" spans="11:11">
      <c r="K10001" s="68"/>
    </row>
    <row r="10002" spans="11:11">
      <c r="K10002" s="68"/>
    </row>
    <row r="10003" spans="11:11">
      <c r="K10003" s="68"/>
    </row>
    <row r="10004" spans="11:11">
      <c r="K10004" s="68"/>
    </row>
    <row r="10005" spans="11:11">
      <c r="K10005" s="68"/>
    </row>
    <row r="10006" spans="11:11">
      <c r="K10006" s="68"/>
    </row>
    <row r="10007" spans="11:11">
      <c r="K10007" s="68"/>
    </row>
    <row r="10008" spans="11:11">
      <c r="K10008" s="68"/>
    </row>
    <row r="10009" spans="11:11">
      <c r="K10009" s="68"/>
    </row>
    <row r="10010" spans="11:11">
      <c r="K10010" s="68"/>
    </row>
    <row r="10011" spans="11:11">
      <c r="K10011" s="68"/>
    </row>
    <row r="10012" spans="11:11">
      <c r="K10012" s="68"/>
    </row>
    <row r="10013" spans="11:11">
      <c r="K10013" s="68"/>
    </row>
    <row r="10014" spans="11:11">
      <c r="K10014" s="68"/>
    </row>
    <row r="10015" spans="11:11">
      <c r="K10015" s="68"/>
    </row>
    <row r="10016" spans="11:11">
      <c r="K10016" s="68"/>
    </row>
    <row r="10017" spans="11:11">
      <c r="K10017" s="68"/>
    </row>
    <row r="10018" spans="11:11">
      <c r="K10018" s="68"/>
    </row>
    <row r="10019" spans="11:11">
      <c r="K10019" s="68"/>
    </row>
    <row r="10020" spans="11:11">
      <c r="K10020" s="68"/>
    </row>
    <row r="10021" spans="11:11">
      <c r="K10021" s="68"/>
    </row>
    <row r="10022" spans="11:11">
      <c r="K10022" s="68"/>
    </row>
    <row r="10023" spans="11:11">
      <c r="K10023" s="68"/>
    </row>
    <row r="10024" spans="11:11">
      <c r="K10024" s="68"/>
    </row>
    <row r="10025" spans="11:11">
      <c r="K10025" s="68"/>
    </row>
    <row r="10026" spans="11:11">
      <c r="K10026" s="68"/>
    </row>
    <row r="10027" spans="11:11">
      <c r="K10027" s="68"/>
    </row>
    <row r="10028" spans="11:11">
      <c r="K10028" s="68"/>
    </row>
    <row r="10029" spans="11:11">
      <c r="K10029" s="68"/>
    </row>
    <row r="10030" spans="11:11">
      <c r="K10030" s="68"/>
    </row>
    <row r="10031" spans="11:11">
      <c r="K10031" s="68"/>
    </row>
    <row r="10032" spans="11:11">
      <c r="K10032" s="68"/>
    </row>
    <row r="10033" spans="11:11">
      <c r="K10033" s="68"/>
    </row>
    <row r="10034" spans="11:11">
      <c r="K10034" s="68"/>
    </row>
    <row r="10035" spans="11:11">
      <c r="K10035" s="68"/>
    </row>
    <row r="10036" spans="11:11">
      <c r="K10036" s="68"/>
    </row>
    <row r="10037" spans="11:11">
      <c r="K10037" s="68"/>
    </row>
    <row r="10038" spans="11:11">
      <c r="K10038" s="68"/>
    </row>
    <row r="10039" spans="11:11">
      <c r="K10039" s="68"/>
    </row>
    <row r="10040" spans="11:11">
      <c r="K10040" s="68"/>
    </row>
    <row r="10041" spans="11:11">
      <c r="K10041" s="68"/>
    </row>
    <row r="10042" spans="11:11">
      <c r="K10042" s="68"/>
    </row>
    <row r="10043" spans="11:11">
      <c r="K10043" s="68"/>
    </row>
    <row r="10044" spans="11:11">
      <c r="K10044" s="68"/>
    </row>
    <row r="10045" spans="11:11">
      <c r="K10045" s="68"/>
    </row>
    <row r="10046" spans="11:11">
      <c r="K10046" s="68"/>
    </row>
    <row r="10047" spans="11:11">
      <c r="K10047" s="68"/>
    </row>
    <row r="10048" spans="11:11">
      <c r="K10048" s="68"/>
    </row>
    <row r="10049" spans="11:11">
      <c r="K10049" s="68"/>
    </row>
    <row r="10050" spans="11:11">
      <c r="K10050" s="68"/>
    </row>
    <row r="10051" spans="11:11">
      <c r="K10051" s="68"/>
    </row>
    <row r="10052" spans="11:11">
      <c r="K10052" s="68"/>
    </row>
    <row r="10053" spans="11:11">
      <c r="K10053" s="68"/>
    </row>
    <row r="10054" spans="11:11">
      <c r="K10054" s="68"/>
    </row>
    <row r="10055" spans="11:11">
      <c r="K10055" s="68"/>
    </row>
    <row r="10056" spans="11:11">
      <c r="K10056" s="68"/>
    </row>
    <row r="10057" spans="11:11">
      <c r="K10057" s="68"/>
    </row>
    <row r="10058" spans="11:11">
      <c r="K10058" s="68"/>
    </row>
    <row r="10059" spans="11:11">
      <c r="K10059" s="68"/>
    </row>
    <row r="10060" spans="11:11">
      <c r="K10060" s="68"/>
    </row>
    <row r="10061" spans="11:11">
      <c r="K10061" s="68"/>
    </row>
    <row r="10062" spans="11:11">
      <c r="K10062" s="68"/>
    </row>
    <row r="10063" spans="11:11">
      <c r="K10063" s="68"/>
    </row>
    <row r="10064" spans="11:11">
      <c r="K10064" s="68"/>
    </row>
    <row r="10065" spans="11:11">
      <c r="K10065" s="68"/>
    </row>
    <row r="10066" spans="11:11">
      <c r="K10066" s="68"/>
    </row>
    <row r="10067" spans="11:11">
      <c r="K10067" s="68"/>
    </row>
    <row r="10068" spans="11:11">
      <c r="K10068" s="68"/>
    </row>
    <row r="10069" spans="11:11">
      <c r="K10069" s="68"/>
    </row>
    <row r="10070" spans="11:11">
      <c r="K10070" s="68"/>
    </row>
    <row r="10071" spans="11:11">
      <c r="K10071" s="68"/>
    </row>
    <row r="10072" spans="11:11">
      <c r="K10072" s="68"/>
    </row>
    <row r="10073" spans="11:11">
      <c r="K10073" s="68"/>
    </row>
    <row r="10074" spans="11:11">
      <c r="K10074" s="68"/>
    </row>
    <row r="10075" spans="11:11">
      <c r="K10075" s="68"/>
    </row>
    <row r="10076" spans="11:11">
      <c r="K10076" s="68"/>
    </row>
    <row r="10077" spans="11:11">
      <c r="K10077" s="68"/>
    </row>
    <row r="10078" spans="11:11">
      <c r="K10078" s="68"/>
    </row>
    <row r="10079" spans="11:11">
      <c r="K10079" s="68"/>
    </row>
    <row r="10080" spans="11:11">
      <c r="K10080" s="68"/>
    </row>
    <row r="10081" spans="11:11">
      <c r="K10081" s="68"/>
    </row>
    <row r="10082" spans="11:11">
      <c r="K10082" s="68"/>
    </row>
    <row r="10083" spans="11:11">
      <c r="K10083" s="68"/>
    </row>
    <row r="10084" spans="11:11">
      <c r="K10084" s="68"/>
    </row>
    <row r="10085" spans="11:11">
      <c r="K10085" s="68"/>
    </row>
    <row r="10086" spans="11:11">
      <c r="K10086" s="68"/>
    </row>
    <row r="10087" spans="11:11">
      <c r="K10087" s="68"/>
    </row>
    <row r="10088" spans="11:11">
      <c r="K10088" s="68"/>
    </row>
    <row r="10089" spans="11:11">
      <c r="K10089" s="68"/>
    </row>
    <row r="10090" spans="11:11">
      <c r="K10090" s="68"/>
    </row>
    <row r="10091" spans="11:11">
      <c r="K10091" s="68"/>
    </row>
    <row r="10092" spans="11:11">
      <c r="K10092" s="68"/>
    </row>
    <row r="10093" spans="11:11">
      <c r="K10093" s="68"/>
    </row>
    <row r="10094" spans="11:11">
      <c r="K10094" s="68"/>
    </row>
    <row r="10095" spans="11:11">
      <c r="K10095" s="68"/>
    </row>
    <row r="10096" spans="11:11">
      <c r="K10096" s="68"/>
    </row>
    <row r="10097" spans="11:11">
      <c r="K10097" s="68"/>
    </row>
    <row r="10098" spans="11:11">
      <c r="K10098" s="68"/>
    </row>
    <row r="10099" spans="11:11">
      <c r="K10099" s="68"/>
    </row>
    <row r="10100" spans="11:11">
      <c r="K10100" s="68"/>
    </row>
    <row r="10101" spans="11:11">
      <c r="K10101" s="68"/>
    </row>
    <row r="10102" spans="11:11">
      <c r="K10102" s="68"/>
    </row>
    <row r="10103" spans="11:11">
      <c r="K10103" s="68"/>
    </row>
    <row r="10104" spans="11:11">
      <c r="K10104" s="68"/>
    </row>
    <row r="10105" spans="11:11">
      <c r="K10105" s="68"/>
    </row>
    <row r="10106" spans="11:11">
      <c r="K10106" s="68"/>
    </row>
    <row r="10107" spans="11:11">
      <c r="K10107" s="68"/>
    </row>
    <row r="10108" spans="11:11">
      <c r="K10108" s="68"/>
    </row>
    <row r="10109" spans="11:11">
      <c r="K10109" s="68"/>
    </row>
    <row r="10110" spans="11:11">
      <c r="K10110" s="68"/>
    </row>
    <row r="10111" spans="11:11">
      <c r="K10111" s="68"/>
    </row>
    <row r="10112" spans="11:11">
      <c r="K10112" s="68"/>
    </row>
    <row r="10113" spans="11:11">
      <c r="K10113" s="68"/>
    </row>
    <row r="10114" spans="11:11">
      <c r="K10114" s="68"/>
    </row>
    <row r="10115" spans="11:11">
      <c r="K10115" s="68"/>
    </row>
    <row r="10116" spans="11:11">
      <c r="K10116" s="68"/>
    </row>
    <row r="10117" spans="11:11">
      <c r="K10117" s="68"/>
    </row>
    <row r="10118" spans="11:11">
      <c r="K10118" s="68"/>
    </row>
    <row r="10119" spans="11:11">
      <c r="K10119" s="68"/>
    </row>
    <row r="10120" spans="11:11">
      <c r="K10120" s="68"/>
    </row>
    <row r="10121" spans="11:11">
      <c r="K10121" s="68"/>
    </row>
    <row r="10122" spans="11:11">
      <c r="K10122" s="68"/>
    </row>
    <row r="10123" spans="11:11">
      <c r="K10123" s="68"/>
    </row>
    <row r="10124" spans="11:11">
      <c r="K10124" s="68"/>
    </row>
    <row r="10125" spans="11:11">
      <c r="K10125" s="68"/>
    </row>
    <row r="10126" spans="11:11">
      <c r="K10126" s="68"/>
    </row>
    <row r="10127" spans="11:11">
      <c r="K10127" s="68"/>
    </row>
    <row r="10128" spans="11:11">
      <c r="K10128" s="68"/>
    </row>
    <row r="10129" spans="11:11">
      <c r="K10129" s="68"/>
    </row>
    <row r="10130" spans="11:11">
      <c r="K10130" s="68"/>
    </row>
    <row r="10131" spans="11:11">
      <c r="K10131" s="68"/>
    </row>
    <row r="10132" spans="11:11">
      <c r="K10132" s="68"/>
    </row>
    <row r="10133" spans="11:11">
      <c r="K10133" s="68"/>
    </row>
    <row r="10134" spans="11:11">
      <c r="K10134" s="68"/>
    </row>
    <row r="10135" spans="11:11">
      <c r="K10135" s="68"/>
    </row>
    <row r="10136" spans="11:11">
      <c r="K10136" s="68"/>
    </row>
    <row r="10137" spans="11:11">
      <c r="K10137" s="68"/>
    </row>
    <row r="10138" spans="11:11">
      <c r="K10138" s="68"/>
    </row>
    <row r="10139" spans="11:11">
      <c r="K10139" s="68"/>
    </row>
    <row r="10140" spans="11:11">
      <c r="K10140" s="68"/>
    </row>
    <row r="10141" spans="11:11">
      <c r="K10141" s="68"/>
    </row>
    <row r="10142" spans="11:11">
      <c r="K10142" s="68"/>
    </row>
    <row r="10143" spans="11:11">
      <c r="K10143" s="68"/>
    </row>
    <row r="10144" spans="11:11">
      <c r="K10144" s="68"/>
    </row>
    <row r="10145" spans="11:11">
      <c r="K10145" s="68"/>
    </row>
    <row r="10146" spans="11:11">
      <c r="K10146" s="68"/>
    </row>
    <row r="10147" spans="11:11">
      <c r="K10147" s="68"/>
    </row>
    <row r="10148" spans="11:11">
      <c r="K10148" s="68"/>
    </row>
    <row r="10149" spans="11:11">
      <c r="K10149" s="68"/>
    </row>
    <row r="10150" spans="11:11">
      <c r="K10150" s="68"/>
    </row>
    <row r="10151" spans="11:11">
      <c r="K10151" s="68"/>
    </row>
    <row r="10152" spans="11:11">
      <c r="K10152" s="68"/>
    </row>
    <row r="10153" spans="11:11">
      <c r="K10153" s="68"/>
    </row>
    <row r="10154" spans="11:11">
      <c r="K10154" s="68"/>
    </row>
    <row r="10155" spans="11:11">
      <c r="K10155" s="68"/>
    </row>
    <row r="10156" spans="11:11">
      <c r="K10156" s="68"/>
    </row>
    <row r="10157" spans="11:11">
      <c r="K10157" s="68"/>
    </row>
    <row r="10158" spans="11:11">
      <c r="K10158" s="68"/>
    </row>
    <row r="10159" spans="11:11">
      <c r="K10159" s="68"/>
    </row>
    <row r="10160" spans="11:11">
      <c r="K10160" s="68"/>
    </row>
    <row r="10161" spans="11:11">
      <c r="K10161" s="68"/>
    </row>
    <row r="10162" spans="11:11">
      <c r="K10162" s="68"/>
    </row>
    <row r="10163" spans="11:11">
      <c r="K10163" s="68"/>
    </row>
    <row r="10164" spans="11:11">
      <c r="K10164" s="68"/>
    </row>
    <row r="10165" spans="11:11">
      <c r="K10165" s="68"/>
    </row>
    <row r="10166" spans="11:11">
      <c r="K10166" s="68"/>
    </row>
    <row r="10167" spans="11:11">
      <c r="K10167" s="68"/>
    </row>
    <row r="10168" spans="11:11">
      <c r="K10168" s="68"/>
    </row>
    <row r="10169" spans="11:11">
      <c r="K10169" s="68"/>
    </row>
    <row r="10170" spans="11:11">
      <c r="K10170" s="68"/>
    </row>
    <row r="10171" spans="11:11">
      <c r="K10171" s="68"/>
    </row>
    <row r="10172" spans="11:11">
      <c r="K10172" s="68"/>
    </row>
    <row r="10173" spans="11:11">
      <c r="K10173" s="68"/>
    </row>
    <row r="10174" spans="11:11">
      <c r="K10174" s="68"/>
    </row>
    <row r="10175" spans="11:11">
      <c r="K10175" s="68"/>
    </row>
    <row r="10176" spans="11:11">
      <c r="K10176" s="68"/>
    </row>
    <row r="10177" spans="11:11">
      <c r="K10177" s="68"/>
    </row>
    <row r="10178" spans="11:11">
      <c r="K10178" s="68"/>
    </row>
    <row r="10179" spans="11:11">
      <c r="K10179" s="68"/>
    </row>
    <row r="10180" spans="11:11">
      <c r="K10180" s="68"/>
    </row>
    <row r="10181" spans="11:11">
      <c r="K10181" s="68"/>
    </row>
    <row r="10182" spans="11:11">
      <c r="K10182" s="68"/>
    </row>
    <row r="10183" spans="11:11">
      <c r="K10183" s="68"/>
    </row>
    <row r="10184" spans="11:11">
      <c r="K10184" s="68"/>
    </row>
    <row r="10185" spans="11:11">
      <c r="K10185" s="68"/>
    </row>
    <row r="10186" spans="11:11">
      <c r="K10186" s="68"/>
    </row>
    <row r="10187" spans="11:11">
      <c r="K10187" s="68"/>
    </row>
    <row r="10188" spans="11:11">
      <c r="K10188" s="68"/>
    </row>
    <row r="10189" spans="11:11">
      <c r="K10189" s="68"/>
    </row>
    <row r="10190" spans="11:11">
      <c r="K10190" s="68"/>
    </row>
    <row r="10191" spans="11:11">
      <c r="K10191" s="68"/>
    </row>
    <row r="10192" spans="11:11">
      <c r="K10192" s="68"/>
    </row>
    <row r="10193" spans="11:11">
      <c r="K10193" s="68"/>
    </row>
    <row r="10194" spans="11:11">
      <c r="K10194" s="68"/>
    </row>
    <row r="10195" spans="11:11">
      <c r="K10195" s="68"/>
    </row>
    <row r="10196" spans="11:11">
      <c r="K10196" s="68"/>
    </row>
    <row r="10197" spans="11:11">
      <c r="K10197" s="68"/>
    </row>
    <row r="10198" spans="11:11">
      <c r="K10198" s="68"/>
    </row>
    <row r="10199" spans="11:11">
      <c r="K10199" s="68"/>
    </row>
    <row r="10200" spans="11:11">
      <c r="K10200" s="68"/>
    </row>
    <row r="10201" spans="11:11">
      <c r="K10201" s="68"/>
    </row>
    <row r="10202" spans="11:11">
      <c r="K10202" s="68"/>
    </row>
    <row r="10203" spans="11:11">
      <c r="K10203" s="68"/>
    </row>
    <row r="10204" spans="11:11">
      <c r="K10204" s="68"/>
    </row>
    <row r="10205" spans="11:11">
      <c r="K10205" s="68"/>
    </row>
    <row r="10206" spans="11:11">
      <c r="K10206" s="68"/>
    </row>
    <row r="10207" spans="11:11">
      <c r="K10207" s="68"/>
    </row>
    <row r="10208" spans="11:11">
      <c r="K10208" s="68"/>
    </row>
    <row r="10209" spans="11:11">
      <c r="K10209" s="68"/>
    </row>
    <row r="10210" spans="11:11">
      <c r="K10210" s="68"/>
    </row>
    <row r="10211" spans="11:11">
      <c r="K10211" s="68"/>
    </row>
    <row r="10212" spans="11:11">
      <c r="K10212" s="68"/>
    </row>
    <row r="10213" spans="11:11">
      <c r="K10213" s="68"/>
    </row>
    <row r="10214" spans="11:11">
      <c r="K10214" s="68"/>
    </row>
    <row r="10215" spans="11:11">
      <c r="K10215" s="68"/>
    </row>
    <row r="10216" spans="11:11">
      <c r="K10216" s="68"/>
    </row>
    <row r="10217" spans="11:11">
      <c r="K10217" s="68"/>
    </row>
    <row r="10218" spans="11:11">
      <c r="K10218" s="68"/>
    </row>
    <row r="10219" spans="11:11">
      <c r="K10219" s="68"/>
    </row>
    <row r="10220" spans="11:11">
      <c r="K10220" s="68"/>
    </row>
    <row r="10221" spans="11:11">
      <c r="K10221" s="68"/>
    </row>
    <row r="10222" spans="11:11">
      <c r="K10222" s="68"/>
    </row>
    <row r="10223" spans="11:11">
      <c r="K10223" s="68"/>
    </row>
    <row r="10224" spans="11:11">
      <c r="K10224" s="68"/>
    </row>
    <row r="10225" spans="11:11">
      <c r="K10225" s="68"/>
    </row>
    <row r="10226" spans="11:11">
      <c r="K10226" s="68"/>
    </row>
    <row r="10227" spans="11:11">
      <c r="K10227" s="68"/>
    </row>
    <row r="10228" spans="11:11">
      <c r="K10228" s="68"/>
    </row>
    <row r="10229" spans="11:11">
      <c r="K10229" s="68"/>
    </row>
    <row r="10230" spans="11:11">
      <c r="K10230" s="68"/>
    </row>
    <row r="10231" spans="11:11">
      <c r="K10231" s="68"/>
    </row>
    <row r="10232" spans="11:11">
      <c r="K10232" s="68"/>
    </row>
    <row r="10233" spans="11:11">
      <c r="K10233" s="68"/>
    </row>
    <row r="10234" spans="11:11">
      <c r="K10234" s="68"/>
    </row>
    <row r="10235" spans="11:11">
      <c r="K10235" s="68"/>
    </row>
    <row r="10236" spans="11:11">
      <c r="K10236" s="68"/>
    </row>
    <row r="10237" spans="11:11">
      <c r="K10237" s="68"/>
    </row>
    <row r="10238" spans="11:11">
      <c r="K10238" s="68"/>
    </row>
    <row r="10239" spans="11:11">
      <c r="K10239" s="68"/>
    </row>
    <row r="10240" spans="11:11">
      <c r="K10240" s="68"/>
    </row>
    <row r="10241" spans="11:11">
      <c r="K10241" s="68"/>
    </row>
    <row r="10242" spans="11:11">
      <c r="K10242" s="68"/>
    </row>
    <row r="10243" spans="11:11">
      <c r="K10243" s="68"/>
    </row>
    <row r="10244" spans="11:11">
      <c r="K10244" s="68"/>
    </row>
    <row r="10245" spans="11:11">
      <c r="K10245" s="68"/>
    </row>
    <row r="10246" spans="11:11">
      <c r="K10246" s="68"/>
    </row>
    <row r="10247" spans="11:11">
      <c r="K10247" s="68"/>
    </row>
    <row r="10248" spans="11:11">
      <c r="K10248" s="68"/>
    </row>
    <row r="10249" spans="11:11">
      <c r="K10249" s="68"/>
    </row>
    <row r="10250" spans="11:11">
      <c r="K10250" s="68"/>
    </row>
    <row r="10251" spans="11:11">
      <c r="K10251" s="68"/>
    </row>
    <row r="10252" spans="11:11">
      <c r="K10252" s="68"/>
    </row>
    <row r="10253" spans="11:11">
      <c r="K10253" s="68"/>
    </row>
    <row r="10254" spans="11:11">
      <c r="K10254" s="68"/>
    </row>
    <row r="10255" spans="11:11">
      <c r="K10255" s="68"/>
    </row>
    <row r="10256" spans="11:11">
      <c r="K10256" s="68"/>
    </row>
    <row r="10257" spans="11:11">
      <c r="K10257" s="68"/>
    </row>
    <row r="10258" spans="11:11">
      <c r="K10258" s="68"/>
    </row>
    <row r="10259" spans="11:11">
      <c r="K10259" s="68"/>
    </row>
    <row r="10260" spans="11:11">
      <c r="K10260" s="68"/>
    </row>
    <row r="10261" spans="11:11">
      <c r="K10261" s="68"/>
    </row>
    <row r="10262" spans="11:11">
      <c r="K10262" s="68"/>
    </row>
    <row r="10263" spans="11:11">
      <c r="K10263" s="68"/>
    </row>
    <row r="10264" spans="11:11">
      <c r="K10264" s="68"/>
    </row>
    <row r="10265" spans="11:11">
      <c r="K10265" s="68"/>
    </row>
    <row r="10266" spans="11:11">
      <c r="K10266" s="68"/>
    </row>
    <row r="10267" spans="11:11">
      <c r="K10267" s="68"/>
    </row>
    <row r="10268" spans="11:11">
      <c r="K10268" s="68"/>
    </row>
    <row r="10269" spans="11:11">
      <c r="K10269" s="68"/>
    </row>
    <row r="10270" spans="11:11">
      <c r="K10270" s="68"/>
    </row>
    <row r="10271" spans="11:11">
      <c r="K10271" s="68"/>
    </row>
    <row r="10272" spans="11:11">
      <c r="K10272" s="68"/>
    </row>
    <row r="10273" spans="11:11">
      <c r="K10273" s="68"/>
    </row>
    <row r="10274" spans="11:11">
      <c r="K10274" s="68"/>
    </row>
    <row r="10275" spans="11:11">
      <c r="K10275" s="68"/>
    </row>
    <row r="10276" spans="11:11">
      <c r="K10276" s="68"/>
    </row>
    <row r="10277" spans="11:11">
      <c r="K10277" s="68"/>
    </row>
    <row r="10278" spans="11:11">
      <c r="K10278" s="68"/>
    </row>
    <row r="10279" spans="11:11">
      <c r="K10279" s="68"/>
    </row>
    <row r="10280" spans="11:11">
      <c r="K10280" s="68"/>
    </row>
    <row r="10281" spans="11:11">
      <c r="K10281" s="68"/>
    </row>
    <row r="10282" spans="11:11">
      <c r="K10282" s="68"/>
    </row>
    <row r="10283" spans="11:11">
      <c r="K10283" s="68"/>
    </row>
    <row r="10284" spans="11:11">
      <c r="K10284" s="68"/>
    </row>
    <row r="10285" spans="11:11">
      <c r="K10285" s="68"/>
    </row>
    <row r="10286" spans="11:11">
      <c r="K10286" s="68"/>
    </row>
    <row r="10287" spans="11:11">
      <c r="K10287" s="68"/>
    </row>
    <row r="10288" spans="11:11">
      <c r="K10288" s="68"/>
    </row>
    <row r="10289" spans="11:11">
      <c r="K10289" s="68"/>
    </row>
    <row r="10290" spans="11:11">
      <c r="K10290" s="68"/>
    </row>
    <row r="10291" spans="11:11">
      <c r="K10291" s="68"/>
    </row>
    <row r="10292" spans="11:11">
      <c r="K10292" s="68"/>
    </row>
    <row r="10293" spans="11:11">
      <c r="K10293" s="68"/>
    </row>
    <row r="10294" spans="11:11">
      <c r="K10294" s="68"/>
    </row>
    <row r="10295" spans="11:11">
      <c r="K10295" s="68"/>
    </row>
    <row r="10296" spans="11:11">
      <c r="K10296" s="68"/>
    </row>
    <row r="10297" spans="11:11">
      <c r="K10297" s="68"/>
    </row>
    <row r="10298" spans="11:11">
      <c r="K10298" s="68"/>
    </row>
    <row r="10299" spans="11:11">
      <c r="K10299" s="68"/>
    </row>
    <row r="10300" spans="11:11">
      <c r="K10300" s="68"/>
    </row>
    <row r="10301" spans="11:11">
      <c r="K10301" s="68"/>
    </row>
    <row r="10302" spans="11:11">
      <c r="K10302" s="68"/>
    </row>
    <row r="10303" spans="11:11">
      <c r="K10303" s="68"/>
    </row>
    <row r="10304" spans="11:11">
      <c r="K10304" s="68"/>
    </row>
    <row r="10305" spans="11:11">
      <c r="K10305" s="68"/>
    </row>
    <row r="10306" spans="11:11">
      <c r="K10306" s="68"/>
    </row>
    <row r="10307" spans="11:11">
      <c r="K10307" s="68"/>
    </row>
    <row r="10308" spans="11:11">
      <c r="K10308" s="68"/>
    </row>
    <row r="10309" spans="11:11">
      <c r="K10309" s="68"/>
    </row>
    <row r="10310" spans="11:11">
      <c r="K10310" s="68"/>
    </row>
    <row r="10311" spans="11:11">
      <c r="K10311" s="68"/>
    </row>
    <row r="10312" spans="11:11">
      <c r="K10312" s="68"/>
    </row>
    <row r="10313" spans="11:11">
      <c r="K10313" s="68"/>
    </row>
    <row r="10314" spans="11:11">
      <c r="K10314" s="68"/>
    </row>
    <row r="10315" spans="11:11">
      <c r="K10315" s="68"/>
    </row>
    <row r="10316" spans="11:11">
      <c r="K10316" s="68"/>
    </row>
    <row r="10317" spans="11:11">
      <c r="K10317" s="68"/>
    </row>
    <row r="10318" spans="11:11">
      <c r="K10318" s="68"/>
    </row>
    <row r="10319" spans="11:11">
      <c r="K10319" s="68"/>
    </row>
    <row r="10320" spans="11:11">
      <c r="K10320" s="68"/>
    </row>
    <row r="10321" spans="11:11">
      <c r="K10321" s="68"/>
    </row>
    <row r="10322" spans="11:11">
      <c r="K10322" s="68"/>
    </row>
    <row r="10323" spans="11:11">
      <c r="K10323" s="68"/>
    </row>
    <row r="10324" spans="11:11">
      <c r="K10324" s="68"/>
    </row>
    <row r="10325" spans="11:11">
      <c r="K10325" s="68"/>
    </row>
    <row r="10326" spans="11:11">
      <c r="K10326" s="68"/>
    </row>
    <row r="10327" spans="11:11">
      <c r="K10327" s="68"/>
    </row>
    <row r="10328" spans="11:11">
      <c r="K10328" s="68"/>
    </row>
    <row r="10329" spans="11:11">
      <c r="K10329" s="68"/>
    </row>
    <row r="10330" spans="11:11">
      <c r="K10330" s="68"/>
    </row>
    <row r="10331" spans="11:11">
      <c r="K10331" s="68"/>
    </row>
    <row r="10332" spans="11:11">
      <c r="K10332" s="68"/>
    </row>
    <row r="10333" spans="11:11">
      <c r="K10333" s="68"/>
    </row>
    <row r="10334" spans="11:11">
      <c r="K10334" s="68"/>
    </row>
    <row r="10335" spans="11:11">
      <c r="K10335" s="68"/>
    </row>
    <row r="10336" spans="11:11">
      <c r="K10336" s="68"/>
    </row>
    <row r="10337" spans="11:11">
      <c r="K10337" s="68"/>
    </row>
    <row r="10338" spans="11:11">
      <c r="K10338" s="68"/>
    </row>
    <row r="10339" spans="11:11">
      <c r="K10339" s="68"/>
    </row>
    <row r="10340" spans="11:11">
      <c r="K10340" s="68"/>
    </row>
    <row r="10341" spans="11:11">
      <c r="K10341" s="68"/>
    </row>
    <row r="10342" spans="11:11">
      <c r="K10342" s="68"/>
    </row>
    <row r="10343" spans="11:11">
      <c r="K10343" s="68"/>
    </row>
    <row r="10344" spans="11:11">
      <c r="K10344" s="68"/>
    </row>
    <row r="10345" spans="11:11">
      <c r="K10345" s="68"/>
    </row>
    <row r="10346" spans="11:11">
      <c r="K10346" s="68"/>
    </row>
    <row r="10347" spans="11:11">
      <c r="K10347" s="68"/>
    </row>
    <row r="10348" spans="11:11">
      <c r="K10348" s="68"/>
    </row>
    <row r="10349" spans="11:11">
      <c r="K10349" s="68"/>
    </row>
    <row r="10350" spans="11:11">
      <c r="K10350" s="68"/>
    </row>
    <row r="10351" spans="11:11">
      <c r="K10351" s="68"/>
    </row>
    <row r="10352" spans="11:11">
      <c r="K10352" s="68"/>
    </row>
    <row r="10353" spans="11:11">
      <c r="K10353" s="68"/>
    </row>
    <row r="10354" spans="11:11">
      <c r="K10354" s="68"/>
    </row>
    <row r="10355" spans="11:11">
      <c r="K10355" s="68"/>
    </row>
    <row r="10356" spans="11:11">
      <c r="K10356" s="68"/>
    </row>
    <row r="10357" spans="11:11">
      <c r="K10357" s="68"/>
    </row>
    <row r="10358" spans="11:11">
      <c r="K10358" s="68"/>
    </row>
    <row r="10359" spans="11:11">
      <c r="K10359" s="68"/>
    </row>
    <row r="10360" spans="11:11">
      <c r="K10360" s="68"/>
    </row>
    <row r="10361" spans="11:11">
      <c r="K10361" s="68"/>
    </row>
    <row r="10362" spans="11:11">
      <c r="K10362" s="68"/>
    </row>
    <row r="10363" spans="11:11">
      <c r="K10363" s="68"/>
    </row>
    <row r="10364" spans="11:11">
      <c r="K10364" s="68"/>
    </row>
    <row r="10365" spans="11:11">
      <c r="K10365" s="68"/>
    </row>
    <row r="10366" spans="11:11">
      <c r="K10366" s="68"/>
    </row>
    <row r="10367" spans="11:11">
      <c r="K10367" s="68"/>
    </row>
    <row r="10368" spans="11:11">
      <c r="K10368" s="68"/>
    </row>
    <row r="10369" spans="11:11">
      <c r="K10369" s="68"/>
    </row>
    <row r="10370" spans="11:11">
      <c r="K10370" s="68"/>
    </row>
    <row r="10371" spans="11:11">
      <c r="K10371" s="68"/>
    </row>
    <row r="10372" spans="11:11">
      <c r="K10372" s="68"/>
    </row>
    <row r="10373" spans="11:11">
      <c r="K10373" s="68"/>
    </row>
    <row r="10374" spans="11:11">
      <c r="K10374" s="68"/>
    </row>
    <row r="10375" spans="11:11">
      <c r="K10375" s="68"/>
    </row>
    <row r="10376" spans="11:11">
      <c r="K10376" s="68"/>
    </row>
    <row r="10377" spans="11:11">
      <c r="K10377" s="68"/>
    </row>
    <row r="10378" spans="11:11">
      <c r="K10378" s="68"/>
    </row>
    <row r="10379" spans="11:11">
      <c r="K10379" s="68"/>
    </row>
    <row r="10380" spans="11:11">
      <c r="K10380" s="68"/>
    </row>
    <row r="10381" spans="11:11">
      <c r="K10381" s="68"/>
    </row>
    <row r="10382" spans="11:11">
      <c r="K10382" s="68"/>
    </row>
    <row r="10383" spans="11:11">
      <c r="K10383" s="68"/>
    </row>
    <row r="10384" spans="11:11">
      <c r="K10384" s="68"/>
    </row>
    <row r="10385" spans="11:11">
      <c r="K10385" s="68"/>
    </row>
    <row r="10386" spans="11:11">
      <c r="K10386" s="68"/>
    </row>
    <row r="10387" spans="11:11">
      <c r="K10387" s="68"/>
    </row>
    <row r="10388" spans="11:11">
      <c r="K10388" s="68"/>
    </row>
    <row r="10389" spans="11:11">
      <c r="K10389" s="68"/>
    </row>
    <row r="10390" spans="11:11">
      <c r="K10390" s="68"/>
    </row>
    <row r="10391" spans="11:11">
      <c r="K10391" s="68"/>
    </row>
    <row r="10392" spans="11:11">
      <c r="K10392" s="68"/>
    </row>
    <row r="10393" spans="11:11">
      <c r="K10393" s="68"/>
    </row>
    <row r="10394" spans="11:11">
      <c r="K10394" s="68"/>
    </row>
    <row r="10395" spans="11:11">
      <c r="K10395" s="68"/>
    </row>
    <row r="10396" spans="11:11">
      <c r="K10396" s="68"/>
    </row>
    <row r="10397" spans="11:11">
      <c r="K10397" s="68"/>
    </row>
    <row r="10398" spans="11:11">
      <c r="K10398" s="68"/>
    </row>
    <row r="10399" spans="11:11">
      <c r="K10399" s="68"/>
    </row>
    <row r="10400" spans="11:11">
      <c r="K10400" s="68"/>
    </row>
    <row r="10401" spans="11:11">
      <c r="K10401" s="68"/>
    </row>
    <row r="10402" spans="11:11">
      <c r="K10402" s="68"/>
    </row>
    <row r="10403" spans="11:11">
      <c r="K10403" s="68"/>
    </row>
    <row r="10404" spans="11:11">
      <c r="K10404" s="68"/>
    </row>
    <row r="10405" spans="11:11">
      <c r="K10405" s="68"/>
    </row>
    <row r="10406" spans="11:11">
      <c r="K10406" s="68"/>
    </row>
    <row r="10407" spans="11:11">
      <c r="K10407" s="68"/>
    </row>
    <row r="10408" spans="11:11">
      <c r="K10408" s="68"/>
    </row>
    <row r="10409" spans="11:11">
      <c r="K10409" s="68"/>
    </row>
    <row r="10410" spans="11:11">
      <c r="K10410" s="68"/>
    </row>
    <row r="10411" spans="11:11">
      <c r="K10411" s="68"/>
    </row>
    <row r="10412" spans="11:11">
      <c r="K10412" s="68"/>
    </row>
    <row r="10413" spans="11:11">
      <c r="K10413" s="68"/>
    </row>
    <row r="10414" spans="11:11">
      <c r="K10414" s="68"/>
    </row>
    <row r="10415" spans="11:11">
      <c r="K10415" s="68"/>
    </row>
    <row r="10416" spans="11:11">
      <c r="K10416" s="68"/>
    </row>
    <row r="10417" spans="11:11">
      <c r="K10417" s="68"/>
    </row>
    <row r="10418" spans="11:11">
      <c r="K10418" s="68"/>
    </row>
    <row r="10419" spans="11:11">
      <c r="K10419" s="68"/>
    </row>
    <row r="10420" spans="11:11">
      <c r="K10420" s="68"/>
    </row>
    <row r="10421" spans="11:11">
      <c r="K10421" s="68"/>
    </row>
    <row r="10422" spans="11:11">
      <c r="K10422" s="68"/>
    </row>
    <row r="10423" spans="11:11">
      <c r="K10423" s="68"/>
    </row>
    <row r="10424" spans="11:11">
      <c r="K10424" s="68"/>
    </row>
    <row r="10425" spans="11:11">
      <c r="K10425" s="68"/>
    </row>
    <row r="10426" spans="11:11">
      <c r="K10426" s="68"/>
    </row>
    <row r="10427" spans="11:11">
      <c r="K10427" s="68"/>
    </row>
    <row r="10428" spans="11:11">
      <c r="K10428" s="68"/>
    </row>
    <row r="10429" spans="11:11">
      <c r="K10429" s="68"/>
    </row>
    <row r="10430" spans="11:11">
      <c r="K10430" s="68"/>
    </row>
    <row r="10431" spans="11:11">
      <c r="K10431" s="68"/>
    </row>
    <row r="10432" spans="11:11">
      <c r="K10432" s="68"/>
    </row>
    <row r="10433" spans="11:11">
      <c r="K10433" s="68"/>
    </row>
    <row r="10434" spans="11:11">
      <c r="K10434" s="68"/>
    </row>
    <row r="10435" spans="11:11">
      <c r="K10435" s="68"/>
    </row>
    <row r="10436" spans="11:11">
      <c r="K10436" s="68"/>
    </row>
    <row r="10437" spans="11:11">
      <c r="K10437" s="68"/>
    </row>
    <row r="10438" spans="11:11">
      <c r="K10438" s="68"/>
    </row>
    <row r="10439" spans="11:11">
      <c r="K10439" s="68"/>
    </row>
    <row r="10440" spans="11:11">
      <c r="K10440" s="68"/>
    </row>
    <row r="10441" spans="11:11">
      <c r="K10441" s="68"/>
    </row>
    <row r="10442" spans="11:11">
      <c r="K10442" s="68"/>
    </row>
    <row r="10443" spans="11:11">
      <c r="K10443" s="68"/>
    </row>
    <row r="10444" spans="11:11">
      <c r="K10444" s="68"/>
    </row>
    <row r="10445" spans="11:11">
      <c r="K10445" s="68"/>
    </row>
    <row r="10446" spans="11:11">
      <c r="K10446" s="68"/>
    </row>
    <row r="10447" spans="11:11">
      <c r="K10447" s="68"/>
    </row>
    <row r="10448" spans="11:11">
      <c r="K10448" s="68"/>
    </row>
    <row r="10449" spans="11:11">
      <c r="K10449" s="68"/>
    </row>
    <row r="10450" spans="11:11">
      <c r="K10450" s="68"/>
    </row>
    <row r="10451" spans="11:11">
      <c r="K10451" s="68"/>
    </row>
    <row r="10452" spans="11:11">
      <c r="K10452" s="68"/>
    </row>
    <row r="10453" spans="11:11">
      <c r="K10453" s="68"/>
    </row>
    <row r="10454" spans="11:11">
      <c r="K10454" s="68"/>
    </row>
    <row r="10455" spans="11:11">
      <c r="K10455" s="68"/>
    </row>
    <row r="10456" spans="11:11">
      <c r="K10456" s="68"/>
    </row>
    <row r="10457" spans="11:11">
      <c r="K10457" s="68"/>
    </row>
    <row r="10458" spans="11:11">
      <c r="K10458" s="68"/>
    </row>
    <row r="10459" spans="11:11">
      <c r="K10459" s="68"/>
    </row>
    <row r="10460" spans="11:11">
      <c r="K10460" s="68"/>
    </row>
    <row r="10461" spans="11:11">
      <c r="K10461" s="68"/>
    </row>
    <row r="10462" spans="11:11">
      <c r="K10462" s="68"/>
    </row>
    <row r="10463" spans="11:11">
      <c r="K10463" s="68"/>
    </row>
    <row r="10464" spans="11:11">
      <c r="K10464" s="68"/>
    </row>
    <row r="10465" spans="11:11">
      <c r="K10465" s="68"/>
    </row>
    <row r="10466" spans="11:11">
      <c r="K10466" s="68"/>
    </row>
    <row r="10467" spans="11:11">
      <c r="K10467" s="68"/>
    </row>
    <row r="10468" spans="11:11">
      <c r="K10468" s="68"/>
    </row>
    <row r="10469" spans="11:11">
      <c r="K10469" s="68"/>
    </row>
    <row r="10470" spans="11:11">
      <c r="K10470" s="68"/>
    </row>
    <row r="10471" spans="11:11">
      <c r="K10471" s="68"/>
    </row>
    <row r="10472" spans="11:11">
      <c r="K10472" s="68"/>
    </row>
    <row r="10473" spans="11:11">
      <c r="K10473" s="68"/>
    </row>
    <row r="10474" spans="11:11">
      <c r="K10474" s="68"/>
    </row>
    <row r="10475" spans="11:11">
      <c r="K10475" s="68"/>
    </row>
    <row r="10476" spans="11:11">
      <c r="K10476" s="68"/>
    </row>
    <row r="10477" spans="11:11">
      <c r="K10477" s="68"/>
    </row>
    <row r="10478" spans="11:11">
      <c r="K10478" s="68"/>
    </row>
    <row r="10479" spans="11:11">
      <c r="K10479" s="68"/>
    </row>
    <row r="10480" spans="11:11">
      <c r="K10480" s="68"/>
    </row>
    <row r="10481" spans="11:11">
      <c r="K10481" s="68"/>
    </row>
    <row r="10482" spans="11:11">
      <c r="K10482" s="68"/>
    </row>
    <row r="10483" spans="11:11">
      <c r="K10483" s="68"/>
    </row>
    <row r="10484" spans="11:11">
      <c r="K10484" s="68"/>
    </row>
    <row r="10485" spans="11:11">
      <c r="K10485" s="68"/>
    </row>
    <row r="10486" spans="11:11">
      <c r="K10486" s="68"/>
    </row>
    <row r="10487" spans="11:11">
      <c r="K10487" s="68"/>
    </row>
    <row r="10488" spans="11:11">
      <c r="K10488" s="68"/>
    </row>
    <row r="10489" spans="11:11">
      <c r="K10489" s="68"/>
    </row>
    <row r="10490" spans="11:11">
      <c r="K10490" s="68"/>
    </row>
    <row r="10491" spans="11:11">
      <c r="K10491" s="68"/>
    </row>
    <row r="10492" spans="11:11">
      <c r="K10492" s="68"/>
    </row>
    <row r="10493" spans="11:11">
      <c r="K10493" s="68"/>
    </row>
    <row r="10494" spans="11:11">
      <c r="K10494" s="68"/>
    </row>
    <row r="10495" spans="11:11">
      <c r="K10495" s="68"/>
    </row>
    <row r="10496" spans="11:11">
      <c r="K10496" s="68"/>
    </row>
    <row r="10497" spans="11:11">
      <c r="K10497" s="68"/>
    </row>
    <row r="10498" spans="11:11">
      <c r="K10498" s="68"/>
    </row>
    <row r="10499" spans="11:11">
      <c r="K10499" s="68"/>
    </row>
    <row r="10500" spans="11:11">
      <c r="K10500" s="68"/>
    </row>
    <row r="10501" spans="11:11">
      <c r="K10501" s="68"/>
    </row>
    <row r="10502" spans="11:11">
      <c r="K10502" s="68"/>
    </row>
    <row r="10503" spans="11:11">
      <c r="K10503" s="68"/>
    </row>
    <row r="10504" spans="11:11">
      <c r="K10504" s="68"/>
    </row>
    <row r="10505" spans="11:11">
      <c r="K10505" s="68"/>
    </row>
    <row r="10506" spans="11:11">
      <c r="K10506" s="68"/>
    </row>
    <row r="10507" spans="11:11">
      <c r="K10507" s="68"/>
    </row>
    <row r="10508" spans="11:11">
      <c r="K10508" s="68"/>
    </row>
    <row r="10509" spans="11:11">
      <c r="K10509" s="68"/>
    </row>
    <row r="10510" spans="11:11">
      <c r="K10510" s="68"/>
    </row>
    <row r="10511" spans="11:11">
      <c r="K10511" s="68"/>
    </row>
    <row r="10512" spans="11:11">
      <c r="K10512" s="68"/>
    </row>
    <row r="10513" spans="11:11">
      <c r="K10513" s="68"/>
    </row>
    <row r="10514" spans="11:11">
      <c r="K10514" s="68"/>
    </row>
    <row r="10515" spans="11:11">
      <c r="K10515" s="68"/>
    </row>
    <row r="10516" spans="11:11">
      <c r="K10516" s="68"/>
    </row>
    <row r="10517" spans="11:11">
      <c r="K10517" s="68"/>
    </row>
    <row r="10518" spans="11:11">
      <c r="K10518" s="68"/>
    </row>
    <row r="10519" spans="11:11">
      <c r="K10519" s="68"/>
    </row>
    <row r="10520" spans="11:11">
      <c r="K10520" s="68"/>
    </row>
    <row r="10521" spans="11:11">
      <c r="K10521" s="68"/>
    </row>
    <row r="10522" spans="11:11">
      <c r="K10522" s="68"/>
    </row>
    <row r="10523" spans="11:11">
      <c r="K10523" s="68"/>
    </row>
    <row r="10524" spans="11:11">
      <c r="K10524" s="68"/>
    </row>
    <row r="10525" spans="11:11">
      <c r="K10525" s="68"/>
    </row>
    <row r="10526" spans="11:11">
      <c r="K10526" s="68"/>
    </row>
    <row r="10527" spans="11:11">
      <c r="K10527" s="68"/>
    </row>
    <row r="10528" spans="11:11">
      <c r="K10528" s="68"/>
    </row>
    <row r="10529" spans="11:11">
      <c r="K10529" s="68"/>
    </row>
    <row r="10530" spans="11:11">
      <c r="K10530" s="68"/>
    </row>
    <row r="10531" spans="11:11">
      <c r="K10531" s="68"/>
    </row>
    <row r="10532" spans="11:11">
      <c r="K10532" s="68"/>
    </row>
    <row r="10533" spans="11:11">
      <c r="K10533" s="68"/>
    </row>
    <row r="10534" spans="11:11">
      <c r="K10534" s="68"/>
    </row>
    <row r="10535" spans="11:11">
      <c r="K10535" s="68"/>
    </row>
    <row r="10536" spans="11:11">
      <c r="K10536" s="68"/>
    </row>
    <row r="10537" spans="11:11">
      <c r="K10537" s="68"/>
    </row>
    <row r="10538" spans="11:11">
      <c r="K10538" s="68"/>
    </row>
    <row r="10539" spans="11:11">
      <c r="K10539" s="68"/>
    </row>
    <row r="10540" spans="11:11">
      <c r="K10540" s="68"/>
    </row>
    <row r="10541" spans="11:11">
      <c r="K10541" s="68"/>
    </row>
    <row r="10542" spans="11:11">
      <c r="K10542" s="68"/>
    </row>
    <row r="10543" spans="11:11">
      <c r="K10543" s="68"/>
    </row>
    <row r="10544" spans="11:11">
      <c r="K10544" s="68"/>
    </row>
    <row r="10545" spans="11:11">
      <c r="K10545" s="68"/>
    </row>
    <row r="10546" spans="11:11">
      <c r="K10546" s="68"/>
    </row>
    <row r="10547" spans="11:11">
      <c r="K10547" s="68"/>
    </row>
    <row r="10548" spans="11:11">
      <c r="K10548" s="68"/>
    </row>
    <row r="10549" spans="11:11">
      <c r="K10549" s="68"/>
    </row>
    <row r="10550" spans="11:11">
      <c r="K10550" s="68"/>
    </row>
    <row r="10551" spans="11:11">
      <c r="K10551" s="68"/>
    </row>
    <row r="10552" spans="11:11">
      <c r="K10552" s="68"/>
    </row>
    <row r="10553" spans="11:11">
      <c r="K10553" s="68"/>
    </row>
    <row r="10554" spans="11:11">
      <c r="K10554" s="68"/>
    </row>
    <row r="10555" spans="11:11">
      <c r="K10555" s="68"/>
    </row>
    <row r="10556" spans="11:11">
      <c r="K10556" s="68"/>
    </row>
    <row r="10557" spans="11:11">
      <c r="K10557" s="68"/>
    </row>
    <row r="10558" spans="11:11">
      <c r="K10558" s="68"/>
    </row>
    <row r="10559" spans="11:11">
      <c r="K10559" s="68"/>
    </row>
    <row r="10560" spans="11:11">
      <c r="K10560" s="68"/>
    </row>
    <row r="10561" spans="11:11">
      <c r="K10561" s="68"/>
    </row>
    <row r="10562" spans="11:11">
      <c r="K10562" s="68"/>
    </row>
    <row r="10563" spans="11:11">
      <c r="K10563" s="68"/>
    </row>
    <row r="10564" spans="11:11">
      <c r="K10564" s="68"/>
    </row>
    <row r="10565" spans="11:11">
      <c r="K10565" s="68"/>
    </row>
    <row r="10566" spans="11:11">
      <c r="K10566" s="68"/>
    </row>
    <row r="10567" spans="11:11">
      <c r="K10567" s="68"/>
    </row>
    <row r="10568" spans="11:11">
      <c r="K10568" s="68"/>
    </row>
    <row r="10569" spans="11:11">
      <c r="K10569" s="68"/>
    </row>
    <row r="10570" spans="11:11">
      <c r="K10570" s="68"/>
    </row>
    <row r="10571" spans="11:11">
      <c r="K10571" s="68"/>
    </row>
    <row r="10572" spans="11:11">
      <c r="K10572" s="68"/>
    </row>
    <row r="10573" spans="11:11">
      <c r="K10573" s="68"/>
    </row>
    <row r="10574" spans="11:11">
      <c r="K10574" s="68"/>
    </row>
    <row r="10575" spans="11:11">
      <c r="K10575" s="68"/>
    </row>
    <row r="10576" spans="11:11">
      <c r="K10576" s="68"/>
    </row>
    <row r="10577" spans="11:11">
      <c r="K10577" s="68"/>
    </row>
    <row r="10578" spans="11:11">
      <c r="K10578" s="68"/>
    </row>
    <row r="10579" spans="11:11">
      <c r="K10579" s="68"/>
    </row>
    <row r="10580" spans="11:11">
      <c r="K10580" s="68"/>
    </row>
    <row r="10581" spans="11:11">
      <c r="K10581" s="68"/>
    </row>
    <row r="10582" spans="11:11">
      <c r="K10582" s="68"/>
    </row>
    <row r="10583" spans="11:11">
      <c r="K10583" s="68"/>
    </row>
    <row r="10584" spans="11:11">
      <c r="K10584" s="68"/>
    </row>
    <row r="10585" spans="11:11">
      <c r="K10585" s="68"/>
    </row>
    <row r="10586" spans="11:11">
      <c r="K10586" s="68"/>
    </row>
    <row r="10587" spans="11:11">
      <c r="K10587" s="68"/>
    </row>
    <row r="10588" spans="11:11">
      <c r="K10588" s="68"/>
    </row>
    <row r="10589" spans="11:11">
      <c r="K10589" s="68"/>
    </row>
    <row r="10590" spans="11:11">
      <c r="K10590" s="68"/>
    </row>
    <row r="10591" spans="11:11">
      <c r="K10591" s="68"/>
    </row>
    <row r="10592" spans="11:11">
      <c r="K10592" s="68"/>
    </row>
    <row r="10593" spans="11:11">
      <c r="K10593" s="68"/>
    </row>
    <row r="10594" spans="11:11">
      <c r="K10594" s="68"/>
    </row>
    <row r="10595" spans="11:11">
      <c r="K10595" s="68"/>
    </row>
    <row r="10596" spans="11:11">
      <c r="K10596" s="68"/>
    </row>
    <row r="10597" spans="11:11">
      <c r="K10597" s="68"/>
    </row>
    <row r="10598" spans="11:11">
      <c r="K10598" s="68"/>
    </row>
    <row r="10599" spans="11:11">
      <c r="K10599" s="68"/>
    </row>
    <row r="10600" spans="11:11">
      <c r="K10600" s="68"/>
    </row>
    <row r="10601" spans="11:11">
      <c r="K10601" s="68"/>
    </row>
    <row r="10602" spans="11:11">
      <c r="K10602" s="68"/>
    </row>
    <row r="10603" spans="11:11">
      <c r="K10603" s="68"/>
    </row>
    <row r="10604" spans="11:11">
      <c r="K10604" s="68"/>
    </row>
    <row r="10605" spans="11:11">
      <c r="K10605" s="68"/>
    </row>
    <row r="10606" spans="11:11">
      <c r="K10606" s="68"/>
    </row>
    <row r="10607" spans="11:11">
      <c r="K10607" s="68"/>
    </row>
    <row r="10608" spans="11:11">
      <c r="K10608" s="68"/>
    </row>
    <row r="10609" spans="11:11">
      <c r="K10609" s="68"/>
    </row>
    <row r="10610" spans="11:11">
      <c r="K10610" s="68"/>
    </row>
    <row r="10611" spans="11:11">
      <c r="K10611" s="68"/>
    </row>
    <row r="10612" spans="11:11">
      <c r="K10612" s="68"/>
    </row>
    <row r="10613" spans="11:11">
      <c r="K10613" s="68"/>
    </row>
    <row r="10614" spans="11:11">
      <c r="K10614" s="68"/>
    </row>
    <row r="10615" spans="11:11">
      <c r="K10615" s="68"/>
    </row>
    <row r="10616" spans="11:11">
      <c r="K10616" s="68"/>
    </row>
    <row r="10617" spans="11:11">
      <c r="K10617" s="68"/>
    </row>
    <row r="10618" spans="11:11">
      <c r="K10618" s="68"/>
    </row>
    <row r="10619" spans="11:11">
      <c r="K10619" s="68"/>
    </row>
    <row r="10620" spans="11:11">
      <c r="K10620" s="68"/>
    </row>
    <row r="10621" spans="11:11">
      <c r="K10621" s="68"/>
    </row>
    <row r="10622" spans="11:11">
      <c r="K10622" s="68"/>
    </row>
    <row r="10623" spans="11:11">
      <c r="K10623" s="68"/>
    </row>
    <row r="10624" spans="11:11">
      <c r="K10624" s="68"/>
    </row>
    <row r="10625" spans="11:11">
      <c r="K10625" s="68"/>
    </row>
    <row r="10626" spans="11:11">
      <c r="K10626" s="68"/>
    </row>
    <row r="10627" spans="11:11">
      <c r="K10627" s="68"/>
    </row>
    <row r="10628" spans="11:11">
      <c r="K10628" s="68"/>
    </row>
    <row r="10629" spans="11:11">
      <c r="K10629" s="68"/>
    </row>
    <row r="10630" spans="11:11">
      <c r="K10630" s="68"/>
    </row>
    <row r="10631" spans="11:11">
      <c r="K10631" s="68"/>
    </row>
    <row r="10632" spans="11:11">
      <c r="K10632" s="68"/>
    </row>
    <row r="10633" spans="11:11">
      <c r="K10633" s="68"/>
    </row>
    <row r="10634" spans="11:11">
      <c r="K10634" s="68"/>
    </row>
    <row r="10635" spans="11:11">
      <c r="K10635" s="68"/>
    </row>
    <row r="10636" spans="11:11">
      <c r="K10636" s="68"/>
    </row>
    <row r="10637" spans="11:11">
      <c r="K10637" s="68"/>
    </row>
    <row r="10638" spans="11:11">
      <c r="K10638" s="68"/>
    </row>
    <row r="10639" spans="11:11">
      <c r="K10639" s="68"/>
    </row>
    <row r="10640" spans="11:11">
      <c r="K10640" s="68"/>
    </row>
    <row r="10641" spans="11:11">
      <c r="K10641" s="68"/>
    </row>
    <row r="10642" spans="11:11">
      <c r="K10642" s="68"/>
    </row>
    <row r="10643" spans="11:11">
      <c r="K10643" s="68"/>
    </row>
    <row r="10644" spans="11:11">
      <c r="K10644" s="68"/>
    </row>
    <row r="10645" spans="11:11">
      <c r="K10645" s="68"/>
    </row>
    <row r="10646" spans="11:11">
      <c r="K10646" s="68"/>
    </row>
    <row r="10647" spans="11:11">
      <c r="K10647" s="68"/>
    </row>
    <row r="10648" spans="11:11">
      <c r="K10648" s="68"/>
    </row>
    <row r="10649" spans="11:11">
      <c r="K10649" s="68"/>
    </row>
    <row r="10650" spans="11:11">
      <c r="K10650" s="68"/>
    </row>
    <row r="10651" spans="11:11">
      <c r="K10651" s="68"/>
    </row>
    <row r="10652" spans="11:11">
      <c r="K10652" s="68"/>
    </row>
    <row r="10653" spans="11:11">
      <c r="K10653" s="68"/>
    </row>
    <row r="10654" spans="11:11">
      <c r="K10654" s="68"/>
    </row>
    <row r="10655" spans="11:11">
      <c r="K10655" s="68"/>
    </row>
    <row r="10656" spans="11:11">
      <c r="K10656" s="68"/>
    </row>
    <row r="10657" spans="11:11">
      <c r="K10657" s="68"/>
    </row>
    <row r="10658" spans="11:11">
      <c r="K10658" s="68"/>
    </row>
    <row r="10659" spans="11:11">
      <c r="K10659" s="68"/>
    </row>
    <row r="10660" spans="11:11">
      <c r="K10660" s="68"/>
    </row>
    <row r="10661" spans="11:11">
      <c r="K10661" s="68"/>
    </row>
    <row r="10662" spans="11:11">
      <c r="K10662" s="68"/>
    </row>
    <row r="10663" spans="11:11">
      <c r="K10663" s="68"/>
    </row>
    <row r="10664" spans="11:11">
      <c r="K10664" s="68"/>
    </row>
    <row r="10665" spans="11:11">
      <c r="K10665" s="68"/>
    </row>
    <row r="10666" spans="11:11">
      <c r="K10666" s="68"/>
    </row>
    <row r="10667" spans="11:11">
      <c r="K10667" s="68"/>
    </row>
    <row r="10668" spans="11:11">
      <c r="K10668" s="68"/>
    </row>
    <row r="10669" spans="11:11">
      <c r="K10669" s="68"/>
    </row>
    <row r="10670" spans="11:11">
      <c r="K10670" s="68"/>
    </row>
    <row r="10671" spans="11:11">
      <c r="K10671" s="68"/>
    </row>
    <row r="10672" spans="11:11">
      <c r="K10672" s="68"/>
    </row>
    <row r="10673" spans="11:11">
      <c r="K10673" s="68"/>
    </row>
    <row r="10674" spans="11:11">
      <c r="K10674" s="68"/>
    </row>
    <row r="10675" spans="11:11">
      <c r="K10675" s="68"/>
    </row>
    <row r="10676" spans="11:11">
      <c r="K10676" s="68"/>
    </row>
    <row r="10677" spans="11:11">
      <c r="K10677" s="68"/>
    </row>
    <row r="10678" spans="11:11">
      <c r="K10678" s="68"/>
    </row>
    <row r="10679" spans="11:11">
      <c r="K10679" s="68"/>
    </row>
    <row r="10680" spans="11:11">
      <c r="K10680" s="68"/>
    </row>
    <row r="10681" spans="11:11">
      <c r="K10681" s="68"/>
    </row>
    <row r="10682" spans="11:11">
      <c r="K10682" s="68"/>
    </row>
    <row r="10683" spans="11:11">
      <c r="K10683" s="68"/>
    </row>
    <row r="10684" spans="11:11">
      <c r="K10684" s="68"/>
    </row>
    <row r="10685" spans="11:11">
      <c r="K10685" s="68"/>
    </row>
    <row r="10686" spans="11:11">
      <c r="K10686" s="68"/>
    </row>
    <row r="10687" spans="11:11">
      <c r="K10687" s="68"/>
    </row>
    <row r="10688" spans="11:11">
      <c r="K10688" s="68"/>
    </row>
    <row r="10689" spans="11:11">
      <c r="K10689" s="68"/>
    </row>
    <row r="10690" spans="11:11">
      <c r="K10690" s="68"/>
    </row>
    <row r="10691" spans="11:11">
      <c r="K10691" s="68"/>
    </row>
    <row r="10692" spans="11:11">
      <c r="K10692" s="68"/>
    </row>
    <row r="10693" spans="11:11">
      <c r="K10693" s="68"/>
    </row>
    <row r="10694" spans="11:11">
      <c r="K10694" s="68"/>
    </row>
    <row r="10695" spans="11:11">
      <c r="K10695" s="68"/>
    </row>
    <row r="10696" spans="11:11">
      <c r="K10696" s="68"/>
    </row>
    <row r="10697" spans="11:11">
      <c r="K10697" s="68"/>
    </row>
    <row r="10698" spans="11:11">
      <c r="K10698" s="68"/>
    </row>
    <row r="10699" spans="11:11">
      <c r="K10699" s="68"/>
    </row>
    <row r="10700" spans="11:11">
      <c r="K10700" s="68"/>
    </row>
    <row r="10701" spans="11:11">
      <c r="K10701" s="68"/>
    </row>
    <row r="10702" spans="11:11">
      <c r="K10702" s="68"/>
    </row>
    <row r="10703" spans="11:11">
      <c r="K10703" s="68"/>
    </row>
    <row r="10704" spans="11:11">
      <c r="K10704" s="68"/>
    </row>
    <row r="10705" spans="11:11">
      <c r="K10705" s="68"/>
    </row>
    <row r="10706" spans="11:11">
      <c r="K10706" s="68"/>
    </row>
    <row r="10707" spans="11:11">
      <c r="K10707" s="68"/>
    </row>
    <row r="10708" spans="11:11">
      <c r="K10708" s="68"/>
    </row>
    <row r="10709" spans="11:11">
      <c r="K10709" s="68"/>
    </row>
    <row r="10710" spans="11:11">
      <c r="K10710" s="68"/>
    </row>
    <row r="10711" spans="11:11">
      <c r="K10711" s="68"/>
    </row>
    <row r="10712" spans="11:11">
      <c r="K10712" s="68"/>
    </row>
    <row r="10713" spans="11:11">
      <c r="K10713" s="68"/>
    </row>
    <row r="10714" spans="11:11">
      <c r="K10714" s="68"/>
    </row>
    <row r="10715" spans="11:11">
      <c r="K10715" s="68"/>
    </row>
    <row r="10716" spans="11:11">
      <c r="K10716" s="68"/>
    </row>
    <row r="10717" spans="11:11">
      <c r="K10717" s="68"/>
    </row>
    <row r="10718" spans="11:11">
      <c r="K10718" s="68"/>
    </row>
    <row r="10719" spans="11:11">
      <c r="K10719" s="68"/>
    </row>
    <row r="10720" spans="11:11">
      <c r="K10720" s="68"/>
    </row>
    <row r="10721" spans="11:11">
      <c r="K10721" s="68"/>
    </row>
    <row r="10722" spans="11:11">
      <c r="K10722" s="68"/>
    </row>
    <row r="10723" spans="11:11">
      <c r="K10723" s="68"/>
    </row>
    <row r="10724" spans="11:11">
      <c r="K10724" s="68"/>
    </row>
    <row r="10725" spans="11:11">
      <c r="K10725" s="68"/>
    </row>
    <row r="10726" spans="11:11">
      <c r="K10726" s="68"/>
    </row>
    <row r="10727" spans="11:11">
      <c r="K10727" s="68"/>
    </row>
    <row r="10728" spans="11:11">
      <c r="K10728" s="68"/>
    </row>
    <row r="10729" spans="11:11">
      <c r="K10729" s="68"/>
    </row>
    <row r="10730" spans="11:11">
      <c r="K10730" s="68"/>
    </row>
    <row r="10731" spans="11:11">
      <c r="K10731" s="68"/>
    </row>
    <row r="10732" spans="11:11">
      <c r="K10732" s="68"/>
    </row>
    <row r="10733" spans="11:11">
      <c r="K10733" s="68"/>
    </row>
    <row r="10734" spans="11:11">
      <c r="K10734" s="68"/>
    </row>
    <row r="10735" spans="11:11">
      <c r="K10735" s="68"/>
    </row>
    <row r="10736" spans="11:11">
      <c r="K10736" s="68"/>
    </row>
    <row r="10737" spans="11:11">
      <c r="K10737" s="68"/>
    </row>
    <row r="10738" spans="11:11">
      <c r="K10738" s="68"/>
    </row>
    <row r="10739" spans="11:11">
      <c r="K10739" s="68"/>
    </row>
    <row r="10740" spans="11:11">
      <c r="K10740" s="68"/>
    </row>
    <row r="10741" spans="11:11">
      <c r="K10741" s="68"/>
    </row>
    <row r="10742" spans="11:11">
      <c r="K10742" s="68"/>
    </row>
    <row r="10743" spans="11:11">
      <c r="K10743" s="68"/>
    </row>
    <row r="10744" spans="11:11">
      <c r="K10744" s="68"/>
    </row>
    <row r="10745" spans="11:11">
      <c r="K10745" s="68"/>
    </row>
    <row r="10746" spans="11:11">
      <c r="K10746" s="68"/>
    </row>
    <row r="10747" spans="11:11">
      <c r="K10747" s="68"/>
    </row>
    <row r="10748" spans="11:11">
      <c r="K10748" s="68"/>
    </row>
    <row r="10749" spans="11:11">
      <c r="K10749" s="68"/>
    </row>
    <row r="10750" spans="11:11">
      <c r="K10750" s="68"/>
    </row>
    <row r="10751" spans="11:11">
      <c r="K10751" s="68"/>
    </row>
    <row r="10752" spans="11:11">
      <c r="K10752" s="68"/>
    </row>
    <row r="10753" spans="11:11">
      <c r="K10753" s="68"/>
    </row>
    <row r="10754" spans="11:11">
      <c r="K10754" s="68"/>
    </row>
    <row r="10755" spans="11:11">
      <c r="K10755" s="68"/>
    </row>
    <row r="10756" spans="11:11">
      <c r="K10756" s="68"/>
    </row>
    <row r="10757" spans="11:11">
      <c r="K10757" s="68"/>
    </row>
    <row r="10758" spans="11:11">
      <c r="K10758" s="68"/>
    </row>
    <row r="10759" spans="11:11">
      <c r="K10759" s="68"/>
    </row>
    <row r="10760" spans="11:11">
      <c r="K10760" s="68"/>
    </row>
    <row r="10761" spans="11:11">
      <c r="K10761" s="68"/>
    </row>
    <row r="10762" spans="11:11">
      <c r="K10762" s="68"/>
    </row>
    <row r="10763" spans="11:11">
      <c r="K10763" s="68"/>
    </row>
    <row r="10764" spans="11:11">
      <c r="K10764" s="68"/>
    </row>
    <row r="10765" spans="11:11">
      <c r="K10765" s="68"/>
    </row>
    <row r="10766" spans="11:11">
      <c r="K10766" s="68"/>
    </row>
    <row r="10767" spans="11:11">
      <c r="K10767" s="68"/>
    </row>
    <row r="10768" spans="11:11">
      <c r="K10768" s="68"/>
    </row>
    <row r="10769" spans="11:11">
      <c r="K10769" s="68"/>
    </row>
    <row r="10770" spans="11:11">
      <c r="K10770" s="68"/>
    </row>
    <row r="10771" spans="11:11">
      <c r="K10771" s="68"/>
    </row>
    <row r="10772" spans="11:11">
      <c r="K10772" s="68"/>
    </row>
    <row r="10773" spans="11:11">
      <c r="K10773" s="68"/>
    </row>
    <row r="10774" spans="11:11">
      <c r="K10774" s="68"/>
    </row>
    <row r="10775" spans="11:11">
      <c r="K10775" s="68"/>
    </row>
    <row r="10776" spans="11:11">
      <c r="K10776" s="68"/>
    </row>
    <row r="10777" spans="11:11">
      <c r="K10777" s="68"/>
    </row>
    <row r="10778" spans="11:11">
      <c r="K10778" s="68"/>
    </row>
    <row r="10779" spans="11:11">
      <c r="K10779" s="68"/>
    </row>
    <row r="10780" spans="11:11">
      <c r="K10780" s="68"/>
    </row>
    <row r="10781" spans="11:11">
      <c r="K10781" s="68"/>
    </row>
    <row r="10782" spans="11:11">
      <c r="K10782" s="68"/>
    </row>
    <row r="10783" spans="11:11">
      <c r="K10783" s="68"/>
    </row>
    <row r="10784" spans="11:11">
      <c r="K10784" s="68"/>
    </row>
    <row r="10785" spans="11:11">
      <c r="K10785" s="68"/>
    </row>
    <row r="10786" spans="11:11">
      <c r="K10786" s="68"/>
    </row>
    <row r="10787" spans="11:11">
      <c r="K10787" s="68"/>
    </row>
    <row r="10788" spans="11:11">
      <c r="K10788" s="68"/>
    </row>
    <row r="10789" spans="11:11">
      <c r="K10789" s="68"/>
    </row>
    <row r="10790" spans="11:11">
      <c r="K10790" s="68"/>
    </row>
    <row r="10791" spans="11:11">
      <c r="K10791" s="68"/>
    </row>
    <row r="10792" spans="11:11">
      <c r="K10792" s="68"/>
    </row>
    <row r="10793" spans="11:11">
      <c r="K10793" s="68"/>
    </row>
    <row r="10794" spans="11:11">
      <c r="K10794" s="68"/>
    </row>
    <row r="10795" spans="11:11">
      <c r="K10795" s="68"/>
    </row>
    <row r="10796" spans="11:11">
      <c r="K10796" s="68"/>
    </row>
    <row r="10797" spans="11:11">
      <c r="K10797" s="68"/>
    </row>
    <row r="10798" spans="11:11">
      <c r="K10798" s="68"/>
    </row>
    <row r="10799" spans="11:11">
      <c r="K10799" s="68"/>
    </row>
    <row r="10800" spans="11:11">
      <c r="K10800" s="68"/>
    </row>
    <row r="10801" spans="11:11">
      <c r="K10801" s="68"/>
    </row>
    <row r="10802" spans="11:11">
      <c r="K10802" s="68"/>
    </row>
    <row r="10803" spans="11:11">
      <c r="K10803" s="68"/>
    </row>
    <row r="10804" spans="11:11">
      <c r="K10804" s="68"/>
    </row>
    <row r="10805" spans="11:11">
      <c r="K10805" s="68"/>
    </row>
    <row r="10806" spans="11:11">
      <c r="K10806" s="68"/>
    </row>
    <row r="10807" spans="11:11">
      <c r="K10807" s="68"/>
    </row>
    <row r="10808" spans="11:11">
      <c r="K10808" s="68"/>
    </row>
    <row r="10809" spans="11:11">
      <c r="K10809" s="68"/>
    </row>
    <row r="10810" spans="11:11">
      <c r="K10810" s="68"/>
    </row>
    <row r="10811" spans="11:11">
      <c r="K10811" s="68"/>
    </row>
    <row r="10812" spans="11:11">
      <c r="K10812" s="68"/>
    </row>
    <row r="10813" spans="11:11">
      <c r="K10813" s="68"/>
    </row>
    <row r="10814" spans="11:11">
      <c r="K10814" s="68"/>
    </row>
    <row r="10815" spans="11:11">
      <c r="K10815" s="68"/>
    </row>
    <row r="10816" spans="11:11">
      <c r="K10816" s="68"/>
    </row>
    <row r="10817" spans="11:11">
      <c r="K10817" s="68"/>
    </row>
    <row r="10818" spans="11:11">
      <c r="K10818" s="68"/>
    </row>
    <row r="10819" spans="11:11">
      <c r="K10819" s="68"/>
    </row>
    <row r="10820" spans="11:11">
      <c r="K10820" s="68"/>
    </row>
    <row r="10821" spans="11:11">
      <c r="K10821" s="68"/>
    </row>
    <row r="10822" spans="11:11">
      <c r="K10822" s="68"/>
    </row>
    <row r="10823" spans="11:11">
      <c r="K10823" s="68"/>
    </row>
    <row r="10824" spans="11:11">
      <c r="K10824" s="68"/>
    </row>
    <row r="10825" spans="11:11">
      <c r="K10825" s="68"/>
    </row>
    <row r="10826" spans="11:11">
      <c r="K10826" s="68"/>
    </row>
    <row r="10827" spans="11:11">
      <c r="K10827" s="68"/>
    </row>
    <row r="10828" spans="11:11">
      <c r="K10828" s="68"/>
    </row>
    <row r="10829" spans="11:11">
      <c r="K10829" s="68"/>
    </row>
    <row r="10830" spans="11:11">
      <c r="K10830" s="68"/>
    </row>
    <row r="10831" spans="11:11">
      <c r="K10831" s="68"/>
    </row>
    <row r="10832" spans="11:11">
      <c r="K10832" s="68"/>
    </row>
    <row r="10833" spans="11:11">
      <c r="K10833" s="68"/>
    </row>
    <row r="10834" spans="11:11">
      <c r="K10834" s="68"/>
    </row>
    <row r="10835" spans="11:11">
      <c r="K10835" s="68"/>
    </row>
    <row r="10836" spans="11:11">
      <c r="K10836" s="68"/>
    </row>
    <row r="10837" spans="11:11">
      <c r="K10837" s="68"/>
    </row>
    <row r="10838" spans="11:11">
      <c r="K10838" s="68"/>
    </row>
    <row r="10839" spans="11:11">
      <c r="K10839" s="68"/>
    </row>
    <row r="10840" spans="11:11">
      <c r="K10840" s="68"/>
    </row>
    <row r="10841" spans="11:11">
      <c r="K10841" s="68"/>
    </row>
    <row r="10842" spans="11:11">
      <c r="K10842" s="68"/>
    </row>
    <row r="10843" spans="11:11">
      <c r="K10843" s="68"/>
    </row>
    <row r="10844" spans="11:11">
      <c r="K10844" s="68"/>
    </row>
    <row r="10845" spans="11:11">
      <c r="K10845" s="68"/>
    </row>
    <row r="10846" spans="11:11">
      <c r="K10846" s="68"/>
    </row>
    <row r="10847" spans="11:11">
      <c r="K10847" s="68"/>
    </row>
    <row r="10848" spans="11:11">
      <c r="K10848" s="68"/>
    </row>
    <row r="10849" spans="11:11">
      <c r="K10849" s="68"/>
    </row>
    <row r="10850" spans="11:11">
      <c r="K10850" s="68"/>
    </row>
    <row r="10851" spans="11:11">
      <c r="K10851" s="68"/>
    </row>
    <row r="10852" spans="11:11">
      <c r="K10852" s="68"/>
    </row>
    <row r="10853" spans="11:11">
      <c r="K10853" s="68"/>
    </row>
    <row r="10854" spans="11:11">
      <c r="K10854" s="68"/>
    </row>
    <row r="10855" spans="11:11">
      <c r="K10855" s="68"/>
    </row>
    <row r="10856" spans="11:11">
      <c r="K10856" s="68"/>
    </row>
    <row r="10857" spans="11:11">
      <c r="K10857" s="68"/>
    </row>
    <row r="10858" spans="11:11">
      <c r="K10858" s="68"/>
    </row>
    <row r="10859" spans="11:11">
      <c r="K10859" s="68"/>
    </row>
    <row r="10860" spans="11:11">
      <c r="K10860" s="68"/>
    </row>
    <row r="10861" spans="11:11">
      <c r="K10861" s="68"/>
    </row>
    <row r="10862" spans="11:11">
      <c r="K10862" s="68"/>
    </row>
    <row r="10863" spans="11:11">
      <c r="K10863" s="68"/>
    </row>
    <row r="10864" spans="11:11">
      <c r="K10864" s="68"/>
    </row>
    <row r="10865" spans="11:11">
      <c r="K10865" s="68"/>
    </row>
    <row r="10866" spans="11:11">
      <c r="K10866" s="68"/>
    </row>
    <row r="10867" spans="11:11">
      <c r="K10867" s="68"/>
    </row>
    <row r="10868" spans="11:11">
      <c r="K10868" s="68"/>
    </row>
    <row r="10869" spans="11:11">
      <c r="K10869" s="68"/>
    </row>
    <row r="10870" spans="11:11">
      <c r="K10870" s="68"/>
    </row>
    <row r="10871" spans="11:11">
      <c r="K10871" s="68"/>
    </row>
    <row r="10872" spans="11:11">
      <c r="K10872" s="68"/>
    </row>
    <row r="10873" spans="11:11">
      <c r="K10873" s="68"/>
    </row>
    <row r="10874" spans="11:11">
      <c r="K10874" s="68"/>
    </row>
    <row r="10875" spans="11:11">
      <c r="K10875" s="68"/>
    </row>
    <row r="10876" spans="11:11">
      <c r="K10876" s="68"/>
    </row>
    <row r="10877" spans="11:11">
      <c r="K10877" s="68"/>
    </row>
    <row r="10878" spans="11:11">
      <c r="K10878" s="68"/>
    </row>
    <row r="10879" spans="11:11">
      <c r="K10879" s="68"/>
    </row>
    <row r="10880" spans="11:11">
      <c r="K10880" s="68"/>
    </row>
    <row r="10881" spans="11:11">
      <c r="K10881" s="68"/>
    </row>
    <row r="10882" spans="11:11">
      <c r="K10882" s="68"/>
    </row>
    <row r="10883" spans="11:11">
      <c r="K10883" s="68"/>
    </row>
    <row r="10884" spans="11:11">
      <c r="K10884" s="68"/>
    </row>
    <row r="10885" spans="11:11">
      <c r="K10885" s="68"/>
    </row>
    <row r="10886" spans="11:11">
      <c r="K10886" s="68"/>
    </row>
    <row r="10887" spans="11:11">
      <c r="K10887" s="68"/>
    </row>
    <row r="10888" spans="11:11">
      <c r="K10888" s="68"/>
    </row>
    <row r="10889" spans="11:11">
      <c r="K10889" s="68"/>
    </row>
    <row r="10890" spans="11:11">
      <c r="K10890" s="68"/>
    </row>
    <row r="10891" spans="11:11">
      <c r="K10891" s="68"/>
    </row>
    <row r="10892" spans="11:11">
      <c r="K10892" s="68"/>
    </row>
    <row r="10893" spans="11:11">
      <c r="K10893" s="68"/>
    </row>
    <row r="10894" spans="11:11">
      <c r="K10894" s="68"/>
    </row>
    <row r="10895" spans="11:11">
      <c r="K10895" s="68"/>
    </row>
    <row r="10896" spans="11:11">
      <c r="K10896" s="68"/>
    </row>
    <row r="10897" spans="11:11">
      <c r="K10897" s="68"/>
    </row>
    <row r="10898" spans="11:11">
      <c r="K10898" s="68"/>
    </row>
    <row r="10899" spans="11:11">
      <c r="K10899" s="68"/>
    </row>
    <row r="10900" spans="11:11">
      <c r="K10900" s="68"/>
    </row>
    <row r="10901" spans="11:11">
      <c r="K10901" s="68"/>
    </row>
    <row r="10902" spans="11:11">
      <c r="K10902" s="68"/>
    </row>
    <row r="10903" spans="11:11">
      <c r="K10903" s="68"/>
    </row>
    <row r="10904" spans="11:11">
      <c r="K10904" s="68"/>
    </row>
    <row r="10905" spans="11:11">
      <c r="K10905" s="68"/>
    </row>
    <row r="10906" spans="11:11">
      <c r="K10906" s="68"/>
    </row>
    <row r="10907" spans="11:11">
      <c r="K10907" s="68"/>
    </row>
    <row r="10908" spans="11:11">
      <c r="K10908" s="68"/>
    </row>
    <row r="10909" spans="11:11">
      <c r="K10909" s="68"/>
    </row>
    <row r="10910" spans="11:11">
      <c r="K10910" s="68"/>
    </row>
    <row r="10911" spans="11:11">
      <c r="K10911" s="68"/>
    </row>
    <row r="10912" spans="11:11">
      <c r="K10912" s="68"/>
    </row>
    <row r="10913" spans="11:11">
      <c r="K10913" s="68"/>
    </row>
    <row r="10914" spans="11:11">
      <c r="K10914" s="68"/>
    </row>
    <row r="10915" spans="11:11">
      <c r="K10915" s="68"/>
    </row>
    <row r="10916" spans="11:11">
      <c r="K10916" s="68"/>
    </row>
    <row r="10917" spans="11:11">
      <c r="K10917" s="68"/>
    </row>
    <row r="10918" spans="11:11">
      <c r="K10918" s="68"/>
    </row>
    <row r="10919" spans="11:11">
      <c r="K10919" s="68"/>
    </row>
    <row r="10920" spans="11:11">
      <c r="K10920" s="68"/>
    </row>
    <row r="10921" spans="11:11">
      <c r="K10921" s="68"/>
    </row>
    <row r="10922" spans="11:11">
      <c r="K10922" s="68"/>
    </row>
    <row r="10923" spans="11:11">
      <c r="K10923" s="68"/>
    </row>
    <row r="10924" spans="11:11">
      <c r="K10924" s="68"/>
    </row>
    <row r="10925" spans="11:11">
      <c r="K10925" s="68"/>
    </row>
    <row r="10926" spans="11:11">
      <c r="K10926" s="68"/>
    </row>
    <row r="10927" spans="11:11">
      <c r="K10927" s="68"/>
    </row>
    <row r="10928" spans="11:11">
      <c r="K10928" s="68"/>
    </row>
    <row r="10929" spans="11:11">
      <c r="K10929" s="68"/>
    </row>
    <row r="10930" spans="11:11">
      <c r="K10930" s="68"/>
    </row>
    <row r="10931" spans="11:11">
      <c r="K10931" s="68"/>
    </row>
    <row r="10932" spans="11:11">
      <c r="K10932" s="68"/>
    </row>
    <row r="10933" spans="11:11">
      <c r="K10933" s="68"/>
    </row>
    <row r="10934" spans="11:11">
      <c r="K10934" s="68"/>
    </row>
    <row r="10935" spans="11:11">
      <c r="K10935" s="68"/>
    </row>
    <row r="10936" spans="11:11">
      <c r="K10936" s="68"/>
    </row>
    <row r="10937" spans="11:11">
      <c r="K10937" s="68"/>
    </row>
    <row r="10938" spans="11:11">
      <c r="K10938" s="68"/>
    </row>
    <row r="10939" spans="11:11">
      <c r="K10939" s="68"/>
    </row>
    <row r="10940" spans="11:11">
      <c r="K10940" s="68"/>
    </row>
    <row r="10941" spans="11:11">
      <c r="K10941" s="68"/>
    </row>
    <row r="10942" spans="11:11">
      <c r="K10942" s="68"/>
    </row>
    <row r="10943" spans="11:11">
      <c r="K10943" s="68"/>
    </row>
    <row r="10944" spans="11:11">
      <c r="K10944" s="68"/>
    </row>
    <row r="10945" spans="11:11">
      <c r="K10945" s="68"/>
    </row>
    <row r="10946" spans="11:11">
      <c r="K10946" s="68"/>
    </row>
    <row r="10947" spans="11:11">
      <c r="K10947" s="68"/>
    </row>
    <row r="10948" spans="11:11">
      <c r="K10948" s="68"/>
    </row>
    <row r="10949" spans="11:11">
      <c r="K10949" s="68"/>
    </row>
    <row r="10950" spans="11:11">
      <c r="K10950" s="68"/>
    </row>
    <row r="10951" spans="11:11">
      <c r="K10951" s="68"/>
    </row>
    <row r="10952" spans="11:11">
      <c r="K10952" s="68"/>
    </row>
    <row r="10953" spans="11:11">
      <c r="K10953" s="68"/>
    </row>
    <row r="10954" spans="11:11">
      <c r="K10954" s="68"/>
    </row>
    <row r="10955" spans="11:11">
      <c r="K10955" s="68"/>
    </row>
    <row r="10956" spans="11:11">
      <c r="K10956" s="68"/>
    </row>
    <row r="10957" spans="11:11">
      <c r="K10957" s="68"/>
    </row>
    <row r="10958" spans="11:11">
      <c r="K10958" s="68"/>
    </row>
    <row r="10959" spans="11:11">
      <c r="K10959" s="68"/>
    </row>
    <row r="10960" spans="11:11">
      <c r="K10960" s="68"/>
    </row>
    <row r="10961" spans="11:11">
      <c r="K10961" s="68"/>
    </row>
    <row r="10962" spans="11:11">
      <c r="K10962" s="68"/>
    </row>
    <row r="10963" spans="11:11">
      <c r="K10963" s="68"/>
    </row>
    <row r="10964" spans="11:11">
      <c r="K10964" s="68"/>
    </row>
    <row r="10965" spans="11:11">
      <c r="K10965" s="68"/>
    </row>
    <row r="10966" spans="11:11">
      <c r="K10966" s="68"/>
    </row>
    <row r="10967" spans="11:11">
      <c r="K10967" s="68"/>
    </row>
    <row r="10968" spans="11:11">
      <c r="K10968" s="68"/>
    </row>
    <row r="10969" spans="11:11">
      <c r="K10969" s="68"/>
    </row>
    <row r="10970" spans="11:11">
      <c r="K10970" s="68"/>
    </row>
    <row r="10971" spans="11:11">
      <c r="K10971" s="68"/>
    </row>
    <row r="10972" spans="11:11">
      <c r="K10972" s="68"/>
    </row>
    <row r="10973" spans="11:11">
      <c r="K10973" s="68"/>
    </row>
    <row r="10974" spans="11:11">
      <c r="K10974" s="68"/>
    </row>
    <row r="10975" spans="11:11">
      <c r="K10975" s="68"/>
    </row>
    <row r="10976" spans="11:11">
      <c r="K10976" s="68"/>
    </row>
    <row r="10977" spans="11:11">
      <c r="K10977" s="68"/>
    </row>
    <row r="10978" spans="11:11">
      <c r="K10978" s="68"/>
    </row>
    <row r="10979" spans="11:11">
      <c r="K10979" s="68"/>
    </row>
    <row r="10980" spans="11:11">
      <c r="K10980" s="68"/>
    </row>
    <row r="10981" spans="11:11">
      <c r="K10981" s="68"/>
    </row>
    <row r="10982" spans="11:11">
      <c r="K10982" s="68"/>
    </row>
    <row r="10983" spans="11:11">
      <c r="K10983" s="68"/>
    </row>
    <row r="10984" spans="11:11">
      <c r="K10984" s="68"/>
    </row>
    <row r="10985" spans="11:11">
      <c r="K10985" s="68"/>
    </row>
    <row r="10986" spans="11:11">
      <c r="K10986" s="68"/>
    </row>
    <row r="10987" spans="11:11">
      <c r="K10987" s="68"/>
    </row>
    <row r="10988" spans="11:11">
      <c r="K10988" s="68"/>
    </row>
    <row r="10989" spans="11:11">
      <c r="K10989" s="68"/>
    </row>
    <row r="10990" spans="11:11">
      <c r="K10990" s="68"/>
    </row>
    <row r="10991" spans="11:11">
      <c r="K10991" s="68"/>
    </row>
    <row r="10992" spans="11:11">
      <c r="K10992" s="68"/>
    </row>
    <row r="10993" spans="11:11">
      <c r="K10993" s="68"/>
    </row>
    <row r="10994" spans="11:11">
      <c r="K10994" s="68"/>
    </row>
    <row r="10995" spans="11:11">
      <c r="K10995" s="68"/>
    </row>
    <row r="10996" spans="11:11">
      <c r="K10996" s="68"/>
    </row>
    <row r="10997" spans="11:11">
      <c r="K10997" s="68"/>
    </row>
    <row r="10998" spans="11:11">
      <c r="K10998" s="68"/>
    </row>
    <row r="10999" spans="11:11">
      <c r="K10999" s="68"/>
    </row>
    <row r="11000" spans="11:11">
      <c r="K11000" s="68"/>
    </row>
    <row r="11001" spans="11:11">
      <c r="K11001" s="68"/>
    </row>
    <row r="11002" spans="11:11">
      <c r="K11002" s="68"/>
    </row>
    <row r="11003" spans="11:11">
      <c r="K11003" s="68"/>
    </row>
    <row r="11004" spans="11:11">
      <c r="K11004" s="68"/>
    </row>
    <row r="11005" spans="11:11">
      <c r="K11005" s="68"/>
    </row>
    <row r="11006" spans="11:11">
      <c r="K11006" s="68"/>
    </row>
    <row r="11007" spans="11:11">
      <c r="K11007" s="68"/>
    </row>
    <row r="11008" spans="11:11">
      <c r="K11008" s="68"/>
    </row>
    <row r="11009" spans="11:11">
      <c r="K11009" s="68"/>
    </row>
    <row r="11010" spans="11:11">
      <c r="K11010" s="68"/>
    </row>
    <row r="11011" spans="11:11">
      <c r="K11011" s="68"/>
    </row>
    <row r="11012" spans="11:11">
      <c r="K11012" s="68"/>
    </row>
    <row r="11013" spans="11:11">
      <c r="K11013" s="68"/>
    </row>
    <row r="11014" spans="11:11">
      <c r="K11014" s="68"/>
    </row>
    <row r="11015" spans="11:11">
      <c r="K11015" s="68"/>
    </row>
    <row r="11016" spans="11:11">
      <c r="K11016" s="68"/>
    </row>
    <row r="11017" spans="11:11">
      <c r="K11017" s="68"/>
    </row>
    <row r="11018" spans="11:11">
      <c r="K11018" s="68"/>
    </row>
    <row r="11019" spans="11:11">
      <c r="K11019" s="68"/>
    </row>
    <row r="11020" spans="11:11">
      <c r="K11020" s="68"/>
    </row>
    <row r="11021" spans="11:11">
      <c r="K11021" s="68"/>
    </row>
    <row r="11022" spans="11:11">
      <c r="K11022" s="68"/>
    </row>
    <row r="11023" spans="11:11">
      <c r="K11023" s="68"/>
    </row>
    <row r="11024" spans="11:11">
      <c r="K11024" s="68"/>
    </row>
    <row r="11025" spans="11:11">
      <c r="K11025" s="68"/>
    </row>
    <row r="11026" spans="11:11">
      <c r="K11026" s="68"/>
    </row>
    <row r="11027" spans="11:11">
      <c r="K11027" s="68"/>
    </row>
    <row r="11028" spans="11:11">
      <c r="K11028" s="68"/>
    </row>
    <row r="11029" spans="11:11">
      <c r="K11029" s="68"/>
    </row>
    <row r="11030" spans="11:11">
      <c r="K11030" s="68"/>
    </row>
    <row r="11031" spans="11:11">
      <c r="K11031" s="68"/>
    </row>
    <row r="11032" spans="11:11">
      <c r="K11032" s="68"/>
    </row>
    <row r="11033" spans="11:11">
      <c r="K11033" s="68"/>
    </row>
    <row r="11034" spans="11:11">
      <c r="K11034" s="68"/>
    </row>
    <row r="11035" spans="11:11">
      <c r="K11035" s="68"/>
    </row>
    <row r="11036" spans="11:11">
      <c r="K11036" s="68"/>
    </row>
    <row r="11037" spans="11:11">
      <c r="K11037" s="68"/>
    </row>
    <row r="11038" spans="11:11">
      <c r="K11038" s="68"/>
    </row>
    <row r="11039" spans="11:11">
      <c r="K11039" s="68"/>
    </row>
    <row r="11040" spans="11:11">
      <c r="K11040" s="68"/>
    </row>
    <row r="11041" spans="11:11">
      <c r="K11041" s="68"/>
    </row>
    <row r="11042" spans="11:11">
      <c r="K11042" s="68"/>
    </row>
    <row r="11043" spans="11:11">
      <c r="K11043" s="68"/>
    </row>
    <row r="11044" spans="11:11">
      <c r="K11044" s="68"/>
    </row>
    <row r="11045" spans="11:11">
      <c r="K11045" s="68"/>
    </row>
    <row r="11046" spans="11:11">
      <c r="K11046" s="68"/>
    </row>
    <row r="11047" spans="11:11">
      <c r="K11047" s="68"/>
    </row>
    <row r="11048" spans="11:11">
      <c r="K11048" s="68"/>
    </row>
    <row r="11049" spans="11:11">
      <c r="K11049" s="68"/>
    </row>
    <row r="11050" spans="11:11">
      <c r="K11050" s="68"/>
    </row>
    <row r="11051" spans="11:11">
      <c r="K11051" s="68"/>
    </row>
    <row r="11052" spans="11:11">
      <c r="K11052" s="68"/>
    </row>
    <row r="11053" spans="11:11">
      <c r="K11053" s="68"/>
    </row>
    <row r="11054" spans="11:11">
      <c r="K11054" s="68"/>
    </row>
    <row r="11055" spans="11:11">
      <c r="K11055" s="68"/>
    </row>
    <row r="11056" spans="11:11">
      <c r="K11056" s="68"/>
    </row>
    <row r="11057" spans="11:11">
      <c r="K11057" s="68"/>
    </row>
    <row r="11058" spans="11:11">
      <c r="K11058" s="68"/>
    </row>
    <row r="11059" spans="11:11">
      <c r="K11059" s="68"/>
    </row>
    <row r="11060" spans="11:11">
      <c r="K11060" s="68"/>
    </row>
    <row r="11061" spans="11:11">
      <c r="K11061" s="68"/>
    </row>
    <row r="11062" spans="11:11">
      <c r="K11062" s="68"/>
    </row>
    <row r="11063" spans="11:11">
      <c r="K11063" s="68"/>
    </row>
    <row r="11064" spans="11:11">
      <c r="K11064" s="68"/>
    </row>
    <row r="11065" spans="11:11">
      <c r="K11065" s="68"/>
    </row>
    <row r="11066" spans="11:11">
      <c r="K11066" s="68"/>
    </row>
    <row r="11067" spans="11:11">
      <c r="K11067" s="68"/>
    </row>
    <row r="11068" spans="11:11">
      <c r="K11068" s="68"/>
    </row>
    <row r="11069" spans="11:11">
      <c r="K11069" s="68"/>
    </row>
    <row r="11070" spans="11:11">
      <c r="K11070" s="68"/>
    </row>
    <row r="11071" spans="11:11">
      <c r="K11071" s="68"/>
    </row>
    <row r="11072" spans="11:11">
      <c r="K11072" s="68"/>
    </row>
    <row r="11073" spans="11:11">
      <c r="K11073" s="68"/>
    </row>
    <row r="11074" spans="11:11">
      <c r="K11074" s="68"/>
    </row>
    <row r="11075" spans="11:11">
      <c r="K11075" s="68"/>
    </row>
    <row r="11076" spans="11:11">
      <c r="K11076" s="68"/>
    </row>
    <row r="11077" spans="11:11">
      <c r="K11077" s="68"/>
    </row>
    <row r="11078" spans="11:11">
      <c r="K11078" s="68"/>
    </row>
    <row r="11079" spans="11:11">
      <c r="K11079" s="68"/>
    </row>
    <row r="11080" spans="11:11">
      <c r="K11080" s="68"/>
    </row>
    <row r="11081" spans="11:11">
      <c r="K11081" s="68"/>
    </row>
    <row r="11082" spans="11:11">
      <c r="K11082" s="68"/>
    </row>
    <row r="11083" spans="11:11">
      <c r="K11083" s="68"/>
    </row>
    <row r="11084" spans="11:11">
      <c r="K11084" s="68"/>
    </row>
    <row r="11085" spans="11:11">
      <c r="K11085" s="68"/>
    </row>
    <row r="11086" spans="11:11">
      <c r="K11086" s="68"/>
    </row>
    <row r="11087" spans="11:11">
      <c r="K11087" s="68"/>
    </row>
    <row r="11088" spans="11:11">
      <c r="K11088" s="68"/>
    </row>
    <row r="11089" spans="11:11">
      <c r="K11089" s="68"/>
    </row>
    <row r="11090" spans="11:11">
      <c r="K11090" s="68"/>
    </row>
    <row r="11091" spans="11:11">
      <c r="K11091" s="68"/>
    </row>
    <row r="11092" spans="11:11">
      <c r="K11092" s="68"/>
    </row>
    <row r="11093" spans="11:11">
      <c r="K11093" s="68"/>
    </row>
    <row r="11094" spans="11:11">
      <c r="K11094" s="68"/>
    </row>
    <row r="11095" spans="11:11">
      <c r="K11095" s="68"/>
    </row>
    <row r="11096" spans="11:11">
      <c r="K11096" s="68"/>
    </row>
    <row r="11097" spans="11:11">
      <c r="K11097" s="68"/>
    </row>
    <row r="11098" spans="11:11">
      <c r="K11098" s="68"/>
    </row>
    <row r="11099" spans="11:11">
      <c r="K11099" s="68"/>
    </row>
    <row r="11100" spans="11:11">
      <c r="K11100" s="68"/>
    </row>
    <row r="11101" spans="11:11">
      <c r="K11101" s="68"/>
    </row>
    <row r="11102" spans="11:11">
      <c r="K11102" s="68"/>
    </row>
    <row r="11103" spans="11:11">
      <c r="K11103" s="68"/>
    </row>
    <row r="11104" spans="11:11">
      <c r="K11104" s="68"/>
    </row>
    <row r="11105" spans="11:11">
      <c r="K11105" s="68"/>
    </row>
    <row r="11106" spans="11:11">
      <c r="K11106" s="68"/>
    </row>
    <row r="11107" spans="11:11">
      <c r="K11107" s="68"/>
    </row>
    <row r="11108" spans="11:11">
      <c r="K11108" s="68"/>
    </row>
    <row r="11109" spans="11:11">
      <c r="K11109" s="68"/>
    </row>
    <row r="11110" spans="11:11">
      <c r="K11110" s="68"/>
    </row>
    <row r="11111" spans="11:11">
      <c r="K11111" s="68"/>
    </row>
    <row r="11112" spans="11:11">
      <c r="K11112" s="68"/>
    </row>
    <row r="11113" spans="11:11">
      <c r="K11113" s="68"/>
    </row>
    <row r="11114" spans="11:11">
      <c r="K11114" s="68"/>
    </row>
    <row r="11115" spans="11:11">
      <c r="K11115" s="68"/>
    </row>
    <row r="11116" spans="11:11">
      <c r="K11116" s="68"/>
    </row>
    <row r="11117" spans="11:11">
      <c r="K11117" s="68"/>
    </row>
    <row r="11118" spans="11:11">
      <c r="K11118" s="68"/>
    </row>
    <row r="11119" spans="11:11">
      <c r="K11119" s="68"/>
    </row>
    <row r="11120" spans="11:11">
      <c r="K11120" s="68"/>
    </row>
    <row r="11121" spans="11:11">
      <c r="K11121" s="68"/>
    </row>
    <row r="11122" spans="11:11">
      <c r="K11122" s="68"/>
    </row>
    <row r="11123" spans="11:11">
      <c r="K11123" s="68"/>
    </row>
    <row r="11124" spans="11:11">
      <c r="K11124" s="68"/>
    </row>
    <row r="11125" spans="11:11">
      <c r="K11125" s="68"/>
    </row>
    <row r="11126" spans="11:11">
      <c r="K11126" s="68"/>
    </row>
    <row r="11127" spans="11:11">
      <c r="K11127" s="68"/>
    </row>
    <row r="11128" spans="11:11">
      <c r="K11128" s="68"/>
    </row>
    <row r="11129" spans="11:11">
      <c r="K11129" s="68"/>
    </row>
    <row r="11130" spans="11:11">
      <c r="K11130" s="68"/>
    </row>
    <row r="11131" spans="11:11">
      <c r="K11131" s="68"/>
    </row>
    <row r="11132" spans="11:11">
      <c r="K11132" s="68"/>
    </row>
    <row r="11133" spans="11:11">
      <c r="K11133" s="68"/>
    </row>
    <row r="11134" spans="11:11">
      <c r="K11134" s="68"/>
    </row>
    <row r="11135" spans="11:11">
      <c r="K11135" s="68"/>
    </row>
    <row r="11136" spans="11:11">
      <c r="K11136" s="68"/>
    </row>
    <row r="11137" spans="11:11">
      <c r="K11137" s="68"/>
    </row>
    <row r="11138" spans="11:11">
      <c r="K11138" s="68"/>
    </row>
    <row r="11139" spans="11:11">
      <c r="K11139" s="68"/>
    </row>
    <row r="11140" spans="11:11">
      <c r="K11140" s="68"/>
    </row>
    <row r="11141" spans="11:11">
      <c r="K11141" s="68"/>
    </row>
    <row r="11142" spans="11:11">
      <c r="K11142" s="68"/>
    </row>
    <row r="11143" spans="11:11">
      <c r="K11143" s="68"/>
    </row>
    <row r="11144" spans="11:11">
      <c r="K11144" s="68"/>
    </row>
    <row r="11145" spans="11:11">
      <c r="K11145" s="68"/>
    </row>
    <row r="11146" spans="11:11">
      <c r="K11146" s="68"/>
    </row>
    <row r="11147" spans="11:11">
      <c r="K11147" s="68"/>
    </row>
    <row r="11148" spans="11:11">
      <c r="K11148" s="68"/>
    </row>
    <row r="11149" spans="11:11">
      <c r="K11149" s="68"/>
    </row>
    <row r="11150" spans="11:11">
      <c r="K11150" s="68"/>
    </row>
    <row r="11151" spans="11:11">
      <c r="K11151" s="68"/>
    </row>
    <row r="11152" spans="11:11">
      <c r="K11152" s="68"/>
    </row>
    <row r="11153" spans="11:11">
      <c r="K11153" s="68"/>
    </row>
    <row r="11154" spans="11:11">
      <c r="K11154" s="68"/>
    </row>
    <row r="11155" spans="11:11">
      <c r="K11155" s="68"/>
    </row>
    <row r="11156" spans="11:11">
      <c r="K11156" s="68"/>
    </row>
    <row r="11157" spans="11:11">
      <c r="K11157" s="68"/>
    </row>
    <row r="11158" spans="11:11">
      <c r="K11158" s="68"/>
    </row>
    <row r="11159" spans="11:11">
      <c r="K11159" s="68"/>
    </row>
    <row r="11160" spans="11:11">
      <c r="K11160" s="68"/>
    </row>
    <row r="11161" spans="11:11">
      <c r="K11161" s="68"/>
    </row>
    <row r="11162" spans="11:11">
      <c r="K11162" s="68"/>
    </row>
    <row r="11163" spans="11:11">
      <c r="K11163" s="68"/>
    </row>
    <row r="11164" spans="11:11">
      <c r="K11164" s="68"/>
    </row>
    <row r="11165" spans="11:11">
      <c r="K11165" s="68"/>
    </row>
    <row r="11166" spans="11:11">
      <c r="K11166" s="68"/>
    </row>
    <row r="11167" spans="11:11">
      <c r="K11167" s="68"/>
    </row>
    <row r="11168" spans="11:11">
      <c r="K11168" s="68"/>
    </row>
    <row r="11169" spans="11:11">
      <c r="K11169" s="68"/>
    </row>
    <row r="11170" spans="11:11">
      <c r="K11170" s="68"/>
    </row>
    <row r="11171" spans="11:11">
      <c r="K11171" s="68"/>
    </row>
    <row r="11172" spans="11:11">
      <c r="K11172" s="68"/>
    </row>
    <row r="11173" spans="11:11">
      <c r="K11173" s="68"/>
    </row>
    <row r="11174" spans="11:11">
      <c r="K11174" s="68"/>
    </row>
    <row r="11175" spans="11:11">
      <c r="K11175" s="68"/>
    </row>
    <row r="11176" spans="11:11">
      <c r="K11176" s="68"/>
    </row>
    <row r="11177" spans="11:11">
      <c r="K11177" s="68"/>
    </row>
    <row r="11178" spans="11:11">
      <c r="K11178" s="68"/>
    </row>
    <row r="11179" spans="11:11">
      <c r="K11179" s="68"/>
    </row>
    <row r="11180" spans="11:11">
      <c r="K11180" s="68"/>
    </row>
    <row r="11181" spans="11:11">
      <c r="K11181" s="68"/>
    </row>
    <row r="11182" spans="11:11">
      <c r="K11182" s="68"/>
    </row>
    <row r="11183" spans="11:11">
      <c r="K11183" s="68"/>
    </row>
    <row r="11184" spans="11:11">
      <c r="K11184" s="68"/>
    </row>
    <row r="11185" spans="11:11">
      <c r="K11185" s="68"/>
    </row>
    <row r="11186" spans="11:11">
      <c r="K11186" s="68"/>
    </row>
    <row r="11187" spans="11:11">
      <c r="K11187" s="68"/>
    </row>
    <row r="11188" spans="11:11">
      <c r="K11188" s="68"/>
    </row>
    <row r="11189" spans="11:11">
      <c r="K11189" s="68"/>
    </row>
    <row r="11190" spans="11:11">
      <c r="K11190" s="68"/>
    </row>
    <row r="11191" spans="11:11">
      <c r="K11191" s="68"/>
    </row>
    <row r="11192" spans="11:11">
      <c r="K11192" s="68"/>
    </row>
    <row r="11193" spans="11:11">
      <c r="K11193" s="68"/>
    </row>
    <row r="11194" spans="11:11">
      <c r="K11194" s="68"/>
    </row>
    <row r="11195" spans="11:11">
      <c r="K11195" s="68"/>
    </row>
    <row r="11196" spans="11:11">
      <c r="K11196" s="68"/>
    </row>
    <row r="11197" spans="11:11">
      <c r="K11197" s="68"/>
    </row>
    <row r="11198" spans="11:11">
      <c r="K11198" s="68"/>
    </row>
    <row r="11199" spans="11:11">
      <c r="K11199" s="68"/>
    </row>
    <row r="11200" spans="11:11">
      <c r="K11200" s="68"/>
    </row>
    <row r="11201" spans="11:11">
      <c r="K11201" s="68"/>
    </row>
    <row r="11202" spans="11:11">
      <c r="K11202" s="68"/>
    </row>
    <row r="11203" spans="11:11">
      <c r="K11203" s="68"/>
    </row>
    <row r="11204" spans="11:11">
      <c r="K11204" s="68"/>
    </row>
    <row r="11205" spans="11:11">
      <c r="K11205" s="68"/>
    </row>
    <row r="11206" spans="11:11">
      <c r="K11206" s="68"/>
    </row>
    <row r="11207" spans="11:11">
      <c r="K11207" s="68"/>
    </row>
    <row r="11208" spans="11:11">
      <c r="K11208" s="68"/>
    </row>
    <row r="11209" spans="11:11">
      <c r="K11209" s="68"/>
    </row>
    <row r="11210" spans="11:11">
      <c r="K11210" s="68"/>
    </row>
    <row r="11211" spans="11:11">
      <c r="K11211" s="68"/>
    </row>
    <row r="11212" spans="11:11">
      <c r="K11212" s="68"/>
    </row>
    <row r="11213" spans="11:11">
      <c r="K11213" s="68"/>
    </row>
    <row r="11214" spans="11:11">
      <c r="K11214" s="68"/>
    </row>
    <row r="11215" spans="11:11">
      <c r="K11215" s="68"/>
    </row>
    <row r="11216" spans="11:11">
      <c r="K11216" s="68"/>
    </row>
    <row r="11217" spans="11:11">
      <c r="K11217" s="68"/>
    </row>
    <row r="11218" spans="11:11">
      <c r="K11218" s="68"/>
    </row>
    <row r="11219" spans="11:11">
      <c r="K11219" s="68"/>
    </row>
    <row r="11220" spans="11:11">
      <c r="K11220" s="68"/>
    </row>
    <row r="11221" spans="11:11">
      <c r="K11221" s="68"/>
    </row>
    <row r="11222" spans="11:11">
      <c r="K11222" s="68"/>
    </row>
    <row r="11223" spans="11:11">
      <c r="K11223" s="68"/>
    </row>
    <row r="11224" spans="11:11">
      <c r="K11224" s="68"/>
    </row>
    <row r="11225" spans="11:11">
      <c r="K11225" s="68"/>
    </row>
    <row r="11226" spans="11:11">
      <c r="K11226" s="68"/>
    </row>
    <row r="11227" spans="11:11">
      <c r="K11227" s="68"/>
    </row>
    <row r="11228" spans="11:11">
      <c r="K11228" s="68"/>
    </row>
    <row r="11229" spans="11:11">
      <c r="K11229" s="68"/>
    </row>
    <row r="11230" spans="11:11">
      <c r="K11230" s="68"/>
    </row>
    <row r="11231" spans="11:11">
      <c r="K11231" s="68"/>
    </row>
    <row r="11232" spans="11:11">
      <c r="K11232" s="68"/>
    </row>
    <row r="11233" spans="11:11">
      <c r="K11233" s="68"/>
    </row>
    <row r="11234" spans="11:11">
      <c r="K11234" s="68"/>
    </row>
    <row r="11235" spans="11:11">
      <c r="K11235" s="68"/>
    </row>
    <row r="11236" spans="11:11">
      <c r="K11236" s="68"/>
    </row>
    <row r="11237" spans="11:11">
      <c r="K11237" s="68"/>
    </row>
    <row r="11238" spans="11:11">
      <c r="K11238" s="68"/>
    </row>
    <row r="11239" spans="11:11">
      <c r="K11239" s="68"/>
    </row>
    <row r="11240" spans="11:11">
      <c r="K11240" s="68"/>
    </row>
    <row r="11241" spans="11:11">
      <c r="K11241" s="68"/>
    </row>
    <row r="11242" spans="11:11">
      <c r="K11242" s="68"/>
    </row>
    <row r="11243" spans="11:11">
      <c r="K11243" s="68"/>
    </row>
    <row r="11244" spans="11:11">
      <c r="K11244" s="68"/>
    </row>
    <row r="11245" spans="11:11">
      <c r="K11245" s="68"/>
    </row>
    <row r="11246" spans="11:11">
      <c r="K11246" s="68"/>
    </row>
    <row r="11247" spans="11:11">
      <c r="K11247" s="68"/>
    </row>
    <row r="11248" spans="11:11">
      <c r="K11248" s="68"/>
    </row>
    <row r="11249" spans="11:11">
      <c r="K11249" s="68"/>
    </row>
    <row r="11250" spans="11:11">
      <c r="K11250" s="68"/>
    </row>
    <row r="11251" spans="11:11">
      <c r="K11251" s="68"/>
    </row>
    <row r="11252" spans="11:11">
      <c r="K11252" s="68"/>
    </row>
    <row r="11253" spans="11:11">
      <c r="K11253" s="68"/>
    </row>
    <row r="11254" spans="11:11">
      <c r="K11254" s="68"/>
    </row>
    <row r="11255" spans="11:11">
      <c r="K11255" s="68"/>
    </row>
    <row r="11256" spans="11:11">
      <c r="K11256" s="68"/>
    </row>
    <row r="11257" spans="11:11">
      <c r="K11257" s="68"/>
    </row>
    <row r="11258" spans="11:11">
      <c r="K11258" s="68"/>
    </row>
    <row r="11259" spans="11:11">
      <c r="K11259" s="68"/>
    </row>
    <row r="11260" spans="11:11">
      <c r="K11260" s="68"/>
    </row>
    <row r="11261" spans="11:11">
      <c r="K11261" s="68"/>
    </row>
    <row r="11262" spans="11:11">
      <c r="K11262" s="68"/>
    </row>
    <row r="11263" spans="11:11">
      <c r="K11263" s="68"/>
    </row>
    <row r="11264" spans="11:11">
      <c r="K11264" s="68"/>
    </row>
    <row r="11265" spans="11:11">
      <c r="K11265" s="68"/>
    </row>
    <row r="11266" spans="11:11">
      <c r="K11266" s="68"/>
    </row>
    <row r="11267" spans="11:11">
      <c r="K11267" s="68"/>
    </row>
    <row r="11268" spans="11:11">
      <c r="K11268" s="68"/>
    </row>
    <row r="11269" spans="11:11">
      <c r="K11269" s="68"/>
    </row>
    <row r="11270" spans="11:11">
      <c r="K11270" s="68"/>
    </row>
    <row r="11271" spans="11:11">
      <c r="K11271" s="68"/>
    </row>
    <row r="11272" spans="11:11">
      <c r="K11272" s="68"/>
    </row>
    <row r="11273" spans="11:11">
      <c r="K11273" s="68"/>
    </row>
    <row r="11274" spans="11:11">
      <c r="K11274" s="68"/>
    </row>
    <row r="11275" spans="11:11">
      <c r="K11275" s="68"/>
    </row>
    <row r="11276" spans="11:11">
      <c r="K11276" s="68"/>
    </row>
    <row r="11277" spans="11:11">
      <c r="K11277" s="68"/>
    </row>
    <row r="11278" spans="11:11">
      <c r="K11278" s="68"/>
    </row>
    <row r="11279" spans="11:11">
      <c r="K11279" s="68"/>
    </row>
    <row r="11280" spans="11:11">
      <c r="K11280" s="68"/>
    </row>
    <row r="11281" spans="11:11">
      <c r="K11281" s="68"/>
    </row>
    <row r="11282" spans="11:11">
      <c r="K11282" s="68"/>
    </row>
    <row r="11283" spans="11:11">
      <c r="K11283" s="68"/>
    </row>
    <row r="11284" spans="11:11">
      <c r="K11284" s="68"/>
    </row>
    <row r="11285" spans="11:11">
      <c r="K11285" s="68"/>
    </row>
    <row r="11286" spans="11:11">
      <c r="K11286" s="68"/>
    </row>
    <row r="11287" spans="11:11">
      <c r="K11287" s="68"/>
    </row>
    <row r="11288" spans="11:11">
      <c r="K11288" s="68"/>
    </row>
    <row r="11289" spans="11:11">
      <c r="K11289" s="68"/>
    </row>
    <row r="11290" spans="11:11">
      <c r="K11290" s="68"/>
    </row>
    <row r="11291" spans="11:11">
      <c r="K11291" s="68"/>
    </row>
    <row r="11292" spans="11:11">
      <c r="K11292" s="68"/>
    </row>
    <row r="11293" spans="11:11">
      <c r="K11293" s="68"/>
    </row>
    <row r="11294" spans="11:11">
      <c r="K11294" s="68"/>
    </row>
    <row r="11295" spans="11:11">
      <c r="K11295" s="68"/>
    </row>
    <row r="11296" spans="11:11">
      <c r="K11296" s="68"/>
    </row>
    <row r="11297" spans="11:11">
      <c r="K11297" s="68"/>
    </row>
    <row r="11298" spans="11:11">
      <c r="K11298" s="68"/>
    </row>
    <row r="11299" spans="11:11">
      <c r="K11299" s="68"/>
    </row>
    <row r="11300" spans="11:11">
      <c r="K11300" s="68"/>
    </row>
    <row r="11301" spans="11:11">
      <c r="K11301" s="68"/>
    </row>
    <row r="11302" spans="11:11">
      <c r="K11302" s="68"/>
    </row>
    <row r="11303" spans="11:11">
      <c r="K11303" s="68"/>
    </row>
    <row r="11304" spans="11:11">
      <c r="K11304" s="68"/>
    </row>
    <row r="11305" spans="11:11">
      <c r="K11305" s="68"/>
    </row>
    <row r="11306" spans="11:11">
      <c r="K11306" s="68"/>
    </row>
    <row r="11307" spans="11:11">
      <c r="K11307" s="68"/>
    </row>
    <row r="11308" spans="11:11">
      <c r="K11308" s="68"/>
    </row>
    <row r="11309" spans="11:11">
      <c r="K11309" s="68"/>
    </row>
    <row r="11310" spans="11:11">
      <c r="K11310" s="68"/>
    </row>
    <row r="11311" spans="11:11">
      <c r="K11311" s="68"/>
    </row>
    <row r="11312" spans="11:11">
      <c r="K11312" s="68"/>
    </row>
    <row r="11313" spans="11:11">
      <c r="K11313" s="68"/>
    </row>
    <row r="11314" spans="11:11">
      <c r="K11314" s="68"/>
    </row>
    <row r="11315" spans="11:11">
      <c r="K11315" s="68"/>
    </row>
    <row r="11316" spans="11:11">
      <c r="K11316" s="68"/>
    </row>
    <row r="11317" spans="11:11">
      <c r="K11317" s="68"/>
    </row>
    <row r="11318" spans="11:11">
      <c r="K11318" s="68"/>
    </row>
    <row r="11319" spans="11:11">
      <c r="K11319" s="68"/>
    </row>
    <row r="11320" spans="11:11">
      <c r="K11320" s="68"/>
    </row>
    <row r="11321" spans="11:11">
      <c r="K11321" s="68"/>
    </row>
    <row r="11322" spans="11:11">
      <c r="K11322" s="68"/>
    </row>
    <row r="11323" spans="11:11">
      <c r="K11323" s="68"/>
    </row>
    <row r="11324" spans="11:11">
      <c r="K11324" s="68"/>
    </row>
    <row r="11325" spans="11:11">
      <c r="K11325" s="68"/>
    </row>
    <row r="11326" spans="11:11">
      <c r="K11326" s="68"/>
    </row>
    <row r="11327" spans="11:11">
      <c r="K11327" s="68"/>
    </row>
    <row r="11328" spans="11:11">
      <c r="K11328" s="68"/>
    </row>
    <row r="11329" spans="11:11">
      <c r="K11329" s="68"/>
    </row>
    <row r="11330" spans="11:11">
      <c r="K11330" s="68"/>
    </row>
    <row r="11331" spans="11:11">
      <c r="K11331" s="68"/>
    </row>
    <row r="11332" spans="11:11">
      <c r="K11332" s="68"/>
    </row>
    <row r="11333" spans="11:11">
      <c r="K11333" s="68"/>
    </row>
    <row r="11334" spans="11:11">
      <c r="K11334" s="68"/>
    </row>
    <row r="11335" spans="11:11">
      <c r="K11335" s="68"/>
    </row>
    <row r="11336" spans="11:11">
      <c r="K11336" s="68"/>
    </row>
    <row r="11337" spans="11:11">
      <c r="K11337" s="68"/>
    </row>
    <row r="11338" spans="11:11">
      <c r="K11338" s="68"/>
    </row>
    <row r="11339" spans="11:11">
      <c r="K11339" s="68"/>
    </row>
    <row r="11340" spans="11:11">
      <c r="K11340" s="68"/>
    </row>
    <row r="11341" spans="11:11">
      <c r="K11341" s="68"/>
    </row>
    <row r="11342" spans="11:11">
      <c r="K11342" s="68"/>
    </row>
    <row r="11343" spans="11:11">
      <c r="K11343" s="68"/>
    </row>
    <row r="11344" spans="11:11">
      <c r="K11344" s="68"/>
    </row>
    <row r="11345" spans="11:11">
      <c r="K11345" s="68"/>
    </row>
    <row r="11346" spans="11:11">
      <c r="K11346" s="68"/>
    </row>
    <row r="11347" spans="11:11">
      <c r="K11347" s="68"/>
    </row>
    <row r="11348" spans="11:11">
      <c r="K11348" s="68"/>
    </row>
    <row r="11349" spans="11:11">
      <c r="K11349" s="68"/>
    </row>
    <row r="11350" spans="11:11">
      <c r="K11350" s="68"/>
    </row>
    <row r="11351" spans="11:11">
      <c r="K11351" s="68"/>
    </row>
    <row r="11352" spans="11:11">
      <c r="K11352" s="68"/>
    </row>
    <row r="11353" spans="11:11">
      <c r="K11353" s="68"/>
    </row>
    <row r="11354" spans="11:11">
      <c r="K11354" s="68"/>
    </row>
    <row r="11355" spans="11:11">
      <c r="K11355" s="68"/>
    </row>
    <row r="11356" spans="11:11">
      <c r="K11356" s="68"/>
    </row>
    <row r="11357" spans="11:11">
      <c r="K11357" s="68"/>
    </row>
    <row r="11358" spans="11:11">
      <c r="K11358" s="68"/>
    </row>
    <row r="11359" spans="11:11">
      <c r="K11359" s="68"/>
    </row>
    <row r="11360" spans="11:11">
      <c r="K11360" s="68"/>
    </row>
    <row r="11361" spans="11:11">
      <c r="K11361" s="68"/>
    </row>
    <row r="11362" spans="11:11">
      <c r="K11362" s="68"/>
    </row>
    <row r="11363" spans="11:11">
      <c r="K11363" s="68"/>
    </row>
    <row r="11364" spans="11:11">
      <c r="K11364" s="68"/>
    </row>
    <row r="11365" spans="11:11">
      <c r="K11365" s="68"/>
    </row>
    <row r="11366" spans="11:11">
      <c r="K11366" s="68"/>
    </row>
    <row r="11367" spans="11:11">
      <c r="K11367" s="68"/>
    </row>
    <row r="11368" spans="11:11">
      <c r="K11368" s="68"/>
    </row>
    <row r="11369" spans="11:11">
      <c r="K11369" s="68"/>
    </row>
    <row r="11370" spans="11:11">
      <c r="K11370" s="68"/>
    </row>
    <row r="11371" spans="11:11">
      <c r="K11371" s="68"/>
    </row>
    <row r="11372" spans="11:11">
      <c r="K11372" s="68"/>
    </row>
    <row r="11373" spans="11:11">
      <c r="K11373" s="68"/>
    </row>
    <row r="11374" spans="11:11">
      <c r="K11374" s="68"/>
    </row>
    <row r="11375" spans="11:11">
      <c r="K11375" s="68"/>
    </row>
    <row r="11376" spans="11:11">
      <c r="K11376" s="68"/>
    </row>
    <row r="11377" spans="11:11">
      <c r="K11377" s="68"/>
    </row>
    <row r="11378" spans="11:11">
      <c r="K11378" s="68"/>
    </row>
    <row r="11379" spans="11:11">
      <c r="K11379" s="68"/>
    </row>
    <row r="11380" spans="11:11">
      <c r="K11380" s="68"/>
    </row>
    <row r="11381" spans="11:11">
      <c r="K11381" s="68"/>
    </row>
    <row r="11382" spans="11:11">
      <c r="K11382" s="68"/>
    </row>
    <row r="11383" spans="11:11">
      <c r="K11383" s="68"/>
    </row>
    <row r="11384" spans="11:11">
      <c r="K11384" s="68"/>
    </row>
    <row r="11385" spans="11:11">
      <c r="K11385" s="68"/>
    </row>
    <row r="11386" spans="11:11">
      <c r="K11386" s="68"/>
    </row>
    <row r="11387" spans="11:11">
      <c r="K11387" s="68"/>
    </row>
    <row r="11388" spans="11:11">
      <c r="K11388" s="68"/>
    </row>
    <row r="11389" spans="11:11">
      <c r="K11389" s="68"/>
    </row>
    <row r="11390" spans="11:11">
      <c r="K11390" s="68"/>
    </row>
    <row r="11391" spans="11:11">
      <c r="K11391" s="68"/>
    </row>
    <row r="11392" spans="11:11">
      <c r="K11392" s="68"/>
    </row>
    <row r="11393" spans="11:11">
      <c r="K11393" s="68"/>
    </row>
    <row r="11394" spans="11:11">
      <c r="K11394" s="68"/>
    </row>
    <row r="11395" spans="11:11">
      <c r="K11395" s="68"/>
    </row>
    <row r="11396" spans="11:11">
      <c r="K11396" s="68"/>
    </row>
    <row r="11397" spans="11:11">
      <c r="K11397" s="68"/>
    </row>
    <row r="11398" spans="11:11">
      <c r="K11398" s="68"/>
    </row>
    <row r="11399" spans="11:11">
      <c r="K11399" s="68"/>
    </row>
    <row r="11400" spans="11:11">
      <c r="K11400" s="68"/>
    </row>
    <row r="11401" spans="11:11">
      <c r="K11401" s="68"/>
    </row>
    <row r="11402" spans="11:11">
      <c r="K11402" s="68"/>
    </row>
    <row r="11403" spans="11:11">
      <c r="K11403" s="68"/>
    </row>
    <row r="11404" spans="11:11">
      <c r="K11404" s="68"/>
    </row>
    <row r="11405" spans="11:11">
      <c r="K11405" s="68"/>
    </row>
    <row r="11406" spans="11:11">
      <c r="K11406" s="68"/>
    </row>
    <row r="11407" spans="11:11">
      <c r="K11407" s="68"/>
    </row>
    <row r="11408" spans="11:11">
      <c r="K11408" s="68"/>
    </row>
    <row r="11409" spans="11:11">
      <c r="K11409" s="68"/>
    </row>
    <row r="11410" spans="11:11">
      <c r="K11410" s="68"/>
    </row>
    <row r="11411" spans="11:11">
      <c r="K11411" s="68"/>
    </row>
    <row r="11412" spans="11:11">
      <c r="K11412" s="68"/>
    </row>
    <row r="11413" spans="11:11">
      <c r="K11413" s="68"/>
    </row>
    <row r="11414" spans="11:11">
      <c r="K11414" s="68"/>
    </row>
    <row r="11415" spans="11:11">
      <c r="K11415" s="68"/>
    </row>
    <row r="11416" spans="11:11">
      <c r="K11416" s="68"/>
    </row>
    <row r="11417" spans="11:11">
      <c r="K11417" s="68"/>
    </row>
    <row r="11418" spans="11:11">
      <c r="K11418" s="68"/>
    </row>
    <row r="11419" spans="11:11">
      <c r="K11419" s="68"/>
    </row>
    <row r="11420" spans="11:11">
      <c r="K11420" s="68"/>
    </row>
    <row r="11421" spans="11:11">
      <c r="K11421" s="68"/>
    </row>
    <row r="11422" spans="11:11">
      <c r="K11422" s="68"/>
    </row>
    <row r="11423" spans="11:11">
      <c r="K11423" s="68"/>
    </row>
    <row r="11424" spans="11:11">
      <c r="K11424" s="68"/>
    </row>
    <row r="11425" spans="11:11">
      <c r="K11425" s="68"/>
    </row>
    <row r="11426" spans="11:11">
      <c r="K11426" s="68"/>
    </row>
    <row r="11427" spans="11:11">
      <c r="K11427" s="68"/>
    </row>
    <row r="11428" spans="11:11">
      <c r="K11428" s="68"/>
    </row>
    <row r="11429" spans="11:11">
      <c r="K11429" s="68"/>
    </row>
    <row r="11430" spans="11:11">
      <c r="K11430" s="68"/>
    </row>
    <row r="11431" spans="11:11">
      <c r="K11431" s="68"/>
    </row>
    <row r="11432" spans="11:11">
      <c r="K11432" s="68"/>
    </row>
    <row r="11433" spans="11:11">
      <c r="K11433" s="68"/>
    </row>
    <row r="11434" spans="11:11">
      <c r="K11434" s="68"/>
    </row>
    <row r="11435" spans="11:11">
      <c r="K11435" s="68"/>
    </row>
    <row r="11436" spans="11:11">
      <c r="K11436" s="68"/>
    </row>
    <row r="11437" spans="11:11">
      <c r="K11437" s="68"/>
    </row>
    <row r="11438" spans="11:11">
      <c r="K11438" s="68"/>
    </row>
    <row r="11439" spans="11:11">
      <c r="K11439" s="68"/>
    </row>
    <row r="11440" spans="11:11">
      <c r="K11440" s="68"/>
    </row>
    <row r="11441" spans="11:11">
      <c r="K11441" s="68"/>
    </row>
    <row r="11442" spans="11:11">
      <c r="K11442" s="68"/>
    </row>
    <row r="11443" spans="11:11">
      <c r="K11443" s="68"/>
    </row>
    <row r="11444" spans="11:11">
      <c r="K11444" s="68"/>
    </row>
    <row r="11445" spans="11:11">
      <c r="K11445" s="68"/>
    </row>
    <row r="11446" spans="11:11">
      <c r="K11446" s="68"/>
    </row>
    <row r="11447" spans="11:11">
      <c r="K11447" s="68"/>
    </row>
    <row r="11448" spans="11:11">
      <c r="K11448" s="68"/>
    </row>
    <row r="11449" spans="11:11">
      <c r="K11449" s="68"/>
    </row>
    <row r="11450" spans="11:11">
      <c r="K11450" s="68"/>
    </row>
    <row r="11451" spans="11:11">
      <c r="K11451" s="68"/>
    </row>
    <row r="11452" spans="11:11">
      <c r="K11452" s="68"/>
    </row>
    <row r="11453" spans="11:11">
      <c r="K11453" s="68"/>
    </row>
    <row r="11454" spans="11:11">
      <c r="K11454" s="68"/>
    </row>
    <row r="11455" spans="11:11">
      <c r="K11455" s="68"/>
    </row>
    <row r="11456" spans="11:11">
      <c r="K11456" s="68"/>
    </row>
    <row r="11457" spans="11:11">
      <c r="K11457" s="68"/>
    </row>
    <row r="11458" spans="11:11">
      <c r="K11458" s="68"/>
    </row>
    <row r="11459" spans="11:11">
      <c r="K11459" s="68"/>
    </row>
    <row r="11460" spans="11:11">
      <c r="K11460" s="68"/>
    </row>
    <row r="11461" spans="11:11">
      <c r="K11461" s="68"/>
    </row>
    <row r="11462" spans="11:11">
      <c r="K11462" s="68"/>
    </row>
    <row r="11463" spans="11:11">
      <c r="K11463" s="68"/>
    </row>
    <row r="11464" spans="11:11">
      <c r="K11464" s="68"/>
    </row>
    <row r="11465" spans="11:11">
      <c r="K11465" s="68"/>
    </row>
    <row r="11466" spans="11:11">
      <c r="K11466" s="68"/>
    </row>
    <row r="11467" spans="11:11">
      <c r="K11467" s="68"/>
    </row>
    <row r="11468" spans="11:11">
      <c r="K11468" s="68"/>
    </row>
    <row r="11469" spans="11:11">
      <c r="K11469" s="68"/>
    </row>
    <row r="11470" spans="11:11">
      <c r="K11470" s="68"/>
    </row>
    <row r="11471" spans="11:11">
      <c r="K11471" s="68"/>
    </row>
    <row r="11472" spans="11:11">
      <c r="K11472" s="68"/>
    </row>
    <row r="11473" spans="11:11">
      <c r="K11473" s="68"/>
    </row>
    <row r="11474" spans="11:11">
      <c r="K11474" s="68"/>
    </row>
    <row r="11475" spans="11:11">
      <c r="K11475" s="68"/>
    </row>
    <row r="11476" spans="11:11">
      <c r="K11476" s="68"/>
    </row>
    <row r="11477" spans="11:11">
      <c r="K11477" s="68"/>
    </row>
    <row r="11478" spans="11:11">
      <c r="K11478" s="68"/>
    </row>
    <row r="11479" spans="11:11">
      <c r="K11479" s="68"/>
    </row>
    <row r="11480" spans="11:11">
      <c r="K11480" s="68"/>
    </row>
    <row r="11481" spans="11:11">
      <c r="K11481" s="68"/>
    </row>
    <row r="11482" spans="11:11">
      <c r="K11482" s="68"/>
    </row>
    <row r="11483" spans="11:11">
      <c r="K11483" s="68"/>
    </row>
    <row r="11484" spans="11:11">
      <c r="K11484" s="68"/>
    </row>
    <row r="11485" spans="11:11">
      <c r="K11485" s="68"/>
    </row>
    <row r="11486" spans="11:11">
      <c r="K11486" s="68"/>
    </row>
    <row r="11487" spans="11:11">
      <c r="K11487" s="68"/>
    </row>
    <row r="11488" spans="11:11">
      <c r="K11488" s="68"/>
    </row>
    <row r="11489" spans="11:11">
      <c r="K11489" s="68"/>
    </row>
    <row r="11490" spans="11:11">
      <c r="K11490" s="68"/>
    </row>
    <row r="11491" spans="11:11">
      <c r="K11491" s="68"/>
    </row>
    <row r="11492" spans="11:11">
      <c r="K11492" s="68"/>
    </row>
    <row r="11493" spans="11:11">
      <c r="K11493" s="68"/>
    </row>
    <row r="11494" spans="11:11">
      <c r="K11494" s="68"/>
    </row>
    <row r="11495" spans="11:11">
      <c r="K11495" s="68"/>
    </row>
    <row r="11496" spans="11:11">
      <c r="K11496" s="68"/>
    </row>
    <row r="11497" spans="11:11">
      <c r="K11497" s="68"/>
    </row>
    <row r="11498" spans="11:11">
      <c r="K11498" s="68"/>
    </row>
    <row r="11499" spans="11:11">
      <c r="K11499" s="68"/>
    </row>
    <row r="11500" spans="11:11">
      <c r="K11500" s="68"/>
    </row>
    <row r="11501" spans="11:11">
      <c r="K11501" s="68"/>
    </row>
    <row r="11502" spans="11:11">
      <c r="K11502" s="68"/>
    </row>
    <row r="11503" spans="11:11">
      <c r="K11503" s="68"/>
    </row>
    <row r="11504" spans="11:11">
      <c r="K11504" s="68"/>
    </row>
    <row r="11505" spans="11:11">
      <c r="K11505" s="68"/>
    </row>
    <row r="11506" spans="11:11">
      <c r="K11506" s="68"/>
    </row>
    <row r="11507" spans="11:11">
      <c r="K11507" s="68"/>
    </row>
    <row r="11508" spans="11:11">
      <c r="K11508" s="68"/>
    </row>
    <row r="11509" spans="11:11">
      <c r="K11509" s="68"/>
    </row>
    <row r="11510" spans="11:11">
      <c r="K11510" s="68"/>
    </row>
    <row r="11511" spans="11:11">
      <c r="K11511" s="68"/>
    </row>
    <row r="11512" spans="11:11">
      <c r="K11512" s="68"/>
    </row>
    <row r="11513" spans="11:11">
      <c r="K11513" s="68"/>
    </row>
    <row r="11514" spans="11:11">
      <c r="K11514" s="68"/>
    </row>
    <row r="11515" spans="11:11">
      <c r="K11515" s="68"/>
    </row>
    <row r="11516" spans="11:11">
      <c r="K11516" s="68"/>
    </row>
    <row r="11517" spans="11:11">
      <c r="K11517" s="68"/>
    </row>
    <row r="11518" spans="11:11">
      <c r="K11518" s="68"/>
    </row>
    <row r="11519" spans="11:11">
      <c r="K11519" s="68"/>
    </row>
    <row r="11520" spans="11:11">
      <c r="K11520" s="68"/>
    </row>
    <row r="11521" spans="11:11">
      <c r="K11521" s="68"/>
    </row>
    <row r="11522" spans="11:11">
      <c r="K11522" s="68"/>
    </row>
    <row r="11523" spans="11:11">
      <c r="K11523" s="68"/>
    </row>
    <row r="11524" spans="11:11">
      <c r="K11524" s="68"/>
    </row>
    <row r="11525" spans="11:11">
      <c r="K11525" s="68"/>
    </row>
    <row r="11526" spans="11:11">
      <c r="K11526" s="68"/>
    </row>
    <row r="11527" spans="11:11">
      <c r="K11527" s="68"/>
    </row>
    <row r="11528" spans="11:11">
      <c r="K11528" s="68"/>
    </row>
    <row r="11529" spans="11:11">
      <c r="K11529" s="68"/>
    </row>
    <row r="11530" spans="11:11">
      <c r="K11530" s="68"/>
    </row>
    <row r="11531" spans="11:11">
      <c r="K11531" s="68"/>
    </row>
    <row r="11532" spans="11:11">
      <c r="K11532" s="68"/>
    </row>
    <row r="11533" spans="11:11">
      <c r="K11533" s="68"/>
    </row>
    <row r="11534" spans="11:11">
      <c r="K11534" s="68"/>
    </row>
    <row r="11535" spans="11:11">
      <c r="K11535" s="68"/>
    </row>
    <row r="11536" spans="11:11">
      <c r="K11536" s="68"/>
    </row>
    <row r="11537" spans="11:11">
      <c r="K11537" s="68"/>
    </row>
    <row r="11538" spans="11:11">
      <c r="K11538" s="68"/>
    </row>
    <row r="11539" spans="11:11">
      <c r="K11539" s="68"/>
    </row>
    <row r="11540" spans="11:11">
      <c r="K11540" s="68"/>
    </row>
    <row r="11541" spans="11:11">
      <c r="K11541" s="68"/>
    </row>
    <row r="11542" spans="11:11">
      <c r="K11542" s="68"/>
    </row>
    <row r="11543" spans="11:11">
      <c r="K11543" s="68"/>
    </row>
    <row r="11544" spans="11:11">
      <c r="K11544" s="68"/>
    </row>
    <row r="11545" spans="11:11">
      <c r="K11545" s="68"/>
    </row>
    <row r="11546" spans="11:11">
      <c r="K11546" s="68"/>
    </row>
    <row r="11547" spans="11:11">
      <c r="K11547" s="68"/>
    </row>
    <row r="11548" spans="11:11">
      <c r="K11548" s="68"/>
    </row>
    <row r="11549" spans="11:11">
      <c r="K11549" s="68"/>
    </row>
    <row r="11550" spans="11:11">
      <c r="K11550" s="68"/>
    </row>
    <row r="11551" spans="11:11">
      <c r="K11551" s="68"/>
    </row>
    <row r="11552" spans="11:11">
      <c r="K11552" s="68"/>
    </row>
    <row r="11553" spans="11:11">
      <c r="K11553" s="68"/>
    </row>
    <row r="11554" spans="11:11">
      <c r="K11554" s="68"/>
    </row>
    <row r="11555" spans="11:11">
      <c r="K11555" s="68"/>
    </row>
    <row r="11556" spans="11:11">
      <c r="K11556" s="68"/>
    </row>
    <row r="11557" spans="11:11">
      <c r="K11557" s="68"/>
    </row>
    <row r="11558" spans="11:11">
      <c r="K11558" s="68"/>
    </row>
    <row r="11559" spans="11:11">
      <c r="K11559" s="68"/>
    </row>
    <row r="11560" spans="11:11">
      <c r="K11560" s="68"/>
    </row>
    <row r="11561" spans="11:11">
      <c r="K11561" s="68"/>
    </row>
    <row r="11562" spans="11:11">
      <c r="K11562" s="68"/>
    </row>
    <row r="11563" spans="11:11">
      <c r="K11563" s="68"/>
    </row>
    <row r="11564" spans="11:11">
      <c r="K11564" s="68"/>
    </row>
    <row r="11565" spans="11:11">
      <c r="K11565" s="68"/>
    </row>
    <row r="11566" spans="11:11">
      <c r="K11566" s="68"/>
    </row>
    <row r="11567" spans="11:11">
      <c r="K11567" s="68"/>
    </row>
    <row r="11568" spans="11:11">
      <c r="K11568" s="68"/>
    </row>
    <row r="11569" spans="11:11">
      <c r="K11569" s="68"/>
    </row>
    <row r="11570" spans="11:11">
      <c r="K11570" s="68"/>
    </row>
    <row r="11571" spans="11:11">
      <c r="K11571" s="68"/>
    </row>
    <row r="11572" spans="11:11">
      <c r="K11572" s="68"/>
    </row>
    <row r="11573" spans="11:11">
      <c r="K11573" s="68"/>
    </row>
    <row r="11574" spans="11:11">
      <c r="K11574" s="68"/>
    </row>
    <row r="11575" spans="11:11">
      <c r="K11575" s="68"/>
    </row>
    <row r="11576" spans="11:11">
      <c r="K11576" s="68"/>
    </row>
    <row r="11577" spans="11:11">
      <c r="K11577" s="68"/>
    </row>
    <row r="11578" spans="11:11">
      <c r="K11578" s="68"/>
    </row>
    <row r="11579" spans="11:11">
      <c r="K11579" s="68"/>
    </row>
    <row r="11580" spans="11:11">
      <c r="K11580" s="68"/>
    </row>
    <row r="11581" spans="11:11">
      <c r="K11581" s="68"/>
    </row>
    <row r="11582" spans="11:11">
      <c r="K11582" s="68"/>
    </row>
    <row r="11583" spans="11:11">
      <c r="K11583" s="68"/>
    </row>
    <row r="11584" spans="11:11">
      <c r="K11584" s="68"/>
    </row>
    <row r="11585" spans="11:11">
      <c r="K11585" s="68"/>
    </row>
    <row r="11586" spans="11:11">
      <c r="K11586" s="68"/>
    </row>
    <row r="11587" spans="11:11">
      <c r="K11587" s="68"/>
    </row>
    <row r="11588" spans="11:11">
      <c r="K11588" s="68"/>
    </row>
    <row r="11589" spans="11:11">
      <c r="K11589" s="68"/>
    </row>
    <row r="11590" spans="11:11">
      <c r="K11590" s="68"/>
    </row>
    <row r="11591" spans="11:11">
      <c r="K11591" s="68"/>
    </row>
    <row r="11592" spans="11:11">
      <c r="K11592" s="68"/>
    </row>
    <row r="11593" spans="11:11">
      <c r="K11593" s="68"/>
    </row>
    <row r="11594" spans="11:11">
      <c r="K11594" s="68"/>
    </row>
    <row r="11595" spans="11:11">
      <c r="K11595" s="68"/>
    </row>
    <row r="11596" spans="11:11">
      <c r="K11596" s="68"/>
    </row>
    <row r="11597" spans="11:11">
      <c r="K11597" s="68"/>
    </row>
    <row r="11598" spans="11:11">
      <c r="K11598" s="68"/>
    </row>
    <row r="11599" spans="11:11">
      <c r="K11599" s="68"/>
    </row>
    <row r="11600" spans="11:11">
      <c r="K11600" s="68"/>
    </row>
    <row r="11601" spans="11:11">
      <c r="K11601" s="68"/>
    </row>
    <row r="11602" spans="11:11">
      <c r="K11602" s="68"/>
    </row>
    <row r="11603" spans="11:11">
      <c r="K11603" s="68"/>
    </row>
    <row r="11604" spans="11:11">
      <c r="K11604" s="68"/>
    </row>
    <row r="11605" spans="11:11">
      <c r="K11605" s="68"/>
    </row>
    <row r="11606" spans="11:11">
      <c r="K11606" s="68"/>
    </row>
    <row r="11607" spans="11:11">
      <c r="K11607" s="68"/>
    </row>
    <row r="11608" spans="11:11">
      <c r="K11608" s="68"/>
    </row>
    <row r="11609" spans="11:11">
      <c r="K11609" s="68"/>
    </row>
    <row r="11610" spans="11:11">
      <c r="K11610" s="68"/>
    </row>
    <row r="11611" spans="11:11">
      <c r="K11611" s="68"/>
    </row>
    <row r="11612" spans="11:11">
      <c r="K11612" s="68"/>
    </row>
    <row r="11613" spans="11:11">
      <c r="K11613" s="68"/>
    </row>
    <row r="11614" spans="11:11">
      <c r="K11614" s="68"/>
    </row>
    <row r="11615" spans="11:11">
      <c r="K11615" s="68"/>
    </row>
    <row r="11616" spans="11:11">
      <c r="K11616" s="68"/>
    </row>
    <row r="11617" spans="11:11">
      <c r="K11617" s="68"/>
    </row>
    <row r="11618" spans="11:11">
      <c r="K11618" s="68"/>
    </row>
    <row r="11619" spans="11:11">
      <c r="K11619" s="68"/>
    </row>
    <row r="11620" spans="11:11">
      <c r="K11620" s="68"/>
    </row>
    <row r="11621" spans="11:11">
      <c r="K11621" s="68"/>
    </row>
    <row r="11622" spans="11:11">
      <c r="K11622" s="68"/>
    </row>
    <row r="11623" spans="11:11">
      <c r="K11623" s="68"/>
    </row>
    <row r="11624" spans="11:11">
      <c r="K11624" s="68"/>
    </row>
    <row r="11625" spans="11:11">
      <c r="K11625" s="68"/>
    </row>
    <row r="11626" spans="11:11">
      <c r="K11626" s="68"/>
    </row>
    <row r="11627" spans="11:11">
      <c r="K11627" s="68"/>
    </row>
    <row r="11628" spans="11:11">
      <c r="K11628" s="68"/>
    </row>
    <row r="11629" spans="11:11">
      <c r="K11629" s="68"/>
    </row>
    <row r="11630" spans="11:11">
      <c r="K11630" s="68"/>
    </row>
    <row r="11631" spans="11:11">
      <c r="K11631" s="68"/>
    </row>
    <row r="11632" spans="11:11">
      <c r="K11632" s="68"/>
    </row>
    <row r="11633" spans="11:11">
      <c r="K11633" s="68"/>
    </row>
    <row r="11634" spans="11:11">
      <c r="K11634" s="68"/>
    </row>
    <row r="11635" spans="11:11">
      <c r="K11635" s="68"/>
    </row>
    <row r="11636" spans="11:11">
      <c r="K11636" s="68"/>
    </row>
    <row r="11637" spans="11:11">
      <c r="K11637" s="68"/>
    </row>
    <row r="11638" spans="11:11">
      <c r="K11638" s="68"/>
    </row>
    <row r="11639" spans="11:11">
      <c r="K11639" s="68"/>
    </row>
    <row r="11640" spans="11:11">
      <c r="K11640" s="68"/>
    </row>
    <row r="11641" spans="11:11">
      <c r="K11641" s="68"/>
    </row>
    <row r="11642" spans="11:11">
      <c r="K11642" s="68"/>
    </row>
    <row r="11643" spans="11:11">
      <c r="K11643" s="68"/>
    </row>
    <row r="11644" spans="11:11">
      <c r="K11644" s="68"/>
    </row>
    <row r="11645" spans="11:11">
      <c r="K11645" s="68"/>
    </row>
    <row r="11646" spans="11:11">
      <c r="K11646" s="68"/>
    </row>
    <row r="11647" spans="11:11">
      <c r="K11647" s="68"/>
    </row>
    <row r="11648" spans="11:11">
      <c r="K11648" s="68"/>
    </row>
    <row r="11649" spans="11:11">
      <c r="K11649" s="68"/>
    </row>
    <row r="11650" spans="11:11">
      <c r="K11650" s="68"/>
    </row>
    <row r="11651" spans="11:11">
      <c r="K11651" s="68"/>
    </row>
    <row r="11652" spans="11:11">
      <c r="K11652" s="68"/>
    </row>
    <row r="11653" spans="11:11">
      <c r="K11653" s="68"/>
    </row>
    <row r="11654" spans="11:11">
      <c r="K11654" s="68"/>
    </row>
    <row r="11655" spans="11:11">
      <c r="K11655" s="68"/>
    </row>
    <row r="11656" spans="11:11">
      <c r="K11656" s="68"/>
    </row>
    <row r="11657" spans="11:11">
      <c r="K11657" s="68"/>
    </row>
    <row r="11658" spans="11:11">
      <c r="K11658" s="68"/>
    </row>
    <row r="11659" spans="11:11">
      <c r="K11659" s="68"/>
    </row>
    <row r="11660" spans="11:11">
      <c r="K11660" s="68"/>
    </row>
    <row r="11661" spans="11:11">
      <c r="K11661" s="68"/>
    </row>
    <row r="11662" spans="11:11">
      <c r="K11662" s="68"/>
    </row>
    <row r="11663" spans="11:11">
      <c r="K11663" s="68"/>
    </row>
    <row r="11664" spans="11:11">
      <c r="K11664" s="68"/>
    </row>
    <row r="11665" spans="11:11">
      <c r="K11665" s="68"/>
    </row>
    <row r="11666" spans="11:11">
      <c r="K11666" s="68"/>
    </row>
    <row r="11667" spans="11:11">
      <c r="K11667" s="68"/>
    </row>
    <row r="11668" spans="11:11">
      <c r="K11668" s="68"/>
    </row>
    <row r="11669" spans="11:11">
      <c r="K11669" s="68"/>
    </row>
    <row r="11670" spans="11:11">
      <c r="K11670" s="68"/>
    </row>
    <row r="11671" spans="11:11">
      <c r="K11671" s="68"/>
    </row>
    <row r="11672" spans="11:11">
      <c r="K11672" s="68"/>
    </row>
    <row r="11673" spans="11:11">
      <c r="K11673" s="68"/>
    </row>
    <row r="11674" spans="11:11">
      <c r="K11674" s="68"/>
    </row>
    <row r="11675" spans="11:11">
      <c r="K11675" s="68"/>
    </row>
    <row r="11676" spans="11:11">
      <c r="K11676" s="68"/>
    </row>
    <row r="11677" spans="11:11">
      <c r="K11677" s="68"/>
    </row>
    <row r="11678" spans="11:11">
      <c r="K11678" s="68"/>
    </row>
    <row r="11679" spans="11:11">
      <c r="K11679" s="68"/>
    </row>
    <row r="11680" spans="11:11">
      <c r="K11680" s="68"/>
    </row>
    <row r="11681" spans="11:11">
      <c r="K11681" s="68"/>
    </row>
    <row r="11682" spans="11:11">
      <c r="K11682" s="68"/>
    </row>
    <row r="11683" spans="11:11">
      <c r="K11683" s="68"/>
    </row>
    <row r="11684" spans="11:11">
      <c r="K11684" s="68"/>
    </row>
    <row r="11685" spans="11:11">
      <c r="K11685" s="68"/>
    </row>
    <row r="11686" spans="11:11">
      <c r="K11686" s="68"/>
    </row>
    <row r="11687" spans="11:11">
      <c r="K11687" s="68"/>
    </row>
    <row r="11688" spans="11:11">
      <c r="K11688" s="68"/>
    </row>
    <row r="11689" spans="11:11">
      <c r="K11689" s="68"/>
    </row>
    <row r="11690" spans="11:11">
      <c r="K11690" s="68"/>
    </row>
    <row r="11691" spans="11:11">
      <c r="K11691" s="68"/>
    </row>
    <row r="11692" spans="11:11">
      <c r="K11692" s="68"/>
    </row>
    <row r="11693" spans="11:11">
      <c r="K11693" s="68"/>
    </row>
    <row r="11694" spans="11:11">
      <c r="K11694" s="68"/>
    </row>
    <row r="11695" spans="11:11">
      <c r="K11695" s="68"/>
    </row>
    <row r="11696" spans="11:11">
      <c r="K11696" s="68"/>
    </row>
    <row r="11697" spans="11:11">
      <c r="K11697" s="68"/>
    </row>
    <row r="11698" spans="11:11">
      <c r="K11698" s="68"/>
    </row>
    <row r="11699" spans="11:11">
      <c r="K11699" s="68"/>
    </row>
    <row r="11700" spans="11:11">
      <c r="K11700" s="68"/>
    </row>
    <row r="11701" spans="11:11">
      <c r="K11701" s="68"/>
    </row>
    <row r="11702" spans="11:11">
      <c r="K11702" s="68"/>
    </row>
    <row r="11703" spans="11:11">
      <c r="K11703" s="68"/>
    </row>
    <row r="11704" spans="11:11">
      <c r="K11704" s="68"/>
    </row>
    <row r="11705" spans="11:11">
      <c r="K11705" s="68"/>
    </row>
    <row r="11706" spans="11:11">
      <c r="K11706" s="68"/>
    </row>
    <row r="11707" spans="11:11">
      <c r="K11707" s="68"/>
    </row>
    <row r="11708" spans="11:11">
      <c r="K11708" s="68"/>
    </row>
    <row r="11709" spans="11:11">
      <c r="K11709" s="68"/>
    </row>
    <row r="11710" spans="11:11">
      <c r="K11710" s="68"/>
    </row>
    <row r="11711" spans="11:11">
      <c r="K11711" s="68"/>
    </row>
    <row r="11712" spans="11:11">
      <c r="K11712" s="68"/>
    </row>
    <row r="11713" spans="11:11">
      <c r="K11713" s="68"/>
    </row>
    <row r="11714" spans="11:11">
      <c r="K11714" s="68"/>
    </row>
    <row r="11715" spans="11:11">
      <c r="K11715" s="68"/>
    </row>
    <row r="11716" spans="11:11">
      <c r="K11716" s="68"/>
    </row>
    <row r="11717" spans="11:11">
      <c r="K11717" s="68"/>
    </row>
    <row r="11718" spans="11:11">
      <c r="K11718" s="68"/>
    </row>
    <row r="11719" spans="11:11">
      <c r="K11719" s="68"/>
    </row>
    <row r="11720" spans="11:11">
      <c r="K11720" s="68"/>
    </row>
    <row r="11721" spans="11:11">
      <c r="K11721" s="68"/>
    </row>
    <row r="11722" spans="11:11">
      <c r="K11722" s="68"/>
    </row>
    <row r="11723" spans="11:11">
      <c r="K11723" s="68"/>
    </row>
    <row r="11724" spans="11:11">
      <c r="K11724" s="68"/>
    </row>
    <row r="11725" spans="11:11">
      <c r="K11725" s="68"/>
    </row>
    <row r="11726" spans="11:11">
      <c r="K11726" s="68"/>
    </row>
    <row r="11727" spans="11:11">
      <c r="K11727" s="68"/>
    </row>
    <row r="11728" spans="11:11">
      <c r="K11728" s="68"/>
    </row>
    <row r="11729" spans="11:11">
      <c r="K11729" s="68"/>
    </row>
    <row r="11730" spans="11:11">
      <c r="K11730" s="68"/>
    </row>
    <row r="11731" spans="11:11">
      <c r="K11731" s="68"/>
    </row>
    <row r="11732" spans="11:11">
      <c r="K11732" s="68"/>
    </row>
    <row r="11733" spans="11:11">
      <c r="K11733" s="68"/>
    </row>
    <row r="11734" spans="11:11">
      <c r="K11734" s="68"/>
    </row>
    <row r="11735" spans="11:11">
      <c r="K11735" s="68"/>
    </row>
    <row r="11736" spans="11:11">
      <c r="K11736" s="68"/>
    </row>
    <row r="11737" spans="11:11">
      <c r="K11737" s="68"/>
    </row>
    <row r="11738" spans="11:11">
      <c r="K11738" s="68"/>
    </row>
    <row r="11739" spans="11:11">
      <c r="K11739" s="68"/>
    </row>
    <row r="11740" spans="11:11">
      <c r="K11740" s="68"/>
    </row>
    <row r="11741" spans="11:11">
      <c r="K11741" s="68"/>
    </row>
    <row r="11742" spans="11:11">
      <c r="K11742" s="68"/>
    </row>
    <row r="11743" spans="11:11">
      <c r="K11743" s="68"/>
    </row>
    <row r="11744" spans="11:11">
      <c r="K11744" s="68"/>
    </row>
    <row r="11745" spans="11:11">
      <c r="K11745" s="68"/>
    </row>
    <row r="11746" spans="11:11">
      <c r="K11746" s="68"/>
    </row>
    <row r="11747" spans="11:11">
      <c r="K11747" s="68"/>
    </row>
    <row r="11748" spans="11:11">
      <c r="K11748" s="68"/>
    </row>
    <row r="11749" spans="11:11">
      <c r="K11749" s="68"/>
    </row>
    <row r="11750" spans="11:11">
      <c r="K11750" s="68"/>
    </row>
    <row r="11751" spans="11:11">
      <c r="K11751" s="68"/>
    </row>
    <row r="11752" spans="11:11">
      <c r="K11752" s="68"/>
    </row>
    <row r="11753" spans="11:11">
      <c r="K11753" s="68"/>
    </row>
    <row r="11754" spans="11:11">
      <c r="K11754" s="68"/>
    </row>
    <row r="11755" spans="11:11">
      <c r="K11755" s="68"/>
    </row>
    <row r="11756" spans="11:11">
      <c r="K11756" s="68"/>
    </row>
    <row r="11757" spans="11:11">
      <c r="K11757" s="68"/>
    </row>
    <row r="11758" spans="11:11">
      <c r="K11758" s="68"/>
    </row>
    <row r="11759" spans="11:11">
      <c r="K11759" s="68"/>
    </row>
    <row r="11760" spans="11:11">
      <c r="K11760" s="68"/>
    </row>
    <row r="11761" spans="11:11">
      <c r="K11761" s="68"/>
    </row>
    <row r="11762" spans="11:11">
      <c r="K11762" s="68"/>
    </row>
    <row r="11763" spans="11:11">
      <c r="K11763" s="68"/>
    </row>
    <row r="11764" spans="11:11">
      <c r="K11764" s="68"/>
    </row>
    <row r="11765" spans="11:11">
      <c r="K11765" s="68"/>
    </row>
    <row r="11766" spans="11:11">
      <c r="K11766" s="68"/>
    </row>
    <row r="11767" spans="11:11">
      <c r="K11767" s="68"/>
    </row>
    <row r="11768" spans="11:11">
      <c r="K11768" s="68"/>
    </row>
    <row r="11769" spans="11:11">
      <c r="K11769" s="68"/>
    </row>
    <row r="11770" spans="11:11">
      <c r="K11770" s="68"/>
    </row>
    <row r="11771" spans="11:11">
      <c r="K11771" s="68"/>
    </row>
    <row r="11772" spans="11:11">
      <c r="K11772" s="68"/>
    </row>
    <row r="11773" spans="11:11">
      <c r="K11773" s="68"/>
    </row>
    <row r="11774" spans="11:11">
      <c r="K11774" s="68"/>
    </row>
    <row r="11775" spans="11:11">
      <c r="K11775" s="68"/>
    </row>
    <row r="11776" spans="11:11">
      <c r="K11776" s="68"/>
    </row>
    <row r="11777" spans="11:11">
      <c r="K11777" s="68"/>
    </row>
    <row r="11778" spans="11:11">
      <c r="K11778" s="68"/>
    </row>
    <row r="11779" spans="11:11">
      <c r="K11779" s="68"/>
    </row>
    <row r="11780" spans="11:11">
      <c r="K11780" s="68"/>
    </row>
    <row r="11781" spans="11:11">
      <c r="K11781" s="68"/>
    </row>
    <row r="11782" spans="11:11">
      <c r="K11782" s="68"/>
    </row>
    <row r="11783" spans="11:11">
      <c r="K11783" s="68"/>
    </row>
    <row r="11784" spans="11:11">
      <c r="K11784" s="68"/>
    </row>
    <row r="11785" spans="11:11">
      <c r="K11785" s="68"/>
    </row>
    <row r="11786" spans="11:11">
      <c r="K11786" s="68"/>
    </row>
    <row r="11787" spans="11:11">
      <c r="K11787" s="68"/>
    </row>
    <row r="11788" spans="11:11">
      <c r="K11788" s="68"/>
    </row>
    <row r="11789" spans="11:11">
      <c r="K11789" s="68"/>
    </row>
    <row r="11790" spans="11:11">
      <c r="K11790" s="68"/>
    </row>
    <row r="11791" spans="11:11">
      <c r="K11791" s="68"/>
    </row>
    <row r="11792" spans="11:11">
      <c r="K11792" s="68"/>
    </row>
    <row r="11793" spans="11:11">
      <c r="K11793" s="68"/>
    </row>
    <row r="11794" spans="11:11">
      <c r="K11794" s="68"/>
    </row>
    <row r="11795" spans="11:11">
      <c r="K11795" s="68"/>
    </row>
    <row r="11796" spans="11:11">
      <c r="K11796" s="68"/>
    </row>
    <row r="11797" spans="11:11">
      <c r="K11797" s="68"/>
    </row>
    <row r="11798" spans="11:11">
      <c r="K11798" s="68"/>
    </row>
    <row r="11799" spans="11:11">
      <c r="K11799" s="68"/>
    </row>
    <row r="11800" spans="11:11">
      <c r="K11800" s="68"/>
    </row>
    <row r="11801" spans="11:11">
      <c r="K11801" s="68"/>
    </row>
    <row r="11802" spans="11:11">
      <c r="K11802" s="68"/>
    </row>
    <row r="11803" spans="11:11">
      <c r="K11803" s="68"/>
    </row>
    <row r="11804" spans="11:11">
      <c r="K11804" s="68"/>
    </row>
    <row r="11805" spans="11:11">
      <c r="K11805" s="68"/>
    </row>
    <row r="11806" spans="11:11">
      <c r="K11806" s="68"/>
    </row>
    <row r="11807" spans="11:11">
      <c r="K11807" s="68"/>
    </row>
    <row r="11808" spans="11:11">
      <c r="K11808" s="68"/>
    </row>
    <row r="11809" spans="11:11">
      <c r="K11809" s="68"/>
    </row>
    <row r="11810" spans="11:11">
      <c r="K11810" s="68"/>
    </row>
    <row r="11811" spans="11:11">
      <c r="K11811" s="68"/>
    </row>
    <row r="11812" spans="11:11">
      <c r="K11812" s="68"/>
    </row>
    <row r="11813" spans="11:11">
      <c r="K11813" s="68"/>
    </row>
    <row r="11814" spans="11:11">
      <c r="K11814" s="68"/>
    </row>
    <row r="11815" spans="11:11">
      <c r="K11815" s="68"/>
    </row>
    <row r="11816" spans="11:11">
      <c r="K11816" s="68"/>
    </row>
    <row r="11817" spans="11:11">
      <c r="K11817" s="68"/>
    </row>
    <row r="11818" spans="11:11">
      <c r="K11818" s="68"/>
    </row>
    <row r="11819" spans="11:11">
      <c r="K11819" s="68"/>
    </row>
    <row r="11820" spans="11:11">
      <c r="K11820" s="68"/>
    </row>
    <row r="11821" spans="11:11">
      <c r="K11821" s="68"/>
    </row>
    <row r="11822" spans="11:11">
      <c r="K11822" s="68"/>
    </row>
    <row r="11823" spans="11:11">
      <c r="K11823" s="68"/>
    </row>
    <row r="11824" spans="11:11">
      <c r="K11824" s="68"/>
    </row>
    <row r="11825" spans="11:11">
      <c r="K11825" s="68"/>
    </row>
    <row r="11826" spans="11:11">
      <c r="K11826" s="68"/>
    </row>
    <row r="11827" spans="11:11">
      <c r="K11827" s="68"/>
    </row>
    <row r="11828" spans="11:11">
      <c r="K11828" s="68"/>
    </row>
    <row r="11829" spans="11:11">
      <c r="K11829" s="68"/>
    </row>
    <row r="11830" spans="11:11">
      <c r="K11830" s="68"/>
    </row>
    <row r="11831" spans="11:11">
      <c r="K11831" s="68"/>
    </row>
    <row r="11832" spans="11:11">
      <c r="K11832" s="68"/>
    </row>
    <row r="11833" spans="11:11">
      <c r="K11833" s="68"/>
    </row>
    <row r="11834" spans="11:11">
      <c r="K11834" s="68"/>
    </row>
    <row r="11835" spans="11:11">
      <c r="K11835" s="68"/>
    </row>
    <row r="11836" spans="11:11">
      <c r="K11836" s="68"/>
    </row>
    <row r="11837" spans="11:11">
      <c r="K11837" s="68"/>
    </row>
    <row r="11838" spans="11:11">
      <c r="K11838" s="68"/>
    </row>
    <row r="11839" spans="11:11">
      <c r="K11839" s="68"/>
    </row>
    <row r="11840" spans="11:11">
      <c r="K11840" s="68"/>
    </row>
    <row r="11841" spans="11:11">
      <c r="K11841" s="68"/>
    </row>
    <row r="11842" spans="11:11">
      <c r="K11842" s="68"/>
    </row>
    <row r="11843" spans="11:11">
      <c r="K11843" s="68"/>
    </row>
    <row r="11844" spans="11:11">
      <c r="K11844" s="68"/>
    </row>
    <row r="11845" spans="11:11">
      <c r="K11845" s="68"/>
    </row>
    <row r="11846" spans="11:11">
      <c r="K11846" s="68"/>
    </row>
    <row r="11847" spans="11:11">
      <c r="K11847" s="68"/>
    </row>
    <row r="11848" spans="11:11">
      <c r="K11848" s="68"/>
    </row>
    <row r="11849" spans="11:11">
      <c r="K11849" s="68"/>
    </row>
    <row r="11850" spans="11:11">
      <c r="K11850" s="68"/>
    </row>
    <row r="11851" spans="11:11">
      <c r="K11851" s="68"/>
    </row>
    <row r="11852" spans="11:11">
      <c r="K11852" s="68"/>
    </row>
    <row r="11853" spans="11:11">
      <c r="K11853" s="68"/>
    </row>
    <row r="11854" spans="11:11">
      <c r="K11854" s="68"/>
    </row>
    <row r="11855" spans="11:11">
      <c r="K11855" s="68"/>
    </row>
    <row r="11856" spans="11:11">
      <c r="K11856" s="68"/>
    </row>
    <row r="11857" spans="11:11">
      <c r="K11857" s="68"/>
    </row>
    <row r="11858" spans="11:11">
      <c r="K11858" s="68"/>
    </row>
    <row r="11859" spans="11:11">
      <c r="K11859" s="68"/>
    </row>
    <row r="11860" spans="11:11">
      <c r="K11860" s="68"/>
    </row>
    <row r="11861" spans="11:11">
      <c r="K11861" s="68"/>
    </row>
    <row r="11862" spans="11:11">
      <c r="K11862" s="68"/>
    </row>
    <row r="11863" spans="11:11">
      <c r="K11863" s="68"/>
    </row>
    <row r="11864" spans="11:11">
      <c r="K11864" s="68"/>
    </row>
    <row r="11865" spans="11:11">
      <c r="K11865" s="68"/>
    </row>
    <row r="11866" spans="11:11">
      <c r="K11866" s="68"/>
    </row>
    <row r="11867" spans="11:11">
      <c r="K11867" s="68"/>
    </row>
    <row r="11868" spans="11:11">
      <c r="K11868" s="68"/>
    </row>
    <row r="11869" spans="11:11">
      <c r="K11869" s="68"/>
    </row>
    <row r="11870" spans="11:11">
      <c r="K11870" s="68"/>
    </row>
    <row r="11871" spans="11:11">
      <c r="K11871" s="68"/>
    </row>
    <row r="11872" spans="11:11">
      <c r="K11872" s="68"/>
    </row>
    <row r="11873" spans="11:11">
      <c r="K11873" s="68"/>
    </row>
    <row r="11874" spans="11:11">
      <c r="K11874" s="68"/>
    </row>
    <row r="11875" spans="11:11">
      <c r="K11875" s="68"/>
    </row>
    <row r="11876" spans="11:11">
      <c r="K11876" s="68"/>
    </row>
    <row r="11877" spans="11:11">
      <c r="K11877" s="68"/>
    </row>
    <row r="11878" spans="11:11">
      <c r="K11878" s="68"/>
    </row>
    <row r="11879" spans="11:11">
      <c r="K11879" s="68"/>
    </row>
    <row r="11880" spans="11:11">
      <c r="K11880" s="68"/>
    </row>
    <row r="11881" spans="11:11">
      <c r="K11881" s="68"/>
    </row>
    <row r="11882" spans="11:11">
      <c r="K11882" s="68"/>
    </row>
    <row r="11883" spans="11:11">
      <c r="K11883" s="68"/>
    </row>
    <row r="11884" spans="11:11">
      <c r="K11884" s="68"/>
    </row>
    <row r="11885" spans="11:11">
      <c r="K11885" s="68"/>
    </row>
    <row r="11886" spans="11:11">
      <c r="K11886" s="68"/>
    </row>
    <row r="11887" spans="11:11">
      <c r="K11887" s="68"/>
    </row>
    <row r="11888" spans="11:11">
      <c r="K11888" s="68"/>
    </row>
    <row r="11889" spans="11:11">
      <c r="K11889" s="68"/>
    </row>
    <row r="11890" spans="11:11">
      <c r="K11890" s="68"/>
    </row>
    <row r="11891" spans="11:11">
      <c r="K11891" s="68"/>
    </row>
    <row r="11892" spans="11:11">
      <c r="K11892" s="68"/>
    </row>
    <row r="11893" spans="11:11">
      <c r="K11893" s="68"/>
    </row>
    <row r="11894" spans="11:11">
      <c r="K11894" s="68"/>
    </row>
    <row r="11895" spans="11:11">
      <c r="K11895" s="68"/>
    </row>
    <row r="11896" spans="11:11">
      <c r="K11896" s="68"/>
    </row>
    <row r="11897" spans="11:11">
      <c r="K11897" s="68"/>
    </row>
    <row r="11898" spans="11:11">
      <c r="K11898" s="68"/>
    </row>
    <row r="11899" spans="11:11">
      <c r="K11899" s="68"/>
    </row>
    <row r="11900" spans="11:11">
      <c r="K11900" s="68"/>
    </row>
    <row r="11901" spans="11:11">
      <c r="K11901" s="68"/>
    </row>
    <row r="11902" spans="11:11">
      <c r="K11902" s="68"/>
    </row>
    <row r="11903" spans="11:11">
      <c r="K11903" s="68"/>
    </row>
    <row r="11904" spans="11:11">
      <c r="K11904" s="68"/>
    </row>
    <row r="11905" spans="11:11">
      <c r="K11905" s="68"/>
    </row>
    <row r="11906" spans="11:11">
      <c r="K11906" s="68"/>
    </row>
    <row r="11907" spans="11:11">
      <c r="K11907" s="68"/>
    </row>
    <row r="11908" spans="11:11">
      <c r="K11908" s="68"/>
    </row>
    <row r="11909" spans="11:11">
      <c r="K11909" s="68"/>
    </row>
    <row r="11910" spans="11:11">
      <c r="K11910" s="68"/>
    </row>
    <row r="11911" spans="11:11">
      <c r="K11911" s="68"/>
    </row>
    <row r="11912" spans="11:11">
      <c r="K11912" s="68"/>
    </row>
    <row r="11913" spans="11:11">
      <c r="K11913" s="68"/>
    </row>
    <row r="11914" spans="11:11">
      <c r="K11914" s="68"/>
    </row>
    <row r="11915" spans="11:11">
      <c r="K11915" s="68"/>
    </row>
    <row r="11916" spans="11:11">
      <c r="K11916" s="68"/>
    </row>
    <row r="11917" spans="11:11">
      <c r="K11917" s="68"/>
    </row>
    <row r="11918" spans="11:11">
      <c r="K11918" s="68"/>
    </row>
    <row r="11919" spans="11:11">
      <c r="K11919" s="68"/>
    </row>
    <row r="11920" spans="11:11">
      <c r="K11920" s="68"/>
    </row>
    <row r="11921" spans="11:11">
      <c r="K11921" s="68"/>
    </row>
    <row r="11922" spans="11:11">
      <c r="K11922" s="68"/>
    </row>
    <row r="11923" spans="11:11">
      <c r="K11923" s="68"/>
    </row>
    <row r="11924" spans="11:11">
      <c r="K11924" s="68"/>
    </row>
    <row r="11925" spans="11:11">
      <c r="K11925" s="68"/>
    </row>
    <row r="11926" spans="11:11">
      <c r="K11926" s="68"/>
    </row>
    <row r="11927" spans="11:11">
      <c r="K11927" s="68"/>
    </row>
    <row r="11928" spans="11:11">
      <c r="K11928" s="68"/>
    </row>
    <row r="11929" spans="11:11">
      <c r="K11929" s="68"/>
    </row>
    <row r="11930" spans="11:11">
      <c r="K11930" s="68"/>
    </row>
    <row r="11931" spans="11:11">
      <c r="K11931" s="68"/>
    </row>
    <row r="11932" spans="11:11">
      <c r="K11932" s="68"/>
    </row>
    <row r="11933" spans="11:11">
      <c r="K11933" s="68"/>
    </row>
    <row r="11934" spans="11:11">
      <c r="K11934" s="68"/>
    </row>
    <row r="11935" spans="11:11">
      <c r="K11935" s="68"/>
    </row>
    <row r="11936" spans="11:11">
      <c r="K11936" s="68"/>
    </row>
    <row r="11937" spans="11:11">
      <c r="K11937" s="68"/>
    </row>
    <row r="11938" spans="11:11">
      <c r="K11938" s="68"/>
    </row>
    <row r="11939" spans="11:11">
      <c r="K11939" s="68"/>
    </row>
    <row r="11940" spans="11:11">
      <c r="K11940" s="68"/>
    </row>
    <row r="11941" spans="11:11">
      <c r="K11941" s="68"/>
    </row>
    <row r="11942" spans="11:11">
      <c r="K11942" s="68"/>
    </row>
    <row r="11943" spans="11:11">
      <c r="K11943" s="68"/>
    </row>
    <row r="11944" spans="11:11">
      <c r="K11944" s="68"/>
    </row>
    <row r="11945" spans="11:11">
      <c r="K11945" s="68"/>
    </row>
    <row r="11946" spans="11:11">
      <c r="K11946" s="68"/>
    </row>
    <row r="11947" spans="11:11">
      <c r="K11947" s="68"/>
    </row>
    <row r="11948" spans="11:11">
      <c r="K11948" s="68"/>
    </row>
    <row r="11949" spans="11:11">
      <c r="K11949" s="68"/>
    </row>
    <row r="11950" spans="11:11">
      <c r="K11950" s="68"/>
    </row>
    <row r="11951" spans="11:11">
      <c r="K11951" s="68"/>
    </row>
    <row r="11952" spans="11:11">
      <c r="K11952" s="68"/>
    </row>
    <row r="11953" spans="11:11">
      <c r="K11953" s="68"/>
    </row>
    <row r="11954" spans="11:11">
      <c r="K11954" s="68"/>
    </row>
    <row r="11955" spans="11:11">
      <c r="K11955" s="68"/>
    </row>
    <row r="11956" spans="11:11">
      <c r="K11956" s="68"/>
    </row>
    <row r="11957" spans="11:11">
      <c r="K11957" s="68"/>
    </row>
    <row r="11958" spans="11:11">
      <c r="K11958" s="68"/>
    </row>
    <row r="11959" spans="11:11">
      <c r="K11959" s="68"/>
    </row>
    <row r="11960" spans="11:11">
      <c r="K11960" s="68"/>
    </row>
    <row r="11961" spans="11:11">
      <c r="K11961" s="68"/>
    </row>
    <row r="11962" spans="11:11">
      <c r="K11962" s="68"/>
    </row>
    <row r="11963" spans="11:11">
      <c r="K11963" s="68"/>
    </row>
    <row r="11964" spans="11:11">
      <c r="K11964" s="68"/>
    </row>
    <row r="11965" spans="11:11">
      <c r="K11965" s="68"/>
    </row>
    <row r="11966" spans="11:11">
      <c r="K11966" s="68"/>
    </row>
    <row r="11967" spans="11:11">
      <c r="K11967" s="68"/>
    </row>
    <row r="11968" spans="11:11">
      <c r="K11968" s="68"/>
    </row>
    <row r="11969" spans="11:11">
      <c r="K11969" s="68"/>
    </row>
    <row r="11970" spans="11:11">
      <c r="K11970" s="68"/>
    </row>
    <row r="11971" spans="11:11">
      <c r="K11971" s="68"/>
    </row>
    <row r="11972" spans="11:11">
      <c r="K11972" s="68"/>
    </row>
    <row r="11973" spans="11:11">
      <c r="K11973" s="68"/>
    </row>
    <row r="11974" spans="11:11">
      <c r="K11974" s="68"/>
    </row>
    <row r="11975" spans="11:11">
      <c r="K11975" s="68"/>
    </row>
    <row r="11976" spans="11:11">
      <c r="K11976" s="68"/>
    </row>
    <row r="11977" spans="11:11">
      <c r="K11977" s="68"/>
    </row>
    <row r="11978" spans="11:11">
      <c r="K11978" s="68"/>
    </row>
    <row r="11979" spans="11:11">
      <c r="K11979" s="68"/>
    </row>
    <row r="11980" spans="11:11">
      <c r="K11980" s="68"/>
    </row>
    <row r="11981" spans="11:11">
      <c r="K11981" s="68"/>
    </row>
    <row r="11982" spans="11:11">
      <c r="K11982" s="68"/>
    </row>
    <row r="11983" spans="11:11">
      <c r="K11983" s="68"/>
    </row>
    <row r="11984" spans="11:11">
      <c r="K11984" s="68"/>
    </row>
    <row r="11985" spans="11:11">
      <c r="K11985" s="68"/>
    </row>
    <row r="11986" spans="11:11">
      <c r="K11986" s="68"/>
    </row>
    <row r="11987" spans="11:11">
      <c r="K11987" s="68"/>
    </row>
    <row r="11988" spans="11:11">
      <c r="K11988" s="68"/>
    </row>
    <row r="11989" spans="11:11">
      <c r="K11989" s="68"/>
    </row>
    <row r="11990" spans="11:11">
      <c r="K11990" s="68"/>
    </row>
    <row r="11991" spans="11:11">
      <c r="K11991" s="68"/>
    </row>
    <row r="11992" spans="11:11">
      <c r="K11992" s="68"/>
    </row>
    <row r="11993" spans="11:11">
      <c r="K11993" s="68"/>
    </row>
    <row r="11994" spans="11:11">
      <c r="K11994" s="68"/>
    </row>
    <row r="11995" spans="11:11">
      <c r="K11995" s="68"/>
    </row>
    <row r="11996" spans="11:11">
      <c r="K11996" s="68"/>
    </row>
    <row r="11997" spans="11:11">
      <c r="K11997" s="68"/>
    </row>
    <row r="11998" spans="11:11">
      <c r="K11998" s="68"/>
    </row>
    <row r="11999" spans="11:11">
      <c r="K11999" s="68"/>
    </row>
    <row r="12000" spans="11:11">
      <c r="K12000" s="68"/>
    </row>
    <row r="12001" spans="11:11">
      <c r="K12001" s="68"/>
    </row>
    <row r="12002" spans="11:11">
      <c r="K12002" s="68"/>
    </row>
    <row r="12003" spans="11:11">
      <c r="K12003" s="68"/>
    </row>
    <row r="12004" spans="11:11">
      <c r="K12004" s="68"/>
    </row>
    <row r="12005" spans="11:11">
      <c r="K12005" s="68"/>
    </row>
    <row r="12006" spans="11:11">
      <c r="K12006" s="68"/>
    </row>
    <row r="12007" spans="11:11">
      <c r="K12007" s="68"/>
    </row>
    <row r="12008" spans="11:11">
      <c r="K12008" s="68"/>
    </row>
    <row r="12009" spans="11:11">
      <c r="K12009" s="68"/>
    </row>
    <row r="12010" spans="11:11">
      <c r="K12010" s="68"/>
    </row>
    <row r="12011" spans="11:11">
      <c r="K12011" s="68"/>
    </row>
    <row r="12012" spans="11:11">
      <c r="K12012" s="68"/>
    </row>
    <row r="12013" spans="11:11">
      <c r="K12013" s="68"/>
    </row>
    <row r="12014" spans="11:11">
      <c r="K12014" s="68"/>
    </row>
    <row r="12015" spans="11:11">
      <c r="K12015" s="68"/>
    </row>
    <row r="12016" spans="11:11">
      <c r="K12016" s="68"/>
    </row>
    <row r="12017" spans="11:11">
      <c r="K12017" s="68"/>
    </row>
    <row r="12018" spans="11:11">
      <c r="K12018" s="68"/>
    </row>
    <row r="12019" spans="11:11">
      <c r="K12019" s="68"/>
    </row>
    <row r="12020" spans="11:11">
      <c r="K12020" s="68"/>
    </row>
    <row r="12021" spans="11:11">
      <c r="K12021" s="68"/>
    </row>
    <row r="12022" spans="11:11">
      <c r="K12022" s="68"/>
    </row>
    <row r="12023" spans="11:11">
      <c r="K12023" s="68"/>
    </row>
    <row r="12024" spans="11:11">
      <c r="K12024" s="68"/>
    </row>
    <row r="12025" spans="11:11">
      <c r="K12025" s="68"/>
    </row>
    <row r="12026" spans="11:11">
      <c r="K12026" s="68"/>
    </row>
    <row r="12027" spans="11:11">
      <c r="K12027" s="68"/>
    </row>
    <row r="12028" spans="11:11">
      <c r="K12028" s="68"/>
    </row>
    <row r="12029" spans="11:11">
      <c r="K12029" s="68"/>
    </row>
    <row r="12030" spans="11:11">
      <c r="K12030" s="68"/>
    </row>
    <row r="12031" spans="11:11">
      <c r="K12031" s="68"/>
    </row>
    <row r="12032" spans="11:11">
      <c r="K12032" s="68"/>
    </row>
    <row r="12033" spans="11:11">
      <c r="K12033" s="68"/>
    </row>
    <row r="12034" spans="11:11">
      <c r="K12034" s="68"/>
    </row>
    <row r="12035" spans="11:11">
      <c r="K12035" s="68"/>
    </row>
    <row r="12036" spans="11:11">
      <c r="K12036" s="68"/>
    </row>
    <row r="12037" spans="11:11">
      <c r="K12037" s="68"/>
    </row>
    <row r="12038" spans="11:11">
      <c r="K12038" s="68"/>
    </row>
    <row r="12039" spans="11:11">
      <c r="K12039" s="68"/>
    </row>
    <row r="12040" spans="11:11">
      <c r="K12040" s="68"/>
    </row>
    <row r="12041" spans="11:11">
      <c r="K12041" s="68"/>
    </row>
    <row r="12042" spans="11:11">
      <c r="K12042" s="68"/>
    </row>
    <row r="12043" spans="11:11">
      <c r="K12043" s="68"/>
    </row>
    <row r="12044" spans="11:11">
      <c r="K12044" s="68"/>
    </row>
    <row r="12045" spans="11:11">
      <c r="K12045" s="68"/>
    </row>
    <row r="12046" spans="11:11">
      <c r="K12046" s="68"/>
    </row>
    <row r="12047" spans="11:11">
      <c r="K12047" s="68"/>
    </row>
    <row r="12048" spans="11:11">
      <c r="K12048" s="68"/>
    </row>
    <row r="12049" spans="11:11">
      <c r="K12049" s="68"/>
    </row>
    <row r="12050" spans="11:11">
      <c r="K12050" s="68"/>
    </row>
    <row r="12051" spans="11:11">
      <c r="K12051" s="68"/>
    </row>
    <row r="12052" spans="11:11">
      <c r="K12052" s="68"/>
    </row>
    <row r="12053" spans="11:11">
      <c r="K12053" s="68"/>
    </row>
    <row r="12054" spans="11:11">
      <c r="K12054" s="68"/>
    </row>
    <row r="12055" spans="11:11">
      <c r="K12055" s="68"/>
    </row>
    <row r="12056" spans="11:11">
      <c r="K12056" s="68"/>
    </row>
    <row r="12057" spans="11:11">
      <c r="K12057" s="68"/>
    </row>
    <row r="12058" spans="11:11">
      <c r="K12058" s="68"/>
    </row>
    <row r="12059" spans="11:11">
      <c r="K12059" s="68"/>
    </row>
    <row r="12060" spans="11:11">
      <c r="K12060" s="68"/>
    </row>
    <row r="12061" spans="11:11">
      <c r="K12061" s="68"/>
    </row>
    <row r="12062" spans="11:11">
      <c r="K12062" s="68"/>
    </row>
    <row r="12063" spans="11:11">
      <c r="K12063" s="68"/>
    </row>
    <row r="12064" spans="11:11">
      <c r="K12064" s="68"/>
    </row>
    <row r="12065" spans="11:11">
      <c r="K12065" s="68"/>
    </row>
    <row r="12066" spans="11:11">
      <c r="K12066" s="68"/>
    </row>
    <row r="12067" spans="11:11">
      <c r="K12067" s="68"/>
    </row>
    <row r="12068" spans="11:11">
      <c r="K12068" s="68"/>
    </row>
    <row r="12069" spans="11:11">
      <c r="K12069" s="68"/>
    </row>
    <row r="12070" spans="11:11">
      <c r="K12070" s="68"/>
    </row>
    <row r="12071" spans="11:11">
      <c r="K12071" s="68"/>
    </row>
    <row r="12072" spans="11:11">
      <c r="K12072" s="68"/>
    </row>
    <row r="12073" spans="11:11">
      <c r="K12073" s="68"/>
    </row>
    <row r="12074" spans="11:11">
      <c r="K12074" s="68"/>
    </row>
    <row r="12075" spans="11:11">
      <c r="K12075" s="68"/>
    </row>
    <row r="12076" spans="11:11">
      <c r="K12076" s="68"/>
    </row>
    <row r="12077" spans="11:11">
      <c r="K12077" s="68"/>
    </row>
    <row r="12078" spans="11:11">
      <c r="K12078" s="68"/>
    </row>
    <row r="12079" spans="11:11">
      <c r="K12079" s="68"/>
    </row>
    <row r="12080" spans="11:11">
      <c r="K12080" s="68"/>
    </row>
    <row r="12081" spans="11:11">
      <c r="K12081" s="68"/>
    </row>
    <row r="12082" spans="11:11">
      <c r="K12082" s="68"/>
    </row>
    <row r="12083" spans="11:11">
      <c r="K12083" s="68"/>
    </row>
    <row r="12084" spans="11:11">
      <c r="K12084" s="68"/>
    </row>
    <row r="12085" spans="11:11">
      <c r="K12085" s="68"/>
    </row>
    <row r="12086" spans="11:11">
      <c r="K12086" s="68"/>
    </row>
    <row r="12087" spans="11:11">
      <c r="K12087" s="68"/>
    </row>
    <row r="12088" spans="11:11">
      <c r="K12088" s="68"/>
    </row>
    <row r="12089" spans="11:11">
      <c r="K12089" s="68"/>
    </row>
    <row r="12090" spans="11:11">
      <c r="K12090" s="68"/>
    </row>
    <row r="12091" spans="11:11">
      <c r="K12091" s="68"/>
    </row>
    <row r="12092" spans="11:11">
      <c r="K12092" s="68"/>
    </row>
    <row r="12093" spans="11:11">
      <c r="K12093" s="68"/>
    </row>
    <row r="12094" spans="11:11">
      <c r="K12094" s="68"/>
    </row>
    <row r="12095" spans="11:11">
      <c r="K12095" s="68"/>
    </row>
    <row r="12096" spans="11:11">
      <c r="K12096" s="68"/>
    </row>
    <row r="12097" spans="11:11">
      <c r="K12097" s="68"/>
    </row>
    <row r="12098" spans="11:11">
      <c r="K12098" s="68"/>
    </row>
    <row r="12099" spans="11:11">
      <c r="K12099" s="68"/>
    </row>
    <row r="12100" spans="11:11">
      <c r="K12100" s="68"/>
    </row>
    <row r="12101" spans="11:11">
      <c r="K12101" s="68"/>
    </row>
    <row r="12102" spans="11:11">
      <c r="K12102" s="68"/>
    </row>
    <row r="12103" spans="11:11">
      <c r="K12103" s="68"/>
    </row>
    <row r="12104" spans="11:11">
      <c r="K12104" s="68"/>
    </row>
    <row r="12105" spans="11:11">
      <c r="K12105" s="68"/>
    </row>
    <row r="12106" spans="11:11">
      <c r="K12106" s="68"/>
    </row>
    <row r="12107" spans="11:11">
      <c r="K12107" s="68"/>
    </row>
    <row r="12108" spans="11:11">
      <c r="K12108" s="68"/>
    </row>
    <row r="12109" spans="11:11">
      <c r="K12109" s="68"/>
    </row>
    <row r="12110" spans="11:11">
      <c r="K12110" s="68"/>
    </row>
    <row r="12111" spans="11:11">
      <c r="K12111" s="68"/>
    </row>
    <row r="12112" spans="11:11">
      <c r="K12112" s="68"/>
    </row>
    <row r="12113" spans="11:11">
      <c r="K12113" s="68"/>
    </row>
    <row r="12114" spans="11:11">
      <c r="K12114" s="68"/>
    </row>
    <row r="12115" spans="11:11">
      <c r="K12115" s="68"/>
    </row>
    <row r="12116" spans="11:11">
      <c r="K12116" s="68"/>
    </row>
    <row r="12117" spans="11:11">
      <c r="K12117" s="68"/>
    </row>
    <row r="12118" spans="11:11">
      <c r="K12118" s="68"/>
    </row>
    <row r="12119" spans="11:11">
      <c r="K12119" s="68"/>
    </row>
    <row r="12120" spans="11:11">
      <c r="K12120" s="68"/>
    </row>
    <row r="12121" spans="11:11">
      <c r="K12121" s="68"/>
    </row>
    <row r="12122" spans="11:11">
      <c r="K12122" s="68"/>
    </row>
    <row r="12123" spans="11:11">
      <c r="K12123" s="68"/>
    </row>
    <row r="12124" spans="11:11">
      <c r="K12124" s="68"/>
    </row>
    <row r="12125" spans="11:11">
      <c r="K12125" s="68"/>
    </row>
    <row r="12126" spans="11:11">
      <c r="K12126" s="68"/>
    </row>
    <row r="12127" spans="11:11">
      <c r="K12127" s="68"/>
    </row>
    <row r="12128" spans="11:11">
      <c r="K12128" s="68"/>
    </row>
    <row r="12129" spans="11:11">
      <c r="K12129" s="68"/>
    </row>
    <row r="12130" spans="11:11">
      <c r="K12130" s="68"/>
    </row>
    <row r="12131" spans="11:11">
      <c r="K12131" s="68"/>
    </row>
    <row r="12132" spans="11:11">
      <c r="K12132" s="68"/>
    </row>
    <row r="12133" spans="11:11">
      <c r="K12133" s="68"/>
    </row>
    <row r="12134" spans="11:11">
      <c r="K12134" s="68"/>
    </row>
    <row r="12135" spans="11:11">
      <c r="K12135" s="68"/>
    </row>
    <row r="12136" spans="11:11">
      <c r="K12136" s="68"/>
    </row>
    <row r="12137" spans="11:11">
      <c r="K12137" s="68"/>
    </row>
    <row r="12138" spans="11:11">
      <c r="K12138" s="68"/>
    </row>
    <row r="12139" spans="11:11">
      <c r="K12139" s="68"/>
    </row>
    <row r="12140" spans="11:11">
      <c r="K12140" s="68"/>
    </row>
    <row r="12141" spans="11:11">
      <c r="K12141" s="68"/>
    </row>
    <row r="12142" spans="11:11">
      <c r="K12142" s="68"/>
    </row>
    <row r="12143" spans="11:11">
      <c r="K12143" s="68"/>
    </row>
    <row r="12144" spans="11:11">
      <c r="K12144" s="68"/>
    </row>
    <row r="12145" spans="11:11">
      <c r="K12145" s="68"/>
    </row>
    <row r="12146" spans="11:11">
      <c r="K12146" s="68"/>
    </row>
    <row r="12147" spans="11:11">
      <c r="K12147" s="68"/>
    </row>
    <row r="12148" spans="11:11">
      <c r="K12148" s="68"/>
    </row>
    <row r="12149" spans="11:11">
      <c r="K12149" s="68"/>
    </row>
    <row r="12150" spans="11:11">
      <c r="K12150" s="68"/>
    </row>
    <row r="12151" spans="11:11">
      <c r="K12151" s="68"/>
    </row>
    <row r="12152" spans="11:11">
      <c r="K12152" s="68"/>
    </row>
    <row r="12153" spans="11:11">
      <c r="K12153" s="68"/>
    </row>
    <row r="12154" spans="11:11">
      <c r="K12154" s="68"/>
    </row>
    <row r="12155" spans="11:11">
      <c r="K12155" s="68"/>
    </row>
    <row r="12156" spans="11:11">
      <c r="K12156" s="68"/>
    </row>
    <row r="12157" spans="11:11">
      <c r="K12157" s="68"/>
    </row>
    <row r="12158" spans="11:11">
      <c r="K12158" s="68"/>
    </row>
    <row r="12159" spans="11:11">
      <c r="K12159" s="68"/>
    </row>
    <row r="12160" spans="11:11">
      <c r="K12160" s="68"/>
    </row>
    <row r="12161" spans="11:11">
      <c r="K12161" s="68"/>
    </row>
    <row r="12162" spans="11:11">
      <c r="K12162" s="68"/>
    </row>
    <row r="12163" spans="11:11">
      <c r="K12163" s="68"/>
    </row>
    <row r="12164" spans="11:11">
      <c r="K12164" s="68"/>
    </row>
    <row r="12165" spans="11:11">
      <c r="K12165" s="68"/>
    </row>
    <row r="12166" spans="11:11">
      <c r="K12166" s="68"/>
    </row>
    <row r="12167" spans="11:11">
      <c r="K12167" s="68"/>
    </row>
    <row r="12168" spans="11:11">
      <c r="K12168" s="68"/>
    </row>
    <row r="12169" spans="11:11">
      <c r="K12169" s="68"/>
    </row>
    <row r="12170" spans="11:11">
      <c r="K12170" s="68"/>
    </row>
    <row r="12171" spans="11:11">
      <c r="K12171" s="68"/>
    </row>
    <row r="12172" spans="11:11">
      <c r="K12172" s="68"/>
    </row>
    <row r="12173" spans="11:11">
      <c r="K12173" s="68"/>
    </row>
    <row r="12174" spans="11:11">
      <c r="K12174" s="68"/>
    </row>
    <row r="12175" spans="11:11">
      <c r="K12175" s="68"/>
    </row>
    <row r="12176" spans="11:11">
      <c r="K12176" s="68"/>
    </row>
    <row r="12177" spans="11:11">
      <c r="K12177" s="68"/>
    </row>
    <row r="12178" spans="11:11">
      <c r="K12178" s="68"/>
    </row>
    <row r="12179" spans="11:11">
      <c r="K12179" s="68"/>
    </row>
    <row r="12180" spans="11:11">
      <c r="K12180" s="68"/>
    </row>
    <row r="12181" spans="11:11">
      <c r="K12181" s="68"/>
    </row>
    <row r="12182" spans="11:11">
      <c r="K12182" s="68"/>
    </row>
    <row r="12183" spans="11:11">
      <c r="K12183" s="68"/>
    </row>
    <row r="12184" spans="11:11">
      <c r="K12184" s="68"/>
    </row>
    <row r="12185" spans="11:11">
      <c r="K12185" s="68"/>
    </row>
    <row r="12186" spans="11:11">
      <c r="K12186" s="68"/>
    </row>
    <row r="12187" spans="11:11">
      <c r="K12187" s="68"/>
    </row>
    <row r="12188" spans="11:11">
      <c r="K12188" s="68"/>
    </row>
    <row r="12189" spans="11:11">
      <c r="K12189" s="68"/>
    </row>
    <row r="12190" spans="11:11">
      <c r="K12190" s="68"/>
    </row>
    <row r="12191" spans="11:11">
      <c r="K12191" s="68"/>
    </row>
    <row r="12192" spans="11:11">
      <c r="K12192" s="68"/>
    </row>
    <row r="12193" spans="11:11">
      <c r="K12193" s="68"/>
    </row>
    <row r="12194" spans="11:11">
      <c r="K12194" s="68"/>
    </row>
    <row r="12195" spans="11:11">
      <c r="K12195" s="68"/>
    </row>
    <row r="12196" spans="11:11">
      <c r="K12196" s="68"/>
    </row>
    <row r="12197" spans="11:11">
      <c r="K12197" s="68"/>
    </row>
    <row r="12198" spans="11:11">
      <c r="K12198" s="68"/>
    </row>
    <row r="12199" spans="11:11">
      <c r="K12199" s="68"/>
    </row>
    <row r="12200" spans="11:11">
      <c r="K12200" s="68"/>
    </row>
    <row r="12201" spans="11:11">
      <c r="K12201" s="68"/>
    </row>
    <row r="12202" spans="11:11">
      <c r="K12202" s="68"/>
    </row>
    <row r="12203" spans="11:11">
      <c r="K12203" s="68"/>
    </row>
    <row r="12204" spans="11:11">
      <c r="K12204" s="68"/>
    </row>
    <row r="12205" spans="11:11">
      <c r="K12205" s="68"/>
    </row>
    <row r="12206" spans="11:11">
      <c r="K12206" s="68"/>
    </row>
    <row r="12207" spans="11:11">
      <c r="K12207" s="68"/>
    </row>
    <row r="12208" spans="11:11">
      <c r="K12208" s="68"/>
    </row>
    <row r="12209" spans="11:11">
      <c r="K12209" s="68"/>
    </row>
    <row r="12210" spans="11:11">
      <c r="K12210" s="68"/>
    </row>
    <row r="12211" spans="11:11">
      <c r="K12211" s="68"/>
    </row>
    <row r="12212" spans="11:11">
      <c r="K12212" s="68"/>
    </row>
    <row r="12213" spans="11:11">
      <c r="K12213" s="68"/>
    </row>
    <row r="12214" spans="11:11">
      <c r="K12214" s="68"/>
    </row>
    <row r="12215" spans="11:11">
      <c r="K12215" s="68"/>
    </row>
    <row r="12216" spans="11:11">
      <c r="K12216" s="68"/>
    </row>
    <row r="12217" spans="11:11">
      <c r="K12217" s="68"/>
    </row>
    <row r="12218" spans="11:11">
      <c r="K12218" s="68"/>
    </row>
    <row r="12219" spans="11:11">
      <c r="K12219" s="68"/>
    </row>
    <row r="12220" spans="11:11">
      <c r="K12220" s="68"/>
    </row>
    <row r="12221" spans="11:11">
      <c r="K12221" s="68"/>
    </row>
    <row r="12222" spans="11:11">
      <c r="K12222" s="68"/>
    </row>
    <row r="12223" spans="11:11">
      <c r="K12223" s="68"/>
    </row>
    <row r="12224" spans="11:11">
      <c r="K12224" s="68"/>
    </row>
    <row r="12225" spans="11:11">
      <c r="K12225" s="68"/>
    </row>
    <row r="12226" spans="11:11">
      <c r="K12226" s="68"/>
    </row>
    <row r="12227" spans="11:11">
      <c r="K12227" s="68"/>
    </row>
    <row r="12228" spans="11:11">
      <c r="K12228" s="68"/>
    </row>
    <row r="12229" spans="11:11">
      <c r="K12229" s="68"/>
    </row>
    <row r="12230" spans="11:11">
      <c r="K12230" s="68"/>
    </row>
    <row r="12231" spans="11:11">
      <c r="K12231" s="68"/>
    </row>
    <row r="12232" spans="11:11">
      <c r="K12232" s="68"/>
    </row>
    <row r="12233" spans="11:11">
      <c r="K12233" s="68"/>
    </row>
    <row r="12234" spans="11:11">
      <c r="K12234" s="68"/>
    </row>
    <row r="12235" spans="11:11">
      <c r="K12235" s="68"/>
    </row>
    <row r="12236" spans="11:11">
      <c r="K12236" s="68"/>
    </row>
    <row r="12237" spans="11:11">
      <c r="K12237" s="68"/>
    </row>
    <row r="12238" spans="11:11">
      <c r="K12238" s="68"/>
    </row>
    <row r="12239" spans="11:11">
      <c r="K12239" s="68"/>
    </row>
    <row r="12240" spans="11:11">
      <c r="K12240" s="68"/>
    </row>
    <row r="12241" spans="11:11">
      <c r="K12241" s="68"/>
    </row>
    <row r="12242" spans="11:11">
      <c r="K12242" s="68"/>
    </row>
    <row r="12243" spans="11:11">
      <c r="K12243" s="68"/>
    </row>
    <row r="12244" spans="11:11">
      <c r="K12244" s="68"/>
    </row>
    <row r="12245" spans="11:11">
      <c r="K12245" s="68"/>
    </row>
    <row r="12246" spans="11:11">
      <c r="K12246" s="68"/>
    </row>
    <row r="12247" spans="11:11">
      <c r="K12247" s="68"/>
    </row>
    <row r="12248" spans="11:11">
      <c r="K12248" s="68"/>
    </row>
    <row r="12249" spans="11:11">
      <c r="K12249" s="68"/>
    </row>
    <row r="12250" spans="11:11">
      <c r="K12250" s="68"/>
    </row>
    <row r="12251" spans="11:11">
      <c r="K12251" s="68"/>
    </row>
    <row r="12252" spans="11:11">
      <c r="K12252" s="68"/>
    </row>
    <row r="12253" spans="11:11">
      <c r="K12253" s="68"/>
    </row>
    <row r="12254" spans="11:11">
      <c r="K12254" s="68"/>
    </row>
    <row r="12255" spans="11:11">
      <c r="K12255" s="68"/>
    </row>
    <row r="12256" spans="11:11">
      <c r="K12256" s="68"/>
    </row>
    <row r="12257" spans="11:11">
      <c r="K12257" s="68"/>
    </row>
    <row r="12258" spans="11:11">
      <c r="K12258" s="68"/>
    </row>
    <row r="12259" spans="11:11">
      <c r="K12259" s="68"/>
    </row>
    <row r="12260" spans="11:11">
      <c r="K12260" s="68"/>
    </row>
    <row r="12261" spans="11:11">
      <c r="K12261" s="68"/>
    </row>
    <row r="12262" spans="11:11">
      <c r="K12262" s="68"/>
    </row>
    <row r="12263" spans="11:11">
      <c r="K12263" s="68"/>
    </row>
    <row r="12264" spans="11:11">
      <c r="K12264" s="68"/>
    </row>
    <row r="12265" spans="11:11">
      <c r="K12265" s="68"/>
    </row>
    <row r="12266" spans="11:11">
      <c r="K12266" s="68"/>
    </row>
    <row r="12267" spans="11:11">
      <c r="K12267" s="68"/>
    </row>
    <row r="12268" spans="11:11">
      <c r="K12268" s="68"/>
    </row>
    <row r="12269" spans="11:11">
      <c r="K12269" s="68"/>
    </row>
    <row r="12270" spans="11:11">
      <c r="K12270" s="68"/>
    </row>
    <row r="12271" spans="11:11">
      <c r="K12271" s="68"/>
    </row>
    <row r="12272" spans="11:11">
      <c r="K12272" s="68"/>
    </row>
    <row r="12273" spans="11:11">
      <c r="K12273" s="68"/>
    </row>
    <row r="12274" spans="11:11">
      <c r="K12274" s="68"/>
    </row>
    <row r="12275" spans="11:11">
      <c r="K12275" s="68"/>
    </row>
    <row r="12276" spans="11:11">
      <c r="K12276" s="68"/>
    </row>
    <row r="12277" spans="11:11">
      <c r="K12277" s="68"/>
    </row>
    <row r="12278" spans="11:11">
      <c r="K12278" s="68"/>
    </row>
    <row r="12279" spans="11:11">
      <c r="K12279" s="68"/>
    </row>
    <row r="12280" spans="11:11">
      <c r="K12280" s="68"/>
    </row>
    <row r="12281" spans="11:11">
      <c r="K12281" s="68"/>
    </row>
    <row r="12282" spans="11:11">
      <c r="K12282" s="68"/>
    </row>
    <row r="12283" spans="11:11">
      <c r="K12283" s="68"/>
    </row>
    <row r="12284" spans="11:11">
      <c r="K12284" s="68"/>
    </row>
    <row r="12285" spans="11:11">
      <c r="K12285" s="68"/>
    </row>
    <row r="12286" spans="11:11">
      <c r="K12286" s="68"/>
    </row>
    <row r="12287" spans="11:11">
      <c r="K12287" s="68"/>
    </row>
    <row r="12288" spans="11:11">
      <c r="K12288" s="68"/>
    </row>
    <row r="12289" spans="11:11">
      <c r="K12289" s="68"/>
    </row>
    <row r="12290" spans="11:11">
      <c r="K12290" s="68"/>
    </row>
    <row r="12291" spans="11:11">
      <c r="K12291" s="68"/>
    </row>
    <row r="12292" spans="11:11">
      <c r="K12292" s="68"/>
    </row>
    <row r="12293" spans="11:11">
      <c r="K12293" s="68"/>
    </row>
    <row r="12294" spans="11:11">
      <c r="K12294" s="68"/>
    </row>
    <row r="12295" spans="11:11">
      <c r="K12295" s="68"/>
    </row>
    <row r="12296" spans="11:11">
      <c r="K12296" s="68"/>
    </row>
    <row r="12297" spans="11:11">
      <c r="K12297" s="68"/>
    </row>
    <row r="12298" spans="11:11">
      <c r="K12298" s="68"/>
    </row>
    <row r="12299" spans="11:11">
      <c r="K12299" s="68"/>
    </row>
    <row r="12300" spans="11:11">
      <c r="K12300" s="68"/>
    </row>
    <row r="12301" spans="11:11">
      <c r="K12301" s="68"/>
    </row>
    <row r="12302" spans="11:11">
      <c r="K12302" s="68"/>
    </row>
    <row r="12303" spans="11:11">
      <c r="K12303" s="68"/>
    </row>
    <row r="12304" spans="11:11">
      <c r="K12304" s="68"/>
    </row>
    <row r="12305" spans="11:11">
      <c r="K12305" s="68"/>
    </row>
    <row r="12306" spans="11:11">
      <c r="K12306" s="68"/>
    </row>
    <row r="12307" spans="11:11">
      <c r="K12307" s="68"/>
    </row>
    <row r="12308" spans="11:11">
      <c r="K12308" s="68"/>
    </row>
    <row r="12309" spans="11:11">
      <c r="K12309" s="68"/>
    </row>
    <row r="12310" spans="11:11">
      <c r="K12310" s="68"/>
    </row>
    <row r="12311" spans="11:11">
      <c r="K12311" s="68"/>
    </row>
    <row r="12312" spans="11:11">
      <c r="K12312" s="68"/>
    </row>
    <row r="12313" spans="11:11">
      <c r="K12313" s="68"/>
    </row>
    <row r="12314" spans="11:11">
      <c r="K12314" s="68"/>
    </row>
    <row r="12315" spans="11:11">
      <c r="K12315" s="68"/>
    </row>
    <row r="12316" spans="11:11">
      <c r="K12316" s="68"/>
    </row>
    <row r="12317" spans="11:11">
      <c r="K12317" s="68"/>
    </row>
    <row r="12318" spans="11:11">
      <c r="K12318" s="68"/>
    </row>
    <row r="12319" spans="11:11">
      <c r="K12319" s="68"/>
    </row>
    <row r="12320" spans="11:11">
      <c r="K12320" s="68"/>
    </row>
    <row r="12321" spans="11:11">
      <c r="K12321" s="68"/>
    </row>
    <row r="12322" spans="11:11">
      <c r="K12322" s="68"/>
    </row>
    <row r="12323" spans="11:11">
      <c r="K12323" s="68"/>
    </row>
    <row r="12324" spans="11:11">
      <c r="K12324" s="68"/>
    </row>
    <row r="12325" spans="11:11">
      <c r="K12325" s="68"/>
    </row>
    <row r="12326" spans="11:11">
      <c r="K12326" s="68"/>
    </row>
    <row r="12327" spans="11:11">
      <c r="K12327" s="68"/>
    </row>
    <row r="12328" spans="11:11">
      <c r="K12328" s="68"/>
    </row>
    <row r="12329" spans="11:11">
      <c r="K12329" s="68"/>
    </row>
    <row r="12330" spans="11:11">
      <c r="K12330" s="68"/>
    </row>
    <row r="12331" spans="11:11">
      <c r="K12331" s="68"/>
    </row>
    <row r="12332" spans="11:11">
      <c r="K12332" s="68"/>
    </row>
    <row r="12333" spans="11:11">
      <c r="K12333" s="68"/>
    </row>
    <row r="12334" spans="11:11">
      <c r="K12334" s="68"/>
    </row>
    <row r="12335" spans="11:11">
      <c r="K12335" s="68"/>
    </row>
    <row r="12336" spans="11:11">
      <c r="K12336" s="68"/>
    </row>
    <row r="12337" spans="11:11">
      <c r="K12337" s="68"/>
    </row>
    <row r="12338" spans="11:11">
      <c r="K12338" s="68"/>
    </row>
    <row r="12339" spans="11:11">
      <c r="K12339" s="68"/>
    </row>
    <row r="12340" spans="11:11">
      <c r="K12340" s="68"/>
    </row>
    <row r="12341" spans="11:11">
      <c r="K12341" s="68"/>
    </row>
    <row r="12342" spans="11:11">
      <c r="K12342" s="68"/>
    </row>
    <row r="12343" spans="11:11">
      <c r="K12343" s="68"/>
    </row>
    <row r="12344" spans="11:11">
      <c r="K12344" s="68"/>
    </row>
    <row r="12345" spans="11:11">
      <c r="K12345" s="68"/>
    </row>
    <row r="12346" spans="11:11">
      <c r="K12346" s="68"/>
    </row>
    <row r="12347" spans="11:11">
      <c r="K12347" s="68"/>
    </row>
    <row r="12348" spans="11:11">
      <c r="K12348" s="68"/>
    </row>
    <row r="12349" spans="11:11">
      <c r="K12349" s="68"/>
    </row>
    <row r="12350" spans="11:11">
      <c r="K12350" s="68"/>
    </row>
    <row r="12351" spans="11:11">
      <c r="K12351" s="68"/>
    </row>
    <row r="12352" spans="11:11">
      <c r="K12352" s="68"/>
    </row>
    <row r="12353" spans="11:11">
      <c r="K12353" s="68"/>
    </row>
    <row r="12354" spans="11:11">
      <c r="K12354" s="68"/>
    </row>
    <row r="12355" spans="11:11">
      <c r="K12355" s="68"/>
    </row>
    <row r="12356" spans="11:11">
      <c r="K12356" s="68"/>
    </row>
    <row r="12357" spans="11:11">
      <c r="K12357" s="68"/>
    </row>
    <row r="12358" spans="11:11">
      <c r="K12358" s="68"/>
    </row>
    <row r="12359" spans="11:11">
      <c r="K12359" s="68"/>
    </row>
    <row r="12360" spans="11:11">
      <c r="K12360" s="68"/>
    </row>
    <row r="12361" spans="11:11">
      <c r="K12361" s="68"/>
    </row>
    <row r="12362" spans="11:11">
      <c r="K12362" s="68"/>
    </row>
    <row r="12363" spans="11:11">
      <c r="K12363" s="68"/>
    </row>
    <row r="12364" spans="11:11">
      <c r="K12364" s="68"/>
    </row>
    <row r="12365" spans="11:11">
      <c r="K12365" s="68"/>
    </row>
    <row r="12366" spans="11:11">
      <c r="K12366" s="68"/>
    </row>
    <row r="12367" spans="11:11">
      <c r="K12367" s="68"/>
    </row>
    <row r="12368" spans="11:11">
      <c r="K12368" s="68"/>
    </row>
    <row r="12369" spans="11:11">
      <c r="K12369" s="68"/>
    </row>
    <row r="12370" spans="11:11">
      <c r="K12370" s="68"/>
    </row>
    <row r="12371" spans="11:11">
      <c r="K12371" s="68"/>
    </row>
    <row r="12372" spans="11:11">
      <c r="K12372" s="68"/>
    </row>
    <row r="12373" spans="11:11">
      <c r="K12373" s="68"/>
    </row>
    <row r="12374" spans="11:11">
      <c r="K12374" s="68"/>
    </row>
    <row r="12375" spans="11:11">
      <c r="K12375" s="68"/>
    </row>
    <row r="12376" spans="11:11">
      <c r="K12376" s="68"/>
    </row>
    <row r="12377" spans="11:11">
      <c r="K12377" s="68"/>
    </row>
    <row r="12378" spans="11:11">
      <c r="K12378" s="68"/>
    </row>
    <row r="12379" spans="11:11">
      <c r="K12379" s="68"/>
    </row>
    <row r="12380" spans="11:11">
      <c r="K12380" s="68"/>
    </row>
    <row r="12381" spans="11:11">
      <c r="K12381" s="68"/>
    </row>
    <row r="12382" spans="11:11">
      <c r="K12382" s="68"/>
    </row>
    <row r="12383" spans="11:11">
      <c r="K12383" s="68"/>
    </row>
    <row r="12384" spans="11:11">
      <c r="K12384" s="68"/>
    </row>
    <row r="12385" spans="11:11">
      <c r="K12385" s="68"/>
    </row>
    <row r="12386" spans="11:11">
      <c r="K12386" s="68"/>
    </row>
    <row r="12387" spans="11:11">
      <c r="K12387" s="68"/>
    </row>
    <row r="12388" spans="11:11">
      <c r="K12388" s="68"/>
    </row>
    <row r="12389" spans="11:11">
      <c r="K12389" s="68"/>
    </row>
    <row r="12390" spans="11:11">
      <c r="K12390" s="68"/>
    </row>
    <row r="12391" spans="11:11">
      <c r="K12391" s="68"/>
    </row>
    <row r="12392" spans="11:11">
      <c r="K12392" s="68"/>
    </row>
    <row r="12393" spans="11:11">
      <c r="K12393" s="68"/>
    </row>
    <row r="12394" spans="11:11">
      <c r="K12394" s="68"/>
    </row>
    <row r="12395" spans="11:11">
      <c r="K12395" s="68"/>
    </row>
    <row r="12396" spans="11:11">
      <c r="K12396" s="68"/>
    </row>
    <row r="12397" spans="11:11">
      <c r="K12397" s="68"/>
    </row>
    <row r="12398" spans="11:11">
      <c r="K12398" s="68"/>
    </row>
    <row r="12399" spans="11:11">
      <c r="K12399" s="68"/>
    </row>
    <row r="12400" spans="11:11">
      <c r="K12400" s="68"/>
    </row>
    <row r="12401" spans="11:11">
      <c r="K12401" s="68"/>
    </row>
    <row r="12402" spans="11:11">
      <c r="K12402" s="68"/>
    </row>
    <row r="12403" spans="11:11">
      <c r="K12403" s="68"/>
    </row>
    <row r="12404" spans="11:11">
      <c r="K12404" s="68"/>
    </row>
    <row r="12405" spans="11:11">
      <c r="K12405" s="68"/>
    </row>
    <row r="12406" spans="11:11">
      <c r="K12406" s="68"/>
    </row>
    <row r="12407" spans="11:11">
      <c r="K12407" s="68"/>
    </row>
    <row r="12408" spans="11:11">
      <c r="K12408" s="68"/>
    </row>
    <row r="12409" spans="11:11">
      <c r="K12409" s="68"/>
    </row>
    <row r="12410" spans="11:11">
      <c r="K12410" s="68"/>
    </row>
    <row r="12411" spans="11:11">
      <c r="K12411" s="68"/>
    </row>
    <row r="12412" spans="11:11">
      <c r="K12412" s="68"/>
    </row>
    <row r="12413" spans="11:11">
      <c r="K12413" s="68"/>
    </row>
    <row r="12414" spans="11:11">
      <c r="K12414" s="68"/>
    </row>
    <row r="12415" spans="11:11">
      <c r="K12415" s="68"/>
    </row>
    <row r="12416" spans="11:11">
      <c r="K12416" s="68"/>
    </row>
    <row r="12417" spans="11:11">
      <c r="K12417" s="68"/>
    </row>
    <row r="12418" spans="11:11">
      <c r="K12418" s="68"/>
    </row>
    <row r="12419" spans="11:11">
      <c r="K12419" s="68"/>
    </row>
    <row r="12420" spans="11:11">
      <c r="K12420" s="68"/>
    </row>
    <row r="12421" spans="11:11">
      <c r="K12421" s="68"/>
    </row>
    <row r="12422" spans="11:11">
      <c r="K12422" s="68"/>
    </row>
    <row r="12423" spans="11:11">
      <c r="K12423" s="68"/>
    </row>
    <row r="12424" spans="11:11">
      <c r="K12424" s="68"/>
    </row>
    <row r="12425" spans="11:11">
      <c r="K12425" s="68"/>
    </row>
    <row r="12426" spans="11:11">
      <c r="K12426" s="68"/>
    </row>
    <row r="12427" spans="11:11">
      <c r="K12427" s="68"/>
    </row>
    <row r="12428" spans="11:11">
      <c r="K12428" s="68"/>
    </row>
    <row r="12429" spans="11:11">
      <c r="K12429" s="68"/>
    </row>
    <row r="12430" spans="11:11">
      <c r="K12430" s="68"/>
    </row>
    <row r="12431" spans="11:11">
      <c r="K12431" s="68"/>
    </row>
    <row r="12432" spans="11:11">
      <c r="K12432" s="68"/>
    </row>
    <row r="12433" spans="11:11">
      <c r="K12433" s="68"/>
    </row>
    <row r="12434" spans="11:11">
      <c r="K12434" s="68"/>
    </row>
    <row r="12435" spans="11:11">
      <c r="K12435" s="68"/>
    </row>
    <row r="12436" spans="11:11">
      <c r="K12436" s="68"/>
    </row>
    <row r="12437" spans="11:11">
      <c r="K12437" s="68"/>
    </row>
    <row r="12438" spans="11:11">
      <c r="K12438" s="68"/>
    </row>
    <row r="12439" spans="11:11">
      <c r="K12439" s="68"/>
    </row>
    <row r="12440" spans="11:11">
      <c r="K12440" s="68"/>
    </row>
    <row r="12441" spans="11:11">
      <c r="K12441" s="68"/>
    </row>
    <row r="12442" spans="11:11">
      <c r="K12442" s="68"/>
    </row>
    <row r="12443" spans="11:11">
      <c r="K12443" s="68"/>
    </row>
    <row r="12444" spans="11:11">
      <c r="K12444" s="68"/>
    </row>
    <row r="12445" spans="11:11">
      <c r="K12445" s="68"/>
    </row>
    <row r="12446" spans="11:11">
      <c r="K12446" s="68"/>
    </row>
    <row r="12447" spans="11:11">
      <c r="K12447" s="68"/>
    </row>
    <row r="12448" spans="11:11">
      <c r="K12448" s="68"/>
    </row>
    <row r="12449" spans="11:11">
      <c r="K12449" s="68"/>
    </row>
    <row r="12450" spans="11:11">
      <c r="K12450" s="68"/>
    </row>
    <row r="12451" spans="11:11">
      <c r="K12451" s="68"/>
    </row>
    <row r="12452" spans="11:11">
      <c r="K12452" s="68"/>
    </row>
    <row r="12453" spans="11:11">
      <c r="K12453" s="68"/>
    </row>
    <row r="12454" spans="11:11">
      <c r="K12454" s="68"/>
    </row>
    <row r="12455" spans="11:11">
      <c r="K12455" s="68"/>
    </row>
    <row r="12456" spans="11:11">
      <c r="K12456" s="68"/>
    </row>
    <row r="12457" spans="11:11">
      <c r="K12457" s="68"/>
    </row>
    <row r="12458" spans="11:11">
      <c r="K12458" s="68"/>
    </row>
    <row r="12459" spans="11:11">
      <c r="K12459" s="68"/>
    </row>
    <row r="12460" spans="11:11">
      <c r="K12460" s="68"/>
    </row>
    <row r="12461" spans="11:11">
      <c r="K12461" s="68"/>
    </row>
    <row r="12462" spans="11:11">
      <c r="K12462" s="68"/>
    </row>
    <row r="12463" spans="11:11">
      <c r="K12463" s="68"/>
    </row>
    <row r="12464" spans="11:11">
      <c r="K12464" s="68"/>
    </row>
    <row r="12465" spans="11:11">
      <c r="K12465" s="68"/>
    </row>
    <row r="12466" spans="11:11">
      <c r="K12466" s="68"/>
    </row>
    <row r="12467" spans="11:11">
      <c r="K12467" s="68"/>
    </row>
    <row r="12468" spans="11:11">
      <c r="K12468" s="68"/>
    </row>
    <row r="12469" spans="11:11">
      <c r="K12469" s="68"/>
    </row>
    <row r="12470" spans="11:11">
      <c r="K12470" s="68"/>
    </row>
    <row r="12471" spans="11:11">
      <c r="K12471" s="68"/>
    </row>
    <row r="12472" spans="11:11">
      <c r="K12472" s="68"/>
    </row>
    <row r="12473" spans="11:11">
      <c r="K12473" s="68"/>
    </row>
    <row r="12474" spans="11:11">
      <c r="K12474" s="68"/>
    </row>
    <row r="12475" spans="11:11">
      <c r="K12475" s="68"/>
    </row>
    <row r="12476" spans="11:11">
      <c r="K12476" s="68"/>
    </row>
    <row r="12477" spans="11:11">
      <c r="K12477" s="68"/>
    </row>
    <row r="12478" spans="11:11">
      <c r="K12478" s="68"/>
    </row>
    <row r="12479" spans="11:11">
      <c r="K12479" s="68"/>
    </row>
    <row r="12480" spans="11:11">
      <c r="K12480" s="68"/>
    </row>
    <row r="12481" spans="11:11">
      <c r="K12481" s="68"/>
    </row>
    <row r="12482" spans="11:11">
      <c r="K12482" s="68"/>
    </row>
    <row r="12483" spans="11:11">
      <c r="K12483" s="68"/>
    </row>
    <row r="12484" spans="11:11">
      <c r="K12484" s="68"/>
    </row>
    <row r="12485" spans="11:11">
      <c r="K12485" s="68"/>
    </row>
    <row r="12486" spans="11:11">
      <c r="K12486" s="68"/>
    </row>
    <row r="12487" spans="11:11">
      <c r="K12487" s="68"/>
    </row>
    <row r="12488" spans="11:11">
      <c r="K12488" s="68"/>
    </row>
    <row r="12489" spans="11:11">
      <c r="K12489" s="68"/>
    </row>
    <row r="12490" spans="11:11">
      <c r="K12490" s="68"/>
    </row>
    <row r="12491" spans="11:11">
      <c r="K12491" s="68"/>
    </row>
    <row r="12492" spans="11:11">
      <c r="K12492" s="68"/>
    </row>
    <row r="12493" spans="11:11">
      <c r="K12493" s="68"/>
    </row>
    <row r="12494" spans="11:11">
      <c r="K12494" s="68"/>
    </row>
    <row r="12495" spans="11:11">
      <c r="K12495" s="68"/>
    </row>
    <row r="12496" spans="11:11">
      <c r="K12496" s="68"/>
    </row>
    <row r="12497" spans="11:11">
      <c r="K12497" s="68"/>
    </row>
    <row r="12498" spans="11:11">
      <c r="K12498" s="68"/>
    </row>
    <row r="12499" spans="11:11">
      <c r="K12499" s="68"/>
    </row>
    <row r="12500" spans="11:11">
      <c r="K12500" s="68"/>
    </row>
    <row r="12501" spans="11:11">
      <c r="K12501" s="68"/>
    </row>
    <row r="12502" spans="11:11">
      <c r="K12502" s="68"/>
    </row>
    <row r="12503" spans="11:11">
      <c r="K12503" s="68"/>
    </row>
    <row r="12504" spans="11:11">
      <c r="K12504" s="68"/>
    </row>
    <row r="12505" spans="11:11">
      <c r="K12505" s="68"/>
    </row>
    <row r="12506" spans="11:11">
      <c r="K12506" s="68"/>
    </row>
    <row r="12507" spans="11:11">
      <c r="K12507" s="68"/>
    </row>
    <row r="12508" spans="11:11">
      <c r="K12508" s="68"/>
    </row>
    <row r="12509" spans="11:11">
      <c r="K12509" s="68"/>
    </row>
    <row r="12510" spans="11:11">
      <c r="K12510" s="68"/>
    </row>
    <row r="12511" spans="11:11">
      <c r="K12511" s="68"/>
    </row>
    <row r="12512" spans="11:11">
      <c r="K12512" s="68"/>
    </row>
    <row r="12513" spans="11:11">
      <c r="K12513" s="68"/>
    </row>
    <row r="12514" spans="11:11">
      <c r="K12514" s="68"/>
    </row>
    <row r="12515" spans="11:11">
      <c r="K12515" s="68"/>
    </row>
    <row r="12516" spans="11:11">
      <c r="K12516" s="68"/>
    </row>
    <row r="12517" spans="11:11">
      <c r="K12517" s="68"/>
    </row>
    <row r="12518" spans="11:11">
      <c r="K12518" s="68"/>
    </row>
    <row r="12519" spans="11:11">
      <c r="K12519" s="68"/>
    </row>
    <row r="12520" spans="11:11">
      <c r="K12520" s="68"/>
    </row>
    <row r="12521" spans="11:11">
      <c r="K12521" s="68"/>
    </row>
    <row r="12522" spans="11:11">
      <c r="K12522" s="68"/>
    </row>
    <row r="12523" spans="11:11">
      <c r="K12523" s="68"/>
    </row>
    <row r="12524" spans="11:11">
      <c r="K12524" s="68"/>
    </row>
    <row r="12525" spans="11:11">
      <c r="K12525" s="68"/>
    </row>
    <row r="12526" spans="11:11">
      <c r="K12526" s="68"/>
    </row>
    <row r="12527" spans="11:11">
      <c r="K12527" s="68"/>
    </row>
    <row r="12528" spans="11:11">
      <c r="K12528" s="68"/>
    </row>
    <row r="12529" spans="11:11">
      <c r="K12529" s="68"/>
    </row>
    <row r="12530" spans="11:11">
      <c r="K12530" s="68"/>
    </row>
    <row r="12531" spans="11:11">
      <c r="K12531" s="68"/>
    </row>
    <row r="12532" spans="11:11">
      <c r="K12532" s="68"/>
    </row>
    <row r="12533" spans="11:11">
      <c r="K12533" s="68"/>
    </row>
    <row r="12534" spans="11:11">
      <c r="K12534" s="68"/>
    </row>
    <row r="12535" spans="11:11">
      <c r="K12535" s="68"/>
    </row>
    <row r="12536" spans="11:11">
      <c r="K12536" s="68"/>
    </row>
    <row r="12537" spans="11:11">
      <c r="K12537" s="68"/>
    </row>
    <row r="12538" spans="11:11">
      <c r="K12538" s="68"/>
    </row>
    <row r="12539" spans="11:11">
      <c r="K12539" s="68"/>
    </row>
    <row r="12540" spans="11:11">
      <c r="K12540" s="68"/>
    </row>
    <row r="12541" spans="11:11">
      <c r="K12541" s="68"/>
    </row>
    <row r="12542" spans="11:11">
      <c r="K12542" s="68"/>
    </row>
    <row r="12543" spans="11:11">
      <c r="K12543" s="68"/>
    </row>
    <row r="12544" spans="11:11">
      <c r="K12544" s="68"/>
    </row>
    <row r="12545" spans="11:11">
      <c r="K12545" s="68"/>
    </row>
    <row r="12546" spans="11:11">
      <c r="K12546" s="68"/>
    </row>
    <row r="12547" spans="11:11">
      <c r="K12547" s="68"/>
    </row>
    <row r="12548" spans="11:11">
      <c r="K12548" s="68"/>
    </row>
    <row r="12549" spans="11:11">
      <c r="K12549" s="68"/>
    </row>
    <row r="12550" spans="11:11">
      <c r="K12550" s="68"/>
    </row>
    <row r="12551" spans="11:11">
      <c r="K12551" s="68"/>
    </row>
    <row r="12552" spans="11:11">
      <c r="K12552" s="68"/>
    </row>
    <row r="12553" spans="11:11">
      <c r="K12553" s="68"/>
    </row>
    <row r="12554" spans="11:11">
      <c r="K12554" s="68"/>
    </row>
    <row r="12555" spans="11:11">
      <c r="K12555" s="68"/>
    </row>
    <row r="12556" spans="11:11">
      <c r="K12556" s="68"/>
    </row>
    <row r="12557" spans="11:11">
      <c r="K12557" s="68"/>
    </row>
    <row r="12558" spans="11:11">
      <c r="K12558" s="68"/>
    </row>
    <row r="12559" spans="11:11">
      <c r="K12559" s="68"/>
    </row>
    <row r="12560" spans="11:11">
      <c r="K12560" s="68"/>
    </row>
    <row r="12561" spans="11:11">
      <c r="K12561" s="68"/>
    </row>
    <row r="12562" spans="11:11">
      <c r="K12562" s="68"/>
    </row>
    <row r="12563" spans="11:11">
      <c r="K12563" s="68"/>
    </row>
    <row r="12564" spans="11:11">
      <c r="K12564" s="68"/>
    </row>
    <row r="12565" spans="11:11">
      <c r="K12565" s="68"/>
    </row>
    <row r="12566" spans="11:11">
      <c r="K12566" s="68"/>
    </row>
    <row r="12567" spans="11:11">
      <c r="K12567" s="68"/>
    </row>
    <row r="12568" spans="11:11">
      <c r="K12568" s="68"/>
    </row>
    <row r="12569" spans="11:11">
      <c r="K12569" s="68"/>
    </row>
    <row r="12570" spans="11:11">
      <c r="K12570" s="68"/>
    </row>
    <row r="12571" spans="11:11">
      <c r="K12571" s="68"/>
    </row>
    <row r="12572" spans="11:11">
      <c r="K12572" s="68"/>
    </row>
    <row r="12573" spans="11:11">
      <c r="K12573" s="68"/>
    </row>
    <row r="12574" spans="11:11">
      <c r="K12574" s="68"/>
    </row>
    <row r="12575" spans="11:11">
      <c r="K12575" s="68"/>
    </row>
    <row r="12576" spans="11:11">
      <c r="K12576" s="68"/>
    </row>
    <row r="12577" spans="11:11">
      <c r="K12577" s="68"/>
    </row>
    <row r="12578" spans="11:11">
      <c r="K12578" s="68"/>
    </row>
    <row r="12579" spans="11:11">
      <c r="K12579" s="68"/>
    </row>
    <row r="12580" spans="11:11">
      <c r="K12580" s="68"/>
    </row>
    <row r="12581" spans="11:11">
      <c r="K12581" s="68"/>
    </row>
    <row r="12582" spans="11:11">
      <c r="K12582" s="68"/>
    </row>
    <row r="12583" spans="11:11">
      <c r="K12583" s="68"/>
    </row>
    <row r="12584" spans="11:11">
      <c r="K12584" s="68"/>
    </row>
    <row r="12585" spans="11:11">
      <c r="K12585" s="68"/>
    </row>
    <row r="12586" spans="11:11">
      <c r="K12586" s="68"/>
    </row>
    <row r="12587" spans="11:11">
      <c r="K12587" s="68"/>
    </row>
    <row r="12588" spans="11:11">
      <c r="K12588" s="68"/>
    </row>
    <row r="12589" spans="11:11">
      <c r="K12589" s="68"/>
    </row>
    <row r="12590" spans="11:11">
      <c r="K12590" s="68"/>
    </row>
    <row r="12591" spans="11:11">
      <c r="K12591" s="68"/>
    </row>
    <row r="12592" spans="11:11">
      <c r="K12592" s="68"/>
    </row>
    <row r="12593" spans="11:11">
      <c r="K12593" s="68"/>
    </row>
    <row r="12594" spans="11:11">
      <c r="K12594" s="68"/>
    </row>
    <row r="12595" spans="11:11">
      <c r="K12595" s="68"/>
    </row>
    <row r="12596" spans="11:11">
      <c r="K12596" s="68"/>
    </row>
    <row r="12597" spans="11:11">
      <c r="K12597" s="68"/>
    </row>
    <row r="12598" spans="11:11">
      <c r="K12598" s="68"/>
    </row>
    <row r="12599" spans="11:11">
      <c r="K12599" s="68"/>
    </row>
    <row r="12600" spans="11:11">
      <c r="K12600" s="68"/>
    </row>
    <row r="12601" spans="11:11">
      <c r="K12601" s="68"/>
    </row>
    <row r="12602" spans="11:11">
      <c r="K12602" s="68"/>
    </row>
    <row r="12603" spans="11:11">
      <c r="K12603" s="68"/>
    </row>
    <row r="12604" spans="11:11">
      <c r="K12604" s="68"/>
    </row>
    <row r="12605" spans="11:11">
      <c r="K12605" s="68"/>
    </row>
    <row r="12606" spans="11:11">
      <c r="K12606" s="68"/>
    </row>
    <row r="12607" spans="11:11">
      <c r="K12607" s="68"/>
    </row>
    <row r="12608" spans="11:11">
      <c r="K12608" s="68"/>
    </row>
    <row r="12609" spans="11:11">
      <c r="K12609" s="68"/>
    </row>
    <row r="12610" spans="11:11">
      <c r="K12610" s="68"/>
    </row>
    <row r="12611" spans="11:11">
      <c r="K12611" s="68"/>
    </row>
    <row r="12612" spans="11:11">
      <c r="K12612" s="68"/>
    </row>
    <row r="12613" spans="11:11">
      <c r="K12613" s="68"/>
    </row>
    <row r="12614" spans="11:11">
      <c r="K12614" s="68"/>
    </row>
    <row r="12615" spans="11:11">
      <c r="K12615" s="68"/>
    </row>
    <row r="12616" spans="11:11">
      <c r="K12616" s="68"/>
    </row>
    <row r="12617" spans="11:11">
      <c r="K12617" s="68"/>
    </row>
    <row r="12618" spans="11:11">
      <c r="K12618" s="68"/>
    </row>
    <row r="12619" spans="11:11">
      <c r="K12619" s="68"/>
    </row>
    <row r="12620" spans="11:11">
      <c r="K12620" s="68"/>
    </row>
    <row r="12621" spans="11:11">
      <c r="K12621" s="68"/>
    </row>
    <row r="12622" spans="11:11">
      <c r="K12622" s="68"/>
    </row>
    <row r="12623" spans="11:11">
      <c r="K12623" s="68"/>
    </row>
    <row r="12624" spans="11:11">
      <c r="K12624" s="68"/>
    </row>
    <row r="12625" spans="11:11">
      <c r="K12625" s="68"/>
    </row>
    <row r="12626" spans="11:11">
      <c r="K12626" s="68"/>
    </row>
    <row r="12627" spans="11:11">
      <c r="K12627" s="68"/>
    </row>
    <row r="12628" spans="11:11">
      <c r="K12628" s="68"/>
    </row>
    <row r="12629" spans="11:11">
      <c r="K12629" s="68"/>
    </row>
    <row r="12630" spans="11:11">
      <c r="K12630" s="68"/>
    </row>
    <row r="12631" spans="11:11">
      <c r="K12631" s="68"/>
    </row>
    <row r="12632" spans="11:11">
      <c r="K12632" s="68"/>
    </row>
    <row r="12633" spans="11:11">
      <c r="K12633" s="68"/>
    </row>
    <row r="12634" spans="11:11">
      <c r="K12634" s="68"/>
    </row>
    <row r="12635" spans="11:11">
      <c r="K12635" s="68"/>
    </row>
    <row r="12636" spans="11:11">
      <c r="K12636" s="68"/>
    </row>
    <row r="12637" spans="11:11">
      <c r="K12637" s="68"/>
    </row>
    <row r="12638" spans="11:11">
      <c r="K12638" s="68"/>
    </row>
    <row r="12639" spans="11:11">
      <c r="K12639" s="68"/>
    </row>
    <row r="12640" spans="11:11">
      <c r="K12640" s="68"/>
    </row>
    <row r="12641" spans="11:11">
      <c r="K12641" s="68"/>
    </row>
    <row r="12642" spans="11:11">
      <c r="K12642" s="68"/>
    </row>
    <row r="12643" spans="11:11">
      <c r="K12643" s="68"/>
    </row>
    <row r="12644" spans="11:11">
      <c r="K12644" s="68"/>
    </row>
    <row r="12645" spans="11:11">
      <c r="K12645" s="68"/>
    </row>
    <row r="12646" spans="11:11">
      <c r="K12646" s="68"/>
    </row>
    <row r="12647" spans="11:11">
      <c r="K12647" s="68"/>
    </row>
    <row r="12648" spans="11:11">
      <c r="K12648" s="68"/>
    </row>
    <row r="12649" spans="11:11">
      <c r="K12649" s="68"/>
    </row>
    <row r="12650" spans="11:11">
      <c r="K12650" s="68"/>
    </row>
    <row r="12651" spans="11:11">
      <c r="K12651" s="68"/>
    </row>
    <row r="12652" spans="11:11">
      <c r="K12652" s="68"/>
    </row>
    <row r="12653" spans="11:11">
      <c r="K12653" s="68"/>
    </row>
    <row r="12654" spans="11:11">
      <c r="K12654" s="68"/>
    </row>
    <row r="12655" spans="11:11">
      <c r="K12655" s="68"/>
    </row>
    <row r="12656" spans="11:11">
      <c r="K12656" s="68"/>
    </row>
    <row r="12657" spans="11:11">
      <c r="K12657" s="68"/>
    </row>
    <row r="12658" spans="11:11">
      <c r="K12658" s="68"/>
    </row>
    <row r="12659" spans="11:11">
      <c r="K12659" s="68"/>
    </row>
    <row r="12660" spans="11:11">
      <c r="K12660" s="68"/>
    </row>
    <row r="12661" spans="11:11">
      <c r="K12661" s="68"/>
    </row>
    <row r="12662" spans="11:11">
      <c r="K12662" s="68"/>
    </row>
    <row r="12663" spans="11:11">
      <c r="K12663" s="68"/>
    </row>
    <row r="12664" spans="11:11">
      <c r="K12664" s="68"/>
    </row>
    <row r="12665" spans="11:11">
      <c r="K12665" s="68"/>
    </row>
    <row r="12666" spans="11:11">
      <c r="K12666" s="68"/>
    </row>
    <row r="12667" spans="11:11">
      <c r="K12667" s="68"/>
    </row>
    <row r="12668" spans="11:11">
      <c r="K12668" s="68"/>
    </row>
    <row r="12669" spans="11:11">
      <c r="K12669" s="68"/>
    </row>
    <row r="12670" spans="11:11">
      <c r="K12670" s="68"/>
    </row>
    <row r="12671" spans="11:11">
      <c r="K12671" s="68"/>
    </row>
    <row r="12672" spans="11:11">
      <c r="K12672" s="68"/>
    </row>
    <row r="12673" spans="11:11">
      <c r="K12673" s="68"/>
    </row>
    <row r="12674" spans="11:11">
      <c r="K12674" s="68"/>
    </row>
    <row r="12675" spans="11:11">
      <c r="K12675" s="68"/>
    </row>
    <row r="12676" spans="11:11">
      <c r="K12676" s="68"/>
    </row>
    <row r="12677" spans="11:11">
      <c r="K12677" s="68"/>
    </row>
    <row r="12678" spans="11:11">
      <c r="K12678" s="68"/>
    </row>
    <row r="12679" spans="11:11">
      <c r="K12679" s="68"/>
    </row>
    <row r="12680" spans="11:11">
      <c r="K12680" s="68"/>
    </row>
    <row r="12681" spans="11:11">
      <c r="K12681" s="68"/>
    </row>
    <row r="12682" spans="11:11">
      <c r="K12682" s="68"/>
    </row>
    <row r="12683" spans="11:11">
      <c r="K12683" s="68"/>
    </row>
    <row r="12684" spans="11:11">
      <c r="K12684" s="68"/>
    </row>
    <row r="12685" spans="11:11">
      <c r="K12685" s="68"/>
    </row>
    <row r="12686" spans="11:11">
      <c r="K12686" s="68"/>
    </row>
    <row r="12687" spans="11:11">
      <c r="K12687" s="68"/>
    </row>
    <row r="12688" spans="11:11">
      <c r="K12688" s="68"/>
    </row>
    <row r="12689" spans="11:11">
      <c r="K12689" s="68"/>
    </row>
    <row r="12690" spans="11:11">
      <c r="K12690" s="68"/>
    </row>
    <row r="12691" spans="11:11">
      <c r="K12691" s="68"/>
    </row>
    <row r="12692" spans="11:11">
      <c r="K12692" s="68"/>
    </row>
    <row r="12693" spans="11:11">
      <c r="K12693" s="68"/>
    </row>
    <row r="12694" spans="11:11">
      <c r="K12694" s="68"/>
    </row>
    <row r="12695" spans="11:11">
      <c r="K12695" s="68"/>
    </row>
    <row r="12696" spans="11:11">
      <c r="K12696" s="68"/>
    </row>
    <row r="12697" spans="11:11">
      <c r="K12697" s="68"/>
    </row>
    <row r="12698" spans="11:11">
      <c r="K12698" s="68"/>
    </row>
    <row r="12699" spans="11:11">
      <c r="K12699" s="68"/>
    </row>
    <row r="12700" spans="11:11">
      <c r="K12700" s="68"/>
    </row>
    <row r="12701" spans="11:11">
      <c r="K12701" s="68"/>
    </row>
    <row r="12702" spans="11:11">
      <c r="K12702" s="68"/>
    </row>
    <row r="12703" spans="11:11">
      <c r="K12703" s="68"/>
    </row>
    <row r="12704" spans="11:11">
      <c r="K12704" s="68"/>
    </row>
    <row r="12705" spans="11:11">
      <c r="K12705" s="68"/>
    </row>
    <row r="12706" spans="11:11">
      <c r="K12706" s="68"/>
    </row>
    <row r="12707" spans="11:11">
      <c r="K12707" s="68"/>
    </row>
    <row r="12708" spans="11:11">
      <c r="K12708" s="68"/>
    </row>
    <row r="12709" spans="11:11">
      <c r="K12709" s="68"/>
    </row>
    <row r="12710" spans="11:11">
      <c r="K12710" s="68"/>
    </row>
    <row r="12711" spans="11:11">
      <c r="K12711" s="68"/>
    </row>
    <row r="12712" spans="11:11">
      <c r="K12712" s="68"/>
    </row>
    <row r="12713" spans="11:11">
      <c r="K12713" s="68"/>
    </row>
    <row r="12714" spans="11:11">
      <c r="K12714" s="68"/>
    </row>
    <row r="12715" spans="11:11">
      <c r="K12715" s="68"/>
    </row>
    <row r="12716" spans="11:11">
      <c r="K12716" s="68"/>
    </row>
    <row r="12717" spans="11:11">
      <c r="K12717" s="68"/>
    </row>
    <row r="12718" spans="11:11">
      <c r="K12718" s="68"/>
    </row>
    <row r="12719" spans="11:11">
      <c r="K12719" s="68"/>
    </row>
    <row r="12720" spans="11:11">
      <c r="K12720" s="68"/>
    </row>
    <row r="12721" spans="11:11">
      <c r="K12721" s="68"/>
    </row>
    <row r="12722" spans="11:11">
      <c r="K12722" s="68"/>
    </row>
    <row r="12723" spans="11:11">
      <c r="K12723" s="68"/>
    </row>
    <row r="12724" spans="11:11">
      <c r="K12724" s="68"/>
    </row>
    <row r="12725" spans="11:11">
      <c r="K12725" s="68"/>
    </row>
    <row r="12726" spans="11:11">
      <c r="K12726" s="68"/>
    </row>
    <row r="12727" spans="11:11">
      <c r="K12727" s="68"/>
    </row>
    <row r="12728" spans="11:11">
      <c r="K12728" s="68"/>
    </row>
    <row r="12729" spans="11:11">
      <c r="K12729" s="68"/>
    </row>
    <row r="12730" spans="11:11">
      <c r="K12730" s="68"/>
    </row>
    <row r="12731" spans="11:11">
      <c r="K12731" s="68"/>
    </row>
    <row r="12732" spans="11:11">
      <c r="K12732" s="68"/>
    </row>
    <row r="12733" spans="11:11">
      <c r="K12733" s="68"/>
    </row>
    <row r="12734" spans="11:11">
      <c r="K12734" s="68"/>
    </row>
    <row r="12735" spans="11:11">
      <c r="K12735" s="68"/>
    </row>
    <row r="12736" spans="11:11">
      <c r="K12736" s="68"/>
    </row>
    <row r="12737" spans="11:11">
      <c r="K12737" s="68"/>
    </row>
    <row r="12738" spans="11:11">
      <c r="K12738" s="68"/>
    </row>
    <row r="12739" spans="11:11">
      <c r="K12739" s="68"/>
    </row>
    <row r="12740" spans="11:11">
      <c r="K12740" s="68"/>
    </row>
    <row r="12741" spans="11:11">
      <c r="K12741" s="68"/>
    </row>
    <row r="12742" spans="11:11">
      <c r="K12742" s="68"/>
    </row>
    <row r="12743" spans="11:11">
      <c r="K12743" s="68"/>
    </row>
    <row r="12744" spans="11:11">
      <c r="K12744" s="68"/>
    </row>
    <row r="12745" spans="11:11">
      <c r="K12745" s="68"/>
    </row>
    <row r="12746" spans="11:11">
      <c r="K12746" s="68"/>
    </row>
    <row r="12747" spans="11:11">
      <c r="K12747" s="68"/>
    </row>
    <row r="12748" spans="11:11">
      <c r="K12748" s="68"/>
    </row>
    <row r="12749" spans="11:11">
      <c r="K12749" s="68"/>
    </row>
    <row r="12750" spans="11:11">
      <c r="K12750" s="68"/>
    </row>
    <row r="12751" spans="11:11">
      <c r="K12751" s="68"/>
    </row>
    <row r="12752" spans="11:11">
      <c r="K12752" s="68"/>
    </row>
    <row r="12753" spans="11:11">
      <c r="K12753" s="68"/>
    </row>
    <row r="12754" spans="11:11">
      <c r="K12754" s="68"/>
    </row>
    <row r="12755" spans="11:11">
      <c r="K12755" s="68"/>
    </row>
    <row r="12756" spans="11:11">
      <c r="K12756" s="68"/>
    </row>
    <row r="12757" spans="11:11">
      <c r="K12757" s="68"/>
    </row>
    <row r="12758" spans="11:11">
      <c r="K12758" s="68"/>
    </row>
    <row r="12759" spans="11:11">
      <c r="K12759" s="68"/>
    </row>
    <row r="12760" spans="11:11">
      <c r="K12760" s="68"/>
    </row>
    <row r="12761" spans="11:11">
      <c r="K12761" s="68"/>
    </row>
    <row r="12762" spans="11:11">
      <c r="K12762" s="68"/>
    </row>
    <row r="12763" spans="11:11">
      <c r="K12763" s="68"/>
    </row>
    <row r="12764" spans="11:11">
      <c r="K12764" s="68"/>
    </row>
    <row r="12765" spans="11:11">
      <c r="K12765" s="68"/>
    </row>
    <row r="12766" spans="11:11">
      <c r="K12766" s="68"/>
    </row>
    <row r="12767" spans="11:11">
      <c r="K12767" s="68"/>
    </row>
    <row r="12768" spans="11:11">
      <c r="K12768" s="68"/>
    </row>
    <row r="12769" spans="11:11">
      <c r="K12769" s="68"/>
    </row>
    <row r="12770" spans="11:11">
      <c r="K12770" s="68"/>
    </row>
    <row r="12771" spans="11:11">
      <c r="K12771" s="68"/>
    </row>
    <row r="12772" spans="11:11">
      <c r="K12772" s="68"/>
    </row>
    <row r="12773" spans="11:11">
      <c r="K12773" s="68"/>
    </row>
    <row r="12774" spans="11:11">
      <c r="K12774" s="68"/>
    </row>
    <row r="12775" spans="11:11">
      <c r="K12775" s="68"/>
    </row>
    <row r="12776" spans="11:11">
      <c r="K12776" s="68"/>
    </row>
    <row r="12777" spans="11:11">
      <c r="K12777" s="68"/>
    </row>
    <row r="12778" spans="11:11">
      <c r="K12778" s="68"/>
    </row>
    <row r="12779" spans="11:11">
      <c r="K12779" s="68"/>
    </row>
    <row r="12780" spans="11:11">
      <c r="K12780" s="68"/>
    </row>
    <row r="12781" spans="11:11">
      <c r="K12781" s="68"/>
    </row>
    <row r="12782" spans="11:11">
      <c r="K12782" s="68"/>
    </row>
    <row r="12783" spans="11:11">
      <c r="K12783" s="68"/>
    </row>
    <row r="12784" spans="11:11">
      <c r="K12784" s="68"/>
    </row>
    <row r="12785" spans="11:11">
      <c r="K12785" s="68"/>
    </row>
    <row r="12786" spans="11:11">
      <c r="K12786" s="68"/>
    </row>
    <row r="12787" spans="11:11">
      <c r="K12787" s="68"/>
    </row>
    <row r="12788" spans="11:11">
      <c r="K12788" s="68"/>
    </row>
    <row r="12789" spans="11:11">
      <c r="K12789" s="68"/>
    </row>
    <row r="12790" spans="11:11">
      <c r="K12790" s="68"/>
    </row>
    <row r="12791" spans="11:11">
      <c r="K12791" s="68"/>
    </row>
    <row r="12792" spans="11:11">
      <c r="K12792" s="68"/>
    </row>
    <row r="12793" spans="11:11">
      <c r="K12793" s="68"/>
    </row>
    <row r="12794" spans="11:11">
      <c r="K12794" s="68"/>
    </row>
    <row r="12795" spans="11:11">
      <c r="K12795" s="68"/>
    </row>
    <row r="12796" spans="11:11">
      <c r="K12796" s="68"/>
    </row>
    <row r="12797" spans="11:11">
      <c r="K12797" s="68"/>
    </row>
    <row r="12798" spans="11:11">
      <c r="K12798" s="68"/>
    </row>
    <row r="12799" spans="11:11">
      <c r="K12799" s="68"/>
    </row>
    <row r="12800" spans="11:11">
      <c r="K12800" s="68"/>
    </row>
    <row r="12801" spans="11:11">
      <c r="K12801" s="68"/>
    </row>
    <row r="12802" spans="11:11">
      <c r="K12802" s="68"/>
    </row>
    <row r="12803" spans="11:11">
      <c r="K12803" s="68"/>
    </row>
    <row r="12804" spans="11:11">
      <c r="K12804" s="68"/>
    </row>
    <row r="12805" spans="11:11">
      <c r="K12805" s="68"/>
    </row>
    <row r="12806" spans="11:11">
      <c r="K12806" s="68"/>
    </row>
    <row r="12807" spans="11:11">
      <c r="K12807" s="68"/>
    </row>
    <row r="12808" spans="11:11">
      <c r="K12808" s="68"/>
    </row>
    <row r="12809" spans="11:11">
      <c r="K12809" s="68"/>
    </row>
    <row r="12810" spans="11:11">
      <c r="K12810" s="68"/>
    </row>
    <row r="12811" spans="11:11">
      <c r="K12811" s="68"/>
    </row>
    <row r="12812" spans="11:11">
      <c r="K12812" s="68"/>
    </row>
    <row r="12813" spans="11:11">
      <c r="K12813" s="68"/>
    </row>
    <row r="12814" spans="11:11">
      <c r="K12814" s="68"/>
    </row>
    <row r="12815" spans="11:11">
      <c r="K12815" s="68"/>
    </row>
    <row r="12816" spans="11:11">
      <c r="K12816" s="68"/>
    </row>
    <row r="12817" spans="11:11">
      <c r="K12817" s="68"/>
    </row>
    <row r="12818" spans="11:11">
      <c r="K12818" s="68"/>
    </row>
    <row r="12819" spans="11:11">
      <c r="K12819" s="68"/>
    </row>
    <row r="12820" spans="11:11">
      <c r="K12820" s="68"/>
    </row>
    <row r="12821" spans="11:11">
      <c r="K12821" s="68"/>
    </row>
    <row r="12822" spans="11:11">
      <c r="K12822" s="68"/>
    </row>
    <row r="12823" spans="11:11">
      <c r="K12823" s="68"/>
    </row>
    <row r="12824" spans="11:11">
      <c r="K12824" s="68"/>
    </row>
    <row r="12825" spans="11:11">
      <c r="K12825" s="68"/>
    </row>
    <row r="12826" spans="11:11">
      <c r="K12826" s="68"/>
    </row>
    <row r="12827" spans="11:11">
      <c r="K12827" s="68"/>
    </row>
    <row r="12828" spans="11:11">
      <c r="K12828" s="68"/>
    </row>
    <row r="12829" spans="11:11">
      <c r="K12829" s="68"/>
    </row>
    <row r="12830" spans="11:11">
      <c r="K12830" s="68"/>
    </row>
    <row r="12831" spans="11:11">
      <c r="K12831" s="68"/>
    </row>
    <row r="12832" spans="11:11">
      <c r="K12832" s="68"/>
    </row>
    <row r="12833" spans="11:11">
      <c r="K12833" s="68"/>
    </row>
    <row r="12834" spans="11:11">
      <c r="K12834" s="68"/>
    </row>
    <row r="12835" spans="11:11">
      <c r="K12835" s="68"/>
    </row>
    <row r="12836" spans="11:11">
      <c r="K12836" s="68"/>
    </row>
    <row r="12837" spans="11:11">
      <c r="K12837" s="68"/>
    </row>
    <row r="12838" spans="11:11">
      <c r="K12838" s="68"/>
    </row>
    <row r="12839" spans="11:11">
      <c r="K12839" s="68"/>
    </row>
    <row r="12840" spans="11:11">
      <c r="K12840" s="68"/>
    </row>
    <row r="12841" spans="11:11">
      <c r="K12841" s="68"/>
    </row>
    <row r="12842" spans="11:11">
      <c r="K12842" s="68"/>
    </row>
    <row r="12843" spans="11:11">
      <c r="K12843" s="68"/>
    </row>
    <row r="12844" spans="11:11">
      <c r="K12844" s="68"/>
    </row>
    <row r="12845" spans="11:11">
      <c r="K12845" s="68"/>
    </row>
    <row r="12846" spans="11:11">
      <c r="K12846" s="68"/>
    </row>
    <row r="12847" spans="11:11">
      <c r="K12847" s="68"/>
    </row>
    <row r="12848" spans="11:11">
      <c r="K12848" s="68"/>
    </row>
    <row r="12849" spans="11:11">
      <c r="K12849" s="68"/>
    </row>
    <row r="12850" spans="11:11">
      <c r="K12850" s="68"/>
    </row>
    <row r="12851" spans="11:11">
      <c r="K12851" s="68"/>
    </row>
    <row r="12852" spans="11:11">
      <c r="K12852" s="68"/>
    </row>
    <row r="12853" spans="11:11">
      <c r="K12853" s="68"/>
    </row>
    <row r="12854" spans="11:11">
      <c r="K12854" s="68"/>
    </row>
    <row r="12855" spans="11:11">
      <c r="K12855" s="68"/>
    </row>
    <row r="12856" spans="11:11">
      <c r="K12856" s="68"/>
    </row>
    <row r="12857" spans="11:11">
      <c r="K12857" s="68"/>
    </row>
    <row r="12858" spans="11:11">
      <c r="K12858" s="68"/>
    </row>
    <row r="12859" spans="11:11">
      <c r="K12859" s="68"/>
    </row>
    <row r="12860" spans="11:11">
      <c r="K12860" s="68"/>
    </row>
    <row r="12861" spans="11:11">
      <c r="K12861" s="68"/>
    </row>
    <row r="12862" spans="11:11">
      <c r="K12862" s="68"/>
    </row>
    <row r="12863" spans="11:11">
      <c r="K12863" s="68"/>
    </row>
    <row r="12864" spans="11:11">
      <c r="K12864" s="68"/>
    </row>
    <row r="12865" spans="11:11">
      <c r="K12865" s="68"/>
    </row>
    <row r="12866" spans="11:11">
      <c r="K12866" s="68"/>
    </row>
    <row r="12867" spans="11:11">
      <c r="K12867" s="68"/>
    </row>
    <row r="12868" spans="11:11">
      <c r="K12868" s="68"/>
    </row>
    <row r="12869" spans="11:11">
      <c r="K12869" s="68"/>
    </row>
    <row r="12870" spans="11:11">
      <c r="K12870" s="68"/>
    </row>
    <row r="12871" spans="11:11">
      <c r="K12871" s="68"/>
    </row>
    <row r="12872" spans="11:11">
      <c r="K12872" s="68"/>
    </row>
    <row r="12873" spans="11:11">
      <c r="K12873" s="68"/>
    </row>
    <row r="12874" spans="11:11">
      <c r="K12874" s="68"/>
    </row>
    <row r="12875" spans="11:11">
      <c r="K12875" s="68"/>
    </row>
    <row r="12876" spans="11:11">
      <c r="K12876" s="68"/>
    </row>
    <row r="12877" spans="11:11">
      <c r="K12877" s="68"/>
    </row>
    <row r="12878" spans="11:11">
      <c r="K12878" s="68"/>
    </row>
    <row r="12879" spans="11:11">
      <c r="K12879" s="68"/>
    </row>
    <row r="12880" spans="11:11">
      <c r="K12880" s="68"/>
    </row>
    <row r="12881" spans="11:11">
      <c r="K12881" s="68"/>
    </row>
    <row r="12882" spans="11:11">
      <c r="K12882" s="68"/>
    </row>
    <row r="12883" spans="11:11">
      <c r="K12883" s="68"/>
    </row>
    <row r="12884" spans="11:11">
      <c r="K12884" s="68"/>
    </row>
    <row r="12885" spans="11:11">
      <c r="K12885" s="68"/>
    </row>
    <row r="12886" spans="11:11">
      <c r="K12886" s="68"/>
    </row>
    <row r="12887" spans="11:11">
      <c r="K12887" s="68"/>
    </row>
    <row r="12888" spans="11:11">
      <c r="K12888" s="68"/>
    </row>
    <row r="12889" spans="11:11">
      <c r="K12889" s="68"/>
    </row>
    <row r="12890" spans="11:11">
      <c r="K12890" s="68"/>
    </row>
    <row r="12891" spans="11:11">
      <c r="K12891" s="68"/>
    </row>
    <row r="12892" spans="11:11">
      <c r="K12892" s="68"/>
    </row>
    <row r="12893" spans="11:11">
      <c r="K12893" s="68"/>
    </row>
    <row r="12894" spans="11:11">
      <c r="K12894" s="68"/>
    </row>
    <row r="12895" spans="11:11">
      <c r="K12895" s="68"/>
    </row>
    <row r="12896" spans="11:11">
      <c r="K12896" s="68"/>
    </row>
    <row r="12897" spans="11:11">
      <c r="K12897" s="68"/>
    </row>
    <row r="12898" spans="11:11">
      <c r="K12898" s="68"/>
    </row>
    <row r="12899" spans="11:11">
      <c r="K12899" s="68"/>
    </row>
    <row r="12900" spans="11:11">
      <c r="K12900" s="68"/>
    </row>
    <row r="12901" spans="11:11">
      <c r="K12901" s="68"/>
    </row>
    <row r="12902" spans="11:11">
      <c r="K12902" s="68"/>
    </row>
    <row r="12903" spans="11:11">
      <c r="K12903" s="68"/>
    </row>
    <row r="12904" spans="11:11">
      <c r="K12904" s="68"/>
    </row>
    <row r="12905" spans="11:11">
      <c r="K12905" s="68"/>
    </row>
    <row r="12906" spans="11:11">
      <c r="K12906" s="68"/>
    </row>
    <row r="12907" spans="11:11">
      <c r="K12907" s="68"/>
    </row>
    <row r="12908" spans="11:11">
      <c r="K12908" s="68"/>
    </row>
    <row r="12909" spans="11:11">
      <c r="K12909" s="68"/>
    </row>
    <row r="12910" spans="11:11">
      <c r="K12910" s="68"/>
    </row>
    <row r="12911" spans="11:11">
      <c r="K12911" s="68"/>
    </row>
    <row r="12912" spans="11:11">
      <c r="K12912" s="68"/>
    </row>
    <row r="12913" spans="11:11">
      <c r="K12913" s="68"/>
    </row>
    <row r="12914" spans="11:11">
      <c r="K12914" s="68"/>
    </row>
    <row r="12915" spans="11:11">
      <c r="K12915" s="68"/>
    </row>
    <row r="12916" spans="11:11">
      <c r="K12916" s="68"/>
    </row>
    <row r="12917" spans="11:11">
      <c r="K12917" s="68"/>
    </row>
    <row r="12918" spans="11:11">
      <c r="K12918" s="68"/>
    </row>
    <row r="12919" spans="11:11">
      <c r="K12919" s="68"/>
    </row>
    <row r="12920" spans="11:11">
      <c r="K12920" s="68"/>
    </row>
    <row r="12921" spans="11:11">
      <c r="K12921" s="68"/>
    </row>
    <row r="12922" spans="11:11">
      <c r="K12922" s="68"/>
    </row>
    <row r="12923" spans="11:11">
      <c r="K12923" s="68"/>
    </row>
    <row r="12924" spans="11:11">
      <c r="K12924" s="68"/>
    </row>
    <row r="12925" spans="11:11">
      <c r="K12925" s="68"/>
    </row>
    <row r="12926" spans="11:11">
      <c r="K12926" s="68"/>
    </row>
    <row r="12927" spans="11:11">
      <c r="K12927" s="68"/>
    </row>
    <row r="12928" spans="11:11">
      <c r="K12928" s="68"/>
    </row>
    <row r="12929" spans="11:11">
      <c r="K12929" s="68"/>
    </row>
    <row r="12930" spans="11:11">
      <c r="K12930" s="68"/>
    </row>
    <row r="12931" spans="11:11">
      <c r="K12931" s="68"/>
    </row>
    <row r="12932" spans="11:11">
      <c r="K12932" s="68"/>
    </row>
    <row r="12933" spans="11:11">
      <c r="K12933" s="68"/>
    </row>
    <row r="12934" spans="11:11">
      <c r="K12934" s="68"/>
    </row>
    <row r="12935" spans="11:11">
      <c r="K12935" s="68"/>
    </row>
    <row r="12936" spans="11:11">
      <c r="K12936" s="68"/>
    </row>
    <row r="12937" spans="11:11">
      <c r="K12937" s="68"/>
    </row>
    <row r="12938" spans="11:11">
      <c r="K12938" s="68"/>
    </row>
    <row r="12939" spans="11:11">
      <c r="K12939" s="68"/>
    </row>
    <row r="12940" spans="11:11">
      <c r="K12940" s="68"/>
    </row>
    <row r="12941" spans="11:11">
      <c r="K12941" s="68"/>
    </row>
    <row r="12942" spans="11:11">
      <c r="K12942" s="68"/>
    </row>
    <row r="12943" spans="11:11">
      <c r="K12943" s="68"/>
    </row>
    <row r="12944" spans="11:11">
      <c r="K12944" s="68"/>
    </row>
    <row r="12945" spans="11:11">
      <c r="K12945" s="68"/>
    </row>
    <row r="12946" spans="11:11">
      <c r="K12946" s="68"/>
    </row>
    <row r="12947" spans="11:11">
      <c r="K12947" s="68"/>
    </row>
    <row r="12948" spans="11:11">
      <c r="K12948" s="68"/>
    </row>
    <row r="12949" spans="11:11">
      <c r="K12949" s="68"/>
    </row>
    <row r="12950" spans="11:11">
      <c r="K12950" s="68"/>
    </row>
    <row r="12951" spans="11:11">
      <c r="K12951" s="68"/>
    </row>
    <row r="12952" spans="11:11">
      <c r="K12952" s="68"/>
    </row>
    <row r="12953" spans="11:11">
      <c r="K12953" s="68"/>
    </row>
    <row r="12954" spans="11:11">
      <c r="K12954" s="68"/>
    </row>
    <row r="12955" spans="11:11">
      <c r="K12955" s="68"/>
    </row>
    <row r="12956" spans="11:11">
      <c r="K12956" s="68"/>
    </row>
    <row r="12957" spans="11:11">
      <c r="K12957" s="68"/>
    </row>
    <row r="12958" spans="11:11">
      <c r="K12958" s="68"/>
    </row>
    <row r="12959" spans="11:11">
      <c r="K12959" s="68"/>
    </row>
    <row r="12960" spans="11:11">
      <c r="K12960" s="68"/>
    </row>
    <row r="12961" spans="11:11">
      <c r="K12961" s="68"/>
    </row>
    <row r="12962" spans="11:11">
      <c r="K12962" s="68"/>
    </row>
    <row r="12963" spans="11:11">
      <c r="K12963" s="68"/>
    </row>
    <row r="12964" spans="11:11">
      <c r="K12964" s="68"/>
    </row>
    <row r="12965" spans="11:11">
      <c r="K12965" s="68"/>
    </row>
    <row r="12966" spans="11:11">
      <c r="K12966" s="68"/>
    </row>
    <row r="12967" spans="11:11">
      <c r="K12967" s="68"/>
    </row>
    <row r="12968" spans="11:11">
      <c r="K12968" s="68"/>
    </row>
    <row r="12969" spans="11:11">
      <c r="K12969" s="68"/>
    </row>
    <row r="12970" spans="11:11">
      <c r="K12970" s="68"/>
    </row>
    <row r="12971" spans="11:11">
      <c r="K12971" s="68"/>
    </row>
    <row r="12972" spans="11:11">
      <c r="K12972" s="68"/>
    </row>
    <row r="12973" spans="11:11">
      <c r="K12973" s="68"/>
    </row>
    <row r="12974" spans="11:11">
      <c r="K12974" s="68"/>
    </row>
    <row r="12975" spans="11:11">
      <c r="K12975" s="68"/>
    </row>
    <row r="12976" spans="11:11">
      <c r="K12976" s="68"/>
    </row>
    <row r="12977" spans="11:11">
      <c r="K12977" s="68"/>
    </row>
    <row r="12978" spans="11:11">
      <c r="K12978" s="68"/>
    </row>
    <row r="12979" spans="11:11">
      <c r="K12979" s="68"/>
    </row>
    <row r="12980" spans="11:11">
      <c r="K12980" s="68"/>
    </row>
    <row r="12981" spans="11:11">
      <c r="K12981" s="68"/>
    </row>
    <row r="12982" spans="11:11">
      <c r="K12982" s="68"/>
    </row>
    <row r="12983" spans="11:11">
      <c r="K12983" s="68"/>
    </row>
    <row r="12984" spans="11:11">
      <c r="K12984" s="68"/>
    </row>
    <row r="12985" spans="11:11">
      <c r="K12985" s="68"/>
    </row>
    <row r="12986" spans="11:11">
      <c r="K12986" s="68"/>
    </row>
    <row r="12987" spans="11:11">
      <c r="K12987" s="68"/>
    </row>
    <row r="12988" spans="11:11">
      <c r="K12988" s="68"/>
    </row>
    <row r="12989" spans="11:11">
      <c r="K12989" s="68"/>
    </row>
    <row r="12990" spans="11:11">
      <c r="K12990" s="68"/>
    </row>
    <row r="12991" spans="11:11">
      <c r="K12991" s="68"/>
    </row>
    <row r="12992" spans="11:11">
      <c r="K12992" s="68"/>
    </row>
    <row r="12993" spans="11:11">
      <c r="K12993" s="68"/>
    </row>
    <row r="12994" spans="11:11">
      <c r="K12994" s="68"/>
    </row>
    <row r="12995" spans="11:11">
      <c r="K12995" s="68"/>
    </row>
    <row r="12996" spans="11:11">
      <c r="K12996" s="68"/>
    </row>
    <row r="12997" spans="11:11">
      <c r="K12997" s="68"/>
    </row>
    <row r="12998" spans="11:11">
      <c r="K12998" s="68"/>
    </row>
    <row r="12999" spans="11:11">
      <c r="K12999" s="68"/>
    </row>
    <row r="13000" spans="11:11">
      <c r="K13000" s="68"/>
    </row>
    <row r="13001" spans="11:11">
      <c r="K13001" s="68"/>
    </row>
    <row r="13002" spans="11:11">
      <c r="K13002" s="68"/>
    </row>
    <row r="13003" spans="11:11">
      <c r="K13003" s="68"/>
    </row>
    <row r="13004" spans="11:11">
      <c r="K13004" s="68"/>
    </row>
    <row r="13005" spans="11:11">
      <c r="K13005" s="68"/>
    </row>
    <row r="13006" spans="11:11">
      <c r="K13006" s="68"/>
    </row>
    <row r="13007" spans="11:11">
      <c r="K13007" s="68"/>
    </row>
    <row r="13008" spans="11:11">
      <c r="K13008" s="68"/>
    </row>
    <row r="13009" spans="11:11">
      <c r="K13009" s="68"/>
    </row>
    <row r="13010" spans="11:11">
      <c r="K13010" s="68"/>
    </row>
    <row r="13011" spans="11:11">
      <c r="K13011" s="68"/>
    </row>
    <row r="13012" spans="11:11">
      <c r="K13012" s="68"/>
    </row>
    <row r="13013" spans="11:11">
      <c r="K13013" s="68"/>
    </row>
    <row r="13014" spans="11:11">
      <c r="K13014" s="68"/>
    </row>
    <row r="13015" spans="11:11">
      <c r="K13015" s="68"/>
    </row>
    <row r="13016" spans="11:11">
      <c r="K13016" s="68"/>
    </row>
    <row r="13017" spans="11:11">
      <c r="K13017" s="68"/>
    </row>
    <row r="13018" spans="11:11">
      <c r="K13018" s="68"/>
    </row>
    <row r="13019" spans="11:11">
      <c r="K13019" s="68"/>
    </row>
    <row r="13020" spans="11:11">
      <c r="K13020" s="68"/>
    </row>
    <row r="13021" spans="11:11">
      <c r="K13021" s="68"/>
    </row>
    <row r="13022" spans="11:11">
      <c r="K13022" s="68"/>
    </row>
    <row r="13023" spans="11:11">
      <c r="K13023" s="68"/>
    </row>
    <row r="13024" spans="11:11">
      <c r="K13024" s="68"/>
    </row>
    <row r="13025" spans="11:11">
      <c r="K13025" s="68"/>
    </row>
    <row r="13026" spans="11:11">
      <c r="K13026" s="68"/>
    </row>
    <row r="13027" spans="11:11">
      <c r="K13027" s="68"/>
    </row>
    <row r="13028" spans="11:11">
      <c r="K13028" s="68"/>
    </row>
    <row r="13029" spans="11:11">
      <c r="K13029" s="68"/>
    </row>
    <row r="13030" spans="11:11">
      <c r="K13030" s="68"/>
    </row>
    <row r="13031" spans="11:11">
      <c r="K13031" s="68"/>
    </row>
    <row r="13032" spans="11:11">
      <c r="K13032" s="68"/>
    </row>
    <row r="13033" spans="11:11">
      <c r="K13033" s="68"/>
    </row>
    <row r="13034" spans="11:11">
      <c r="K13034" s="68"/>
    </row>
    <row r="13035" spans="11:11">
      <c r="K13035" s="68"/>
    </row>
    <row r="13036" spans="11:11">
      <c r="K13036" s="68"/>
    </row>
    <row r="13037" spans="11:11">
      <c r="K13037" s="68"/>
    </row>
    <row r="13038" spans="11:11">
      <c r="K13038" s="68"/>
    </row>
    <row r="13039" spans="11:11">
      <c r="K13039" s="68"/>
    </row>
    <row r="13040" spans="11:11">
      <c r="K13040" s="68"/>
    </row>
    <row r="13041" spans="11:11">
      <c r="K13041" s="68"/>
    </row>
    <row r="13042" spans="11:11">
      <c r="K13042" s="68"/>
    </row>
    <row r="13043" spans="11:11">
      <c r="K13043" s="68"/>
    </row>
    <row r="13044" spans="11:11">
      <c r="K13044" s="68"/>
    </row>
    <row r="13045" spans="11:11">
      <c r="K13045" s="68"/>
    </row>
    <row r="13046" spans="11:11">
      <c r="K13046" s="68"/>
    </row>
    <row r="13047" spans="11:11">
      <c r="K13047" s="68"/>
    </row>
    <row r="13048" spans="11:11">
      <c r="K13048" s="68"/>
    </row>
    <row r="13049" spans="11:11">
      <c r="K13049" s="68"/>
    </row>
    <row r="13050" spans="11:11">
      <c r="K13050" s="68"/>
    </row>
    <row r="13051" spans="11:11">
      <c r="K13051" s="68"/>
    </row>
    <row r="13052" spans="11:11">
      <c r="K13052" s="68"/>
    </row>
    <row r="13053" spans="11:11">
      <c r="K13053" s="68"/>
    </row>
    <row r="13054" spans="11:11">
      <c r="K13054" s="68"/>
    </row>
    <row r="13055" spans="11:11">
      <c r="K13055" s="68"/>
    </row>
    <row r="13056" spans="11:11">
      <c r="K13056" s="68"/>
    </row>
    <row r="13057" spans="11:11">
      <c r="K13057" s="68"/>
    </row>
    <row r="13058" spans="11:11">
      <c r="K13058" s="68"/>
    </row>
    <row r="13059" spans="11:11">
      <c r="K13059" s="68"/>
    </row>
    <row r="13060" spans="11:11">
      <c r="K13060" s="68"/>
    </row>
    <row r="13061" spans="11:11">
      <c r="K13061" s="68"/>
    </row>
    <row r="13062" spans="11:11">
      <c r="K13062" s="68"/>
    </row>
    <row r="13063" spans="11:11">
      <c r="K13063" s="68"/>
    </row>
    <row r="13064" spans="11:11">
      <c r="K13064" s="68"/>
    </row>
    <row r="13065" spans="11:11">
      <c r="K13065" s="68"/>
    </row>
    <row r="13066" spans="11:11">
      <c r="K13066" s="68"/>
    </row>
    <row r="13067" spans="11:11">
      <c r="K13067" s="68"/>
    </row>
    <row r="13068" spans="11:11">
      <c r="K13068" s="68"/>
    </row>
    <row r="13069" spans="11:11">
      <c r="K13069" s="68"/>
    </row>
    <row r="13070" spans="11:11">
      <c r="K13070" s="68"/>
    </row>
    <row r="13071" spans="11:11">
      <c r="K13071" s="68"/>
    </row>
    <row r="13072" spans="11:11">
      <c r="K13072" s="68"/>
    </row>
    <row r="13073" spans="11:11">
      <c r="K13073" s="68"/>
    </row>
    <row r="13074" spans="11:11">
      <c r="K13074" s="68"/>
    </row>
    <row r="13075" spans="11:11">
      <c r="K13075" s="68"/>
    </row>
    <row r="13076" spans="11:11">
      <c r="K13076" s="68"/>
    </row>
    <row r="13077" spans="11:11">
      <c r="K13077" s="68"/>
    </row>
    <row r="13078" spans="11:11">
      <c r="K13078" s="68"/>
    </row>
    <row r="13079" spans="11:11">
      <c r="K13079" s="68"/>
    </row>
    <row r="13080" spans="11:11">
      <c r="K13080" s="68"/>
    </row>
    <row r="13081" spans="11:11">
      <c r="K13081" s="68"/>
    </row>
    <row r="13082" spans="11:11">
      <c r="K13082" s="68"/>
    </row>
    <row r="13083" spans="11:11">
      <c r="K13083" s="68"/>
    </row>
    <row r="13084" spans="11:11">
      <c r="K13084" s="68"/>
    </row>
    <row r="13085" spans="11:11">
      <c r="K13085" s="68"/>
    </row>
    <row r="13086" spans="11:11">
      <c r="K13086" s="68"/>
    </row>
    <row r="13087" spans="11:11">
      <c r="K13087" s="68"/>
    </row>
    <row r="13088" spans="11:11">
      <c r="K13088" s="68"/>
    </row>
    <row r="13089" spans="11:11">
      <c r="K13089" s="68"/>
    </row>
    <row r="13090" spans="11:11">
      <c r="K13090" s="68"/>
    </row>
    <row r="13091" spans="11:11">
      <c r="K13091" s="68"/>
    </row>
    <row r="13092" spans="11:11">
      <c r="K13092" s="68"/>
    </row>
    <row r="13093" spans="11:11">
      <c r="K13093" s="68"/>
    </row>
    <row r="13094" spans="11:11">
      <c r="K13094" s="68"/>
    </row>
    <row r="13095" spans="11:11">
      <c r="K13095" s="68"/>
    </row>
    <row r="13096" spans="11:11">
      <c r="K13096" s="68"/>
    </row>
    <row r="13097" spans="11:11">
      <c r="K13097" s="68"/>
    </row>
    <row r="13098" spans="11:11">
      <c r="K13098" s="68"/>
    </row>
    <row r="13099" spans="11:11">
      <c r="K13099" s="68"/>
    </row>
    <row r="13100" spans="11:11">
      <c r="K13100" s="68"/>
    </row>
    <row r="13101" spans="11:11">
      <c r="K13101" s="68"/>
    </row>
    <row r="13102" spans="11:11">
      <c r="K13102" s="68"/>
    </row>
    <row r="13103" spans="11:11">
      <c r="K13103" s="68"/>
    </row>
    <row r="13104" spans="11:11">
      <c r="K13104" s="68"/>
    </row>
    <row r="13105" spans="11:11">
      <c r="K13105" s="68"/>
    </row>
    <row r="13106" spans="11:11">
      <c r="K13106" s="68"/>
    </row>
    <row r="13107" spans="11:11">
      <c r="K13107" s="68"/>
    </row>
    <row r="13108" spans="11:11">
      <c r="K13108" s="68"/>
    </row>
    <row r="13109" spans="11:11">
      <c r="K13109" s="68"/>
    </row>
    <row r="13110" spans="11:11">
      <c r="K13110" s="68"/>
    </row>
    <row r="13111" spans="11:11">
      <c r="K13111" s="68"/>
    </row>
    <row r="13112" spans="11:11">
      <c r="K13112" s="68"/>
    </row>
    <row r="13113" spans="11:11">
      <c r="K13113" s="68"/>
    </row>
    <row r="13114" spans="11:11">
      <c r="K13114" s="68"/>
    </row>
    <row r="13115" spans="11:11">
      <c r="K13115" s="68"/>
    </row>
    <row r="13116" spans="11:11">
      <c r="K13116" s="68"/>
    </row>
    <row r="13117" spans="11:11">
      <c r="K13117" s="68"/>
    </row>
    <row r="13118" spans="11:11">
      <c r="K13118" s="68"/>
    </row>
    <row r="13119" spans="11:11">
      <c r="K13119" s="68"/>
    </row>
    <row r="13120" spans="11:11">
      <c r="K13120" s="68"/>
    </row>
    <row r="13121" spans="11:11">
      <c r="K13121" s="68"/>
    </row>
    <row r="13122" spans="11:11">
      <c r="K13122" s="68"/>
    </row>
    <row r="13123" spans="11:11">
      <c r="K13123" s="68"/>
    </row>
    <row r="13124" spans="11:11">
      <c r="K13124" s="68"/>
    </row>
    <row r="13125" spans="11:11">
      <c r="K13125" s="68"/>
    </row>
    <row r="13126" spans="11:11">
      <c r="K13126" s="68"/>
    </row>
    <row r="13127" spans="11:11">
      <c r="K13127" s="68"/>
    </row>
    <row r="13128" spans="11:11">
      <c r="K13128" s="68"/>
    </row>
    <row r="13129" spans="11:11">
      <c r="K13129" s="68"/>
    </row>
    <row r="13130" spans="11:11">
      <c r="K13130" s="68"/>
    </row>
    <row r="13131" spans="11:11">
      <c r="K13131" s="68"/>
    </row>
    <row r="13132" spans="11:11">
      <c r="K13132" s="68"/>
    </row>
    <row r="13133" spans="11:11">
      <c r="K13133" s="68"/>
    </row>
    <row r="13134" spans="11:11">
      <c r="K13134" s="68"/>
    </row>
    <row r="13135" spans="11:11">
      <c r="K13135" s="68"/>
    </row>
    <row r="13136" spans="11:11">
      <c r="K13136" s="68"/>
    </row>
    <row r="13137" spans="11:11">
      <c r="K13137" s="68"/>
    </row>
    <row r="13138" spans="11:11">
      <c r="K13138" s="68"/>
    </row>
    <row r="13139" spans="11:11">
      <c r="K13139" s="68"/>
    </row>
    <row r="13140" spans="11:11">
      <c r="K13140" s="68"/>
    </row>
    <row r="13141" spans="11:11">
      <c r="K13141" s="68"/>
    </row>
    <row r="13142" spans="11:11">
      <c r="K13142" s="68"/>
    </row>
    <row r="13143" spans="11:11">
      <c r="K13143" s="68"/>
    </row>
    <row r="13144" spans="11:11">
      <c r="K13144" s="68"/>
    </row>
    <row r="13145" spans="11:11">
      <c r="K13145" s="68"/>
    </row>
    <row r="13146" spans="11:11">
      <c r="K13146" s="68"/>
    </row>
    <row r="13147" spans="11:11">
      <c r="K13147" s="68"/>
    </row>
    <row r="13148" spans="11:11">
      <c r="K13148" s="68"/>
    </row>
    <row r="13149" spans="11:11">
      <c r="K13149" s="68"/>
    </row>
    <row r="13150" spans="11:11">
      <c r="K13150" s="68"/>
    </row>
    <row r="13151" spans="11:11">
      <c r="K13151" s="68"/>
    </row>
    <row r="13152" spans="11:11">
      <c r="K13152" s="68"/>
    </row>
    <row r="13153" spans="11:11">
      <c r="K13153" s="68"/>
    </row>
    <row r="13154" spans="11:11">
      <c r="K13154" s="68"/>
    </row>
    <row r="13155" spans="11:11">
      <c r="K13155" s="68"/>
    </row>
    <row r="13156" spans="11:11">
      <c r="K13156" s="68"/>
    </row>
    <row r="13157" spans="11:11">
      <c r="K13157" s="68"/>
    </row>
    <row r="13158" spans="11:11">
      <c r="K13158" s="68"/>
    </row>
    <row r="13159" spans="11:11">
      <c r="K13159" s="68"/>
    </row>
    <row r="13160" spans="11:11">
      <c r="K13160" s="68"/>
    </row>
    <row r="13161" spans="11:11">
      <c r="K13161" s="68"/>
    </row>
    <row r="13162" spans="11:11">
      <c r="K13162" s="68"/>
    </row>
    <row r="13163" spans="11:11">
      <c r="K13163" s="68"/>
    </row>
    <row r="13164" spans="11:11">
      <c r="K13164" s="68"/>
    </row>
    <row r="13165" spans="11:11">
      <c r="K13165" s="68"/>
    </row>
    <row r="13166" spans="11:11">
      <c r="K13166" s="68"/>
    </row>
    <row r="13167" spans="11:11">
      <c r="K13167" s="68"/>
    </row>
    <row r="13168" spans="11:11">
      <c r="K13168" s="68"/>
    </row>
    <row r="13169" spans="11:11">
      <c r="K13169" s="68"/>
    </row>
    <row r="13170" spans="11:11">
      <c r="K13170" s="68"/>
    </row>
    <row r="13171" spans="11:11">
      <c r="K13171" s="68"/>
    </row>
    <row r="13172" spans="11:11">
      <c r="K13172" s="68"/>
    </row>
    <row r="13173" spans="11:11">
      <c r="K13173" s="68"/>
    </row>
    <row r="13174" spans="11:11">
      <c r="K13174" s="68"/>
    </row>
    <row r="13175" spans="11:11">
      <c r="K13175" s="68"/>
    </row>
    <row r="13176" spans="11:11">
      <c r="K13176" s="68"/>
    </row>
    <row r="13177" spans="11:11">
      <c r="K13177" s="68"/>
    </row>
    <row r="13178" spans="11:11">
      <c r="K13178" s="68"/>
    </row>
    <row r="13179" spans="11:11">
      <c r="K13179" s="68"/>
    </row>
    <row r="13180" spans="11:11">
      <c r="K13180" s="68"/>
    </row>
    <row r="13181" spans="11:11">
      <c r="K13181" s="68"/>
    </row>
    <row r="13182" spans="11:11">
      <c r="K13182" s="68"/>
    </row>
    <row r="13183" spans="11:11">
      <c r="K13183" s="68"/>
    </row>
    <row r="13184" spans="11:11">
      <c r="K13184" s="68"/>
    </row>
    <row r="13185" spans="11:11">
      <c r="K13185" s="68"/>
    </row>
    <row r="13186" spans="11:11">
      <c r="K13186" s="68"/>
    </row>
    <row r="13187" spans="11:11">
      <c r="K13187" s="68"/>
    </row>
    <row r="13188" spans="11:11">
      <c r="K13188" s="68"/>
    </row>
    <row r="13189" spans="11:11">
      <c r="K13189" s="68"/>
    </row>
    <row r="13190" spans="11:11">
      <c r="K13190" s="68"/>
    </row>
    <row r="13191" spans="11:11">
      <c r="K13191" s="68"/>
    </row>
    <row r="13192" spans="11:11">
      <c r="K13192" s="68"/>
    </row>
    <row r="13193" spans="11:11">
      <c r="K13193" s="68"/>
    </row>
    <row r="13194" spans="11:11">
      <c r="K13194" s="68"/>
    </row>
    <row r="13195" spans="11:11">
      <c r="K13195" s="68"/>
    </row>
    <row r="13196" spans="11:11">
      <c r="K13196" s="68"/>
    </row>
    <row r="13197" spans="11:11">
      <c r="K13197" s="68"/>
    </row>
    <row r="13198" spans="11:11">
      <c r="K13198" s="68"/>
    </row>
    <row r="13199" spans="11:11">
      <c r="K13199" s="68"/>
    </row>
    <row r="13200" spans="11:11">
      <c r="K13200" s="68"/>
    </row>
    <row r="13201" spans="11:11">
      <c r="K13201" s="68"/>
    </row>
    <row r="13202" spans="11:11">
      <c r="K13202" s="68"/>
    </row>
    <row r="13203" spans="11:11">
      <c r="K13203" s="68"/>
    </row>
    <row r="13204" spans="11:11">
      <c r="K13204" s="68"/>
    </row>
    <row r="13205" spans="11:11">
      <c r="K13205" s="68"/>
    </row>
    <row r="13206" spans="11:11">
      <c r="K13206" s="68"/>
    </row>
    <row r="13207" spans="11:11">
      <c r="K13207" s="68"/>
    </row>
    <row r="13208" spans="11:11">
      <c r="K13208" s="68"/>
    </row>
    <row r="13209" spans="11:11">
      <c r="K13209" s="68"/>
    </row>
    <row r="13210" spans="11:11">
      <c r="K13210" s="68"/>
    </row>
    <row r="13211" spans="11:11">
      <c r="K13211" s="68"/>
    </row>
    <row r="13212" spans="11:11">
      <c r="K13212" s="68"/>
    </row>
    <row r="13213" spans="11:11">
      <c r="K13213" s="68"/>
    </row>
    <row r="13214" spans="11:11">
      <c r="K13214" s="68"/>
    </row>
    <row r="13215" spans="11:11">
      <c r="K13215" s="68"/>
    </row>
    <row r="13216" spans="11:11">
      <c r="K13216" s="68"/>
    </row>
    <row r="13217" spans="11:11">
      <c r="K13217" s="68"/>
    </row>
    <row r="13218" spans="11:11">
      <c r="K13218" s="68"/>
    </row>
    <row r="13219" spans="11:11">
      <c r="K13219" s="68"/>
    </row>
    <row r="13220" spans="11:11">
      <c r="K13220" s="68"/>
    </row>
    <row r="13221" spans="11:11">
      <c r="K13221" s="68"/>
    </row>
    <row r="13222" spans="11:11">
      <c r="K13222" s="68"/>
    </row>
    <row r="13223" spans="11:11">
      <c r="K13223" s="68"/>
    </row>
    <row r="13224" spans="11:11">
      <c r="K13224" s="68"/>
    </row>
    <row r="13225" spans="11:11">
      <c r="K13225" s="68"/>
    </row>
    <row r="13226" spans="11:11">
      <c r="K13226" s="68"/>
    </row>
    <row r="13227" spans="11:11">
      <c r="K13227" s="68"/>
    </row>
    <row r="13228" spans="11:11">
      <c r="K13228" s="68"/>
    </row>
    <row r="13229" spans="11:11">
      <c r="K13229" s="68"/>
    </row>
    <row r="13230" spans="11:11">
      <c r="K13230" s="68"/>
    </row>
    <row r="13231" spans="11:11">
      <c r="K13231" s="68"/>
    </row>
    <row r="13232" spans="11:11">
      <c r="K13232" s="68"/>
    </row>
    <row r="13233" spans="11:11">
      <c r="K13233" s="68"/>
    </row>
    <row r="13234" spans="11:11">
      <c r="K13234" s="68"/>
    </row>
    <row r="13235" spans="11:11">
      <c r="K13235" s="68"/>
    </row>
    <row r="13236" spans="11:11">
      <c r="K13236" s="68"/>
    </row>
    <row r="13237" spans="11:11">
      <c r="K13237" s="68"/>
    </row>
    <row r="13238" spans="11:11">
      <c r="K13238" s="68"/>
    </row>
    <row r="13239" spans="11:11">
      <c r="K13239" s="68"/>
    </row>
    <row r="13240" spans="11:11">
      <c r="K13240" s="68"/>
    </row>
    <row r="13241" spans="11:11">
      <c r="K13241" s="68"/>
    </row>
    <row r="13242" spans="11:11">
      <c r="K13242" s="68"/>
    </row>
    <row r="13243" spans="11:11">
      <c r="K13243" s="68"/>
    </row>
    <row r="13244" spans="11:11">
      <c r="K13244" s="68"/>
    </row>
    <row r="13245" spans="11:11">
      <c r="K13245" s="68"/>
    </row>
    <row r="13246" spans="11:11">
      <c r="K13246" s="68"/>
    </row>
    <row r="13247" spans="11:11">
      <c r="K13247" s="68"/>
    </row>
    <row r="13248" spans="11:11">
      <c r="K13248" s="68"/>
    </row>
    <row r="13249" spans="11:11">
      <c r="K13249" s="68"/>
    </row>
    <row r="13250" spans="11:11">
      <c r="K13250" s="68"/>
    </row>
    <row r="13251" spans="11:11">
      <c r="K13251" s="68"/>
    </row>
    <row r="13252" spans="11:11">
      <c r="K13252" s="68"/>
    </row>
    <row r="13253" spans="11:11">
      <c r="K13253" s="68"/>
    </row>
    <row r="13254" spans="11:11">
      <c r="K13254" s="68"/>
    </row>
    <row r="13255" spans="11:11">
      <c r="K13255" s="68"/>
    </row>
    <row r="13256" spans="11:11">
      <c r="K13256" s="68"/>
    </row>
    <row r="13257" spans="11:11">
      <c r="K13257" s="68"/>
    </row>
    <row r="13258" spans="11:11">
      <c r="K13258" s="68"/>
    </row>
    <row r="13259" spans="11:11">
      <c r="K13259" s="68"/>
    </row>
    <row r="13260" spans="11:11">
      <c r="K13260" s="68"/>
    </row>
    <row r="13261" spans="11:11">
      <c r="K13261" s="68"/>
    </row>
    <row r="13262" spans="11:11">
      <c r="K13262" s="68"/>
    </row>
    <row r="13263" spans="11:11">
      <c r="K13263" s="68"/>
    </row>
    <row r="13264" spans="11:11">
      <c r="K13264" s="68"/>
    </row>
    <row r="13265" spans="11:11">
      <c r="K13265" s="68"/>
    </row>
    <row r="13266" spans="11:11">
      <c r="K13266" s="68"/>
    </row>
    <row r="13267" spans="11:11">
      <c r="K13267" s="68"/>
    </row>
    <row r="13268" spans="11:11">
      <c r="K13268" s="68"/>
    </row>
    <row r="13269" spans="11:11">
      <c r="K13269" s="68"/>
    </row>
    <row r="13270" spans="11:11">
      <c r="K13270" s="68"/>
    </row>
    <row r="13271" spans="11:11">
      <c r="K13271" s="68"/>
    </row>
    <row r="13272" spans="11:11">
      <c r="K13272" s="68"/>
    </row>
    <row r="13273" spans="11:11">
      <c r="K13273" s="68"/>
    </row>
    <row r="13274" spans="11:11">
      <c r="K13274" s="68"/>
    </row>
    <row r="13275" spans="11:11">
      <c r="K13275" s="68"/>
    </row>
    <row r="13276" spans="11:11">
      <c r="K13276" s="68"/>
    </row>
    <row r="13277" spans="11:11">
      <c r="K13277" s="68"/>
    </row>
    <row r="13278" spans="11:11">
      <c r="K13278" s="68"/>
    </row>
    <row r="13279" spans="11:11">
      <c r="K13279" s="68"/>
    </row>
    <row r="13280" spans="11:11">
      <c r="K13280" s="68"/>
    </row>
    <row r="13281" spans="11:11">
      <c r="K13281" s="68"/>
    </row>
    <row r="13282" spans="11:11">
      <c r="K13282" s="68"/>
    </row>
    <row r="13283" spans="11:11">
      <c r="K13283" s="68"/>
    </row>
    <row r="13284" spans="11:11">
      <c r="K13284" s="68"/>
    </row>
    <row r="13285" spans="11:11">
      <c r="K13285" s="68"/>
    </row>
    <row r="13286" spans="11:11">
      <c r="K13286" s="68"/>
    </row>
    <row r="13287" spans="11:11">
      <c r="K13287" s="68"/>
    </row>
    <row r="13288" spans="11:11">
      <c r="K13288" s="68"/>
    </row>
    <row r="13289" spans="11:11">
      <c r="K13289" s="68"/>
    </row>
    <row r="13290" spans="11:11">
      <c r="K13290" s="68"/>
    </row>
    <row r="13291" spans="11:11">
      <c r="K13291" s="68"/>
    </row>
    <row r="13292" spans="11:11">
      <c r="K13292" s="68"/>
    </row>
    <row r="13293" spans="11:11">
      <c r="K13293" s="68"/>
    </row>
    <row r="13294" spans="11:11">
      <c r="K13294" s="68"/>
    </row>
    <row r="13295" spans="11:11">
      <c r="K13295" s="68"/>
    </row>
    <row r="13296" spans="11:11">
      <c r="K13296" s="68"/>
    </row>
    <row r="13297" spans="11:11">
      <c r="K13297" s="68"/>
    </row>
    <row r="13298" spans="11:11">
      <c r="K13298" s="68"/>
    </row>
    <row r="13299" spans="11:11">
      <c r="K13299" s="68"/>
    </row>
    <row r="13300" spans="11:11">
      <c r="K13300" s="68"/>
    </row>
    <row r="13301" spans="11:11">
      <c r="K13301" s="68"/>
    </row>
    <row r="13302" spans="11:11">
      <c r="K13302" s="68"/>
    </row>
    <row r="13303" spans="11:11">
      <c r="K13303" s="68"/>
    </row>
    <row r="13304" spans="11:11">
      <c r="K13304" s="68"/>
    </row>
    <row r="13305" spans="11:11">
      <c r="K13305" s="68"/>
    </row>
    <row r="13306" spans="11:11">
      <c r="K13306" s="68"/>
    </row>
    <row r="13307" spans="11:11">
      <c r="K13307" s="68"/>
    </row>
    <row r="13308" spans="11:11">
      <c r="K13308" s="68"/>
    </row>
    <row r="13309" spans="11:11">
      <c r="K13309" s="68"/>
    </row>
    <row r="13310" spans="11:11">
      <c r="K13310" s="68"/>
    </row>
    <row r="13311" spans="11:11">
      <c r="K13311" s="68"/>
    </row>
    <row r="13312" spans="11:11">
      <c r="K13312" s="68"/>
    </row>
    <row r="13313" spans="11:11">
      <c r="K13313" s="68"/>
    </row>
    <row r="13314" spans="11:11">
      <c r="K13314" s="68"/>
    </row>
    <row r="13315" spans="11:11">
      <c r="K13315" s="68"/>
    </row>
    <row r="13316" spans="11:11">
      <c r="K13316" s="68"/>
    </row>
    <row r="13317" spans="11:11">
      <c r="K13317" s="68"/>
    </row>
    <row r="13318" spans="11:11">
      <c r="K13318" s="68"/>
    </row>
    <row r="13319" spans="11:11">
      <c r="K13319" s="68"/>
    </row>
    <row r="13320" spans="11:11">
      <c r="K13320" s="68"/>
    </row>
    <row r="13321" spans="11:11">
      <c r="K13321" s="68"/>
    </row>
    <row r="13322" spans="11:11">
      <c r="K13322" s="68"/>
    </row>
    <row r="13323" spans="11:11">
      <c r="K13323" s="68"/>
    </row>
    <row r="13324" spans="11:11">
      <c r="K13324" s="68"/>
    </row>
    <row r="13325" spans="11:11">
      <c r="K13325" s="68"/>
    </row>
    <row r="13326" spans="11:11">
      <c r="K13326" s="68"/>
    </row>
    <row r="13327" spans="11:11">
      <c r="K13327" s="68"/>
    </row>
    <row r="13328" spans="11:11">
      <c r="K13328" s="68"/>
    </row>
    <row r="13329" spans="11:11">
      <c r="K13329" s="68"/>
    </row>
    <row r="13330" spans="11:11">
      <c r="K13330" s="68"/>
    </row>
    <row r="13331" spans="11:11">
      <c r="K13331" s="68"/>
    </row>
    <row r="13332" spans="11:11">
      <c r="K13332" s="68"/>
    </row>
    <row r="13333" spans="11:11">
      <c r="K13333" s="68"/>
    </row>
    <row r="13334" spans="11:11">
      <c r="K13334" s="68"/>
    </row>
    <row r="13335" spans="11:11">
      <c r="K13335" s="68"/>
    </row>
    <row r="13336" spans="11:11">
      <c r="K13336" s="68"/>
    </row>
    <row r="13337" spans="11:11">
      <c r="K13337" s="68"/>
    </row>
    <row r="13338" spans="11:11">
      <c r="K13338" s="68"/>
    </row>
    <row r="13339" spans="11:11">
      <c r="K13339" s="68"/>
    </row>
    <row r="13340" spans="11:11">
      <c r="K13340" s="68"/>
    </row>
    <row r="13341" spans="11:11">
      <c r="K13341" s="68"/>
    </row>
    <row r="13342" spans="11:11">
      <c r="K13342" s="68"/>
    </row>
    <row r="13343" spans="11:11">
      <c r="K13343" s="68"/>
    </row>
    <row r="13344" spans="11:11">
      <c r="K13344" s="68"/>
    </row>
    <row r="13345" spans="11:11">
      <c r="K13345" s="68"/>
    </row>
    <row r="13346" spans="11:11">
      <c r="K13346" s="68"/>
    </row>
    <row r="13347" spans="11:11">
      <c r="K13347" s="68"/>
    </row>
    <row r="13348" spans="11:11">
      <c r="K13348" s="68"/>
    </row>
    <row r="13349" spans="11:11">
      <c r="K13349" s="68"/>
    </row>
    <row r="13350" spans="11:11">
      <c r="K13350" s="68"/>
    </row>
    <row r="13351" spans="11:11">
      <c r="K13351" s="68"/>
    </row>
    <row r="13352" spans="11:11">
      <c r="K13352" s="68"/>
    </row>
    <row r="13353" spans="11:11">
      <c r="K13353" s="68"/>
    </row>
    <row r="13354" spans="11:11">
      <c r="K13354" s="68"/>
    </row>
    <row r="13355" spans="11:11">
      <c r="K13355" s="68"/>
    </row>
    <row r="13356" spans="11:11">
      <c r="K13356" s="68"/>
    </row>
    <row r="13357" spans="11:11">
      <c r="K13357" s="68"/>
    </row>
    <row r="13358" spans="11:11">
      <c r="K13358" s="68"/>
    </row>
    <row r="13359" spans="11:11">
      <c r="K13359" s="68"/>
    </row>
    <row r="13360" spans="11:11">
      <c r="K13360" s="68"/>
    </row>
    <row r="13361" spans="11:11">
      <c r="K13361" s="68"/>
    </row>
    <row r="13362" spans="11:11">
      <c r="K13362" s="68"/>
    </row>
    <row r="13363" spans="11:11">
      <c r="K13363" s="68"/>
    </row>
    <row r="13364" spans="11:11">
      <c r="K13364" s="68"/>
    </row>
    <row r="13365" spans="11:11">
      <c r="K13365" s="68"/>
    </row>
    <row r="13366" spans="11:11">
      <c r="K13366" s="68"/>
    </row>
    <row r="13367" spans="11:11">
      <c r="K13367" s="68"/>
    </row>
    <row r="13368" spans="11:11">
      <c r="K13368" s="68"/>
    </row>
    <row r="13369" spans="11:11">
      <c r="K13369" s="68"/>
    </row>
    <row r="13370" spans="11:11">
      <c r="K13370" s="68"/>
    </row>
    <row r="13371" spans="11:11">
      <c r="K13371" s="68"/>
    </row>
    <row r="13372" spans="11:11">
      <c r="K13372" s="68"/>
    </row>
    <row r="13373" spans="11:11">
      <c r="K13373" s="68"/>
    </row>
    <row r="13374" spans="11:11">
      <c r="K13374" s="68"/>
    </row>
    <row r="13375" spans="11:11">
      <c r="K13375" s="68"/>
    </row>
    <row r="13376" spans="11:11">
      <c r="K13376" s="68"/>
    </row>
    <row r="13377" spans="11:11">
      <c r="K13377" s="68"/>
    </row>
    <row r="13378" spans="11:11">
      <c r="K13378" s="68"/>
    </row>
    <row r="13379" spans="11:11">
      <c r="K13379" s="68"/>
    </row>
    <row r="13380" spans="11:11">
      <c r="K13380" s="68"/>
    </row>
    <row r="13381" spans="11:11">
      <c r="K13381" s="68"/>
    </row>
    <row r="13382" spans="11:11">
      <c r="K13382" s="68"/>
    </row>
    <row r="13383" spans="11:11">
      <c r="K13383" s="68"/>
    </row>
    <row r="13384" spans="11:11">
      <c r="K13384" s="68"/>
    </row>
    <row r="13385" spans="11:11">
      <c r="K13385" s="68"/>
    </row>
    <row r="13386" spans="11:11">
      <c r="K13386" s="68"/>
    </row>
    <row r="13387" spans="11:11">
      <c r="K13387" s="68"/>
    </row>
    <row r="13388" spans="11:11">
      <c r="K13388" s="68"/>
    </row>
    <row r="13389" spans="11:11">
      <c r="K13389" s="68"/>
    </row>
    <row r="13390" spans="11:11">
      <c r="K13390" s="68"/>
    </row>
    <row r="13391" spans="11:11">
      <c r="K13391" s="68"/>
    </row>
    <row r="13392" spans="11:11">
      <c r="K13392" s="68"/>
    </row>
    <row r="13393" spans="11:11">
      <c r="K13393" s="68"/>
    </row>
    <row r="13394" spans="11:11">
      <c r="K13394" s="68"/>
    </row>
    <row r="13395" spans="11:11">
      <c r="K13395" s="68"/>
    </row>
    <row r="13396" spans="11:11">
      <c r="K13396" s="68"/>
    </row>
    <row r="13397" spans="11:11">
      <c r="K13397" s="68"/>
    </row>
    <row r="13398" spans="11:11">
      <c r="K13398" s="68"/>
    </row>
    <row r="13399" spans="11:11">
      <c r="K13399" s="68"/>
    </row>
    <row r="13400" spans="11:11">
      <c r="K13400" s="68"/>
    </row>
    <row r="13401" spans="11:11">
      <c r="K13401" s="68"/>
    </row>
    <row r="13402" spans="11:11">
      <c r="K13402" s="68"/>
    </row>
    <row r="13403" spans="11:11">
      <c r="K13403" s="68"/>
    </row>
    <row r="13404" spans="11:11">
      <c r="K13404" s="68"/>
    </row>
    <row r="13405" spans="11:11">
      <c r="K13405" s="68"/>
    </row>
    <row r="13406" spans="11:11">
      <c r="K13406" s="68"/>
    </row>
    <row r="13407" spans="11:11">
      <c r="K13407" s="68"/>
    </row>
    <row r="13408" spans="11:11">
      <c r="K13408" s="68"/>
    </row>
    <row r="13409" spans="11:11">
      <c r="K13409" s="68"/>
    </row>
    <row r="13410" spans="11:11">
      <c r="K13410" s="68"/>
    </row>
    <row r="13411" spans="11:11">
      <c r="K13411" s="68"/>
    </row>
    <row r="13412" spans="11:11">
      <c r="K13412" s="68"/>
    </row>
    <row r="13413" spans="11:11">
      <c r="K13413" s="68"/>
    </row>
    <row r="13414" spans="11:11">
      <c r="K13414" s="68"/>
    </row>
    <row r="13415" spans="11:11">
      <c r="K13415" s="68"/>
    </row>
    <row r="13416" spans="11:11">
      <c r="K13416" s="68"/>
    </row>
    <row r="13417" spans="11:11">
      <c r="K13417" s="68"/>
    </row>
    <row r="13418" spans="11:11">
      <c r="K13418" s="68"/>
    </row>
    <row r="13419" spans="11:11">
      <c r="K13419" s="68"/>
    </row>
    <row r="13420" spans="11:11">
      <c r="K13420" s="68"/>
    </row>
    <row r="13421" spans="11:11">
      <c r="K13421" s="68"/>
    </row>
    <row r="13422" spans="11:11">
      <c r="K13422" s="68"/>
    </row>
    <row r="13423" spans="11:11">
      <c r="K13423" s="68"/>
    </row>
    <row r="13424" spans="11:11">
      <c r="K13424" s="68"/>
    </row>
    <row r="13425" spans="11:11">
      <c r="K13425" s="68"/>
    </row>
    <row r="13426" spans="11:11">
      <c r="K13426" s="68"/>
    </row>
    <row r="13427" spans="11:11">
      <c r="K13427" s="68"/>
    </row>
    <row r="13428" spans="11:11">
      <c r="K13428" s="68"/>
    </row>
    <row r="13429" spans="11:11">
      <c r="K13429" s="68"/>
    </row>
    <row r="13430" spans="11:11">
      <c r="K13430" s="68"/>
    </row>
    <row r="13431" spans="11:11">
      <c r="K13431" s="68"/>
    </row>
    <row r="13432" spans="11:11">
      <c r="K13432" s="68"/>
    </row>
    <row r="13433" spans="11:11">
      <c r="K13433" s="68"/>
    </row>
    <row r="13434" spans="11:11">
      <c r="K13434" s="68"/>
    </row>
    <row r="13435" spans="11:11">
      <c r="K13435" s="68"/>
    </row>
    <row r="13436" spans="11:11">
      <c r="K13436" s="68"/>
    </row>
    <row r="13437" spans="11:11">
      <c r="K13437" s="68"/>
    </row>
    <row r="13438" spans="11:11">
      <c r="K13438" s="68"/>
    </row>
    <row r="13439" spans="11:11">
      <c r="K13439" s="68"/>
    </row>
    <row r="13440" spans="11:11">
      <c r="K13440" s="68"/>
    </row>
    <row r="13441" spans="11:11">
      <c r="K13441" s="68"/>
    </row>
    <row r="13442" spans="11:11">
      <c r="K13442" s="68"/>
    </row>
    <row r="13443" spans="11:11">
      <c r="K13443" s="68"/>
    </row>
    <row r="13444" spans="11:11">
      <c r="K13444" s="68"/>
    </row>
    <row r="13445" spans="11:11">
      <c r="K13445" s="68"/>
    </row>
    <row r="13446" spans="11:11">
      <c r="K13446" s="68"/>
    </row>
    <row r="13447" spans="11:11">
      <c r="K13447" s="68"/>
    </row>
    <row r="13448" spans="11:11">
      <c r="K13448" s="68"/>
    </row>
    <row r="13449" spans="11:11">
      <c r="K13449" s="68"/>
    </row>
    <row r="13450" spans="11:11">
      <c r="K13450" s="68"/>
    </row>
    <row r="13451" spans="11:11">
      <c r="K13451" s="68"/>
    </row>
    <row r="13452" spans="11:11">
      <c r="K13452" s="68"/>
    </row>
    <row r="13453" spans="11:11">
      <c r="K13453" s="68"/>
    </row>
    <row r="13454" spans="11:11">
      <c r="K13454" s="68"/>
    </row>
    <row r="13455" spans="11:11">
      <c r="K13455" s="68"/>
    </row>
    <row r="13456" spans="11:11">
      <c r="K13456" s="68"/>
    </row>
    <row r="13457" spans="11:11">
      <c r="K13457" s="68"/>
    </row>
    <row r="13458" spans="11:11">
      <c r="K13458" s="68"/>
    </row>
    <row r="13459" spans="11:11">
      <c r="K13459" s="68"/>
    </row>
    <row r="13460" spans="11:11">
      <c r="K13460" s="68"/>
    </row>
    <row r="13461" spans="11:11">
      <c r="K13461" s="68"/>
    </row>
    <row r="13462" spans="11:11">
      <c r="K13462" s="68"/>
    </row>
    <row r="13463" spans="11:11">
      <c r="K13463" s="68"/>
    </row>
    <row r="13464" spans="11:11">
      <c r="K13464" s="68"/>
    </row>
    <row r="13465" spans="11:11">
      <c r="K13465" s="68"/>
    </row>
    <row r="13466" spans="11:11">
      <c r="K13466" s="68"/>
    </row>
    <row r="13467" spans="11:11">
      <c r="K13467" s="68"/>
    </row>
    <row r="13468" spans="11:11">
      <c r="K13468" s="68"/>
    </row>
    <row r="13469" spans="11:11">
      <c r="K13469" s="68"/>
    </row>
    <row r="13470" spans="11:11">
      <c r="K13470" s="68"/>
    </row>
    <row r="13471" spans="11:11">
      <c r="K13471" s="68"/>
    </row>
    <row r="13472" spans="11:11">
      <c r="K13472" s="68"/>
    </row>
    <row r="13473" spans="11:11">
      <c r="K13473" s="68"/>
    </row>
    <row r="13474" spans="11:11">
      <c r="K13474" s="68"/>
    </row>
    <row r="13475" spans="11:11">
      <c r="K13475" s="68"/>
    </row>
    <row r="13476" spans="11:11">
      <c r="K13476" s="68"/>
    </row>
    <row r="13477" spans="11:11">
      <c r="K13477" s="68"/>
    </row>
    <row r="13478" spans="11:11">
      <c r="K13478" s="68"/>
    </row>
    <row r="13479" spans="11:11">
      <c r="K13479" s="68"/>
    </row>
    <row r="13480" spans="11:11">
      <c r="K13480" s="68"/>
    </row>
    <row r="13481" spans="11:11">
      <c r="K13481" s="68"/>
    </row>
    <row r="13482" spans="11:11">
      <c r="K13482" s="68"/>
    </row>
    <row r="13483" spans="11:11">
      <c r="K13483" s="68"/>
    </row>
    <row r="13484" spans="11:11">
      <c r="K13484" s="68"/>
    </row>
    <row r="13485" spans="11:11">
      <c r="K13485" s="68"/>
    </row>
    <row r="13486" spans="11:11">
      <c r="K13486" s="68"/>
    </row>
    <row r="13487" spans="11:11">
      <c r="K13487" s="68"/>
    </row>
    <row r="13488" spans="11:11">
      <c r="K13488" s="68"/>
    </row>
    <row r="13489" spans="11:11">
      <c r="K13489" s="68"/>
    </row>
    <row r="13490" spans="11:11">
      <c r="K13490" s="68"/>
    </row>
    <row r="13491" spans="11:11">
      <c r="K13491" s="68"/>
    </row>
    <row r="13492" spans="11:11">
      <c r="K13492" s="68"/>
    </row>
    <row r="13493" spans="11:11">
      <c r="K13493" s="68"/>
    </row>
    <row r="13494" spans="11:11">
      <c r="K13494" s="68"/>
    </row>
    <row r="13495" spans="11:11">
      <c r="K13495" s="68"/>
    </row>
    <row r="13496" spans="11:11">
      <c r="K13496" s="68"/>
    </row>
    <row r="13497" spans="11:11">
      <c r="K13497" s="68"/>
    </row>
    <row r="13498" spans="11:11">
      <c r="K13498" s="68"/>
    </row>
    <row r="13499" spans="11:11">
      <c r="K13499" s="68"/>
    </row>
    <row r="13500" spans="11:11">
      <c r="K13500" s="68"/>
    </row>
    <row r="13501" spans="11:11">
      <c r="K13501" s="68"/>
    </row>
    <row r="13502" spans="11:11">
      <c r="K13502" s="68"/>
    </row>
    <row r="13503" spans="11:11">
      <c r="K13503" s="68"/>
    </row>
    <row r="13504" spans="11:11">
      <c r="K13504" s="68"/>
    </row>
    <row r="13505" spans="11:11">
      <c r="K13505" s="68"/>
    </row>
    <row r="13506" spans="11:11">
      <c r="K13506" s="68"/>
    </row>
    <row r="13507" spans="11:11">
      <c r="K13507" s="68"/>
    </row>
    <row r="13508" spans="11:11">
      <c r="K13508" s="68"/>
    </row>
    <row r="13509" spans="11:11">
      <c r="K13509" s="68"/>
    </row>
    <row r="13510" spans="11:11">
      <c r="K13510" s="68"/>
    </row>
    <row r="13511" spans="11:11">
      <c r="K13511" s="68"/>
    </row>
    <row r="13512" spans="11:11">
      <c r="K13512" s="68"/>
    </row>
    <row r="13513" spans="11:11">
      <c r="K13513" s="68"/>
    </row>
    <row r="13514" spans="11:11">
      <c r="K13514" s="68"/>
    </row>
    <row r="13515" spans="11:11">
      <c r="K13515" s="68"/>
    </row>
    <row r="13516" spans="11:11">
      <c r="K13516" s="68"/>
    </row>
    <row r="13517" spans="11:11">
      <c r="K13517" s="68"/>
    </row>
    <row r="13518" spans="11:11">
      <c r="K13518" s="68"/>
    </row>
    <row r="13519" spans="11:11">
      <c r="K13519" s="68"/>
    </row>
    <row r="13520" spans="11:11">
      <c r="K13520" s="68"/>
    </row>
    <row r="13521" spans="11:11">
      <c r="K13521" s="68"/>
    </row>
    <row r="13522" spans="11:11">
      <c r="K13522" s="68"/>
    </row>
    <row r="13523" spans="11:11">
      <c r="K13523" s="68"/>
    </row>
    <row r="13524" spans="11:11">
      <c r="K13524" s="68"/>
    </row>
    <row r="13525" spans="11:11">
      <c r="K13525" s="68"/>
    </row>
    <row r="13526" spans="11:11">
      <c r="K13526" s="68"/>
    </row>
    <row r="13527" spans="11:11">
      <c r="K13527" s="68"/>
    </row>
    <row r="13528" spans="11:11">
      <c r="K13528" s="68"/>
    </row>
    <row r="13529" spans="11:11">
      <c r="K13529" s="68"/>
    </row>
    <row r="13530" spans="11:11">
      <c r="K13530" s="68"/>
    </row>
    <row r="13531" spans="11:11">
      <c r="K13531" s="68"/>
    </row>
    <row r="13532" spans="11:11">
      <c r="K13532" s="68"/>
    </row>
    <row r="13533" spans="11:11">
      <c r="K13533" s="68"/>
    </row>
    <row r="13534" spans="11:11">
      <c r="K13534" s="68"/>
    </row>
    <row r="13535" spans="11:11">
      <c r="K13535" s="68"/>
    </row>
    <row r="13536" spans="11:11">
      <c r="K13536" s="68"/>
    </row>
    <row r="13537" spans="11:11">
      <c r="K13537" s="68"/>
    </row>
    <row r="13538" spans="11:11">
      <c r="K13538" s="68"/>
    </row>
    <row r="13539" spans="11:11">
      <c r="K13539" s="68"/>
    </row>
    <row r="13540" spans="11:11">
      <c r="K13540" s="68"/>
    </row>
    <row r="13541" spans="11:11">
      <c r="K13541" s="68"/>
    </row>
    <row r="13542" spans="11:11">
      <c r="K13542" s="68"/>
    </row>
    <row r="13543" spans="11:11">
      <c r="K13543" s="68"/>
    </row>
    <row r="13544" spans="11:11">
      <c r="K13544" s="68"/>
    </row>
    <row r="13545" spans="11:11">
      <c r="K13545" s="68"/>
    </row>
    <row r="13546" spans="11:11">
      <c r="K13546" s="68"/>
    </row>
    <row r="13547" spans="11:11">
      <c r="K13547" s="68"/>
    </row>
    <row r="13548" spans="11:11">
      <c r="K13548" s="68"/>
    </row>
    <row r="13549" spans="11:11">
      <c r="K13549" s="68"/>
    </row>
    <row r="13550" spans="11:11">
      <c r="K13550" s="68"/>
    </row>
    <row r="13551" spans="11:11">
      <c r="K13551" s="68"/>
    </row>
    <row r="13552" spans="11:11">
      <c r="K13552" s="68"/>
    </row>
    <row r="13553" spans="11:11">
      <c r="K13553" s="68"/>
    </row>
    <row r="13554" spans="11:11">
      <c r="K13554" s="68"/>
    </row>
    <row r="13555" spans="11:11">
      <c r="K13555" s="68"/>
    </row>
    <row r="13556" spans="11:11">
      <c r="K13556" s="68"/>
    </row>
    <row r="13557" spans="11:11">
      <c r="K13557" s="68"/>
    </row>
    <row r="13558" spans="11:11">
      <c r="K13558" s="68"/>
    </row>
    <row r="13559" spans="11:11">
      <c r="K13559" s="68"/>
    </row>
    <row r="13560" spans="11:11">
      <c r="K13560" s="68"/>
    </row>
    <row r="13561" spans="11:11">
      <c r="K13561" s="68"/>
    </row>
    <row r="13562" spans="11:11">
      <c r="K13562" s="68"/>
    </row>
    <row r="13563" spans="11:11">
      <c r="K13563" s="68"/>
    </row>
    <row r="13564" spans="11:11">
      <c r="K13564" s="68"/>
    </row>
    <row r="13565" spans="11:11">
      <c r="K13565" s="68"/>
    </row>
    <row r="13566" spans="11:11">
      <c r="K13566" s="68"/>
    </row>
    <row r="13567" spans="11:11">
      <c r="K13567" s="68"/>
    </row>
    <row r="13568" spans="11:11">
      <c r="K13568" s="68"/>
    </row>
    <row r="13569" spans="11:11">
      <c r="K13569" s="68"/>
    </row>
    <row r="13570" spans="11:11">
      <c r="K13570" s="68"/>
    </row>
    <row r="13571" spans="11:11">
      <c r="K13571" s="68"/>
    </row>
    <row r="13572" spans="11:11">
      <c r="K13572" s="68"/>
    </row>
    <row r="13573" spans="11:11">
      <c r="K13573" s="68"/>
    </row>
    <row r="13574" spans="11:11">
      <c r="K13574" s="68"/>
    </row>
    <row r="13575" spans="11:11">
      <c r="K13575" s="68"/>
    </row>
    <row r="13576" spans="11:11">
      <c r="K13576" s="68"/>
    </row>
    <row r="13577" spans="11:11">
      <c r="K13577" s="68"/>
    </row>
    <row r="13578" spans="11:11">
      <c r="K13578" s="68"/>
    </row>
    <row r="13579" spans="11:11">
      <c r="K13579" s="68"/>
    </row>
    <row r="13580" spans="11:11">
      <c r="K13580" s="68"/>
    </row>
    <row r="13581" spans="11:11">
      <c r="K13581" s="68"/>
    </row>
    <row r="13582" spans="11:11">
      <c r="K13582" s="68"/>
    </row>
    <row r="13583" spans="11:11">
      <c r="K13583" s="68"/>
    </row>
    <row r="13584" spans="11:11">
      <c r="K13584" s="68"/>
    </row>
    <row r="13585" spans="11:11">
      <c r="K13585" s="68"/>
    </row>
    <row r="13586" spans="11:11">
      <c r="K13586" s="68"/>
    </row>
    <row r="13587" spans="11:11">
      <c r="K13587" s="68"/>
    </row>
    <row r="13588" spans="11:11">
      <c r="K13588" s="68"/>
    </row>
    <row r="13589" spans="11:11">
      <c r="K13589" s="68"/>
    </row>
    <row r="13590" spans="11:11">
      <c r="K13590" s="68"/>
    </row>
    <row r="13591" spans="11:11">
      <c r="K13591" s="68"/>
    </row>
    <row r="13592" spans="11:11">
      <c r="K13592" s="68"/>
    </row>
    <row r="13593" spans="11:11">
      <c r="K13593" s="68"/>
    </row>
    <row r="13594" spans="11:11">
      <c r="K13594" s="68"/>
    </row>
    <row r="13595" spans="11:11">
      <c r="K13595" s="68"/>
    </row>
    <row r="13596" spans="11:11">
      <c r="K13596" s="68"/>
    </row>
    <row r="13597" spans="11:11">
      <c r="K13597" s="68"/>
    </row>
    <row r="13598" spans="11:11">
      <c r="K13598" s="68"/>
    </row>
    <row r="13599" spans="11:11">
      <c r="K13599" s="68"/>
    </row>
    <row r="13600" spans="11:11">
      <c r="K13600" s="68"/>
    </row>
    <row r="13601" spans="11:11">
      <c r="K13601" s="68"/>
    </row>
    <row r="13602" spans="11:11">
      <c r="K13602" s="68"/>
    </row>
    <row r="13603" spans="11:11">
      <c r="K13603" s="68"/>
    </row>
    <row r="13604" spans="11:11">
      <c r="K13604" s="68"/>
    </row>
    <row r="13605" spans="11:11">
      <c r="K13605" s="68"/>
    </row>
    <row r="13606" spans="11:11">
      <c r="K13606" s="68"/>
    </row>
    <row r="13607" spans="11:11">
      <c r="K13607" s="68"/>
    </row>
    <row r="13608" spans="11:11">
      <c r="K13608" s="68"/>
    </row>
    <row r="13609" spans="11:11">
      <c r="K13609" s="68"/>
    </row>
    <row r="13610" spans="11:11">
      <c r="K13610" s="68"/>
    </row>
    <row r="13611" spans="11:11">
      <c r="K13611" s="68"/>
    </row>
    <row r="13612" spans="11:11">
      <c r="K13612" s="68"/>
    </row>
    <row r="13613" spans="11:11">
      <c r="K13613" s="68"/>
    </row>
    <row r="13614" spans="11:11">
      <c r="K13614" s="68"/>
    </row>
    <row r="13615" spans="11:11">
      <c r="K13615" s="68"/>
    </row>
    <row r="13616" spans="11:11">
      <c r="K13616" s="68"/>
    </row>
    <row r="13617" spans="11:11">
      <c r="K13617" s="68"/>
    </row>
    <row r="13618" spans="11:11">
      <c r="K13618" s="68"/>
    </row>
    <row r="13619" spans="11:11">
      <c r="K13619" s="68"/>
    </row>
    <row r="13620" spans="11:11">
      <c r="K13620" s="68"/>
    </row>
    <row r="13621" spans="11:11">
      <c r="K13621" s="68"/>
    </row>
    <row r="13622" spans="11:11">
      <c r="K13622" s="68"/>
    </row>
    <row r="13623" spans="11:11">
      <c r="K13623" s="68"/>
    </row>
    <row r="13624" spans="11:11">
      <c r="K13624" s="68"/>
    </row>
    <row r="13625" spans="11:11">
      <c r="K13625" s="68"/>
    </row>
    <row r="13626" spans="11:11">
      <c r="K13626" s="68"/>
    </row>
    <row r="13627" spans="11:11">
      <c r="K13627" s="68"/>
    </row>
    <row r="13628" spans="11:11">
      <c r="K13628" s="68"/>
    </row>
    <row r="13629" spans="11:11">
      <c r="K13629" s="68"/>
    </row>
    <row r="13630" spans="11:11">
      <c r="K13630" s="68"/>
    </row>
    <row r="13631" spans="11:11">
      <c r="K13631" s="68"/>
    </row>
    <row r="13632" spans="11:11">
      <c r="K13632" s="68"/>
    </row>
    <row r="13633" spans="11:11">
      <c r="K13633" s="68"/>
    </row>
    <row r="13634" spans="11:11">
      <c r="K13634" s="68"/>
    </row>
    <row r="13635" spans="11:11">
      <c r="K13635" s="68"/>
    </row>
    <row r="13636" spans="11:11">
      <c r="K13636" s="68"/>
    </row>
    <row r="13637" spans="11:11">
      <c r="K13637" s="68"/>
    </row>
    <row r="13638" spans="11:11">
      <c r="K13638" s="68"/>
    </row>
    <row r="13639" spans="11:11">
      <c r="K13639" s="68"/>
    </row>
    <row r="13640" spans="11:11">
      <c r="K13640" s="68"/>
    </row>
    <row r="13641" spans="11:11">
      <c r="K13641" s="68"/>
    </row>
    <row r="13642" spans="11:11">
      <c r="K13642" s="68"/>
    </row>
    <row r="13643" spans="11:11">
      <c r="K13643" s="68"/>
    </row>
    <row r="13644" spans="11:11">
      <c r="K13644" s="68"/>
    </row>
    <row r="13645" spans="11:11">
      <c r="K13645" s="68"/>
    </row>
    <row r="13646" spans="11:11">
      <c r="K13646" s="68"/>
    </row>
    <row r="13647" spans="11:11">
      <c r="K13647" s="68"/>
    </row>
    <row r="13648" spans="11:11">
      <c r="K13648" s="68"/>
    </row>
    <row r="13649" spans="11:11">
      <c r="K13649" s="68"/>
    </row>
    <row r="13650" spans="11:11">
      <c r="K13650" s="68"/>
    </row>
    <row r="13651" spans="11:11">
      <c r="K13651" s="68"/>
    </row>
    <row r="13652" spans="11:11">
      <c r="K13652" s="68"/>
    </row>
    <row r="13653" spans="11:11">
      <c r="K13653" s="68"/>
    </row>
    <row r="13654" spans="11:11">
      <c r="K13654" s="68"/>
    </row>
    <row r="13655" spans="11:11">
      <c r="K13655" s="68"/>
    </row>
    <row r="13656" spans="11:11">
      <c r="K13656" s="68"/>
    </row>
    <row r="13657" spans="11:11">
      <c r="K13657" s="68"/>
    </row>
    <row r="13658" spans="11:11">
      <c r="K13658" s="68"/>
    </row>
    <row r="13659" spans="11:11">
      <c r="K13659" s="68"/>
    </row>
    <row r="13660" spans="11:11">
      <c r="K13660" s="68"/>
    </row>
    <row r="13661" spans="11:11">
      <c r="K13661" s="68"/>
    </row>
    <row r="13662" spans="11:11">
      <c r="K13662" s="68"/>
    </row>
    <row r="13663" spans="11:11">
      <c r="K13663" s="68"/>
    </row>
    <row r="13664" spans="11:11">
      <c r="K13664" s="68"/>
    </row>
    <row r="13665" spans="11:11">
      <c r="K13665" s="68"/>
    </row>
    <row r="13666" spans="11:11">
      <c r="K13666" s="68"/>
    </row>
    <row r="13667" spans="11:11">
      <c r="K13667" s="68"/>
    </row>
    <row r="13668" spans="11:11">
      <c r="K13668" s="68"/>
    </row>
    <row r="13669" spans="11:11">
      <c r="K13669" s="68"/>
    </row>
    <row r="13670" spans="11:11">
      <c r="K13670" s="68"/>
    </row>
    <row r="13671" spans="11:11">
      <c r="K13671" s="68"/>
    </row>
    <row r="13672" spans="11:11">
      <c r="K13672" s="68"/>
    </row>
    <row r="13673" spans="11:11">
      <c r="K13673" s="68"/>
    </row>
    <row r="13674" spans="11:11">
      <c r="K13674" s="68"/>
    </row>
    <row r="13675" spans="11:11">
      <c r="K13675" s="68"/>
    </row>
    <row r="13676" spans="11:11">
      <c r="K13676" s="68"/>
    </row>
    <row r="13677" spans="11:11">
      <c r="K13677" s="68"/>
    </row>
    <row r="13678" spans="11:11">
      <c r="K13678" s="68"/>
    </row>
    <row r="13679" spans="11:11">
      <c r="K13679" s="68"/>
    </row>
    <row r="13680" spans="11:11">
      <c r="K13680" s="68"/>
    </row>
    <row r="13681" spans="11:11">
      <c r="K13681" s="68"/>
    </row>
    <row r="13682" spans="11:11">
      <c r="K13682" s="68"/>
    </row>
    <row r="13683" spans="11:11">
      <c r="K13683" s="68"/>
    </row>
    <row r="13684" spans="11:11">
      <c r="K13684" s="68"/>
    </row>
    <row r="13685" spans="11:11">
      <c r="K13685" s="68"/>
    </row>
    <row r="13686" spans="11:11">
      <c r="K13686" s="68"/>
    </row>
    <row r="13687" spans="11:11">
      <c r="K13687" s="68"/>
    </row>
    <row r="13688" spans="11:11">
      <c r="K13688" s="68"/>
    </row>
    <row r="13689" spans="11:11">
      <c r="K13689" s="68"/>
    </row>
    <row r="13690" spans="11:11">
      <c r="K13690" s="68"/>
    </row>
    <row r="13691" spans="11:11">
      <c r="K13691" s="68"/>
    </row>
    <row r="13692" spans="11:11">
      <c r="K13692" s="68"/>
    </row>
    <row r="13693" spans="11:11">
      <c r="K13693" s="68"/>
    </row>
    <row r="13694" spans="11:11">
      <c r="K13694" s="68"/>
    </row>
    <row r="13695" spans="11:11">
      <c r="K13695" s="68"/>
    </row>
    <row r="13696" spans="11:11">
      <c r="K13696" s="68"/>
    </row>
    <row r="13697" spans="11:11">
      <c r="K13697" s="68"/>
    </row>
    <row r="13698" spans="11:11">
      <c r="K13698" s="68"/>
    </row>
    <row r="13699" spans="11:11">
      <c r="K13699" s="68"/>
    </row>
    <row r="13700" spans="11:11">
      <c r="K13700" s="68"/>
    </row>
    <row r="13701" spans="11:11">
      <c r="K13701" s="68"/>
    </row>
    <row r="13702" spans="11:11">
      <c r="K13702" s="68"/>
    </row>
    <row r="13703" spans="11:11">
      <c r="K13703" s="68"/>
    </row>
    <row r="13704" spans="11:11">
      <c r="K13704" s="68"/>
    </row>
    <row r="13705" spans="11:11">
      <c r="K13705" s="68"/>
    </row>
    <row r="13706" spans="11:11">
      <c r="K13706" s="68"/>
    </row>
    <row r="13707" spans="11:11">
      <c r="K13707" s="68"/>
    </row>
    <row r="13708" spans="11:11">
      <c r="K13708" s="68"/>
    </row>
    <row r="13709" spans="11:11">
      <c r="K13709" s="68"/>
    </row>
    <row r="13710" spans="11:11">
      <c r="K13710" s="68"/>
    </row>
    <row r="13711" spans="11:11">
      <c r="K13711" s="68"/>
    </row>
    <row r="13712" spans="11:11">
      <c r="K13712" s="68"/>
    </row>
    <row r="13713" spans="11:11">
      <c r="K13713" s="68"/>
    </row>
    <row r="13714" spans="11:11">
      <c r="K13714" s="68"/>
    </row>
    <row r="13715" spans="11:11">
      <c r="K13715" s="68"/>
    </row>
    <row r="13716" spans="11:11">
      <c r="K13716" s="68"/>
    </row>
    <row r="13717" spans="11:11">
      <c r="K13717" s="68"/>
    </row>
    <row r="13718" spans="11:11">
      <c r="K13718" s="68"/>
    </row>
    <row r="13719" spans="11:11">
      <c r="K13719" s="68"/>
    </row>
    <row r="13720" spans="11:11">
      <c r="K13720" s="68"/>
    </row>
    <row r="13721" spans="11:11">
      <c r="K13721" s="68"/>
    </row>
    <row r="13722" spans="11:11">
      <c r="K13722" s="68"/>
    </row>
    <row r="13723" spans="11:11">
      <c r="K13723" s="68"/>
    </row>
    <row r="13724" spans="11:11">
      <c r="K13724" s="68"/>
    </row>
    <row r="13725" spans="11:11">
      <c r="K13725" s="68"/>
    </row>
    <row r="13726" spans="11:11">
      <c r="K13726" s="68"/>
    </row>
    <row r="13727" spans="11:11">
      <c r="K13727" s="68"/>
    </row>
    <row r="13728" spans="11:11">
      <c r="K13728" s="68"/>
    </row>
    <row r="13729" spans="11:11">
      <c r="K13729" s="68"/>
    </row>
    <row r="13730" spans="11:11">
      <c r="K13730" s="68"/>
    </row>
    <row r="13731" spans="11:11">
      <c r="K13731" s="68"/>
    </row>
    <row r="13732" spans="11:11">
      <c r="K13732" s="68"/>
    </row>
    <row r="13733" spans="11:11">
      <c r="K13733" s="68"/>
    </row>
    <row r="13734" spans="11:11">
      <c r="K13734" s="68"/>
    </row>
    <row r="13735" spans="11:11">
      <c r="K13735" s="68"/>
    </row>
    <row r="13736" spans="11:11">
      <c r="K13736" s="68"/>
    </row>
    <row r="13737" spans="11:11">
      <c r="K13737" s="68"/>
    </row>
    <row r="13738" spans="11:11">
      <c r="K13738" s="68"/>
    </row>
    <row r="13739" spans="11:11">
      <c r="K13739" s="68"/>
    </row>
    <row r="13740" spans="11:11">
      <c r="K13740" s="68"/>
    </row>
    <row r="13741" spans="11:11">
      <c r="K13741" s="68"/>
    </row>
    <row r="13742" spans="11:11">
      <c r="K13742" s="68"/>
    </row>
    <row r="13743" spans="11:11">
      <c r="K13743" s="68"/>
    </row>
    <row r="13744" spans="11:11">
      <c r="K13744" s="68"/>
    </row>
    <row r="13745" spans="11:11">
      <c r="K13745" s="68"/>
    </row>
    <row r="13746" spans="11:11">
      <c r="K13746" s="68"/>
    </row>
    <row r="13747" spans="11:11">
      <c r="K13747" s="68"/>
    </row>
    <row r="13748" spans="11:11">
      <c r="K13748" s="68"/>
    </row>
    <row r="13749" spans="11:11">
      <c r="K13749" s="68"/>
    </row>
    <row r="13750" spans="11:11">
      <c r="K13750" s="68"/>
    </row>
    <row r="13751" spans="11:11">
      <c r="K13751" s="68"/>
    </row>
    <row r="13752" spans="11:11">
      <c r="K13752" s="68"/>
    </row>
    <row r="13753" spans="11:11">
      <c r="K13753" s="68"/>
    </row>
    <row r="13754" spans="11:11">
      <c r="K13754" s="68"/>
    </row>
    <row r="13755" spans="11:11">
      <c r="K13755" s="68"/>
    </row>
    <row r="13756" spans="11:11">
      <c r="K13756" s="68"/>
    </row>
    <row r="13757" spans="11:11">
      <c r="K13757" s="68"/>
    </row>
    <row r="13758" spans="11:11">
      <c r="K13758" s="68"/>
    </row>
    <row r="13759" spans="11:11">
      <c r="K13759" s="68"/>
    </row>
    <row r="13760" spans="11:11">
      <c r="K13760" s="68"/>
    </row>
    <row r="13761" spans="11:11">
      <c r="K13761" s="68"/>
    </row>
    <row r="13762" spans="11:11">
      <c r="K13762" s="68"/>
    </row>
    <row r="13763" spans="11:11">
      <c r="K13763" s="68"/>
    </row>
    <row r="13764" spans="11:11">
      <c r="K13764" s="68"/>
    </row>
    <row r="13765" spans="11:11">
      <c r="K13765" s="68"/>
    </row>
    <row r="13766" spans="11:11">
      <c r="K13766" s="68"/>
    </row>
    <row r="13767" spans="11:11">
      <c r="K13767" s="68"/>
    </row>
    <row r="13768" spans="11:11">
      <c r="K13768" s="68"/>
    </row>
    <row r="13769" spans="11:11">
      <c r="K13769" s="68"/>
    </row>
    <row r="13770" spans="11:11">
      <c r="K13770" s="68"/>
    </row>
    <row r="13771" spans="11:11">
      <c r="K13771" s="68"/>
    </row>
    <row r="13772" spans="11:11">
      <c r="K13772" s="68"/>
    </row>
    <row r="13773" spans="11:11">
      <c r="K13773" s="68"/>
    </row>
    <row r="13774" spans="11:11">
      <c r="K13774" s="68"/>
    </row>
    <row r="13775" spans="11:11">
      <c r="K13775" s="68"/>
    </row>
    <row r="13776" spans="11:11">
      <c r="K13776" s="68"/>
    </row>
    <row r="13777" spans="11:11">
      <c r="K13777" s="68"/>
    </row>
    <row r="13778" spans="11:11">
      <c r="K13778" s="68"/>
    </row>
    <row r="13779" spans="11:11">
      <c r="K13779" s="68"/>
    </row>
    <row r="13780" spans="11:11">
      <c r="K13780" s="68"/>
    </row>
    <row r="13781" spans="11:11">
      <c r="K13781" s="68"/>
    </row>
    <row r="13782" spans="11:11">
      <c r="K13782" s="68"/>
    </row>
    <row r="13783" spans="11:11">
      <c r="K13783" s="68"/>
    </row>
    <row r="13784" spans="11:11">
      <c r="K13784" s="68"/>
    </row>
    <row r="13785" spans="11:11">
      <c r="K13785" s="68"/>
    </row>
    <row r="13786" spans="11:11">
      <c r="K13786" s="68"/>
    </row>
    <row r="13787" spans="11:11">
      <c r="K13787" s="68"/>
    </row>
    <row r="13788" spans="11:11">
      <c r="K13788" s="68"/>
    </row>
    <row r="13789" spans="11:11">
      <c r="K13789" s="68"/>
    </row>
    <row r="13790" spans="11:11">
      <c r="K13790" s="68"/>
    </row>
    <row r="13791" spans="11:11">
      <c r="K13791" s="68"/>
    </row>
    <row r="13792" spans="11:11">
      <c r="K13792" s="68"/>
    </row>
    <row r="13793" spans="11:11">
      <c r="K13793" s="68"/>
    </row>
    <row r="13794" spans="11:11">
      <c r="K13794" s="68"/>
    </row>
    <row r="13795" spans="11:11">
      <c r="K13795" s="68"/>
    </row>
    <row r="13796" spans="11:11">
      <c r="K13796" s="68"/>
    </row>
    <row r="13797" spans="11:11">
      <c r="K13797" s="68"/>
    </row>
    <row r="13798" spans="11:11">
      <c r="K13798" s="68"/>
    </row>
    <row r="13799" spans="11:11">
      <c r="K13799" s="68"/>
    </row>
    <row r="13800" spans="11:11">
      <c r="K13800" s="68"/>
    </row>
    <row r="13801" spans="11:11">
      <c r="K13801" s="68"/>
    </row>
    <row r="13802" spans="11:11">
      <c r="K13802" s="68"/>
    </row>
    <row r="13803" spans="11:11">
      <c r="K13803" s="68"/>
    </row>
    <row r="13804" spans="11:11">
      <c r="K13804" s="68"/>
    </row>
    <row r="13805" spans="11:11">
      <c r="K13805" s="68"/>
    </row>
    <row r="13806" spans="11:11">
      <c r="K13806" s="68"/>
    </row>
    <row r="13807" spans="11:11">
      <c r="K13807" s="68"/>
    </row>
    <row r="13808" spans="11:11">
      <c r="K13808" s="68"/>
    </row>
    <row r="13809" spans="11:11">
      <c r="K13809" s="68"/>
    </row>
    <row r="13810" spans="11:11">
      <c r="K13810" s="68"/>
    </row>
    <row r="13811" spans="11:11">
      <c r="K13811" s="68"/>
    </row>
    <row r="13812" spans="11:11">
      <c r="K13812" s="68"/>
    </row>
    <row r="13813" spans="11:11">
      <c r="K13813" s="68"/>
    </row>
    <row r="13814" spans="11:11">
      <c r="K13814" s="68"/>
    </row>
    <row r="13815" spans="11:11">
      <c r="K13815" s="68"/>
    </row>
    <row r="13816" spans="11:11">
      <c r="K13816" s="68"/>
    </row>
    <row r="13817" spans="11:11">
      <c r="K13817" s="68"/>
    </row>
    <row r="13818" spans="11:11">
      <c r="K13818" s="68"/>
    </row>
    <row r="13819" spans="11:11">
      <c r="K13819" s="68"/>
    </row>
    <row r="13820" spans="11:11">
      <c r="K13820" s="68"/>
    </row>
    <row r="13821" spans="11:11">
      <c r="K13821" s="68"/>
    </row>
    <row r="13822" spans="11:11">
      <c r="K13822" s="68"/>
    </row>
    <row r="13823" spans="11:11">
      <c r="K13823" s="68"/>
    </row>
    <row r="13824" spans="11:11">
      <c r="K13824" s="68"/>
    </row>
    <row r="13825" spans="11:11">
      <c r="K13825" s="68"/>
    </row>
    <row r="13826" spans="11:11">
      <c r="K13826" s="68"/>
    </row>
    <row r="13827" spans="11:11">
      <c r="K13827" s="68"/>
    </row>
    <row r="13828" spans="11:11">
      <c r="K13828" s="68"/>
    </row>
    <row r="13829" spans="11:11">
      <c r="K13829" s="68"/>
    </row>
    <row r="13830" spans="11:11">
      <c r="K13830" s="68"/>
    </row>
    <row r="13831" spans="11:11">
      <c r="K13831" s="68"/>
    </row>
    <row r="13832" spans="11:11">
      <c r="K13832" s="68"/>
    </row>
    <row r="13833" spans="11:11">
      <c r="K13833" s="68"/>
    </row>
    <row r="13834" spans="11:11">
      <c r="K13834" s="68"/>
    </row>
    <row r="13835" spans="11:11">
      <c r="K13835" s="68"/>
    </row>
    <row r="13836" spans="11:11">
      <c r="K13836" s="68"/>
    </row>
    <row r="13837" spans="11:11">
      <c r="K13837" s="68"/>
    </row>
    <row r="13838" spans="11:11">
      <c r="K13838" s="68"/>
    </row>
    <row r="13839" spans="11:11">
      <c r="K13839" s="68"/>
    </row>
    <row r="13840" spans="11:11">
      <c r="K13840" s="68"/>
    </row>
    <row r="13841" spans="11:11">
      <c r="K13841" s="68"/>
    </row>
    <row r="13842" spans="11:11">
      <c r="K13842" s="68"/>
    </row>
    <row r="13843" spans="11:11">
      <c r="K13843" s="68"/>
    </row>
    <row r="13844" spans="11:11">
      <c r="K13844" s="68"/>
    </row>
    <row r="13845" spans="11:11">
      <c r="K13845" s="68"/>
    </row>
    <row r="13846" spans="11:11">
      <c r="K13846" s="68"/>
    </row>
    <row r="13847" spans="11:11">
      <c r="K13847" s="68"/>
    </row>
    <row r="13848" spans="11:11">
      <c r="K13848" s="68"/>
    </row>
    <row r="13849" spans="11:11">
      <c r="K13849" s="68"/>
    </row>
    <row r="13850" spans="11:11">
      <c r="K13850" s="68"/>
    </row>
    <row r="13851" spans="11:11">
      <c r="K13851" s="68"/>
    </row>
    <row r="13852" spans="11:11">
      <c r="K13852" s="68"/>
    </row>
    <row r="13853" spans="11:11">
      <c r="K13853" s="68"/>
    </row>
    <row r="13854" spans="11:11">
      <c r="K13854" s="68"/>
    </row>
    <row r="13855" spans="11:11">
      <c r="K13855" s="68"/>
    </row>
    <row r="13856" spans="11:11">
      <c r="K13856" s="68"/>
    </row>
    <row r="13857" spans="11:11">
      <c r="K13857" s="68"/>
    </row>
    <row r="13858" spans="11:11">
      <c r="K13858" s="68"/>
    </row>
    <row r="13859" spans="11:11">
      <c r="K13859" s="68"/>
    </row>
    <row r="13860" spans="11:11">
      <c r="K13860" s="68"/>
    </row>
    <row r="13861" spans="11:11">
      <c r="K13861" s="68"/>
    </row>
    <row r="13862" spans="11:11">
      <c r="K13862" s="68"/>
    </row>
    <row r="13863" spans="11:11">
      <c r="K13863" s="68"/>
    </row>
    <row r="13864" spans="11:11">
      <c r="K13864" s="68"/>
    </row>
    <row r="13865" spans="11:11">
      <c r="K13865" s="68"/>
    </row>
    <row r="13866" spans="11:11">
      <c r="K13866" s="68"/>
    </row>
    <row r="13867" spans="11:11">
      <c r="K13867" s="68"/>
    </row>
    <row r="13868" spans="11:11">
      <c r="K13868" s="68"/>
    </row>
    <row r="13869" spans="11:11">
      <c r="K13869" s="68"/>
    </row>
    <row r="13870" spans="11:11">
      <c r="K13870" s="68"/>
    </row>
    <row r="13871" spans="11:11">
      <c r="K13871" s="68"/>
    </row>
    <row r="13872" spans="11:11">
      <c r="K13872" s="68"/>
    </row>
    <row r="13873" spans="11:11">
      <c r="K13873" s="68"/>
    </row>
    <row r="13874" spans="11:11">
      <c r="K13874" s="68"/>
    </row>
    <row r="13875" spans="11:11">
      <c r="K13875" s="68"/>
    </row>
    <row r="13876" spans="11:11">
      <c r="K13876" s="68"/>
    </row>
    <row r="13877" spans="11:11">
      <c r="K13877" s="68"/>
    </row>
    <row r="13878" spans="11:11">
      <c r="K13878" s="68"/>
    </row>
    <row r="13879" spans="11:11">
      <c r="K13879" s="68"/>
    </row>
    <row r="13880" spans="11:11">
      <c r="K13880" s="68"/>
    </row>
    <row r="13881" spans="11:11">
      <c r="K13881" s="68"/>
    </row>
    <row r="13882" spans="11:11">
      <c r="K13882" s="68"/>
    </row>
    <row r="13883" spans="11:11">
      <c r="K13883" s="68"/>
    </row>
    <row r="13884" spans="11:11">
      <c r="K13884" s="68"/>
    </row>
    <row r="13885" spans="11:11">
      <c r="K13885" s="68"/>
    </row>
    <row r="13886" spans="11:11">
      <c r="K13886" s="68"/>
    </row>
    <row r="13887" spans="11:11">
      <c r="K13887" s="68"/>
    </row>
    <row r="13888" spans="11:11">
      <c r="K13888" s="68"/>
    </row>
    <row r="13889" spans="11:11">
      <c r="K13889" s="68"/>
    </row>
    <row r="13890" spans="11:11">
      <c r="K13890" s="68"/>
    </row>
    <row r="13891" spans="11:11">
      <c r="K13891" s="68"/>
    </row>
    <row r="13892" spans="11:11">
      <c r="K13892" s="68"/>
    </row>
    <row r="13893" spans="11:11">
      <c r="K13893" s="68"/>
    </row>
    <row r="13894" spans="11:11">
      <c r="K13894" s="68"/>
    </row>
    <row r="13895" spans="11:11">
      <c r="K13895" s="68"/>
    </row>
    <row r="13896" spans="11:11">
      <c r="K13896" s="68"/>
    </row>
    <row r="13897" spans="11:11">
      <c r="K13897" s="68"/>
    </row>
    <row r="13898" spans="11:11">
      <c r="K13898" s="68"/>
    </row>
    <row r="13899" spans="11:11">
      <c r="K13899" s="68"/>
    </row>
    <row r="13900" spans="11:11">
      <c r="K13900" s="68"/>
    </row>
    <row r="13901" spans="11:11">
      <c r="K13901" s="68"/>
    </row>
    <row r="13902" spans="11:11">
      <c r="K13902" s="68"/>
    </row>
    <row r="13903" spans="11:11">
      <c r="K13903" s="68"/>
    </row>
    <row r="13904" spans="11:11">
      <c r="K13904" s="68"/>
    </row>
    <row r="13905" spans="11:11">
      <c r="K13905" s="68"/>
    </row>
    <row r="13906" spans="11:11">
      <c r="K13906" s="68"/>
    </row>
    <row r="13907" spans="11:11">
      <c r="K13907" s="68"/>
    </row>
    <row r="13908" spans="11:11">
      <c r="K13908" s="68"/>
    </row>
    <row r="13909" spans="11:11">
      <c r="K13909" s="68"/>
    </row>
    <row r="13910" spans="11:11">
      <c r="K13910" s="68"/>
    </row>
    <row r="13911" spans="11:11">
      <c r="K13911" s="68"/>
    </row>
    <row r="13912" spans="11:11">
      <c r="K13912" s="68"/>
    </row>
    <row r="13913" spans="11:11">
      <c r="K13913" s="68"/>
    </row>
    <row r="13914" spans="11:11">
      <c r="K13914" s="68"/>
    </row>
    <row r="13915" spans="11:11">
      <c r="K13915" s="68"/>
    </row>
    <row r="13916" spans="11:11">
      <c r="K13916" s="68"/>
    </row>
    <row r="13917" spans="11:11">
      <c r="K13917" s="68"/>
    </row>
    <row r="13918" spans="11:11">
      <c r="K13918" s="68"/>
    </row>
    <row r="13919" spans="11:11">
      <c r="K13919" s="68"/>
    </row>
    <row r="13920" spans="11:11">
      <c r="K13920" s="68"/>
    </row>
    <row r="13921" spans="11:11">
      <c r="K13921" s="68"/>
    </row>
    <row r="13922" spans="11:11">
      <c r="K13922" s="68"/>
    </row>
    <row r="13923" spans="11:11">
      <c r="K13923" s="68"/>
    </row>
    <row r="13924" spans="11:11">
      <c r="K13924" s="68"/>
    </row>
    <row r="13925" spans="11:11">
      <c r="K13925" s="68"/>
    </row>
    <row r="13926" spans="11:11">
      <c r="K13926" s="68"/>
    </row>
    <row r="13927" spans="11:11">
      <c r="K13927" s="68"/>
    </row>
    <row r="13928" spans="11:11">
      <c r="K13928" s="68"/>
    </row>
    <row r="13929" spans="11:11">
      <c r="K13929" s="68"/>
    </row>
    <row r="13930" spans="11:11">
      <c r="K13930" s="68"/>
    </row>
    <row r="13931" spans="11:11">
      <c r="K13931" s="68"/>
    </row>
    <row r="13932" spans="11:11">
      <c r="K13932" s="68"/>
    </row>
    <row r="13933" spans="11:11">
      <c r="K13933" s="68"/>
    </row>
    <row r="13934" spans="11:11">
      <c r="K13934" s="68"/>
    </row>
    <row r="13935" spans="11:11">
      <c r="K13935" s="68"/>
    </row>
    <row r="13936" spans="11:11">
      <c r="K13936" s="68"/>
    </row>
    <row r="13937" spans="11:11">
      <c r="K13937" s="68"/>
    </row>
    <row r="13938" spans="11:11">
      <c r="K13938" s="68"/>
    </row>
    <row r="13939" spans="11:11">
      <c r="K13939" s="68"/>
    </row>
    <row r="13940" spans="11:11">
      <c r="K13940" s="68"/>
    </row>
    <row r="13941" spans="11:11">
      <c r="K13941" s="68"/>
    </row>
    <row r="13942" spans="11:11">
      <c r="K13942" s="68"/>
    </row>
    <row r="13943" spans="11:11">
      <c r="K13943" s="68"/>
    </row>
    <row r="13944" spans="11:11">
      <c r="K13944" s="68"/>
    </row>
    <row r="13945" spans="11:11">
      <c r="K13945" s="68"/>
    </row>
    <row r="13946" spans="11:11">
      <c r="K13946" s="68"/>
    </row>
    <row r="13947" spans="11:11">
      <c r="K13947" s="68"/>
    </row>
    <row r="13948" spans="11:11">
      <c r="K13948" s="68"/>
    </row>
    <row r="13949" spans="11:11">
      <c r="K13949" s="68"/>
    </row>
    <row r="13950" spans="11:11">
      <c r="K13950" s="68"/>
    </row>
    <row r="13951" spans="11:11">
      <c r="K13951" s="68"/>
    </row>
    <row r="13952" spans="11:11">
      <c r="K13952" s="68"/>
    </row>
    <row r="13953" spans="11:11">
      <c r="K13953" s="68"/>
    </row>
    <row r="13954" spans="11:11">
      <c r="K13954" s="68"/>
    </row>
    <row r="13955" spans="11:11">
      <c r="K13955" s="68"/>
    </row>
    <row r="13956" spans="11:11">
      <c r="K13956" s="68"/>
    </row>
    <row r="13957" spans="11:11">
      <c r="K13957" s="68"/>
    </row>
    <row r="13958" spans="11:11">
      <c r="K13958" s="68"/>
    </row>
    <row r="13959" spans="11:11">
      <c r="K13959" s="68"/>
    </row>
    <row r="13960" spans="11:11">
      <c r="K13960" s="68"/>
    </row>
    <row r="13961" spans="11:11">
      <c r="K13961" s="68"/>
    </row>
    <row r="13962" spans="11:11">
      <c r="K13962" s="68"/>
    </row>
    <row r="13963" spans="11:11">
      <c r="K13963" s="68"/>
    </row>
    <row r="13964" spans="11:11">
      <c r="K13964" s="68"/>
    </row>
    <row r="13965" spans="11:11">
      <c r="K13965" s="68"/>
    </row>
    <row r="13966" spans="11:11">
      <c r="K13966" s="68"/>
    </row>
    <row r="13967" spans="11:11">
      <c r="K13967" s="68"/>
    </row>
    <row r="13968" spans="11:11">
      <c r="K13968" s="68"/>
    </row>
    <row r="13969" spans="11:11">
      <c r="K13969" s="68"/>
    </row>
    <row r="13970" spans="11:11">
      <c r="K13970" s="68"/>
    </row>
    <row r="13971" spans="11:11">
      <c r="K13971" s="68"/>
    </row>
    <row r="13972" spans="11:11">
      <c r="K13972" s="68"/>
    </row>
    <row r="13973" spans="11:11">
      <c r="K13973" s="68"/>
    </row>
    <row r="13974" spans="11:11">
      <c r="K13974" s="68"/>
    </row>
    <row r="13975" spans="11:11">
      <c r="K13975" s="68"/>
    </row>
    <row r="13976" spans="11:11">
      <c r="K13976" s="68"/>
    </row>
    <row r="13977" spans="11:11">
      <c r="K13977" s="68"/>
    </row>
    <row r="13978" spans="11:11">
      <c r="K13978" s="68"/>
    </row>
    <row r="13979" spans="11:11">
      <c r="K13979" s="68"/>
    </row>
    <row r="13980" spans="11:11">
      <c r="K13980" s="68"/>
    </row>
    <row r="13981" spans="11:11">
      <c r="K13981" s="68"/>
    </row>
    <row r="13982" spans="11:11">
      <c r="K13982" s="68"/>
    </row>
    <row r="13983" spans="11:11">
      <c r="K13983" s="68"/>
    </row>
    <row r="13984" spans="11:11">
      <c r="K13984" s="68"/>
    </row>
    <row r="13985" spans="11:11">
      <c r="K13985" s="68"/>
    </row>
    <row r="13986" spans="11:11">
      <c r="K13986" s="68"/>
    </row>
    <row r="13987" spans="11:11">
      <c r="K13987" s="68"/>
    </row>
    <row r="13988" spans="11:11">
      <c r="K13988" s="68"/>
    </row>
    <row r="13989" spans="11:11">
      <c r="K13989" s="68"/>
    </row>
    <row r="13990" spans="11:11">
      <c r="K13990" s="68"/>
    </row>
    <row r="13991" spans="11:11">
      <c r="K13991" s="68"/>
    </row>
    <row r="13992" spans="11:11">
      <c r="K13992" s="68"/>
    </row>
    <row r="13993" spans="11:11">
      <c r="K13993" s="68"/>
    </row>
    <row r="13994" spans="11:11">
      <c r="K13994" s="68"/>
    </row>
    <row r="13995" spans="11:11">
      <c r="K13995" s="68"/>
    </row>
    <row r="13996" spans="11:11">
      <c r="K13996" s="68"/>
    </row>
    <row r="13997" spans="11:11">
      <c r="K13997" s="68"/>
    </row>
    <row r="13998" spans="11:11">
      <c r="K13998" s="68"/>
    </row>
    <row r="13999" spans="11:11">
      <c r="K13999" s="68"/>
    </row>
    <row r="14000" spans="11:11">
      <c r="K14000" s="68"/>
    </row>
    <row r="14001" spans="11:11">
      <c r="K14001" s="68"/>
    </row>
    <row r="14002" spans="11:11">
      <c r="K14002" s="68"/>
    </row>
    <row r="14003" spans="11:11">
      <c r="K14003" s="68"/>
    </row>
    <row r="14004" spans="11:11">
      <c r="K14004" s="68"/>
    </row>
    <row r="14005" spans="11:11">
      <c r="K14005" s="68"/>
    </row>
    <row r="14006" spans="11:11">
      <c r="K14006" s="68"/>
    </row>
    <row r="14007" spans="11:11">
      <c r="K14007" s="68"/>
    </row>
    <row r="14008" spans="11:11">
      <c r="K14008" s="68"/>
    </row>
    <row r="14009" spans="11:11">
      <c r="K14009" s="68"/>
    </row>
    <row r="14010" spans="11:11">
      <c r="K14010" s="68"/>
    </row>
    <row r="14011" spans="11:11">
      <c r="K14011" s="68"/>
    </row>
    <row r="14012" spans="11:11">
      <c r="K14012" s="68"/>
    </row>
    <row r="14013" spans="11:11">
      <c r="K14013" s="68"/>
    </row>
    <row r="14014" spans="11:11">
      <c r="K14014" s="68"/>
    </row>
    <row r="14015" spans="11:11">
      <c r="K14015" s="68"/>
    </row>
    <row r="14016" spans="11:11">
      <c r="K14016" s="68"/>
    </row>
    <row r="14017" spans="11:11">
      <c r="K14017" s="68"/>
    </row>
    <row r="14018" spans="11:11">
      <c r="K14018" s="68"/>
    </row>
    <row r="14019" spans="11:11">
      <c r="K14019" s="68"/>
    </row>
    <row r="14020" spans="11:11">
      <c r="K14020" s="68"/>
    </row>
    <row r="14021" spans="11:11">
      <c r="K14021" s="68"/>
    </row>
    <row r="14022" spans="11:11">
      <c r="K14022" s="68"/>
    </row>
    <row r="14023" spans="11:11">
      <c r="K14023" s="68"/>
    </row>
    <row r="14024" spans="11:11">
      <c r="K14024" s="68"/>
    </row>
    <row r="14025" spans="11:11">
      <c r="K14025" s="68"/>
    </row>
    <row r="14026" spans="11:11">
      <c r="K14026" s="68"/>
    </row>
    <row r="14027" spans="11:11">
      <c r="K14027" s="68"/>
    </row>
    <row r="14028" spans="11:11">
      <c r="K14028" s="68"/>
    </row>
    <row r="14029" spans="11:11">
      <c r="K14029" s="68"/>
    </row>
    <row r="14030" spans="11:11">
      <c r="K14030" s="68"/>
    </row>
    <row r="14031" spans="11:11">
      <c r="K14031" s="68"/>
    </row>
    <row r="14032" spans="11:11">
      <c r="K14032" s="68"/>
    </row>
    <row r="14033" spans="11:11">
      <c r="K14033" s="68"/>
    </row>
    <row r="14034" spans="11:11">
      <c r="K14034" s="68"/>
    </row>
    <row r="14035" spans="11:11">
      <c r="K14035" s="68"/>
    </row>
    <row r="14036" spans="11:11">
      <c r="K14036" s="68"/>
    </row>
    <row r="14037" spans="11:11">
      <c r="K14037" s="68"/>
    </row>
    <row r="14038" spans="11:11">
      <c r="K14038" s="68"/>
    </row>
    <row r="14039" spans="11:11">
      <c r="K14039" s="68"/>
    </row>
    <row r="14040" spans="11:11">
      <c r="K14040" s="68"/>
    </row>
    <row r="14041" spans="11:11">
      <c r="K14041" s="68"/>
    </row>
    <row r="14042" spans="11:11">
      <c r="K14042" s="68"/>
    </row>
    <row r="14043" spans="11:11">
      <c r="K14043" s="68"/>
    </row>
    <row r="14044" spans="11:11">
      <c r="K14044" s="68"/>
    </row>
    <row r="14045" spans="11:11">
      <c r="K14045" s="68"/>
    </row>
    <row r="14046" spans="11:11">
      <c r="K14046" s="68"/>
    </row>
    <row r="14047" spans="11:11">
      <c r="K14047" s="68"/>
    </row>
    <row r="14048" spans="11:11">
      <c r="K14048" s="68"/>
    </row>
    <row r="14049" spans="11:11">
      <c r="K14049" s="68"/>
    </row>
    <row r="14050" spans="11:11">
      <c r="K14050" s="68"/>
    </row>
    <row r="14051" spans="11:11">
      <c r="K14051" s="68"/>
    </row>
    <row r="14052" spans="11:11">
      <c r="K14052" s="68"/>
    </row>
    <row r="14053" spans="11:11">
      <c r="K14053" s="68"/>
    </row>
    <row r="14054" spans="11:11">
      <c r="K14054" s="68"/>
    </row>
    <row r="14055" spans="11:11">
      <c r="K14055" s="68"/>
    </row>
    <row r="14056" spans="11:11">
      <c r="K14056" s="68"/>
    </row>
    <row r="14057" spans="11:11">
      <c r="K14057" s="68"/>
    </row>
    <row r="14058" spans="11:11">
      <c r="K14058" s="68"/>
    </row>
    <row r="14059" spans="11:11">
      <c r="K14059" s="68"/>
    </row>
    <row r="14060" spans="11:11">
      <c r="K14060" s="68"/>
    </row>
    <row r="14061" spans="11:11">
      <c r="K14061" s="68"/>
    </row>
    <row r="14062" spans="11:11">
      <c r="K14062" s="68"/>
    </row>
    <row r="14063" spans="11:11">
      <c r="K14063" s="68"/>
    </row>
    <row r="14064" spans="11:11">
      <c r="K14064" s="68"/>
    </row>
    <row r="14065" spans="11:11">
      <c r="K14065" s="68"/>
    </row>
    <row r="14066" spans="11:11">
      <c r="K14066" s="68"/>
    </row>
    <row r="14067" spans="11:11">
      <c r="K14067" s="68"/>
    </row>
    <row r="14068" spans="11:11">
      <c r="K14068" s="68"/>
    </row>
    <row r="14069" spans="11:11">
      <c r="K14069" s="68"/>
    </row>
    <row r="14070" spans="11:11">
      <c r="K14070" s="68"/>
    </row>
    <row r="14071" spans="11:11">
      <c r="K14071" s="68"/>
    </row>
    <row r="14072" spans="11:11">
      <c r="K14072" s="68"/>
    </row>
    <row r="14073" spans="11:11">
      <c r="K14073" s="68"/>
    </row>
    <row r="14074" spans="11:11">
      <c r="K14074" s="68"/>
    </row>
    <row r="14075" spans="11:11">
      <c r="K14075" s="68"/>
    </row>
    <row r="14076" spans="11:11">
      <c r="K14076" s="68"/>
    </row>
    <row r="14077" spans="11:11">
      <c r="K14077" s="68"/>
    </row>
    <row r="14078" spans="11:11">
      <c r="K14078" s="68"/>
    </row>
    <row r="14079" spans="11:11">
      <c r="K14079" s="68"/>
    </row>
    <row r="14080" spans="11:11">
      <c r="K14080" s="68"/>
    </row>
    <row r="14081" spans="11:11">
      <c r="K14081" s="68"/>
    </row>
    <row r="14082" spans="11:11">
      <c r="K14082" s="68"/>
    </row>
    <row r="14083" spans="11:11">
      <c r="K14083" s="68"/>
    </row>
    <row r="14084" spans="11:11">
      <c r="K14084" s="68"/>
    </row>
    <row r="14085" spans="11:11">
      <c r="K14085" s="68"/>
    </row>
    <row r="14086" spans="11:11">
      <c r="K14086" s="68"/>
    </row>
    <row r="14087" spans="11:11">
      <c r="K14087" s="68"/>
    </row>
    <row r="14088" spans="11:11">
      <c r="K14088" s="68"/>
    </row>
    <row r="14089" spans="11:11">
      <c r="K14089" s="68"/>
    </row>
    <row r="14090" spans="11:11">
      <c r="K14090" s="68"/>
    </row>
    <row r="14091" spans="11:11">
      <c r="K14091" s="68"/>
    </row>
    <row r="14092" spans="11:11">
      <c r="K14092" s="68"/>
    </row>
    <row r="14093" spans="11:11">
      <c r="K14093" s="68"/>
    </row>
    <row r="14094" spans="11:11">
      <c r="K14094" s="68"/>
    </row>
    <row r="14095" spans="11:11">
      <c r="K14095" s="68"/>
    </row>
    <row r="14096" spans="11:11">
      <c r="K14096" s="68"/>
    </row>
    <row r="14097" spans="11:11">
      <c r="K14097" s="68"/>
    </row>
    <row r="14098" spans="11:11">
      <c r="K14098" s="68"/>
    </row>
    <row r="14099" spans="11:11">
      <c r="K14099" s="68"/>
    </row>
    <row r="14100" spans="11:11">
      <c r="K14100" s="68"/>
    </row>
    <row r="14101" spans="11:11">
      <c r="K14101" s="68"/>
    </row>
    <row r="14102" spans="11:11">
      <c r="K14102" s="68"/>
    </row>
    <row r="14103" spans="11:11">
      <c r="K14103" s="68"/>
    </row>
    <row r="14104" spans="11:11">
      <c r="K14104" s="68"/>
    </row>
    <row r="14105" spans="11:11">
      <c r="K14105" s="68"/>
    </row>
    <row r="14106" spans="11:11">
      <c r="K14106" s="68"/>
    </row>
    <row r="14107" spans="11:11">
      <c r="K14107" s="68"/>
    </row>
    <row r="14108" spans="11:11">
      <c r="K14108" s="68"/>
    </row>
    <row r="14109" spans="11:11">
      <c r="K14109" s="68"/>
    </row>
    <row r="14110" spans="11:11">
      <c r="K14110" s="68"/>
    </row>
    <row r="14111" spans="11:11">
      <c r="K14111" s="68"/>
    </row>
    <row r="14112" spans="11:11">
      <c r="K14112" s="68"/>
    </row>
    <row r="14113" spans="11:11">
      <c r="K14113" s="68"/>
    </row>
    <row r="14114" spans="11:11">
      <c r="K14114" s="68"/>
    </row>
    <row r="14115" spans="11:11">
      <c r="K14115" s="68"/>
    </row>
    <row r="14116" spans="11:11">
      <c r="K14116" s="68"/>
    </row>
    <row r="14117" spans="11:11">
      <c r="K14117" s="68"/>
    </row>
    <row r="14118" spans="11:11">
      <c r="K14118" s="68"/>
    </row>
    <row r="14119" spans="11:11">
      <c r="K14119" s="68"/>
    </row>
    <row r="14120" spans="11:11">
      <c r="K14120" s="68"/>
    </row>
    <row r="14121" spans="11:11">
      <c r="K14121" s="68"/>
    </row>
    <row r="14122" spans="11:11">
      <c r="K14122" s="68"/>
    </row>
    <row r="14123" spans="11:11">
      <c r="K14123" s="68"/>
    </row>
    <row r="14124" spans="11:11">
      <c r="K14124" s="68"/>
    </row>
    <row r="14125" spans="11:11">
      <c r="K14125" s="68"/>
    </row>
    <row r="14126" spans="11:11">
      <c r="K14126" s="68"/>
    </row>
    <row r="14127" spans="11:11">
      <c r="K14127" s="68"/>
    </row>
    <row r="14128" spans="11:11">
      <c r="K14128" s="68"/>
    </row>
    <row r="14129" spans="11:11">
      <c r="K14129" s="68"/>
    </row>
    <row r="14130" spans="11:11">
      <c r="K14130" s="68"/>
    </row>
    <row r="14131" spans="11:11">
      <c r="K14131" s="68"/>
    </row>
    <row r="14132" spans="11:11">
      <c r="K14132" s="68"/>
    </row>
    <row r="14133" spans="11:11">
      <c r="K14133" s="68"/>
    </row>
    <row r="14134" spans="11:11">
      <c r="K14134" s="68"/>
    </row>
    <row r="14135" spans="11:11">
      <c r="K14135" s="68"/>
    </row>
    <row r="14136" spans="11:11">
      <c r="K14136" s="68"/>
    </row>
    <row r="14137" spans="11:11">
      <c r="K14137" s="68"/>
    </row>
    <row r="14138" spans="11:11">
      <c r="K14138" s="68"/>
    </row>
    <row r="14139" spans="11:11">
      <c r="K14139" s="68"/>
    </row>
    <row r="14140" spans="11:11">
      <c r="K14140" s="68"/>
    </row>
    <row r="14141" spans="11:11">
      <c r="K14141" s="68"/>
    </row>
    <row r="14142" spans="11:11">
      <c r="K14142" s="68"/>
    </row>
    <row r="14143" spans="11:11">
      <c r="K14143" s="68"/>
    </row>
    <row r="14144" spans="11:11">
      <c r="K14144" s="68"/>
    </row>
    <row r="14145" spans="11:11">
      <c r="K14145" s="68"/>
    </row>
    <row r="14146" spans="11:11">
      <c r="K14146" s="68"/>
    </row>
    <row r="14147" spans="11:11">
      <c r="K14147" s="68"/>
    </row>
    <row r="14148" spans="11:11">
      <c r="K14148" s="68"/>
    </row>
    <row r="14149" spans="11:11">
      <c r="K14149" s="68"/>
    </row>
    <row r="14150" spans="11:11">
      <c r="K14150" s="68"/>
    </row>
    <row r="14151" spans="11:11">
      <c r="K14151" s="68"/>
    </row>
    <row r="14152" spans="11:11">
      <c r="K14152" s="68"/>
    </row>
    <row r="14153" spans="11:11">
      <c r="K14153" s="68"/>
    </row>
    <row r="14154" spans="11:11">
      <c r="K14154" s="68"/>
    </row>
    <row r="14155" spans="11:11">
      <c r="K14155" s="68"/>
    </row>
    <row r="14156" spans="11:11">
      <c r="K14156" s="68"/>
    </row>
    <row r="14157" spans="11:11">
      <c r="K14157" s="68"/>
    </row>
    <row r="14158" spans="11:11">
      <c r="K14158" s="68"/>
    </row>
    <row r="14159" spans="11:11">
      <c r="K14159" s="68"/>
    </row>
    <row r="14160" spans="11:11">
      <c r="K14160" s="68"/>
    </row>
    <row r="14161" spans="11:11">
      <c r="K14161" s="68"/>
    </row>
    <row r="14162" spans="11:11">
      <c r="K14162" s="68"/>
    </row>
    <row r="14163" spans="11:11">
      <c r="K14163" s="68"/>
    </row>
    <row r="14164" spans="11:11">
      <c r="K14164" s="68"/>
    </row>
    <row r="14165" spans="11:11">
      <c r="K14165" s="68"/>
    </row>
    <row r="14166" spans="11:11">
      <c r="K14166" s="68"/>
    </row>
    <row r="14167" spans="11:11">
      <c r="K14167" s="68"/>
    </row>
    <row r="14168" spans="11:11">
      <c r="K14168" s="68"/>
    </row>
    <row r="14169" spans="11:11">
      <c r="K14169" s="68"/>
    </row>
    <row r="14170" spans="11:11">
      <c r="K14170" s="68"/>
    </row>
    <row r="14171" spans="11:11">
      <c r="K14171" s="68"/>
    </row>
    <row r="14172" spans="11:11">
      <c r="K14172" s="68"/>
    </row>
    <row r="14173" spans="11:11">
      <c r="K14173" s="68"/>
    </row>
    <row r="14174" spans="11:11">
      <c r="K14174" s="68"/>
    </row>
    <row r="14175" spans="11:11">
      <c r="K14175" s="68"/>
    </row>
    <row r="14176" spans="11:11">
      <c r="K14176" s="68"/>
    </row>
    <row r="14177" spans="11:11">
      <c r="K14177" s="68"/>
    </row>
    <row r="14178" spans="11:11">
      <c r="K14178" s="68"/>
    </row>
    <row r="14179" spans="11:11">
      <c r="K14179" s="68"/>
    </row>
    <row r="14180" spans="11:11">
      <c r="K14180" s="68"/>
    </row>
    <row r="14181" spans="11:11">
      <c r="K14181" s="68"/>
    </row>
    <row r="14182" spans="11:11">
      <c r="K14182" s="68"/>
    </row>
    <row r="14183" spans="11:11">
      <c r="K14183" s="68"/>
    </row>
    <row r="14184" spans="11:11">
      <c r="K14184" s="68"/>
    </row>
    <row r="14185" spans="11:11">
      <c r="K14185" s="68"/>
    </row>
    <row r="14186" spans="11:11">
      <c r="K14186" s="68"/>
    </row>
    <row r="14187" spans="11:11">
      <c r="K14187" s="68"/>
    </row>
    <row r="14188" spans="11:11">
      <c r="K14188" s="68"/>
    </row>
    <row r="14189" spans="11:11">
      <c r="K14189" s="68"/>
    </row>
    <row r="14190" spans="11:11">
      <c r="K14190" s="68"/>
    </row>
    <row r="14191" spans="11:11">
      <c r="K14191" s="68"/>
    </row>
    <row r="14192" spans="11:11">
      <c r="K14192" s="68"/>
    </row>
    <row r="14193" spans="11:11">
      <c r="K14193" s="68"/>
    </row>
    <row r="14194" spans="11:11">
      <c r="K14194" s="68"/>
    </row>
    <row r="14195" spans="11:11">
      <c r="K14195" s="68"/>
    </row>
    <row r="14196" spans="11:11">
      <c r="K14196" s="68"/>
    </row>
    <row r="14197" spans="11:11">
      <c r="K14197" s="68"/>
    </row>
    <row r="14198" spans="11:11">
      <c r="K14198" s="68"/>
    </row>
    <row r="14199" spans="11:11">
      <c r="K14199" s="68"/>
    </row>
    <row r="14200" spans="11:11">
      <c r="K14200" s="68"/>
    </row>
    <row r="14201" spans="11:11">
      <c r="K14201" s="68"/>
    </row>
    <row r="14202" spans="11:11">
      <c r="K14202" s="68"/>
    </row>
    <row r="14203" spans="11:11">
      <c r="K14203" s="68"/>
    </row>
    <row r="14204" spans="11:11">
      <c r="K14204" s="68"/>
    </row>
    <row r="14205" spans="11:11">
      <c r="K14205" s="68"/>
    </row>
    <row r="14206" spans="11:11">
      <c r="K14206" s="68"/>
    </row>
    <row r="14207" spans="11:11">
      <c r="K14207" s="68"/>
    </row>
    <row r="14208" spans="11:11">
      <c r="K14208" s="68"/>
    </row>
    <row r="14209" spans="11:11">
      <c r="K14209" s="68"/>
    </row>
    <row r="14210" spans="11:11">
      <c r="K14210" s="68"/>
    </row>
    <row r="14211" spans="11:11">
      <c r="K14211" s="68"/>
    </row>
    <row r="14212" spans="11:11">
      <c r="K14212" s="68"/>
    </row>
    <row r="14213" spans="11:11">
      <c r="K14213" s="68"/>
    </row>
    <row r="14214" spans="11:11">
      <c r="K14214" s="68"/>
    </row>
    <row r="14215" spans="11:11">
      <c r="K14215" s="68"/>
    </row>
    <row r="14216" spans="11:11">
      <c r="K14216" s="68"/>
    </row>
    <row r="14217" spans="11:11">
      <c r="K14217" s="68"/>
    </row>
    <row r="14218" spans="11:11">
      <c r="K14218" s="68"/>
    </row>
    <row r="14219" spans="11:11">
      <c r="K14219" s="68"/>
    </row>
    <row r="14220" spans="11:11">
      <c r="K14220" s="68"/>
    </row>
    <row r="14221" spans="11:11">
      <c r="K14221" s="68"/>
    </row>
    <row r="14222" spans="11:11">
      <c r="K14222" s="68"/>
    </row>
    <row r="14223" spans="11:11">
      <c r="K14223" s="68"/>
    </row>
    <row r="14224" spans="11:11">
      <c r="K14224" s="68"/>
    </row>
    <row r="14225" spans="11:11">
      <c r="K14225" s="68"/>
    </row>
    <row r="14226" spans="11:11">
      <c r="K14226" s="68"/>
    </row>
    <row r="14227" spans="11:11">
      <c r="K14227" s="68"/>
    </row>
    <row r="14228" spans="11:11">
      <c r="K14228" s="68"/>
    </row>
    <row r="14229" spans="11:11">
      <c r="K14229" s="68"/>
    </row>
    <row r="14230" spans="11:11">
      <c r="K14230" s="68"/>
    </row>
    <row r="14231" spans="11:11">
      <c r="K14231" s="68"/>
    </row>
    <row r="14232" spans="11:11">
      <c r="K14232" s="68"/>
    </row>
    <row r="14233" spans="11:11">
      <c r="K14233" s="68"/>
    </row>
    <row r="14234" spans="11:11">
      <c r="K14234" s="68"/>
    </row>
    <row r="14235" spans="11:11">
      <c r="K14235" s="68"/>
    </row>
    <row r="14236" spans="11:11">
      <c r="K14236" s="68"/>
    </row>
    <row r="14237" spans="11:11">
      <c r="K14237" s="68"/>
    </row>
    <row r="14238" spans="11:11">
      <c r="K14238" s="68"/>
    </row>
    <row r="14239" spans="11:11">
      <c r="K14239" s="68"/>
    </row>
    <row r="14240" spans="11:11">
      <c r="K14240" s="68"/>
    </row>
    <row r="14241" spans="11:11">
      <c r="K14241" s="68"/>
    </row>
    <row r="14242" spans="11:11">
      <c r="K14242" s="68"/>
    </row>
    <row r="14243" spans="11:11">
      <c r="K14243" s="68"/>
    </row>
    <row r="14244" spans="11:11">
      <c r="K14244" s="68"/>
    </row>
    <row r="14245" spans="11:11">
      <c r="K14245" s="68"/>
    </row>
    <row r="14246" spans="11:11">
      <c r="K14246" s="68"/>
    </row>
    <row r="14247" spans="11:11">
      <c r="K14247" s="68"/>
    </row>
    <row r="14248" spans="11:11">
      <c r="K14248" s="68"/>
    </row>
    <row r="14249" spans="11:11">
      <c r="K14249" s="68"/>
    </row>
    <row r="14250" spans="11:11">
      <c r="K14250" s="68"/>
    </row>
    <row r="14251" spans="11:11">
      <c r="K14251" s="68"/>
    </row>
    <row r="14252" spans="11:11">
      <c r="K14252" s="68"/>
    </row>
    <row r="14253" spans="11:11">
      <c r="K14253" s="68"/>
    </row>
    <row r="14254" spans="11:11">
      <c r="K14254" s="68"/>
    </row>
    <row r="14255" spans="11:11">
      <c r="K14255" s="68"/>
    </row>
    <row r="14256" spans="11:11">
      <c r="K14256" s="68"/>
    </row>
    <row r="14257" spans="11:11">
      <c r="K14257" s="68"/>
    </row>
    <row r="14258" spans="11:11">
      <c r="K14258" s="68"/>
    </row>
    <row r="14259" spans="11:11">
      <c r="K14259" s="68"/>
    </row>
    <row r="14260" spans="11:11">
      <c r="K14260" s="68"/>
    </row>
    <row r="14261" spans="11:11">
      <c r="K14261" s="68"/>
    </row>
    <row r="14262" spans="11:11">
      <c r="K14262" s="68"/>
    </row>
    <row r="14263" spans="11:11">
      <c r="K14263" s="68"/>
    </row>
    <row r="14264" spans="11:11">
      <c r="K14264" s="68"/>
    </row>
    <row r="14265" spans="11:11">
      <c r="K14265" s="68"/>
    </row>
    <row r="14266" spans="11:11">
      <c r="K14266" s="68"/>
    </row>
    <row r="14267" spans="11:11">
      <c r="K14267" s="68"/>
    </row>
    <row r="14268" spans="11:11">
      <c r="K14268" s="68"/>
    </row>
    <row r="14269" spans="11:11">
      <c r="K14269" s="68"/>
    </row>
    <row r="14270" spans="11:11">
      <c r="K14270" s="68"/>
    </row>
    <row r="14271" spans="11:11">
      <c r="K14271" s="68"/>
    </row>
    <row r="14272" spans="11:11">
      <c r="K14272" s="68"/>
    </row>
    <row r="14273" spans="11:11">
      <c r="K14273" s="68"/>
    </row>
    <row r="14274" spans="11:11">
      <c r="K14274" s="68"/>
    </row>
    <row r="14275" spans="11:11">
      <c r="K14275" s="68"/>
    </row>
    <row r="14276" spans="11:11">
      <c r="K14276" s="68"/>
    </row>
    <row r="14277" spans="11:11">
      <c r="K14277" s="68"/>
    </row>
    <row r="14278" spans="11:11">
      <c r="K14278" s="68"/>
    </row>
    <row r="14279" spans="11:11">
      <c r="K14279" s="68"/>
    </row>
    <row r="14280" spans="11:11">
      <c r="K14280" s="68"/>
    </row>
    <row r="14281" spans="11:11">
      <c r="K14281" s="68"/>
    </row>
    <row r="14282" spans="11:11">
      <c r="K14282" s="68"/>
    </row>
    <row r="14283" spans="11:11">
      <c r="K14283" s="68"/>
    </row>
    <row r="14284" spans="11:11">
      <c r="K14284" s="68"/>
    </row>
    <row r="14285" spans="11:11">
      <c r="K14285" s="68"/>
    </row>
    <row r="14286" spans="11:11">
      <c r="K14286" s="68"/>
    </row>
    <row r="14287" spans="11:11">
      <c r="K14287" s="68"/>
    </row>
    <row r="14288" spans="11:11">
      <c r="K14288" s="68"/>
    </row>
    <row r="14289" spans="11:11">
      <c r="K14289" s="68"/>
    </row>
    <row r="14290" spans="11:11">
      <c r="K14290" s="68"/>
    </row>
    <row r="14291" spans="11:11">
      <c r="K14291" s="68"/>
    </row>
    <row r="14292" spans="11:11">
      <c r="K14292" s="68"/>
    </row>
    <row r="14293" spans="11:11">
      <c r="K14293" s="68"/>
    </row>
    <row r="14294" spans="11:11">
      <c r="K14294" s="68"/>
    </row>
    <row r="14295" spans="11:11">
      <c r="K14295" s="68"/>
    </row>
    <row r="14296" spans="11:11">
      <c r="K14296" s="68"/>
    </row>
    <row r="14297" spans="11:11">
      <c r="K14297" s="68"/>
    </row>
    <row r="14298" spans="11:11">
      <c r="K14298" s="68"/>
    </row>
    <row r="14299" spans="11:11">
      <c r="K14299" s="68"/>
    </row>
    <row r="14300" spans="11:11">
      <c r="K14300" s="68"/>
    </row>
    <row r="14301" spans="11:11">
      <c r="K14301" s="68"/>
    </row>
    <row r="14302" spans="11:11">
      <c r="K14302" s="68"/>
    </row>
    <row r="14303" spans="11:11">
      <c r="K14303" s="68"/>
    </row>
    <row r="14304" spans="11:11">
      <c r="K14304" s="68"/>
    </row>
    <row r="14305" spans="11:11">
      <c r="K14305" s="68"/>
    </row>
    <row r="14306" spans="11:11">
      <c r="K14306" s="68"/>
    </row>
    <row r="14307" spans="11:11">
      <c r="K14307" s="68"/>
    </row>
    <row r="14308" spans="11:11">
      <c r="K14308" s="68"/>
    </row>
    <row r="14309" spans="11:11">
      <c r="K14309" s="68"/>
    </row>
    <row r="14310" spans="11:11">
      <c r="K14310" s="68"/>
    </row>
    <row r="14311" spans="11:11">
      <c r="K14311" s="68"/>
    </row>
    <row r="14312" spans="11:11">
      <c r="K14312" s="68"/>
    </row>
    <row r="14313" spans="11:11">
      <c r="K14313" s="68"/>
    </row>
    <row r="14314" spans="11:11">
      <c r="K14314" s="68"/>
    </row>
    <row r="14315" spans="11:11">
      <c r="K14315" s="68"/>
    </row>
    <row r="14316" spans="11:11">
      <c r="K14316" s="68"/>
    </row>
    <row r="14317" spans="11:11">
      <c r="K14317" s="68"/>
    </row>
    <row r="14318" spans="11:11">
      <c r="K14318" s="68"/>
    </row>
    <row r="14319" spans="11:11">
      <c r="K14319" s="68"/>
    </row>
    <row r="14320" spans="11:11">
      <c r="K14320" s="68"/>
    </row>
    <row r="14321" spans="11:11">
      <c r="K14321" s="68"/>
    </row>
    <row r="14322" spans="11:11">
      <c r="K14322" s="68"/>
    </row>
    <row r="14323" spans="11:11">
      <c r="K14323" s="68"/>
    </row>
    <row r="14324" spans="11:11">
      <c r="K14324" s="68"/>
    </row>
    <row r="14325" spans="11:11">
      <c r="K14325" s="68"/>
    </row>
    <row r="14326" spans="11:11">
      <c r="K14326" s="68"/>
    </row>
    <row r="14327" spans="11:11">
      <c r="K14327" s="68"/>
    </row>
    <row r="14328" spans="11:11">
      <c r="K14328" s="68"/>
    </row>
    <row r="14329" spans="11:11">
      <c r="K14329" s="68"/>
    </row>
    <row r="14330" spans="11:11">
      <c r="K14330" s="68"/>
    </row>
    <row r="14331" spans="11:11">
      <c r="K14331" s="68"/>
    </row>
    <row r="14332" spans="11:11">
      <c r="K14332" s="68"/>
    </row>
    <row r="14333" spans="11:11">
      <c r="K14333" s="68"/>
    </row>
    <row r="14334" spans="11:11">
      <c r="K14334" s="68"/>
    </row>
    <row r="14335" spans="11:11">
      <c r="K14335" s="68"/>
    </row>
    <row r="14336" spans="11:11">
      <c r="K14336" s="68"/>
    </row>
    <row r="14337" spans="11:11">
      <c r="K14337" s="68"/>
    </row>
    <row r="14338" spans="11:11">
      <c r="K14338" s="68"/>
    </row>
    <row r="14339" spans="11:11">
      <c r="K14339" s="68"/>
    </row>
    <row r="14340" spans="11:11">
      <c r="K14340" s="68"/>
    </row>
    <row r="14341" spans="11:11">
      <c r="K14341" s="68"/>
    </row>
    <row r="14342" spans="11:11">
      <c r="K14342" s="68"/>
    </row>
    <row r="14343" spans="11:11">
      <c r="K14343" s="68"/>
    </row>
    <row r="14344" spans="11:11">
      <c r="K14344" s="68"/>
    </row>
    <row r="14345" spans="11:11">
      <c r="K14345" s="68"/>
    </row>
    <row r="14346" spans="11:11">
      <c r="K14346" s="68"/>
    </row>
    <row r="14347" spans="11:11">
      <c r="K14347" s="68"/>
    </row>
    <row r="14348" spans="11:11">
      <c r="K14348" s="68"/>
    </row>
    <row r="14349" spans="11:11">
      <c r="K14349" s="68"/>
    </row>
    <row r="14350" spans="11:11">
      <c r="K14350" s="68"/>
    </row>
    <row r="14351" spans="11:11">
      <c r="K14351" s="68"/>
    </row>
    <row r="14352" spans="11:11">
      <c r="K14352" s="68"/>
    </row>
    <row r="14353" spans="11:11">
      <c r="K14353" s="68"/>
    </row>
    <row r="14354" spans="11:11">
      <c r="K14354" s="68"/>
    </row>
    <row r="14355" spans="11:11">
      <c r="K14355" s="68"/>
    </row>
    <row r="14356" spans="11:11">
      <c r="K14356" s="68"/>
    </row>
    <row r="14357" spans="11:11">
      <c r="K14357" s="68"/>
    </row>
    <row r="14358" spans="11:11">
      <c r="K14358" s="68"/>
    </row>
    <row r="14359" spans="11:11">
      <c r="K14359" s="68"/>
    </row>
    <row r="14360" spans="11:11">
      <c r="K14360" s="68"/>
    </row>
    <row r="14361" spans="11:11">
      <c r="K14361" s="68"/>
    </row>
    <row r="14362" spans="11:11">
      <c r="K14362" s="68"/>
    </row>
    <row r="14363" spans="11:11">
      <c r="K14363" s="68"/>
    </row>
    <row r="14364" spans="11:11">
      <c r="K14364" s="68"/>
    </row>
    <row r="14365" spans="11:11">
      <c r="K14365" s="68"/>
    </row>
    <row r="14366" spans="11:11">
      <c r="K14366" s="68"/>
    </row>
    <row r="14367" spans="11:11">
      <c r="K14367" s="68"/>
    </row>
    <row r="14368" spans="11:11">
      <c r="K14368" s="68"/>
    </row>
    <row r="14369" spans="11:11">
      <c r="K14369" s="68"/>
    </row>
    <row r="14370" spans="11:11">
      <c r="K14370" s="68"/>
    </row>
    <row r="14371" spans="11:11">
      <c r="K14371" s="68"/>
    </row>
    <row r="14372" spans="11:11">
      <c r="K14372" s="68"/>
    </row>
    <row r="14373" spans="11:11">
      <c r="K14373" s="68"/>
    </row>
    <row r="14374" spans="11:11">
      <c r="K14374" s="68"/>
    </row>
    <row r="14375" spans="11:11">
      <c r="K14375" s="68"/>
    </row>
    <row r="14376" spans="11:11">
      <c r="K14376" s="68"/>
    </row>
    <row r="14377" spans="11:11">
      <c r="K14377" s="68"/>
    </row>
    <row r="14378" spans="11:11">
      <c r="K14378" s="68"/>
    </row>
    <row r="14379" spans="11:11">
      <c r="K14379" s="68"/>
    </row>
    <row r="14380" spans="11:11">
      <c r="K14380" s="68"/>
    </row>
    <row r="14381" spans="11:11">
      <c r="K14381" s="68"/>
    </row>
    <row r="14382" spans="11:11">
      <c r="K14382" s="68"/>
    </row>
    <row r="14383" spans="11:11">
      <c r="K14383" s="68"/>
    </row>
    <row r="14384" spans="11:11">
      <c r="K14384" s="68"/>
    </row>
    <row r="14385" spans="11:11">
      <c r="K14385" s="68"/>
    </row>
    <row r="14386" spans="11:11">
      <c r="K14386" s="68"/>
    </row>
    <row r="14387" spans="11:11">
      <c r="K14387" s="68"/>
    </row>
    <row r="14388" spans="11:11">
      <c r="K14388" s="68"/>
    </row>
    <row r="14389" spans="11:11">
      <c r="K14389" s="68"/>
    </row>
    <row r="14390" spans="11:11">
      <c r="K14390" s="68"/>
    </row>
    <row r="14391" spans="11:11">
      <c r="K14391" s="68"/>
    </row>
    <row r="14392" spans="11:11">
      <c r="K14392" s="68"/>
    </row>
    <row r="14393" spans="11:11">
      <c r="K14393" s="68"/>
    </row>
    <row r="14394" spans="11:11">
      <c r="K14394" s="68"/>
    </row>
    <row r="14395" spans="11:11">
      <c r="K14395" s="68"/>
    </row>
    <row r="14396" spans="11:11">
      <c r="K14396" s="68"/>
    </row>
    <row r="14397" spans="11:11">
      <c r="K14397" s="68"/>
    </row>
    <row r="14398" spans="11:11">
      <c r="K14398" s="68"/>
    </row>
    <row r="14399" spans="11:11">
      <c r="K14399" s="68"/>
    </row>
    <row r="14400" spans="11:11">
      <c r="K14400" s="68"/>
    </row>
    <row r="14401" spans="11:11">
      <c r="K14401" s="68"/>
    </row>
    <row r="14402" spans="11:11">
      <c r="K14402" s="68"/>
    </row>
    <row r="14403" spans="11:11">
      <c r="K14403" s="68"/>
    </row>
    <row r="14404" spans="11:11">
      <c r="K14404" s="68"/>
    </row>
    <row r="14405" spans="11:11">
      <c r="K14405" s="68"/>
    </row>
    <row r="14406" spans="11:11">
      <c r="K14406" s="68"/>
    </row>
    <row r="14407" spans="11:11">
      <c r="K14407" s="68"/>
    </row>
    <row r="14408" spans="11:11">
      <c r="K14408" s="68"/>
    </row>
    <row r="14409" spans="11:11">
      <c r="K14409" s="68"/>
    </row>
    <row r="14410" spans="11:11">
      <c r="K14410" s="68"/>
    </row>
    <row r="14411" spans="11:11">
      <c r="K14411" s="68"/>
    </row>
    <row r="14412" spans="11:11">
      <c r="K14412" s="68"/>
    </row>
    <row r="14413" spans="11:11">
      <c r="K14413" s="68"/>
    </row>
    <row r="14414" spans="11:11">
      <c r="K14414" s="68"/>
    </row>
    <row r="14415" spans="11:11">
      <c r="K14415" s="68"/>
    </row>
    <row r="14416" spans="11:11">
      <c r="K14416" s="68"/>
    </row>
    <row r="14417" spans="11:11">
      <c r="K14417" s="68"/>
    </row>
    <row r="14418" spans="11:11">
      <c r="K14418" s="68"/>
    </row>
    <row r="14419" spans="11:11">
      <c r="K14419" s="68"/>
    </row>
    <row r="14420" spans="11:11">
      <c r="K14420" s="68"/>
    </row>
    <row r="14421" spans="11:11">
      <c r="K14421" s="68"/>
    </row>
    <row r="14422" spans="11:11">
      <c r="K14422" s="68"/>
    </row>
    <row r="14423" spans="11:11">
      <c r="K14423" s="68"/>
    </row>
    <row r="14424" spans="11:11">
      <c r="K14424" s="68"/>
    </row>
    <row r="14425" spans="11:11">
      <c r="K14425" s="68"/>
    </row>
    <row r="14426" spans="11:11">
      <c r="K14426" s="68"/>
    </row>
    <row r="14427" spans="11:11">
      <c r="K14427" s="68"/>
    </row>
    <row r="14428" spans="11:11">
      <c r="K14428" s="68"/>
    </row>
    <row r="14429" spans="11:11">
      <c r="K14429" s="68"/>
    </row>
    <row r="14430" spans="11:11">
      <c r="K14430" s="68"/>
    </row>
    <row r="14431" spans="11:11">
      <c r="K14431" s="68"/>
    </row>
    <row r="14432" spans="11:11">
      <c r="K14432" s="68"/>
    </row>
    <row r="14433" spans="11:11">
      <c r="K14433" s="68"/>
    </row>
    <row r="14434" spans="11:11">
      <c r="K14434" s="68"/>
    </row>
    <row r="14435" spans="11:11">
      <c r="K14435" s="68"/>
    </row>
    <row r="14436" spans="11:11">
      <c r="K14436" s="68"/>
    </row>
    <row r="14437" spans="11:11">
      <c r="K14437" s="68"/>
    </row>
    <row r="14438" spans="11:11">
      <c r="K14438" s="68"/>
    </row>
    <row r="14439" spans="11:11">
      <c r="K14439" s="68"/>
    </row>
    <row r="14440" spans="11:11">
      <c r="K14440" s="68"/>
    </row>
    <row r="14441" spans="11:11">
      <c r="K14441" s="68"/>
    </row>
    <row r="14442" spans="11:11">
      <c r="K14442" s="68"/>
    </row>
    <row r="14443" spans="11:11">
      <c r="K14443" s="68"/>
    </row>
    <row r="14444" spans="11:11">
      <c r="K14444" s="68"/>
    </row>
    <row r="14445" spans="11:11">
      <c r="K14445" s="68"/>
    </row>
    <row r="14446" spans="11:11">
      <c r="K14446" s="68"/>
    </row>
    <row r="14447" spans="11:11">
      <c r="K14447" s="68"/>
    </row>
    <row r="14448" spans="11:11">
      <c r="K14448" s="68"/>
    </row>
    <row r="14449" spans="11:11">
      <c r="K14449" s="68"/>
    </row>
    <row r="14450" spans="11:11">
      <c r="K14450" s="68"/>
    </row>
    <row r="14451" spans="11:11">
      <c r="K14451" s="68"/>
    </row>
    <row r="14452" spans="11:11">
      <c r="K14452" s="68"/>
    </row>
    <row r="14453" spans="11:11">
      <c r="K14453" s="68"/>
    </row>
    <row r="14454" spans="11:11">
      <c r="K14454" s="68"/>
    </row>
    <row r="14455" spans="11:11">
      <c r="K14455" s="68"/>
    </row>
    <row r="14456" spans="11:11">
      <c r="K14456" s="68"/>
    </row>
    <row r="14457" spans="11:11">
      <c r="K14457" s="68"/>
    </row>
    <row r="14458" spans="11:11">
      <c r="K14458" s="68"/>
    </row>
    <row r="14459" spans="11:11">
      <c r="K14459" s="68"/>
    </row>
    <row r="14460" spans="11:11">
      <c r="K14460" s="68"/>
    </row>
    <row r="14461" spans="11:11">
      <c r="K14461" s="68"/>
    </row>
    <row r="14462" spans="11:11">
      <c r="K14462" s="68"/>
    </row>
    <row r="14463" spans="11:11">
      <c r="K14463" s="68"/>
    </row>
    <row r="14464" spans="11:11">
      <c r="K14464" s="68"/>
    </row>
    <row r="14465" spans="11:11">
      <c r="K14465" s="68"/>
    </row>
    <row r="14466" spans="11:11">
      <c r="K14466" s="68"/>
    </row>
    <row r="14467" spans="11:11">
      <c r="K14467" s="68"/>
    </row>
    <row r="14468" spans="11:11">
      <c r="K14468" s="68"/>
    </row>
    <row r="14469" spans="11:11">
      <c r="K14469" s="68"/>
    </row>
    <row r="14470" spans="11:11">
      <c r="K14470" s="68"/>
    </row>
    <row r="14471" spans="11:11">
      <c r="K14471" s="68"/>
    </row>
    <row r="14472" spans="11:11">
      <c r="K14472" s="68"/>
    </row>
    <row r="14473" spans="11:11">
      <c r="K14473" s="68"/>
    </row>
    <row r="14474" spans="11:11">
      <c r="K14474" s="68"/>
    </row>
    <row r="14475" spans="11:11">
      <c r="K14475" s="68"/>
    </row>
    <row r="14476" spans="11:11">
      <c r="K14476" s="68"/>
    </row>
    <row r="14477" spans="11:11">
      <c r="K14477" s="68"/>
    </row>
    <row r="14478" spans="11:11">
      <c r="K14478" s="68"/>
    </row>
    <row r="14479" spans="11:11">
      <c r="K14479" s="68"/>
    </row>
    <row r="14480" spans="11:11">
      <c r="K14480" s="68"/>
    </row>
    <row r="14481" spans="11:11">
      <c r="K14481" s="68"/>
    </row>
    <row r="14482" spans="11:11">
      <c r="K14482" s="68"/>
    </row>
    <row r="14483" spans="11:11">
      <c r="K14483" s="68"/>
    </row>
    <row r="14484" spans="11:11">
      <c r="K14484" s="68"/>
    </row>
    <row r="14485" spans="11:11">
      <c r="K14485" s="68"/>
    </row>
    <row r="14486" spans="11:11">
      <c r="K14486" s="68"/>
    </row>
    <row r="14487" spans="11:11">
      <c r="K14487" s="68"/>
    </row>
    <row r="14488" spans="11:11">
      <c r="K14488" s="68"/>
    </row>
    <row r="14489" spans="11:11">
      <c r="K14489" s="68"/>
    </row>
    <row r="14490" spans="11:11">
      <c r="K14490" s="68"/>
    </row>
    <row r="14491" spans="11:11">
      <c r="K14491" s="68"/>
    </row>
    <row r="14492" spans="11:11">
      <c r="K14492" s="68"/>
    </row>
    <row r="14493" spans="11:11">
      <c r="K14493" s="68"/>
    </row>
    <row r="14494" spans="11:11">
      <c r="K14494" s="68"/>
    </row>
    <row r="14495" spans="11:11">
      <c r="K14495" s="68"/>
    </row>
    <row r="14496" spans="11:11">
      <c r="K14496" s="68"/>
    </row>
    <row r="14497" spans="11:11">
      <c r="K14497" s="68"/>
    </row>
    <row r="14498" spans="11:11">
      <c r="K14498" s="68"/>
    </row>
    <row r="14499" spans="11:11">
      <c r="K14499" s="68"/>
    </row>
    <row r="14500" spans="11:11">
      <c r="K14500" s="68"/>
    </row>
    <row r="14501" spans="11:11">
      <c r="K14501" s="68"/>
    </row>
    <row r="14502" spans="11:11">
      <c r="K14502" s="68"/>
    </row>
    <row r="14503" spans="11:11">
      <c r="K14503" s="68"/>
    </row>
    <row r="14504" spans="11:11">
      <c r="K14504" s="68"/>
    </row>
    <row r="14505" spans="11:11">
      <c r="K14505" s="68"/>
    </row>
    <row r="14506" spans="11:11">
      <c r="K14506" s="68"/>
    </row>
    <row r="14507" spans="11:11">
      <c r="K14507" s="68"/>
    </row>
    <row r="14508" spans="11:11">
      <c r="K14508" s="68"/>
    </row>
    <row r="14509" spans="11:11">
      <c r="K14509" s="68"/>
    </row>
    <row r="14510" spans="11:11">
      <c r="K14510" s="68"/>
    </row>
    <row r="14511" spans="11:11">
      <c r="K14511" s="68"/>
    </row>
    <row r="14512" spans="11:11">
      <c r="K14512" s="68"/>
    </row>
    <row r="14513" spans="11:11">
      <c r="K14513" s="68"/>
    </row>
    <row r="14514" spans="11:11">
      <c r="K14514" s="68"/>
    </row>
    <row r="14515" spans="11:11">
      <c r="K14515" s="68"/>
    </row>
    <row r="14516" spans="11:11">
      <c r="K14516" s="68"/>
    </row>
    <row r="14517" spans="11:11">
      <c r="K14517" s="68"/>
    </row>
    <row r="14518" spans="11:11">
      <c r="K14518" s="68"/>
    </row>
    <row r="14519" spans="11:11">
      <c r="K14519" s="68"/>
    </row>
    <row r="14520" spans="11:11">
      <c r="K14520" s="68"/>
    </row>
    <row r="14521" spans="11:11">
      <c r="K14521" s="68"/>
    </row>
    <row r="14522" spans="11:11">
      <c r="K14522" s="68"/>
    </row>
    <row r="14523" spans="11:11">
      <c r="K14523" s="68"/>
    </row>
    <row r="14524" spans="11:11">
      <c r="K14524" s="68"/>
    </row>
    <row r="14525" spans="11:11">
      <c r="K14525" s="68"/>
    </row>
    <row r="14526" spans="11:11">
      <c r="K14526" s="68"/>
    </row>
    <row r="14527" spans="11:11">
      <c r="K14527" s="68"/>
    </row>
    <row r="14528" spans="11:11">
      <c r="K14528" s="68"/>
    </row>
    <row r="14529" spans="11:11">
      <c r="K14529" s="68"/>
    </row>
    <row r="14530" spans="11:11">
      <c r="K14530" s="68"/>
    </row>
    <row r="14531" spans="11:11">
      <c r="K14531" s="68"/>
    </row>
    <row r="14532" spans="11:11">
      <c r="K14532" s="68"/>
    </row>
    <row r="14533" spans="11:11">
      <c r="K14533" s="68"/>
    </row>
    <row r="14534" spans="11:11">
      <c r="K14534" s="68"/>
    </row>
    <row r="14535" spans="11:11">
      <c r="K14535" s="68"/>
    </row>
    <row r="14536" spans="11:11">
      <c r="K14536" s="68"/>
    </row>
    <row r="14537" spans="11:11">
      <c r="K14537" s="68"/>
    </row>
    <row r="14538" spans="11:11">
      <c r="K14538" s="68"/>
    </row>
    <row r="14539" spans="11:11">
      <c r="K14539" s="68"/>
    </row>
    <row r="14540" spans="11:11">
      <c r="K14540" s="68"/>
    </row>
    <row r="14541" spans="11:11">
      <c r="K14541" s="68"/>
    </row>
    <row r="14542" spans="11:11">
      <c r="K14542" s="68"/>
    </row>
    <row r="14543" spans="11:11">
      <c r="K14543" s="68"/>
    </row>
    <row r="14544" spans="11:11">
      <c r="K14544" s="68"/>
    </row>
    <row r="14545" spans="11:11">
      <c r="K14545" s="68"/>
    </row>
    <row r="14546" spans="11:11">
      <c r="K14546" s="68"/>
    </row>
    <row r="14547" spans="11:11">
      <c r="K14547" s="68"/>
    </row>
    <row r="14548" spans="11:11">
      <c r="K14548" s="68"/>
    </row>
    <row r="14549" spans="11:11">
      <c r="K14549" s="68"/>
    </row>
    <row r="14550" spans="11:11">
      <c r="K14550" s="68"/>
    </row>
    <row r="14551" spans="11:11">
      <c r="K14551" s="68"/>
    </row>
    <row r="14552" spans="11:11">
      <c r="K14552" s="68"/>
    </row>
    <row r="14553" spans="11:11">
      <c r="K14553" s="68"/>
    </row>
    <row r="14554" spans="11:11">
      <c r="K14554" s="68"/>
    </row>
    <row r="14555" spans="11:11">
      <c r="K14555" s="68"/>
    </row>
    <row r="14556" spans="11:11">
      <c r="K14556" s="68"/>
    </row>
    <row r="14557" spans="11:11">
      <c r="K14557" s="68"/>
    </row>
    <row r="14558" spans="11:11">
      <c r="K14558" s="68"/>
    </row>
    <row r="14559" spans="11:11">
      <c r="K14559" s="68"/>
    </row>
    <row r="14560" spans="11:11">
      <c r="K14560" s="68"/>
    </row>
    <row r="14561" spans="11:11">
      <c r="K14561" s="68"/>
    </row>
    <row r="14562" spans="11:11">
      <c r="K14562" s="68"/>
    </row>
    <row r="14563" spans="11:11">
      <c r="K14563" s="68"/>
    </row>
    <row r="14564" spans="11:11">
      <c r="K14564" s="68"/>
    </row>
    <row r="14565" spans="11:11">
      <c r="K14565" s="68"/>
    </row>
    <row r="14566" spans="11:11">
      <c r="K14566" s="68"/>
    </row>
    <row r="14567" spans="11:11">
      <c r="K14567" s="68"/>
    </row>
    <row r="14568" spans="11:11">
      <c r="K14568" s="68"/>
    </row>
    <row r="14569" spans="11:11">
      <c r="K14569" s="68"/>
    </row>
    <row r="14570" spans="11:11">
      <c r="K14570" s="68"/>
    </row>
    <row r="14571" spans="11:11">
      <c r="K14571" s="68"/>
    </row>
    <row r="14572" spans="11:11">
      <c r="K14572" s="68"/>
    </row>
    <row r="14573" spans="11:11">
      <c r="K14573" s="68"/>
    </row>
    <row r="14574" spans="11:11">
      <c r="K14574" s="68"/>
    </row>
    <row r="14575" spans="11:11">
      <c r="K14575" s="68"/>
    </row>
    <row r="14576" spans="11:11">
      <c r="K14576" s="68"/>
    </row>
    <row r="14577" spans="11:11">
      <c r="K14577" s="68"/>
    </row>
    <row r="14578" spans="11:11">
      <c r="K14578" s="68"/>
    </row>
    <row r="14579" spans="11:11">
      <c r="K14579" s="68"/>
    </row>
    <row r="14580" spans="11:11">
      <c r="K14580" s="68"/>
    </row>
    <row r="14581" spans="11:11">
      <c r="K14581" s="68"/>
    </row>
    <row r="14582" spans="11:11">
      <c r="K14582" s="68"/>
    </row>
    <row r="14583" spans="11:11">
      <c r="K14583" s="68"/>
    </row>
    <row r="14584" spans="11:11">
      <c r="K14584" s="68"/>
    </row>
    <row r="14585" spans="11:11">
      <c r="K14585" s="68"/>
    </row>
    <row r="14586" spans="11:11">
      <c r="K14586" s="68"/>
    </row>
    <row r="14587" spans="11:11">
      <c r="K14587" s="68"/>
    </row>
    <row r="14588" spans="11:11">
      <c r="K14588" s="68"/>
    </row>
    <row r="14589" spans="11:11">
      <c r="K14589" s="68"/>
    </row>
    <row r="14590" spans="11:11">
      <c r="K14590" s="68"/>
    </row>
    <row r="14591" spans="11:11">
      <c r="K14591" s="68"/>
    </row>
    <row r="14592" spans="11:11">
      <c r="K14592" s="68"/>
    </row>
    <row r="14593" spans="11:11">
      <c r="K14593" s="68"/>
    </row>
    <row r="14594" spans="11:11">
      <c r="K14594" s="68"/>
    </row>
    <row r="14595" spans="11:11">
      <c r="K14595" s="68"/>
    </row>
    <row r="14596" spans="11:11">
      <c r="K14596" s="68"/>
    </row>
    <row r="14597" spans="11:11">
      <c r="K14597" s="68"/>
    </row>
    <row r="14598" spans="11:11">
      <c r="K14598" s="68"/>
    </row>
    <row r="14599" spans="11:11">
      <c r="K14599" s="68"/>
    </row>
    <row r="14600" spans="11:11">
      <c r="K14600" s="68"/>
    </row>
    <row r="14601" spans="11:11">
      <c r="K14601" s="68"/>
    </row>
    <row r="14602" spans="11:11">
      <c r="K14602" s="68"/>
    </row>
    <row r="14603" spans="11:11">
      <c r="K14603" s="68"/>
    </row>
    <row r="14604" spans="11:11">
      <c r="K14604" s="68"/>
    </row>
    <row r="14605" spans="11:11">
      <c r="K14605" s="68"/>
    </row>
    <row r="14606" spans="11:11">
      <c r="K14606" s="68"/>
    </row>
    <row r="14607" spans="11:11">
      <c r="K14607" s="68"/>
    </row>
    <row r="14608" spans="11:11">
      <c r="K14608" s="68"/>
    </row>
    <row r="14609" spans="11:11">
      <c r="K14609" s="68"/>
    </row>
    <row r="14610" spans="11:11">
      <c r="K14610" s="68"/>
    </row>
    <row r="14611" spans="11:11">
      <c r="K14611" s="68"/>
    </row>
    <row r="14612" spans="11:11">
      <c r="K14612" s="68"/>
    </row>
    <row r="14613" spans="11:11">
      <c r="K14613" s="68"/>
    </row>
    <row r="14614" spans="11:11">
      <c r="K14614" s="68"/>
    </row>
    <row r="14615" spans="11:11">
      <c r="K14615" s="68"/>
    </row>
    <row r="14616" spans="11:11">
      <c r="K14616" s="68"/>
    </row>
    <row r="14617" spans="11:11">
      <c r="K14617" s="68"/>
    </row>
    <row r="14618" spans="11:11">
      <c r="K14618" s="68"/>
    </row>
    <row r="14619" spans="11:11">
      <c r="K14619" s="68"/>
    </row>
    <row r="14620" spans="11:11">
      <c r="K14620" s="68"/>
    </row>
    <row r="14621" spans="11:11">
      <c r="K14621" s="68"/>
    </row>
    <row r="14622" spans="11:11">
      <c r="K14622" s="68"/>
    </row>
    <row r="14623" spans="11:11">
      <c r="K14623" s="68"/>
    </row>
    <row r="14624" spans="11:11">
      <c r="K14624" s="68"/>
    </row>
    <row r="14625" spans="11:11">
      <c r="K14625" s="68"/>
    </row>
    <row r="14626" spans="11:11">
      <c r="K14626" s="68"/>
    </row>
    <row r="14627" spans="11:11">
      <c r="K14627" s="68"/>
    </row>
    <row r="14628" spans="11:11">
      <c r="K14628" s="68"/>
    </row>
    <row r="14629" spans="11:11">
      <c r="K14629" s="68"/>
    </row>
    <row r="14630" spans="11:11">
      <c r="K14630" s="68"/>
    </row>
    <row r="14631" spans="11:11">
      <c r="K14631" s="68"/>
    </row>
    <row r="14632" spans="11:11">
      <c r="K14632" s="68"/>
    </row>
    <row r="14633" spans="11:11">
      <c r="K14633" s="68"/>
    </row>
    <row r="14634" spans="11:11">
      <c r="K14634" s="68"/>
    </row>
    <row r="14635" spans="11:11">
      <c r="K14635" s="68"/>
    </row>
    <row r="14636" spans="11:11">
      <c r="K14636" s="68"/>
    </row>
    <row r="14637" spans="11:11">
      <c r="K14637" s="68"/>
    </row>
    <row r="14638" spans="11:11">
      <c r="K14638" s="68"/>
    </row>
    <row r="14639" spans="11:11">
      <c r="K14639" s="68"/>
    </row>
    <row r="14640" spans="11:11">
      <c r="K14640" s="68"/>
    </row>
    <row r="14641" spans="11:11">
      <c r="K14641" s="68"/>
    </row>
    <row r="14642" spans="11:11">
      <c r="K14642" s="68"/>
    </row>
    <row r="14643" spans="11:11">
      <c r="K14643" s="68"/>
    </row>
    <row r="14644" spans="11:11">
      <c r="K14644" s="68"/>
    </row>
    <row r="14645" spans="11:11">
      <c r="K14645" s="68"/>
    </row>
    <row r="14646" spans="11:11">
      <c r="K14646" s="68"/>
    </row>
    <row r="14647" spans="11:11">
      <c r="K14647" s="68"/>
    </row>
    <row r="14648" spans="11:11">
      <c r="K14648" s="68"/>
    </row>
    <row r="14649" spans="11:11">
      <c r="K14649" s="68"/>
    </row>
    <row r="14650" spans="11:11">
      <c r="K14650" s="68"/>
    </row>
    <row r="14651" spans="11:11">
      <c r="K14651" s="68"/>
    </row>
    <row r="14652" spans="11:11">
      <c r="K14652" s="68"/>
    </row>
    <row r="14653" spans="11:11">
      <c r="K14653" s="68"/>
    </row>
    <row r="14654" spans="11:11">
      <c r="K14654" s="68"/>
    </row>
    <row r="14655" spans="11:11">
      <c r="K14655" s="68"/>
    </row>
    <row r="14656" spans="11:11">
      <c r="K14656" s="68"/>
    </row>
    <row r="14657" spans="11:11">
      <c r="K14657" s="68"/>
    </row>
    <row r="14658" spans="11:11">
      <c r="K14658" s="68"/>
    </row>
    <row r="14659" spans="11:11">
      <c r="K14659" s="68"/>
    </row>
    <row r="14660" spans="11:11">
      <c r="K14660" s="68"/>
    </row>
    <row r="14661" spans="11:11">
      <c r="K14661" s="68"/>
    </row>
    <row r="14662" spans="11:11">
      <c r="K14662" s="68"/>
    </row>
    <row r="14663" spans="11:11">
      <c r="K14663" s="68"/>
    </row>
    <row r="14664" spans="11:11">
      <c r="K14664" s="68"/>
    </row>
    <row r="14665" spans="11:11">
      <c r="K14665" s="68"/>
    </row>
    <row r="14666" spans="11:11">
      <c r="K14666" s="68"/>
    </row>
    <row r="14667" spans="11:11">
      <c r="K14667" s="68"/>
    </row>
    <row r="14668" spans="11:11">
      <c r="K14668" s="68"/>
    </row>
    <row r="14669" spans="11:11">
      <c r="K14669" s="68"/>
    </row>
    <row r="14670" spans="11:11">
      <c r="K14670" s="68"/>
    </row>
    <row r="14671" spans="11:11">
      <c r="K14671" s="68"/>
    </row>
    <row r="14672" spans="11:11">
      <c r="K14672" s="68"/>
    </row>
    <row r="14673" spans="11:11">
      <c r="K14673" s="68"/>
    </row>
    <row r="14674" spans="11:11">
      <c r="K14674" s="68"/>
    </row>
    <row r="14675" spans="11:11">
      <c r="K14675" s="68"/>
    </row>
    <row r="14676" spans="11:11">
      <c r="K14676" s="68"/>
    </row>
    <row r="14677" spans="11:11">
      <c r="K14677" s="68"/>
    </row>
    <row r="14678" spans="11:11">
      <c r="K14678" s="68"/>
    </row>
    <row r="14679" spans="11:11">
      <c r="K14679" s="68"/>
    </row>
    <row r="14680" spans="11:11">
      <c r="K14680" s="68"/>
    </row>
    <row r="14681" spans="11:11">
      <c r="K14681" s="68"/>
    </row>
    <row r="14682" spans="11:11">
      <c r="K14682" s="68"/>
    </row>
    <row r="14683" spans="11:11">
      <c r="K14683" s="68"/>
    </row>
    <row r="14684" spans="11:11">
      <c r="K14684" s="68"/>
    </row>
    <row r="14685" spans="11:11">
      <c r="K14685" s="68"/>
    </row>
    <row r="14686" spans="11:11">
      <c r="K14686" s="68"/>
    </row>
    <row r="14687" spans="11:11">
      <c r="K14687" s="68"/>
    </row>
    <row r="14688" spans="11:11">
      <c r="K14688" s="68"/>
    </row>
    <row r="14689" spans="11:11">
      <c r="K14689" s="68"/>
    </row>
    <row r="14690" spans="11:11">
      <c r="K14690" s="68"/>
    </row>
    <row r="14691" spans="11:11">
      <c r="K14691" s="68"/>
    </row>
    <row r="14692" spans="11:11">
      <c r="K14692" s="68"/>
    </row>
    <row r="14693" spans="11:11">
      <c r="K14693" s="68"/>
    </row>
    <row r="14694" spans="11:11">
      <c r="K14694" s="68"/>
    </row>
    <row r="14695" spans="11:11">
      <c r="K14695" s="68"/>
    </row>
    <row r="14696" spans="11:11">
      <c r="K14696" s="68"/>
    </row>
    <row r="14697" spans="11:11">
      <c r="K14697" s="68"/>
    </row>
    <row r="14698" spans="11:11">
      <c r="K14698" s="68"/>
    </row>
    <row r="14699" spans="11:11">
      <c r="K14699" s="68"/>
    </row>
    <row r="14700" spans="11:11">
      <c r="K14700" s="68"/>
    </row>
    <row r="14701" spans="11:11">
      <c r="K14701" s="68"/>
    </row>
    <row r="14702" spans="11:11">
      <c r="K14702" s="68"/>
    </row>
    <row r="14703" spans="11:11">
      <c r="K14703" s="68"/>
    </row>
    <row r="14704" spans="11:11">
      <c r="K14704" s="68"/>
    </row>
    <row r="14705" spans="11:11">
      <c r="K14705" s="68"/>
    </row>
    <row r="14706" spans="11:11">
      <c r="K14706" s="68"/>
    </row>
    <row r="14707" spans="11:11">
      <c r="K14707" s="68"/>
    </row>
    <row r="14708" spans="11:11">
      <c r="K14708" s="68"/>
    </row>
    <row r="14709" spans="11:11">
      <c r="K14709" s="68"/>
    </row>
    <row r="14710" spans="11:11">
      <c r="K14710" s="68"/>
    </row>
    <row r="14711" spans="11:11">
      <c r="K14711" s="68"/>
    </row>
    <row r="14712" spans="11:11">
      <c r="K14712" s="68"/>
    </row>
    <row r="14713" spans="11:11">
      <c r="K14713" s="68"/>
    </row>
    <row r="14714" spans="11:11">
      <c r="K14714" s="68"/>
    </row>
    <row r="14715" spans="11:11">
      <c r="K14715" s="68"/>
    </row>
    <row r="14716" spans="11:11">
      <c r="K14716" s="68"/>
    </row>
    <row r="14717" spans="11:11">
      <c r="K14717" s="68"/>
    </row>
    <row r="14718" spans="11:11">
      <c r="K14718" s="68"/>
    </row>
    <row r="14719" spans="11:11">
      <c r="K14719" s="68"/>
    </row>
    <row r="14720" spans="11:11">
      <c r="K14720" s="68"/>
    </row>
    <row r="14721" spans="11:11">
      <c r="K14721" s="68"/>
    </row>
    <row r="14722" spans="11:11">
      <c r="K14722" s="68"/>
    </row>
    <row r="14723" spans="11:11">
      <c r="K14723" s="68"/>
    </row>
    <row r="14724" spans="11:11">
      <c r="K14724" s="68"/>
    </row>
    <row r="14725" spans="11:11">
      <c r="K14725" s="68"/>
    </row>
    <row r="14726" spans="11:11">
      <c r="K14726" s="68"/>
    </row>
    <row r="14727" spans="11:11">
      <c r="K14727" s="68"/>
    </row>
    <row r="14728" spans="11:11">
      <c r="K14728" s="68"/>
    </row>
    <row r="14729" spans="11:11">
      <c r="K14729" s="68"/>
    </row>
    <row r="14730" spans="11:11">
      <c r="K14730" s="68"/>
    </row>
    <row r="14731" spans="11:11">
      <c r="K14731" s="68"/>
    </row>
    <row r="14732" spans="11:11">
      <c r="K14732" s="68"/>
    </row>
    <row r="14733" spans="11:11">
      <c r="K14733" s="68"/>
    </row>
    <row r="14734" spans="11:11">
      <c r="K14734" s="68"/>
    </row>
    <row r="14735" spans="11:11">
      <c r="K14735" s="68"/>
    </row>
    <row r="14736" spans="11:11">
      <c r="K14736" s="68"/>
    </row>
    <row r="14737" spans="11:11">
      <c r="K14737" s="68"/>
    </row>
    <row r="14738" spans="11:11">
      <c r="K14738" s="68"/>
    </row>
    <row r="14739" spans="11:11">
      <c r="K14739" s="68"/>
    </row>
    <row r="14740" spans="11:11">
      <c r="K14740" s="68"/>
    </row>
    <row r="14741" spans="11:11">
      <c r="K14741" s="68"/>
    </row>
    <row r="14742" spans="11:11">
      <c r="K14742" s="68"/>
    </row>
    <row r="14743" spans="11:11">
      <c r="K14743" s="68"/>
    </row>
    <row r="14744" spans="11:11">
      <c r="K14744" s="68"/>
    </row>
    <row r="14745" spans="11:11">
      <c r="K14745" s="68"/>
    </row>
    <row r="14746" spans="11:11">
      <c r="K14746" s="68"/>
    </row>
    <row r="14747" spans="11:11">
      <c r="K14747" s="68"/>
    </row>
    <row r="14748" spans="11:11">
      <c r="K14748" s="68"/>
    </row>
    <row r="14749" spans="11:11">
      <c r="K14749" s="68"/>
    </row>
    <row r="14750" spans="11:11">
      <c r="K14750" s="68"/>
    </row>
    <row r="14751" spans="11:11">
      <c r="K14751" s="68"/>
    </row>
    <row r="14752" spans="11:11">
      <c r="K14752" s="68"/>
    </row>
    <row r="14753" spans="11:11">
      <c r="K14753" s="68"/>
    </row>
    <row r="14754" spans="11:11">
      <c r="K14754" s="68"/>
    </row>
    <row r="14755" spans="11:11">
      <c r="K14755" s="68"/>
    </row>
    <row r="14756" spans="11:11">
      <c r="K14756" s="68"/>
    </row>
    <row r="14757" spans="11:11">
      <c r="K14757" s="68"/>
    </row>
    <row r="14758" spans="11:11">
      <c r="K14758" s="68"/>
    </row>
    <row r="14759" spans="11:11">
      <c r="K14759" s="68"/>
    </row>
    <row r="14760" spans="11:11">
      <c r="K14760" s="68"/>
    </row>
    <row r="14761" spans="11:11">
      <c r="K14761" s="68"/>
    </row>
    <row r="14762" spans="11:11">
      <c r="K14762" s="68"/>
    </row>
    <row r="14763" spans="11:11">
      <c r="K14763" s="68"/>
    </row>
    <row r="14764" spans="11:11">
      <c r="K14764" s="68"/>
    </row>
    <row r="14765" spans="11:11">
      <c r="K14765" s="68"/>
    </row>
    <row r="14766" spans="11:11">
      <c r="K14766" s="68"/>
    </row>
    <row r="14767" spans="11:11">
      <c r="K14767" s="68"/>
    </row>
    <row r="14768" spans="11:11">
      <c r="K14768" s="68"/>
    </row>
    <row r="14769" spans="11:11">
      <c r="K14769" s="68"/>
    </row>
    <row r="14770" spans="11:11">
      <c r="K14770" s="68"/>
    </row>
    <row r="14771" spans="11:11">
      <c r="K14771" s="68"/>
    </row>
    <row r="14772" spans="11:11">
      <c r="K14772" s="68"/>
    </row>
    <row r="14773" spans="11:11">
      <c r="K14773" s="68"/>
    </row>
    <row r="14774" spans="11:11">
      <c r="K14774" s="68"/>
    </row>
    <row r="14775" spans="11:11">
      <c r="K14775" s="68"/>
    </row>
    <row r="14776" spans="11:11">
      <c r="K14776" s="68"/>
    </row>
    <row r="14777" spans="11:11">
      <c r="K14777" s="68"/>
    </row>
    <row r="14778" spans="11:11">
      <c r="K14778" s="68"/>
    </row>
    <row r="14779" spans="11:11">
      <c r="K14779" s="68"/>
    </row>
    <row r="14780" spans="11:11">
      <c r="K14780" s="68"/>
    </row>
    <row r="14781" spans="11:11">
      <c r="K14781" s="68"/>
    </row>
    <row r="14782" spans="11:11">
      <c r="K14782" s="68"/>
    </row>
    <row r="14783" spans="11:11">
      <c r="K14783" s="68"/>
    </row>
    <row r="14784" spans="11:11">
      <c r="K14784" s="68"/>
    </row>
    <row r="14785" spans="11:11">
      <c r="K14785" s="68"/>
    </row>
    <row r="14786" spans="11:11">
      <c r="K14786" s="68"/>
    </row>
    <row r="14787" spans="11:11">
      <c r="K14787" s="68"/>
    </row>
    <row r="14788" spans="11:11">
      <c r="K14788" s="68"/>
    </row>
    <row r="14789" spans="11:11">
      <c r="K14789" s="68"/>
    </row>
    <row r="14790" spans="11:11">
      <c r="K14790" s="68"/>
    </row>
    <row r="14791" spans="11:11">
      <c r="K14791" s="68"/>
    </row>
    <row r="14792" spans="11:11">
      <c r="K14792" s="68"/>
    </row>
    <row r="14793" spans="11:11">
      <c r="K14793" s="68"/>
    </row>
    <row r="14794" spans="11:11">
      <c r="K14794" s="68"/>
    </row>
    <row r="14795" spans="11:11">
      <c r="K14795" s="68"/>
    </row>
    <row r="14796" spans="11:11">
      <c r="K14796" s="68"/>
    </row>
    <row r="14797" spans="11:11">
      <c r="K14797" s="68"/>
    </row>
    <row r="14798" spans="11:11">
      <c r="K14798" s="68"/>
    </row>
    <row r="14799" spans="11:11">
      <c r="K14799" s="68"/>
    </row>
    <row r="14800" spans="11:11">
      <c r="K14800" s="68"/>
    </row>
    <row r="14801" spans="11:11">
      <c r="K14801" s="68"/>
    </row>
    <row r="14802" spans="11:11">
      <c r="K14802" s="68"/>
    </row>
    <row r="14803" spans="11:11">
      <c r="K14803" s="68"/>
    </row>
    <row r="14804" spans="11:11">
      <c r="K14804" s="68"/>
    </row>
    <row r="14805" spans="11:11">
      <c r="K14805" s="68"/>
    </row>
    <row r="14806" spans="11:11">
      <c r="K14806" s="68"/>
    </row>
    <row r="14807" spans="11:11">
      <c r="K14807" s="68"/>
    </row>
    <row r="14808" spans="11:11">
      <c r="K14808" s="68"/>
    </row>
    <row r="14809" spans="11:11">
      <c r="K14809" s="68"/>
    </row>
    <row r="14810" spans="11:11">
      <c r="K14810" s="68"/>
    </row>
    <row r="14811" spans="11:11">
      <c r="K14811" s="68"/>
    </row>
    <row r="14812" spans="11:11">
      <c r="K14812" s="68"/>
    </row>
    <row r="14813" spans="11:11">
      <c r="K14813" s="68"/>
    </row>
    <row r="14814" spans="11:11">
      <c r="K14814" s="68"/>
    </row>
    <row r="14815" spans="11:11">
      <c r="K14815" s="68"/>
    </row>
    <row r="14816" spans="11:11">
      <c r="K14816" s="68"/>
    </row>
    <row r="14817" spans="11:11">
      <c r="K14817" s="68"/>
    </row>
    <row r="14818" spans="11:11">
      <c r="K14818" s="68"/>
    </row>
    <row r="14819" spans="11:11">
      <c r="K14819" s="68"/>
    </row>
    <row r="14820" spans="11:11">
      <c r="K14820" s="68"/>
    </row>
    <row r="14821" spans="11:11">
      <c r="K14821" s="68"/>
    </row>
    <row r="14822" spans="11:11">
      <c r="K14822" s="68"/>
    </row>
    <row r="14823" spans="11:11">
      <c r="K14823" s="68"/>
    </row>
    <row r="14824" spans="11:11">
      <c r="K14824" s="68"/>
    </row>
    <row r="14825" spans="11:11">
      <c r="K14825" s="68"/>
    </row>
    <row r="14826" spans="11:11">
      <c r="K14826" s="68"/>
    </row>
    <row r="14827" spans="11:11">
      <c r="K14827" s="68"/>
    </row>
    <row r="14828" spans="11:11">
      <c r="K14828" s="68"/>
    </row>
    <row r="14829" spans="11:11">
      <c r="K14829" s="68"/>
    </row>
    <row r="14830" spans="11:11">
      <c r="K14830" s="68"/>
    </row>
    <row r="14831" spans="11:11">
      <c r="K14831" s="68"/>
    </row>
    <row r="14832" spans="11:11">
      <c r="K14832" s="68"/>
    </row>
    <row r="14833" spans="11:11">
      <c r="K14833" s="68"/>
    </row>
    <row r="14834" spans="11:11">
      <c r="K14834" s="68"/>
    </row>
    <row r="14835" spans="11:11">
      <c r="K14835" s="68"/>
    </row>
    <row r="14836" spans="11:11">
      <c r="K14836" s="68"/>
    </row>
    <row r="14837" spans="11:11">
      <c r="K14837" s="68"/>
    </row>
    <row r="14838" spans="11:11">
      <c r="K14838" s="68"/>
    </row>
    <row r="14839" spans="11:11">
      <c r="K14839" s="68"/>
    </row>
    <row r="14840" spans="11:11">
      <c r="K14840" s="68"/>
    </row>
    <row r="14841" spans="11:11">
      <c r="K14841" s="68"/>
    </row>
    <row r="14842" spans="11:11">
      <c r="K14842" s="68"/>
    </row>
    <row r="14843" spans="11:11">
      <c r="K14843" s="68"/>
    </row>
    <row r="14844" spans="11:11">
      <c r="K14844" s="68"/>
    </row>
    <row r="14845" spans="11:11">
      <c r="K14845" s="68"/>
    </row>
    <row r="14846" spans="11:11">
      <c r="K14846" s="68"/>
    </row>
    <row r="14847" spans="11:11">
      <c r="K14847" s="68"/>
    </row>
    <row r="14848" spans="11:11">
      <c r="K14848" s="68"/>
    </row>
    <row r="14849" spans="11:11">
      <c r="K14849" s="68"/>
    </row>
    <row r="14850" spans="11:11">
      <c r="K14850" s="68"/>
    </row>
    <row r="14851" spans="11:11">
      <c r="K14851" s="68"/>
    </row>
    <row r="14852" spans="11:11">
      <c r="K14852" s="68"/>
    </row>
    <row r="14853" spans="11:11">
      <c r="K14853" s="68"/>
    </row>
    <row r="14854" spans="11:11">
      <c r="K14854" s="68"/>
    </row>
    <row r="14855" spans="11:11">
      <c r="K14855" s="68"/>
    </row>
    <row r="14856" spans="11:11">
      <c r="K14856" s="68"/>
    </row>
    <row r="14857" spans="11:11">
      <c r="K14857" s="68"/>
    </row>
    <row r="14858" spans="11:11">
      <c r="K14858" s="68"/>
    </row>
    <row r="14859" spans="11:11">
      <c r="K14859" s="68"/>
    </row>
    <row r="14860" spans="11:11">
      <c r="K14860" s="68"/>
    </row>
    <row r="14861" spans="11:11">
      <c r="K14861" s="68"/>
    </row>
    <row r="14862" spans="11:11">
      <c r="K14862" s="68"/>
    </row>
    <row r="14863" spans="11:11">
      <c r="K14863" s="68"/>
    </row>
    <row r="14864" spans="11:11">
      <c r="K14864" s="68"/>
    </row>
    <row r="14865" spans="11:11">
      <c r="K14865" s="68"/>
    </row>
    <row r="14866" spans="11:11">
      <c r="K14866" s="68"/>
    </row>
    <row r="14867" spans="11:11">
      <c r="K14867" s="68"/>
    </row>
    <row r="14868" spans="11:11">
      <c r="K14868" s="68"/>
    </row>
    <row r="14869" spans="11:11">
      <c r="K14869" s="68"/>
    </row>
    <row r="14870" spans="11:11">
      <c r="K14870" s="68"/>
    </row>
    <row r="14871" spans="11:11">
      <c r="K14871" s="68"/>
    </row>
    <row r="14872" spans="11:11">
      <c r="K14872" s="68"/>
    </row>
    <row r="14873" spans="11:11">
      <c r="K14873" s="68"/>
    </row>
    <row r="14874" spans="11:11">
      <c r="K14874" s="68"/>
    </row>
    <row r="14875" spans="11:11">
      <c r="K14875" s="68"/>
    </row>
    <row r="14876" spans="11:11">
      <c r="K14876" s="68"/>
    </row>
    <row r="14877" spans="11:11">
      <c r="K14877" s="68"/>
    </row>
    <row r="14878" spans="11:11">
      <c r="K14878" s="68"/>
    </row>
    <row r="14879" spans="11:11">
      <c r="K14879" s="68"/>
    </row>
    <row r="14880" spans="11:11">
      <c r="K14880" s="68"/>
    </row>
    <row r="14881" spans="11:11">
      <c r="K14881" s="68"/>
    </row>
    <row r="14882" spans="11:11">
      <c r="K14882" s="68"/>
    </row>
    <row r="14883" spans="11:11">
      <c r="K14883" s="68"/>
    </row>
    <row r="14884" spans="11:11">
      <c r="K14884" s="68"/>
    </row>
    <row r="14885" spans="11:11">
      <c r="K14885" s="68"/>
    </row>
    <row r="14886" spans="11:11">
      <c r="K14886" s="68"/>
    </row>
    <row r="14887" spans="11:11">
      <c r="K14887" s="68"/>
    </row>
    <row r="14888" spans="11:11">
      <c r="K14888" s="68"/>
    </row>
    <row r="14889" spans="11:11">
      <c r="K14889" s="68"/>
    </row>
    <row r="14890" spans="11:11">
      <c r="K14890" s="68"/>
    </row>
    <row r="14891" spans="11:11">
      <c r="K14891" s="68"/>
    </row>
    <row r="14892" spans="11:11">
      <c r="K14892" s="68"/>
    </row>
    <row r="14893" spans="11:11">
      <c r="K14893" s="68"/>
    </row>
    <row r="14894" spans="11:11">
      <c r="K14894" s="68"/>
    </row>
    <row r="14895" spans="11:11">
      <c r="K14895" s="68"/>
    </row>
    <row r="14896" spans="11:11">
      <c r="K14896" s="68"/>
    </row>
    <row r="14897" spans="11:11">
      <c r="K14897" s="68"/>
    </row>
    <row r="14898" spans="11:11">
      <c r="K14898" s="68"/>
    </row>
    <row r="14899" spans="11:11">
      <c r="K14899" s="68"/>
    </row>
    <row r="14900" spans="11:11">
      <c r="K14900" s="68"/>
    </row>
    <row r="14901" spans="11:11">
      <c r="K14901" s="68"/>
    </row>
    <row r="14902" spans="11:11">
      <c r="K14902" s="68"/>
    </row>
    <row r="14903" spans="11:11">
      <c r="K14903" s="68"/>
    </row>
    <row r="14904" spans="11:11">
      <c r="K14904" s="68"/>
    </row>
    <row r="14905" spans="11:11">
      <c r="K14905" s="68"/>
    </row>
    <row r="14906" spans="11:11">
      <c r="K14906" s="68"/>
    </row>
    <row r="14907" spans="11:11">
      <c r="K14907" s="68"/>
    </row>
    <row r="14908" spans="11:11">
      <c r="K14908" s="68"/>
    </row>
    <row r="14909" spans="11:11">
      <c r="K14909" s="68"/>
    </row>
    <row r="14910" spans="11:11">
      <c r="K14910" s="68"/>
    </row>
    <row r="14911" spans="11:11">
      <c r="K14911" s="68"/>
    </row>
    <row r="14912" spans="11:11">
      <c r="K14912" s="68"/>
    </row>
    <row r="14913" spans="11:11">
      <c r="K14913" s="68"/>
    </row>
    <row r="14914" spans="11:11">
      <c r="K14914" s="68"/>
    </row>
    <row r="14915" spans="11:11">
      <c r="K14915" s="68"/>
    </row>
    <row r="14916" spans="11:11">
      <c r="K14916" s="68"/>
    </row>
    <row r="14917" spans="11:11">
      <c r="K14917" s="68"/>
    </row>
    <row r="14918" spans="11:11">
      <c r="K14918" s="68"/>
    </row>
    <row r="14919" spans="11:11">
      <c r="K14919" s="68"/>
    </row>
    <row r="14920" spans="11:11">
      <c r="K14920" s="68"/>
    </row>
    <row r="14921" spans="11:11">
      <c r="K14921" s="68"/>
    </row>
    <row r="14922" spans="11:11">
      <c r="K14922" s="68"/>
    </row>
    <row r="14923" spans="11:11">
      <c r="K14923" s="68"/>
    </row>
    <row r="14924" spans="11:11">
      <c r="K14924" s="68"/>
    </row>
    <row r="14925" spans="11:11">
      <c r="K14925" s="68"/>
    </row>
    <row r="14926" spans="11:11">
      <c r="K14926" s="68"/>
    </row>
    <row r="14927" spans="11:11">
      <c r="K14927" s="68"/>
    </row>
    <row r="14928" spans="11:11">
      <c r="K14928" s="68"/>
    </row>
    <row r="14929" spans="11:11">
      <c r="K14929" s="68"/>
    </row>
    <row r="14930" spans="11:11">
      <c r="K14930" s="68"/>
    </row>
    <row r="14931" spans="11:11">
      <c r="K14931" s="68"/>
    </row>
    <row r="14932" spans="11:11">
      <c r="K14932" s="68"/>
    </row>
    <row r="14933" spans="11:11">
      <c r="K14933" s="68"/>
    </row>
    <row r="14934" spans="11:11">
      <c r="K14934" s="68"/>
    </row>
    <row r="14935" spans="11:11">
      <c r="K14935" s="68"/>
    </row>
    <row r="14936" spans="11:11">
      <c r="K14936" s="68"/>
    </row>
    <row r="14937" spans="11:11">
      <c r="K14937" s="68"/>
    </row>
    <row r="14938" spans="11:11">
      <c r="K14938" s="68"/>
    </row>
    <row r="14939" spans="11:11">
      <c r="K14939" s="68"/>
    </row>
    <row r="14940" spans="11:11">
      <c r="K14940" s="68"/>
    </row>
    <row r="14941" spans="11:11">
      <c r="K14941" s="68"/>
    </row>
    <row r="14942" spans="11:11">
      <c r="K14942" s="68"/>
    </row>
    <row r="14943" spans="11:11">
      <c r="K14943" s="68"/>
    </row>
    <row r="14944" spans="11:11">
      <c r="K14944" s="68"/>
    </row>
    <row r="14945" spans="11:11">
      <c r="K14945" s="68"/>
    </row>
    <row r="14946" spans="11:11">
      <c r="K14946" s="68"/>
    </row>
    <row r="14947" spans="11:11">
      <c r="K14947" s="68"/>
    </row>
    <row r="14948" spans="11:11">
      <c r="K14948" s="68"/>
    </row>
    <row r="14949" spans="11:11">
      <c r="K14949" s="68"/>
    </row>
    <row r="14950" spans="11:11">
      <c r="K14950" s="68"/>
    </row>
    <row r="14951" spans="11:11">
      <c r="K14951" s="68"/>
    </row>
    <row r="14952" spans="11:11">
      <c r="K14952" s="68"/>
    </row>
    <row r="14953" spans="11:11">
      <c r="K14953" s="68"/>
    </row>
    <row r="14954" spans="11:11">
      <c r="K14954" s="68"/>
    </row>
    <row r="14955" spans="11:11">
      <c r="K14955" s="68"/>
    </row>
    <row r="14956" spans="11:11">
      <c r="K14956" s="68"/>
    </row>
    <row r="14957" spans="11:11">
      <c r="K14957" s="68"/>
    </row>
    <row r="14958" spans="11:11">
      <c r="K14958" s="68"/>
    </row>
    <row r="14959" spans="11:11">
      <c r="K14959" s="68"/>
    </row>
    <row r="14960" spans="11:11">
      <c r="K14960" s="68"/>
    </row>
    <row r="14961" spans="11:11">
      <c r="K14961" s="68"/>
    </row>
    <row r="14962" spans="11:11">
      <c r="K14962" s="68"/>
    </row>
    <row r="14963" spans="11:11">
      <c r="K14963" s="68"/>
    </row>
    <row r="14964" spans="11:11">
      <c r="K14964" s="68"/>
    </row>
    <row r="14965" spans="11:11">
      <c r="K14965" s="68"/>
    </row>
    <row r="14966" spans="11:11">
      <c r="K14966" s="68"/>
    </row>
    <row r="14967" spans="11:11">
      <c r="K14967" s="68"/>
    </row>
    <row r="14968" spans="11:11">
      <c r="K14968" s="68"/>
    </row>
    <row r="14969" spans="11:11">
      <c r="K14969" s="68"/>
    </row>
    <row r="14970" spans="11:11">
      <c r="K14970" s="68"/>
    </row>
    <row r="14971" spans="11:11">
      <c r="K14971" s="68"/>
    </row>
    <row r="14972" spans="11:11">
      <c r="K14972" s="68"/>
    </row>
    <row r="14973" spans="11:11">
      <c r="K14973" s="68"/>
    </row>
    <row r="14974" spans="11:11">
      <c r="K14974" s="68"/>
    </row>
    <row r="14975" spans="11:11">
      <c r="K14975" s="68"/>
    </row>
    <row r="14976" spans="11:11">
      <c r="K14976" s="68"/>
    </row>
    <row r="14977" spans="11:11">
      <c r="K14977" s="68"/>
    </row>
    <row r="14978" spans="11:11">
      <c r="K14978" s="68"/>
    </row>
    <row r="14979" spans="11:11">
      <c r="K14979" s="68"/>
    </row>
    <row r="14980" spans="11:11">
      <c r="K14980" s="68"/>
    </row>
    <row r="14981" spans="11:11">
      <c r="K14981" s="68"/>
    </row>
    <row r="14982" spans="11:11">
      <c r="K14982" s="68"/>
    </row>
    <row r="14983" spans="11:11">
      <c r="K14983" s="68"/>
    </row>
    <row r="14984" spans="11:11">
      <c r="K14984" s="68"/>
    </row>
    <row r="14985" spans="11:11">
      <c r="K14985" s="68"/>
    </row>
    <row r="14986" spans="11:11">
      <c r="K14986" s="68"/>
    </row>
    <row r="14987" spans="11:11">
      <c r="K14987" s="68"/>
    </row>
    <row r="14988" spans="11:11">
      <c r="K14988" s="68"/>
    </row>
    <row r="14989" spans="11:11">
      <c r="K14989" s="68"/>
    </row>
    <row r="14990" spans="11:11">
      <c r="K14990" s="68"/>
    </row>
    <row r="14991" spans="11:11">
      <c r="K14991" s="68"/>
    </row>
    <row r="14992" spans="11:11">
      <c r="K14992" s="68"/>
    </row>
    <row r="14993" spans="11:11">
      <c r="K14993" s="68"/>
    </row>
    <row r="14994" spans="11:11">
      <c r="K14994" s="68"/>
    </row>
    <row r="14995" spans="11:11">
      <c r="K14995" s="68"/>
    </row>
    <row r="14996" spans="11:11">
      <c r="K14996" s="68"/>
    </row>
    <row r="14997" spans="11:11">
      <c r="K14997" s="68"/>
    </row>
    <row r="14998" spans="11:11">
      <c r="K14998" s="68"/>
    </row>
    <row r="14999" spans="11:11">
      <c r="K14999" s="68"/>
    </row>
    <row r="15000" spans="11:11">
      <c r="K15000" s="68"/>
    </row>
    <row r="15001" spans="11:11">
      <c r="K15001" s="68"/>
    </row>
    <row r="15002" spans="11:11">
      <c r="K15002" s="68"/>
    </row>
    <row r="15003" spans="11:11">
      <c r="K15003" s="68"/>
    </row>
    <row r="15004" spans="11:11">
      <c r="K15004" s="68"/>
    </row>
    <row r="15005" spans="11:11">
      <c r="K15005" s="68"/>
    </row>
    <row r="15006" spans="11:11">
      <c r="K15006" s="68"/>
    </row>
    <row r="15007" spans="11:11">
      <c r="K15007" s="68"/>
    </row>
    <row r="15008" spans="11:11">
      <c r="K15008" s="68"/>
    </row>
    <row r="15009" spans="11:11">
      <c r="K15009" s="68"/>
    </row>
    <row r="15010" spans="11:11">
      <c r="K15010" s="68"/>
    </row>
    <row r="15011" spans="11:11">
      <c r="K15011" s="68"/>
    </row>
    <row r="15012" spans="11:11">
      <c r="K15012" s="68"/>
    </row>
    <row r="15013" spans="11:11">
      <c r="K15013" s="68"/>
    </row>
    <row r="15014" spans="11:11">
      <c r="K15014" s="68"/>
    </row>
    <row r="15015" spans="11:11">
      <c r="K15015" s="68"/>
    </row>
    <row r="15016" spans="11:11">
      <c r="K15016" s="68"/>
    </row>
    <row r="15017" spans="11:11">
      <c r="K15017" s="68"/>
    </row>
    <row r="15018" spans="11:11">
      <c r="K15018" s="68"/>
    </row>
    <row r="15019" spans="11:11">
      <c r="K15019" s="68"/>
    </row>
    <row r="15020" spans="11:11">
      <c r="K15020" s="68"/>
    </row>
    <row r="15021" spans="11:11">
      <c r="K15021" s="68"/>
    </row>
    <row r="15022" spans="11:11">
      <c r="K15022" s="68"/>
    </row>
    <row r="15023" spans="11:11">
      <c r="K15023" s="68"/>
    </row>
    <row r="15024" spans="11:11">
      <c r="K15024" s="68"/>
    </row>
    <row r="15025" spans="11:11">
      <c r="K15025" s="68"/>
    </row>
    <row r="15026" spans="11:11">
      <c r="K15026" s="68"/>
    </row>
    <row r="15027" spans="11:11">
      <c r="K15027" s="68"/>
    </row>
    <row r="15028" spans="11:11">
      <c r="K15028" s="68"/>
    </row>
    <row r="15029" spans="11:11">
      <c r="K15029" s="68"/>
    </row>
    <row r="15030" spans="11:11">
      <c r="K15030" s="68"/>
    </row>
    <row r="15031" spans="11:11">
      <c r="K15031" s="68"/>
    </row>
    <row r="15032" spans="11:11">
      <c r="K15032" s="68"/>
    </row>
    <row r="15033" spans="11:11">
      <c r="K15033" s="68"/>
    </row>
    <row r="15034" spans="11:11">
      <c r="K15034" s="68"/>
    </row>
    <row r="15035" spans="11:11">
      <c r="K15035" s="68"/>
    </row>
    <row r="15036" spans="11:11">
      <c r="K15036" s="68"/>
    </row>
    <row r="15037" spans="11:11">
      <c r="K15037" s="68"/>
    </row>
    <row r="15038" spans="11:11">
      <c r="K15038" s="68"/>
    </row>
    <row r="15039" spans="11:11">
      <c r="K15039" s="68"/>
    </row>
    <row r="15040" spans="11:11">
      <c r="K15040" s="68"/>
    </row>
    <row r="15041" spans="11:11">
      <c r="K15041" s="68"/>
    </row>
    <row r="15042" spans="11:11">
      <c r="K15042" s="68"/>
    </row>
    <row r="15043" spans="11:11">
      <c r="K15043" s="68"/>
    </row>
    <row r="15044" spans="11:11">
      <c r="K15044" s="68"/>
    </row>
    <row r="15045" spans="11:11">
      <c r="K15045" s="68"/>
    </row>
    <row r="15046" spans="11:11">
      <c r="K15046" s="68"/>
    </row>
    <row r="15047" spans="11:11">
      <c r="K15047" s="68"/>
    </row>
    <row r="15048" spans="11:11">
      <c r="K15048" s="68"/>
    </row>
    <row r="15049" spans="11:11">
      <c r="K15049" s="68"/>
    </row>
    <row r="15050" spans="11:11">
      <c r="K15050" s="68"/>
    </row>
    <row r="15051" spans="11:11">
      <c r="K15051" s="68"/>
    </row>
    <row r="15052" spans="11:11">
      <c r="K15052" s="68"/>
    </row>
    <row r="15053" spans="11:11">
      <c r="K15053" s="68"/>
    </row>
    <row r="15054" spans="11:11">
      <c r="K15054" s="68"/>
    </row>
    <row r="15055" spans="11:11">
      <c r="K15055" s="68"/>
    </row>
    <row r="15056" spans="11:11">
      <c r="K15056" s="68"/>
    </row>
    <row r="15057" spans="11:11">
      <c r="K15057" s="68"/>
    </row>
    <row r="15058" spans="11:11">
      <c r="K15058" s="68"/>
    </row>
    <row r="15059" spans="11:11">
      <c r="K15059" s="68"/>
    </row>
    <row r="15060" spans="11:11">
      <c r="K15060" s="68"/>
    </row>
    <row r="15061" spans="11:11">
      <c r="K15061" s="68"/>
    </row>
    <row r="15062" spans="11:11">
      <c r="K15062" s="68"/>
    </row>
    <row r="15063" spans="11:11">
      <c r="K15063" s="68"/>
    </row>
    <row r="15064" spans="11:11">
      <c r="K15064" s="68"/>
    </row>
    <row r="15065" spans="11:11">
      <c r="K15065" s="68"/>
    </row>
    <row r="15066" spans="11:11">
      <c r="K15066" s="68"/>
    </row>
    <row r="15067" spans="11:11">
      <c r="K15067" s="68"/>
    </row>
    <row r="15068" spans="11:11">
      <c r="K15068" s="68"/>
    </row>
    <row r="15069" spans="11:11">
      <c r="K15069" s="68"/>
    </row>
    <row r="15070" spans="11:11">
      <c r="K15070" s="68"/>
    </row>
    <row r="15071" spans="11:11">
      <c r="K15071" s="68"/>
    </row>
    <row r="15072" spans="11:11">
      <c r="K15072" s="68"/>
    </row>
    <row r="15073" spans="11:11">
      <c r="K15073" s="68"/>
    </row>
    <row r="15074" spans="11:11">
      <c r="K15074" s="68"/>
    </row>
    <row r="15075" spans="11:11">
      <c r="K15075" s="68"/>
    </row>
    <row r="15076" spans="11:11">
      <c r="K15076" s="68"/>
    </row>
    <row r="15077" spans="11:11">
      <c r="K15077" s="68"/>
    </row>
    <row r="15078" spans="11:11">
      <c r="K15078" s="68"/>
    </row>
    <row r="15079" spans="11:11">
      <c r="K15079" s="68"/>
    </row>
    <row r="15080" spans="11:11">
      <c r="K15080" s="68"/>
    </row>
    <row r="15081" spans="11:11">
      <c r="K15081" s="68"/>
    </row>
    <row r="15082" spans="11:11">
      <c r="K15082" s="68"/>
    </row>
    <row r="15083" spans="11:11">
      <c r="K15083" s="68"/>
    </row>
    <row r="15084" spans="11:11">
      <c r="K15084" s="68"/>
    </row>
    <row r="15085" spans="11:11">
      <c r="K15085" s="68"/>
    </row>
    <row r="15086" spans="11:11">
      <c r="K15086" s="68"/>
    </row>
    <row r="15087" spans="11:11">
      <c r="K15087" s="68"/>
    </row>
    <row r="15088" spans="11:11">
      <c r="K15088" s="68"/>
    </row>
    <row r="15089" spans="11:11">
      <c r="K15089" s="68"/>
    </row>
    <row r="15090" spans="11:11">
      <c r="K15090" s="68"/>
    </row>
    <row r="15091" spans="11:11">
      <c r="K15091" s="68"/>
    </row>
    <row r="15092" spans="11:11">
      <c r="K15092" s="68"/>
    </row>
    <row r="15093" spans="11:11">
      <c r="K15093" s="68"/>
    </row>
    <row r="15094" spans="11:11">
      <c r="K15094" s="68"/>
    </row>
    <row r="15095" spans="11:11">
      <c r="K15095" s="68"/>
    </row>
    <row r="15096" spans="11:11">
      <c r="K15096" s="68"/>
    </row>
    <row r="15097" spans="11:11">
      <c r="K15097" s="68"/>
    </row>
    <row r="15098" spans="11:11">
      <c r="K15098" s="68"/>
    </row>
    <row r="15099" spans="11:11">
      <c r="K15099" s="68"/>
    </row>
    <row r="15100" spans="11:11">
      <c r="K15100" s="68"/>
    </row>
    <row r="15101" spans="11:11">
      <c r="K15101" s="68"/>
    </row>
    <row r="15102" spans="11:11">
      <c r="K15102" s="68"/>
    </row>
    <row r="15103" spans="11:11">
      <c r="K15103" s="68"/>
    </row>
    <row r="15104" spans="11:11">
      <c r="K15104" s="68"/>
    </row>
    <row r="15105" spans="11:11">
      <c r="K15105" s="68"/>
    </row>
    <row r="15106" spans="11:11">
      <c r="K15106" s="68"/>
    </row>
    <row r="15107" spans="11:11">
      <c r="K15107" s="68"/>
    </row>
    <row r="15108" spans="11:11">
      <c r="K15108" s="68"/>
    </row>
    <row r="15109" spans="11:11">
      <c r="K15109" s="68"/>
    </row>
    <row r="15110" spans="11:11">
      <c r="K15110" s="68"/>
    </row>
    <row r="15111" spans="11:11">
      <c r="K15111" s="68"/>
    </row>
    <row r="15112" spans="11:11">
      <c r="K15112" s="68"/>
    </row>
    <row r="15113" spans="11:11">
      <c r="K15113" s="68"/>
    </row>
    <row r="15114" spans="11:11">
      <c r="K15114" s="68"/>
    </row>
    <row r="15115" spans="11:11">
      <c r="K15115" s="68"/>
    </row>
    <row r="15116" spans="11:11">
      <c r="K15116" s="68"/>
    </row>
    <row r="15117" spans="11:11">
      <c r="K15117" s="68"/>
    </row>
    <row r="15118" spans="11:11">
      <c r="K15118" s="68"/>
    </row>
    <row r="15119" spans="11:11">
      <c r="K15119" s="68"/>
    </row>
    <row r="15120" spans="11:11">
      <c r="K15120" s="68"/>
    </row>
    <row r="15121" spans="11:11">
      <c r="K15121" s="68"/>
    </row>
    <row r="15122" spans="11:11">
      <c r="K15122" s="68"/>
    </row>
    <row r="15123" spans="11:11">
      <c r="K15123" s="68"/>
    </row>
    <row r="15124" spans="11:11">
      <c r="K15124" s="68"/>
    </row>
    <row r="15125" spans="11:11">
      <c r="K15125" s="68"/>
    </row>
    <row r="15126" spans="11:11">
      <c r="K15126" s="68"/>
    </row>
    <row r="15127" spans="11:11">
      <c r="K15127" s="68"/>
    </row>
    <row r="15128" spans="11:11">
      <c r="K15128" s="68"/>
    </row>
    <row r="15129" spans="11:11">
      <c r="K15129" s="68"/>
    </row>
    <row r="15130" spans="11:11">
      <c r="K15130" s="68"/>
    </row>
    <row r="15131" spans="11:11">
      <c r="K15131" s="68"/>
    </row>
    <row r="15132" spans="11:11">
      <c r="K15132" s="68"/>
    </row>
    <row r="15133" spans="11:11">
      <c r="K15133" s="68"/>
    </row>
    <row r="15134" spans="11:11">
      <c r="K15134" s="68"/>
    </row>
    <row r="15135" spans="11:11">
      <c r="K15135" s="68"/>
    </row>
    <row r="15136" spans="11:11">
      <c r="K15136" s="68"/>
    </row>
    <row r="15137" spans="11:11">
      <c r="K15137" s="68"/>
    </row>
    <row r="15138" spans="11:11">
      <c r="K15138" s="68"/>
    </row>
    <row r="15139" spans="11:11">
      <c r="K15139" s="68"/>
    </row>
    <row r="15140" spans="11:11">
      <c r="K15140" s="68"/>
    </row>
    <row r="15141" spans="11:11">
      <c r="K15141" s="68"/>
    </row>
    <row r="15142" spans="11:11">
      <c r="K15142" s="68"/>
    </row>
    <row r="15143" spans="11:11">
      <c r="K15143" s="68"/>
    </row>
    <row r="15144" spans="11:11">
      <c r="K15144" s="68"/>
    </row>
    <row r="15145" spans="11:11">
      <c r="K15145" s="68"/>
    </row>
    <row r="15146" spans="11:11">
      <c r="K15146" s="68"/>
    </row>
    <row r="15147" spans="11:11">
      <c r="K15147" s="68"/>
    </row>
    <row r="15148" spans="11:11">
      <c r="K15148" s="68"/>
    </row>
    <row r="15149" spans="11:11">
      <c r="K15149" s="68"/>
    </row>
    <row r="15150" spans="11:11">
      <c r="K15150" s="68"/>
    </row>
    <row r="15151" spans="11:11">
      <c r="K15151" s="68"/>
    </row>
    <row r="15152" spans="11:11">
      <c r="K15152" s="68"/>
    </row>
    <row r="15153" spans="11:11">
      <c r="K15153" s="68"/>
    </row>
    <row r="15154" spans="11:11">
      <c r="K15154" s="68"/>
    </row>
    <row r="15155" spans="11:11">
      <c r="K15155" s="68"/>
    </row>
    <row r="15156" spans="11:11">
      <c r="K15156" s="68"/>
    </row>
    <row r="15157" spans="11:11">
      <c r="K15157" s="68"/>
    </row>
    <row r="15158" spans="11:11">
      <c r="K15158" s="68"/>
    </row>
    <row r="15159" spans="11:11">
      <c r="K15159" s="68"/>
    </row>
    <row r="15160" spans="11:11">
      <c r="K15160" s="68"/>
    </row>
    <row r="15161" spans="11:11">
      <c r="K15161" s="68"/>
    </row>
    <row r="15162" spans="11:11">
      <c r="K15162" s="68"/>
    </row>
    <row r="15163" spans="11:11">
      <c r="K15163" s="68"/>
    </row>
    <row r="15164" spans="11:11">
      <c r="K15164" s="68"/>
    </row>
    <row r="15165" spans="11:11">
      <c r="K15165" s="68"/>
    </row>
    <row r="15166" spans="11:11">
      <c r="K15166" s="68"/>
    </row>
    <row r="15167" spans="11:11">
      <c r="K15167" s="68"/>
    </row>
    <row r="15168" spans="11:11">
      <c r="K15168" s="68"/>
    </row>
    <row r="15169" spans="11:11">
      <c r="K15169" s="68"/>
    </row>
    <row r="15170" spans="11:11">
      <c r="K15170" s="68"/>
    </row>
    <row r="15171" spans="11:11">
      <c r="K15171" s="68"/>
    </row>
    <row r="15172" spans="11:11">
      <c r="K15172" s="68"/>
    </row>
    <row r="15173" spans="11:11">
      <c r="K15173" s="68"/>
    </row>
    <row r="15174" spans="11:11">
      <c r="K15174" s="68"/>
    </row>
    <row r="15175" spans="11:11">
      <c r="K15175" s="68"/>
    </row>
    <row r="15176" spans="11:11">
      <c r="K15176" s="68"/>
    </row>
    <row r="15177" spans="11:11">
      <c r="K15177" s="68"/>
    </row>
    <row r="15178" spans="11:11">
      <c r="K15178" s="68"/>
    </row>
    <row r="15179" spans="11:11">
      <c r="K15179" s="68"/>
    </row>
    <row r="15180" spans="11:11">
      <c r="K15180" s="68"/>
    </row>
    <row r="15181" spans="11:11">
      <c r="K15181" s="68"/>
    </row>
    <row r="15182" spans="11:11">
      <c r="K15182" s="68"/>
    </row>
    <row r="15183" spans="11:11">
      <c r="K15183" s="68"/>
    </row>
    <row r="15184" spans="11:11">
      <c r="K15184" s="68"/>
    </row>
    <row r="15185" spans="11:11">
      <c r="K15185" s="68"/>
    </row>
    <row r="15186" spans="11:11">
      <c r="K15186" s="68"/>
    </row>
    <row r="15187" spans="11:11">
      <c r="K15187" s="68"/>
    </row>
    <row r="15188" spans="11:11">
      <c r="K15188" s="68"/>
    </row>
    <row r="15189" spans="11:11">
      <c r="K15189" s="68"/>
    </row>
    <row r="15190" spans="11:11">
      <c r="K15190" s="68"/>
    </row>
    <row r="15191" spans="11:11">
      <c r="K15191" s="68"/>
    </row>
    <row r="15192" spans="11:11">
      <c r="K15192" s="68"/>
    </row>
    <row r="15193" spans="11:11">
      <c r="K15193" s="68"/>
    </row>
    <row r="15194" spans="11:11">
      <c r="K15194" s="68"/>
    </row>
    <row r="15195" spans="11:11">
      <c r="K15195" s="68"/>
    </row>
    <row r="15196" spans="11:11">
      <c r="K15196" s="68"/>
    </row>
    <row r="15197" spans="11:11">
      <c r="K15197" s="68"/>
    </row>
    <row r="15198" spans="11:11">
      <c r="K15198" s="68"/>
    </row>
    <row r="15199" spans="11:11">
      <c r="K15199" s="68"/>
    </row>
    <row r="15200" spans="11:11">
      <c r="K15200" s="68"/>
    </row>
    <row r="15201" spans="11:11">
      <c r="K15201" s="68"/>
    </row>
    <row r="15202" spans="11:11">
      <c r="K15202" s="68"/>
    </row>
    <row r="15203" spans="11:11">
      <c r="K15203" s="68"/>
    </row>
    <row r="15204" spans="11:11">
      <c r="K15204" s="68"/>
    </row>
    <row r="15205" spans="11:11">
      <c r="K15205" s="68"/>
    </row>
    <row r="15206" spans="11:11">
      <c r="K15206" s="68"/>
    </row>
    <row r="15207" spans="11:11">
      <c r="K15207" s="68"/>
    </row>
    <row r="15208" spans="11:11">
      <c r="K15208" s="68"/>
    </row>
    <row r="15209" spans="11:11">
      <c r="K15209" s="68"/>
    </row>
    <row r="15210" spans="11:11">
      <c r="K15210" s="68"/>
    </row>
    <row r="15211" spans="11:11">
      <c r="K15211" s="68"/>
    </row>
    <row r="15212" spans="11:11">
      <c r="K15212" s="68"/>
    </row>
    <row r="15213" spans="11:11">
      <c r="K15213" s="68"/>
    </row>
    <row r="15214" spans="11:11">
      <c r="K15214" s="68"/>
    </row>
    <row r="15215" spans="11:11">
      <c r="K15215" s="68"/>
    </row>
    <row r="15216" spans="11:11">
      <c r="K15216" s="68"/>
    </row>
    <row r="15217" spans="11:11">
      <c r="K15217" s="68"/>
    </row>
    <row r="15218" spans="11:11">
      <c r="K15218" s="68"/>
    </row>
    <row r="15219" spans="11:11">
      <c r="K15219" s="68"/>
    </row>
    <row r="15220" spans="11:11">
      <c r="K15220" s="68"/>
    </row>
    <row r="15221" spans="11:11">
      <c r="K15221" s="68"/>
    </row>
    <row r="15222" spans="11:11">
      <c r="K15222" s="68"/>
    </row>
    <row r="15223" spans="11:11">
      <c r="K15223" s="68"/>
    </row>
    <row r="15224" spans="11:11">
      <c r="K15224" s="68"/>
    </row>
    <row r="15225" spans="11:11">
      <c r="K15225" s="68"/>
    </row>
    <row r="15226" spans="11:11">
      <c r="K15226" s="68"/>
    </row>
    <row r="15227" spans="11:11">
      <c r="K15227" s="68"/>
    </row>
    <row r="15228" spans="11:11">
      <c r="K15228" s="68"/>
    </row>
    <row r="15229" spans="11:11">
      <c r="K15229" s="68"/>
    </row>
    <row r="15230" spans="11:11">
      <c r="K15230" s="68"/>
    </row>
    <row r="15231" spans="11:11">
      <c r="K15231" s="68"/>
    </row>
    <row r="15232" spans="11:11">
      <c r="K15232" s="68"/>
    </row>
    <row r="15233" spans="11:11">
      <c r="K15233" s="68"/>
    </row>
    <row r="15234" spans="11:11">
      <c r="K15234" s="68"/>
    </row>
    <row r="15235" spans="11:11">
      <c r="K15235" s="68"/>
    </row>
    <row r="15236" spans="11:11">
      <c r="K15236" s="68"/>
    </row>
    <row r="15237" spans="11:11">
      <c r="K15237" s="68"/>
    </row>
    <row r="15238" spans="11:11">
      <c r="K15238" s="68"/>
    </row>
    <row r="15239" spans="11:11">
      <c r="K15239" s="68"/>
    </row>
    <row r="15240" spans="11:11">
      <c r="K15240" s="68"/>
    </row>
    <row r="15241" spans="11:11">
      <c r="K15241" s="68"/>
    </row>
    <row r="15242" spans="11:11">
      <c r="K15242" s="68"/>
    </row>
    <row r="15243" spans="11:11">
      <c r="K15243" s="68"/>
    </row>
    <row r="15244" spans="11:11">
      <c r="K15244" s="68"/>
    </row>
    <row r="15245" spans="11:11">
      <c r="K15245" s="68"/>
    </row>
    <row r="15246" spans="11:11">
      <c r="K15246" s="68"/>
    </row>
    <row r="15247" spans="11:11">
      <c r="K15247" s="68"/>
    </row>
    <row r="15248" spans="11:11">
      <c r="K15248" s="68"/>
    </row>
    <row r="15249" spans="11:11">
      <c r="K15249" s="68"/>
    </row>
    <row r="15250" spans="11:11">
      <c r="K15250" s="68"/>
    </row>
    <row r="15251" spans="11:11">
      <c r="K15251" s="68"/>
    </row>
    <row r="15252" spans="11:11">
      <c r="K15252" s="68"/>
    </row>
    <row r="15253" spans="11:11">
      <c r="K15253" s="68"/>
    </row>
    <row r="15254" spans="11:11">
      <c r="K15254" s="68"/>
    </row>
    <row r="15255" spans="11:11">
      <c r="K15255" s="68"/>
    </row>
    <row r="15256" spans="11:11">
      <c r="K15256" s="68"/>
    </row>
    <row r="15257" spans="11:11">
      <c r="K15257" s="68"/>
    </row>
    <row r="15258" spans="11:11">
      <c r="K15258" s="68"/>
    </row>
    <row r="15259" spans="11:11">
      <c r="K15259" s="68"/>
    </row>
    <row r="15260" spans="11:11">
      <c r="K15260" s="68"/>
    </row>
    <row r="15261" spans="11:11">
      <c r="K15261" s="68"/>
    </row>
    <row r="15262" spans="11:11">
      <c r="K15262" s="68"/>
    </row>
    <row r="15263" spans="11:11">
      <c r="K15263" s="68"/>
    </row>
    <row r="15264" spans="11:11">
      <c r="K15264" s="68"/>
    </row>
    <row r="15265" spans="11:11">
      <c r="K15265" s="68"/>
    </row>
    <row r="15266" spans="11:11">
      <c r="K15266" s="68"/>
    </row>
    <row r="15267" spans="11:11">
      <c r="K15267" s="68"/>
    </row>
    <row r="15268" spans="11:11">
      <c r="K15268" s="68"/>
    </row>
    <row r="15269" spans="11:11">
      <c r="K15269" s="68"/>
    </row>
    <row r="15270" spans="11:11">
      <c r="K15270" s="68"/>
    </row>
    <row r="15271" spans="11:11">
      <c r="K15271" s="68"/>
    </row>
    <row r="15272" spans="11:11">
      <c r="K15272" s="68"/>
    </row>
    <row r="15273" spans="11:11">
      <c r="K15273" s="68"/>
    </row>
    <row r="15274" spans="11:11">
      <c r="K15274" s="68"/>
    </row>
    <row r="15275" spans="11:11">
      <c r="K15275" s="68"/>
    </row>
    <row r="15276" spans="11:11">
      <c r="K15276" s="68"/>
    </row>
    <row r="15277" spans="11:11">
      <c r="K15277" s="68"/>
    </row>
    <row r="15278" spans="11:11">
      <c r="K15278" s="68"/>
    </row>
    <row r="15279" spans="11:11">
      <c r="K15279" s="68"/>
    </row>
    <row r="15280" spans="11:11">
      <c r="K15280" s="68"/>
    </row>
    <row r="15281" spans="11:11">
      <c r="K15281" s="68"/>
    </row>
    <row r="15282" spans="11:11">
      <c r="K15282" s="68"/>
    </row>
    <row r="15283" spans="11:11">
      <c r="K15283" s="68"/>
    </row>
    <row r="15284" spans="11:11">
      <c r="K15284" s="68"/>
    </row>
    <row r="15285" spans="11:11">
      <c r="K15285" s="68"/>
    </row>
    <row r="15286" spans="11:11">
      <c r="K15286" s="68"/>
    </row>
    <row r="15287" spans="11:11">
      <c r="K15287" s="68"/>
    </row>
    <row r="15288" spans="11:11">
      <c r="K15288" s="68"/>
    </row>
    <row r="15289" spans="11:11">
      <c r="K15289" s="68"/>
    </row>
    <row r="15290" spans="11:11">
      <c r="K15290" s="68"/>
    </row>
    <row r="15291" spans="11:11">
      <c r="K15291" s="68"/>
    </row>
    <row r="15292" spans="11:11">
      <c r="K15292" s="68"/>
    </row>
    <row r="15293" spans="11:11">
      <c r="K15293" s="68"/>
    </row>
    <row r="15294" spans="11:11">
      <c r="K15294" s="68"/>
    </row>
    <row r="15295" spans="11:11">
      <c r="K15295" s="68"/>
    </row>
    <row r="15296" spans="11:11">
      <c r="K15296" s="68"/>
    </row>
    <row r="15297" spans="11:11">
      <c r="K15297" s="68"/>
    </row>
    <row r="15298" spans="11:11">
      <c r="K15298" s="68"/>
    </row>
    <row r="15299" spans="11:11">
      <c r="K15299" s="68"/>
    </row>
    <row r="15300" spans="11:11">
      <c r="K15300" s="68"/>
    </row>
    <row r="15301" spans="11:11">
      <c r="K15301" s="68"/>
    </row>
    <row r="15302" spans="11:11">
      <c r="K15302" s="68"/>
    </row>
    <row r="15303" spans="11:11">
      <c r="K15303" s="68"/>
    </row>
    <row r="15304" spans="11:11">
      <c r="K15304" s="68"/>
    </row>
    <row r="15305" spans="11:11">
      <c r="K15305" s="68"/>
    </row>
    <row r="15306" spans="11:11">
      <c r="K15306" s="68"/>
    </row>
    <row r="15307" spans="11:11">
      <c r="K15307" s="68"/>
    </row>
    <row r="15308" spans="11:11">
      <c r="K15308" s="68"/>
    </row>
    <row r="15309" spans="11:11">
      <c r="K15309" s="68"/>
    </row>
    <row r="15310" spans="11:11">
      <c r="K15310" s="68"/>
    </row>
    <row r="15311" spans="11:11">
      <c r="K15311" s="68"/>
    </row>
    <row r="15312" spans="11:11">
      <c r="K15312" s="68"/>
    </row>
    <row r="15313" spans="11:11">
      <c r="K15313" s="68"/>
    </row>
    <row r="15314" spans="11:11">
      <c r="K15314" s="68"/>
    </row>
    <row r="15315" spans="11:11">
      <c r="K15315" s="68"/>
    </row>
    <row r="15316" spans="11:11">
      <c r="K15316" s="68"/>
    </row>
    <row r="15317" spans="11:11">
      <c r="K15317" s="68"/>
    </row>
    <row r="15318" spans="11:11">
      <c r="K15318" s="68"/>
    </row>
    <row r="15319" spans="11:11">
      <c r="K15319" s="68"/>
    </row>
    <row r="15320" spans="11:11">
      <c r="K15320" s="68"/>
    </row>
    <row r="15321" spans="11:11">
      <c r="K15321" s="68"/>
    </row>
    <row r="15322" spans="11:11">
      <c r="K15322" s="68"/>
    </row>
    <row r="15323" spans="11:11">
      <c r="K15323" s="68"/>
    </row>
    <row r="15324" spans="11:11">
      <c r="K15324" s="68"/>
    </row>
    <row r="15325" spans="11:11">
      <c r="K15325" s="68"/>
    </row>
    <row r="15326" spans="11:11">
      <c r="K15326" s="68"/>
    </row>
    <row r="15327" spans="11:11">
      <c r="K15327" s="68"/>
    </row>
    <row r="15328" spans="11:11">
      <c r="K15328" s="68"/>
    </row>
    <row r="15329" spans="11:11">
      <c r="K15329" s="68"/>
    </row>
    <row r="15330" spans="11:11">
      <c r="K15330" s="68"/>
    </row>
    <row r="15331" spans="11:11">
      <c r="K15331" s="68"/>
    </row>
    <row r="15332" spans="11:11">
      <c r="K15332" s="68"/>
    </row>
    <row r="15333" spans="11:11">
      <c r="K15333" s="68"/>
    </row>
    <row r="15334" spans="11:11">
      <c r="K15334" s="68"/>
    </row>
    <row r="15335" spans="11:11">
      <c r="K15335" s="68"/>
    </row>
    <row r="15336" spans="11:11">
      <c r="K15336" s="68"/>
    </row>
    <row r="15337" spans="11:11">
      <c r="K15337" s="68"/>
    </row>
    <row r="15338" spans="11:11">
      <c r="K15338" s="68"/>
    </row>
    <row r="15339" spans="11:11">
      <c r="K15339" s="68"/>
    </row>
    <row r="15340" spans="11:11">
      <c r="K15340" s="68"/>
    </row>
    <row r="15341" spans="11:11">
      <c r="K15341" s="68"/>
    </row>
    <row r="15342" spans="11:11">
      <c r="K15342" s="68"/>
    </row>
    <row r="15343" spans="11:11">
      <c r="K15343" s="68"/>
    </row>
    <row r="15344" spans="11:11">
      <c r="K15344" s="68"/>
    </row>
    <row r="15345" spans="11:11">
      <c r="K15345" s="68"/>
    </row>
    <row r="15346" spans="11:11">
      <c r="K15346" s="68"/>
    </row>
    <row r="15347" spans="11:11">
      <c r="K15347" s="68"/>
    </row>
    <row r="15348" spans="11:11">
      <c r="K15348" s="68"/>
    </row>
    <row r="15349" spans="11:11">
      <c r="K15349" s="68"/>
    </row>
    <row r="15350" spans="11:11">
      <c r="K15350" s="68"/>
    </row>
    <row r="15351" spans="11:11">
      <c r="K15351" s="68"/>
    </row>
    <row r="15352" spans="11:11">
      <c r="K15352" s="68"/>
    </row>
    <row r="15353" spans="11:11">
      <c r="K15353" s="68"/>
    </row>
    <row r="15354" spans="11:11">
      <c r="K15354" s="68"/>
    </row>
    <row r="15355" spans="11:11">
      <c r="K15355" s="68"/>
    </row>
    <row r="15356" spans="11:11">
      <c r="K15356" s="68"/>
    </row>
    <row r="15357" spans="11:11">
      <c r="K15357" s="68"/>
    </row>
    <row r="15358" spans="11:11">
      <c r="K15358" s="68"/>
    </row>
    <row r="15359" spans="11:11">
      <c r="K15359" s="68"/>
    </row>
    <row r="15360" spans="11:11">
      <c r="K15360" s="68"/>
    </row>
    <row r="15361" spans="11:11">
      <c r="K15361" s="68"/>
    </row>
    <row r="15362" spans="11:11">
      <c r="K15362" s="68"/>
    </row>
    <row r="15363" spans="11:11">
      <c r="K15363" s="68"/>
    </row>
    <row r="15364" spans="11:11">
      <c r="K15364" s="68"/>
    </row>
    <row r="15365" spans="11:11">
      <c r="K15365" s="68"/>
    </row>
    <row r="15366" spans="11:11">
      <c r="K15366" s="68"/>
    </row>
    <row r="15367" spans="11:11">
      <c r="K15367" s="68"/>
    </row>
    <row r="15368" spans="11:11">
      <c r="K15368" s="68"/>
    </row>
    <row r="15369" spans="11:11">
      <c r="K15369" s="68"/>
    </row>
    <row r="15370" spans="11:11">
      <c r="K15370" s="68"/>
    </row>
    <row r="15371" spans="11:11">
      <c r="K15371" s="68"/>
    </row>
    <row r="15372" spans="11:11">
      <c r="K15372" s="68"/>
    </row>
    <row r="15373" spans="11:11">
      <c r="K15373" s="68"/>
    </row>
    <row r="15374" spans="11:11">
      <c r="K15374" s="68"/>
    </row>
    <row r="15375" spans="11:11">
      <c r="K15375" s="68"/>
    </row>
    <row r="15376" spans="11:11">
      <c r="K15376" s="68"/>
    </row>
    <row r="15377" spans="11:11">
      <c r="K15377" s="68"/>
    </row>
    <row r="15378" spans="11:11">
      <c r="K15378" s="68"/>
    </row>
    <row r="15379" spans="11:11">
      <c r="K15379" s="68"/>
    </row>
    <row r="15380" spans="11:11">
      <c r="K15380" s="68"/>
    </row>
    <row r="15381" spans="11:11">
      <c r="K15381" s="68"/>
    </row>
    <row r="15382" spans="11:11">
      <c r="K15382" s="68"/>
    </row>
    <row r="15383" spans="11:11">
      <c r="K15383" s="68"/>
    </row>
    <row r="15384" spans="11:11">
      <c r="K15384" s="68"/>
    </row>
    <row r="15385" spans="11:11">
      <c r="K15385" s="68"/>
    </row>
    <row r="15386" spans="11:11">
      <c r="K15386" s="68"/>
    </row>
    <row r="15387" spans="11:11">
      <c r="K15387" s="68"/>
    </row>
    <row r="15388" spans="11:11">
      <c r="K15388" s="68"/>
    </row>
    <row r="15389" spans="11:11">
      <c r="K15389" s="68"/>
    </row>
    <row r="15390" spans="11:11">
      <c r="K15390" s="68"/>
    </row>
    <row r="15391" spans="11:11">
      <c r="K15391" s="68"/>
    </row>
    <row r="15392" spans="11:11">
      <c r="K15392" s="68"/>
    </row>
    <row r="15393" spans="11:11">
      <c r="K15393" s="68"/>
    </row>
    <row r="15394" spans="11:11">
      <c r="K15394" s="68"/>
    </row>
    <row r="15395" spans="11:11">
      <c r="K15395" s="68"/>
    </row>
    <row r="15396" spans="11:11">
      <c r="K15396" s="68"/>
    </row>
    <row r="15397" spans="11:11">
      <c r="K15397" s="68"/>
    </row>
    <row r="15398" spans="11:11">
      <c r="K15398" s="68"/>
    </row>
    <row r="15399" spans="11:11">
      <c r="K15399" s="68"/>
    </row>
    <row r="15400" spans="11:11">
      <c r="K15400" s="68"/>
    </row>
    <row r="15401" spans="11:11">
      <c r="K15401" s="68"/>
    </row>
    <row r="15402" spans="11:11">
      <c r="K15402" s="68"/>
    </row>
    <row r="15403" spans="11:11">
      <c r="K15403" s="68"/>
    </row>
    <row r="15404" spans="11:11">
      <c r="K15404" s="68"/>
    </row>
    <row r="15405" spans="11:11">
      <c r="K15405" s="68"/>
    </row>
    <row r="15406" spans="11:11">
      <c r="K15406" s="68"/>
    </row>
    <row r="15407" spans="11:11">
      <c r="K15407" s="68"/>
    </row>
    <row r="15408" spans="11:11">
      <c r="K15408" s="68"/>
    </row>
    <row r="15409" spans="11:11">
      <c r="K15409" s="68"/>
    </row>
    <row r="15410" spans="11:11">
      <c r="K15410" s="68"/>
    </row>
    <row r="15411" spans="11:11">
      <c r="K15411" s="68"/>
    </row>
    <row r="15412" spans="11:11">
      <c r="K15412" s="68"/>
    </row>
    <row r="15413" spans="11:11">
      <c r="K15413" s="68"/>
    </row>
    <row r="15414" spans="11:11">
      <c r="K15414" s="68"/>
    </row>
    <row r="15415" spans="11:11">
      <c r="K15415" s="68"/>
    </row>
    <row r="15416" spans="11:11">
      <c r="K15416" s="68"/>
    </row>
    <row r="15417" spans="11:11">
      <c r="K15417" s="68"/>
    </row>
    <row r="15418" spans="11:11">
      <c r="K15418" s="68"/>
    </row>
    <row r="15419" spans="11:11">
      <c r="K15419" s="68"/>
    </row>
    <row r="15420" spans="11:11">
      <c r="K15420" s="68"/>
    </row>
    <row r="15421" spans="11:11">
      <c r="K15421" s="68"/>
    </row>
    <row r="15422" spans="11:11">
      <c r="K15422" s="68"/>
    </row>
    <row r="15423" spans="11:11">
      <c r="K15423" s="68"/>
    </row>
    <row r="15424" spans="11:11">
      <c r="K15424" s="68"/>
    </row>
    <row r="15425" spans="11:11">
      <c r="K15425" s="68"/>
    </row>
    <row r="15426" spans="11:11">
      <c r="K15426" s="68"/>
    </row>
    <row r="15427" spans="11:11">
      <c r="K15427" s="68"/>
    </row>
    <row r="15428" spans="11:11">
      <c r="K15428" s="68"/>
    </row>
    <row r="15429" spans="11:11">
      <c r="K15429" s="68"/>
    </row>
    <row r="15430" spans="11:11">
      <c r="K15430" s="68"/>
    </row>
    <row r="15431" spans="11:11">
      <c r="K15431" s="68"/>
    </row>
    <row r="15432" spans="11:11">
      <c r="K15432" s="68"/>
    </row>
    <row r="15433" spans="11:11">
      <c r="K15433" s="68"/>
    </row>
    <row r="15434" spans="11:11">
      <c r="K15434" s="68"/>
    </row>
    <row r="15435" spans="11:11">
      <c r="K15435" s="68"/>
    </row>
    <row r="15436" spans="11:11">
      <c r="K15436" s="68"/>
    </row>
    <row r="15437" spans="11:11">
      <c r="K15437" s="68"/>
    </row>
    <row r="15438" spans="11:11">
      <c r="K15438" s="68"/>
    </row>
    <row r="15439" spans="11:11">
      <c r="K15439" s="68"/>
    </row>
    <row r="15440" spans="11:11">
      <c r="K15440" s="68"/>
    </row>
    <row r="15441" spans="11:11">
      <c r="K15441" s="68"/>
    </row>
    <row r="15442" spans="11:11">
      <c r="K15442" s="68"/>
    </row>
    <row r="15443" spans="11:11">
      <c r="K15443" s="68"/>
    </row>
    <row r="15444" spans="11:11">
      <c r="K15444" s="68"/>
    </row>
    <row r="15445" spans="11:11">
      <c r="K15445" s="68"/>
    </row>
    <row r="15446" spans="11:11">
      <c r="K15446" s="68"/>
    </row>
    <row r="15447" spans="11:11">
      <c r="K15447" s="68"/>
    </row>
    <row r="15448" spans="11:11">
      <c r="K15448" s="68"/>
    </row>
    <row r="15449" spans="11:11">
      <c r="K15449" s="68"/>
    </row>
    <row r="15450" spans="11:11">
      <c r="K15450" s="68"/>
    </row>
    <row r="15451" spans="11:11">
      <c r="K15451" s="68"/>
    </row>
    <row r="15452" spans="11:11">
      <c r="K15452" s="68"/>
    </row>
    <row r="15453" spans="11:11">
      <c r="K15453" s="68"/>
    </row>
    <row r="15454" spans="11:11">
      <c r="K15454" s="68"/>
    </row>
    <row r="15455" spans="11:11">
      <c r="K15455" s="68"/>
    </row>
    <row r="15456" spans="11:11">
      <c r="K15456" s="68"/>
    </row>
    <row r="15457" spans="11:11">
      <c r="K15457" s="68"/>
    </row>
    <row r="15458" spans="11:11">
      <c r="K15458" s="68"/>
    </row>
    <row r="15459" spans="11:11">
      <c r="K15459" s="68"/>
    </row>
    <row r="15460" spans="11:11">
      <c r="K15460" s="68"/>
    </row>
    <row r="15461" spans="11:11">
      <c r="K15461" s="68"/>
    </row>
    <row r="15462" spans="11:11">
      <c r="K15462" s="68"/>
    </row>
    <row r="15463" spans="11:11">
      <c r="K15463" s="68"/>
    </row>
    <row r="15464" spans="11:11">
      <c r="K15464" s="68"/>
    </row>
    <row r="15465" spans="11:11">
      <c r="K15465" s="68"/>
    </row>
    <row r="15466" spans="11:11">
      <c r="K15466" s="68"/>
    </row>
    <row r="15467" spans="11:11">
      <c r="K15467" s="68"/>
    </row>
    <row r="15468" spans="11:11">
      <c r="K15468" s="68"/>
    </row>
    <row r="15469" spans="11:11">
      <c r="K15469" s="68"/>
    </row>
    <row r="15470" spans="11:11">
      <c r="K15470" s="68"/>
    </row>
    <row r="15471" spans="11:11">
      <c r="K15471" s="68"/>
    </row>
    <row r="15472" spans="11:11">
      <c r="K15472" s="68"/>
    </row>
    <row r="15473" spans="11:11">
      <c r="K15473" s="68"/>
    </row>
    <row r="15474" spans="11:11">
      <c r="K15474" s="68"/>
    </row>
    <row r="15475" spans="11:11">
      <c r="K15475" s="68"/>
    </row>
    <row r="15476" spans="11:11">
      <c r="K15476" s="68"/>
    </row>
    <row r="15477" spans="11:11">
      <c r="K15477" s="68"/>
    </row>
    <row r="15478" spans="11:11">
      <c r="K15478" s="68"/>
    </row>
    <row r="15479" spans="11:11">
      <c r="K15479" s="68"/>
    </row>
    <row r="15480" spans="11:11">
      <c r="K15480" s="68"/>
    </row>
    <row r="15481" spans="11:11">
      <c r="K15481" s="68"/>
    </row>
    <row r="15482" spans="11:11">
      <c r="K15482" s="68"/>
    </row>
    <row r="15483" spans="11:11">
      <c r="K15483" s="68"/>
    </row>
    <row r="15484" spans="11:11">
      <c r="K15484" s="68"/>
    </row>
    <row r="15485" spans="11:11">
      <c r="K15485" s="68"/>
    </row>
    <row r="15486" spans="11:11">
      <c r="K15486" s="68"/>
    </row>
    <row r="15487" spans="11:11">
      <c r="K15487" s="68"/>
    </row>
    <row r="15488" spans="11:11">
      <c r="K15488" s="68"/>
    </row>
    <row r="15489" spans="11:11">
      <c r="K15489" s="68"/>
    </row>
    <row r="15490" spans="11:11">
      <c r="K15490" s="68"/>
    </row>
    <row r="15491" spans="11:11">
      <c r="K15491" s="68"/>
    </row>
    <row r="15492" spans="11:11">
      <c r="K15492" s="68"/>
    </row>
    <row r="15493" spans="11:11">
      <c r="K15493" s="68"/>
    </row>
    <row r="15494" spans="11:11">
      <c r="K15494" s="68"/>
    </row>
    <row r="15495" spans="11:11">
      <c r="K15495" s="68"/>
    </row>
    <row r="15496" spans="11:11">
      <c r="K15496" s="68"/>
    </row>
    <row r="15497" spans="11:11">
      <c r="K15497" s="68"/>
    </row>
    <row r="15498" spans="11:11">
      <c r="K15498" s="68"/>
    </row>
    <row r="15499" spans="11:11">
      <c r="K15499" s="68"/>
    </row>
    <row r="15500" spans="11:11">
      <c r="K15500" s="68"/>
    </row>
    <row r="15501" spans="11:11">
      <c r="K15501" s="68"/>
    </row>
    <row r="15502" spans="11:11">
      <c r="K15502" s="68"/>
    </row>
    <row r="15503" spans="11:11">
      <c r="K15503" s="68"/>
    </row>
    <row r="15504" spans="11:11">
      <c r="K15504" s="68"/>
    </row>
    <row r="15505" spans="11:11">
      <c r="K15505" s="68"/>
    </row>
    <row r="15506" spans="11:11">
      <c r="K15506" s="68"/>
    </row>
    <row r="15507" spans="11:11">
      <c r="K15507" s="68"/>
    </row>
    <row r="15508" spans="11:11">
      <c r="K15508" s="68"/>
    </row>
    <row r="15509" spans="11:11">
      <c r="K15509" s="68"/>
    </row>
    <row r="15510" spans="11:11">
      <c r="K15510" s="68"/>
    </row>
    <row r="15511" spans="11:11">
      <c r="K15511" s="68"/>
    </row>
    <row r="15512" spans="11:11">
      <c r="K15512" s="68"/>
    </row>
    <row r="15513" spans="11:11">
      <c r="K15513" s="68"/>
    </row>
    <row r="15514" spans="11:11">
      <c r="K15514" s="68"/>
    </row>
    <row r="15515" spans="11:11">
      <c r="K15515" s="68"/>
    </row>
    <row r="15516" spans="11:11">
      <c r="K15516" s="68"/>
    </row>
    <row r="15517" spans="11:11">
      <c r="K15517" s="68"/>
    </row>
    <row r="15518" spans="11:11">
      <c r="K15518" s="68"/>
    </row>
    <row r="15519" spans="11:11">
      <c r="K15519" s="68"/>
    </row>
    <row r="15520" spans="11:11">
      <c r="K15520" s="68"/>
    </row>
    <row r="15521" spans="11:11">
      <c r="K15521" s="68"/>
    </row>
    <row r="15522" spans="11:11">
      <c r="K15522" s="68"/>
    </row>
    <row r="15523" spans="11:11">
      <c r="K15523" s="68"/>
    </row>
    <row r="15524" spans="11:11">
      <c r="K15524" s="68"/>
    </row>
    <row r="15525" spans="11:11">
      <c r="K15525" s="68"/>
    </row>
    <row r="15526" spans="11:11">
      <c r="K15526" s="68"/>
    </row>
    <row r="15527" spans="11:11">
      <c r="K15527" s="68"/>
    </row>
    <row r="15528" spans="11:11">
      <c r="K15528" s="68"/>
    </row>
    <row r="15529" spans="11:11">
      <c r="K15529" s="68"/>
    </row>
    <row r="15530" spans="11:11">
      <c r="K15530" s="68"/>
    </row>
    <row r="15531" spans="11:11">
      <c r="K15531" s="68"/>
    </row>
    <row r="15532" spans="11:11">
      <c r="K15532" s="68"/>
    </row>
    <row r="15533" spans="11:11">
      <c r="K15533" s="68"/>
    </row>
    <row r="15534" spans="11:11">
      <c r="K15534" s="68"/>
    </row>
    <row r="15535" spans="11:11">
      <c r="K15535" s="68"/>
    </row>
    <row r="15536" spans="11:11">
      <c r="K15536" s="68"/>
    </row>
    <row r="15537" spans="11:11">
      <c r="K15537" s="68"/>
    </row>
    <row r="15538" spans="11:11">
      <c r="K15538" s="68"/>
    </row>
    <row r="15539" spans="11:11">
      <c r="K15539" s="68"/>
    </row>
    <row r="15540" spans="11:11">
      <c r="K15540" s="68"/>
    </row>
    <row r="15541" spans="11:11">
      <c r="K15541" s="68"/>
    </row>
    <row r="15542" spans="11:11">
      <c r="K15542" s="68"/>
    </row>
    <row r="15543" spans="11:11">
      <c r="K15543" s="68"/>
    </row>
    <row r="15544" spans="11:11">
      <c r="K15544" s="68"/>
    </row>
    <row r="15545" spans="11:11">
      <c r="K15545" s="68"/>
    </row>
    <row r="15546" spans="11:11">
      <c r="K15546" s="68"/>
    </row>
    <row r="15547" spans="11:11">
      <c r="K15547" s="68"/>
    </row>
    <row r="15548" spans="11:11">
      <c r="K15548" s="68"/>
    </row>
    <row r="15549" spans="11:11">
      <c r="K15549" s="68"/>
    </row>
    <row r="15550" spans="11:11">
      <c r="K15550" s="68"/>
    </row>
    <row r="15551" spans="11:11">
      <c r="K15551" s="68"/>
    </row>
    <row r="15552" spans="11:11">
      <c r="K15552" s="68"/>
    </row>
    <row r="15553" spans="11:11">
      <c r="K15553" s="68"/>
    </row>
    <row r="15554" spans="11:11">
      <c r="K15554" s="68"/>
    </row>
    <row r="15555" spans="11:11">
      <c r="K15555" s="68"/>
    </row>
    <row r="15556" spans="11:11">
      <c r="K15556" s="68"/>
    </row>
    <row r="15557" spans="11:11">
      <c r="K15557" s="68"/>
    </row>
    <row r="15558" spans="11:11">
      <c r="K15558" s="68"/>
    </row>
    <row r="15559" spans="11:11">
      <c r="K15559" s="68"/>
    </row>
    <row r="15560" spans="11:11">
      <c r="K15560" s="68"/>
    </row>
    <row r="15561" spans="11:11">
      <c r="K15561" s="68"/>
    </row>
    <row r="15562" spans="11:11">
      <c r="K15562" s="68"/>
    </row>
    <row r="15563" spans="11:11">
      <c r="K15563" s="68"/>
    </row>
    <row r="15564" spans="11:11">
      <c r="K15564" s="68"/>
    </row>
    <row r="15565" spans="11:11">
      <c r="K15565" s="68"/>
    </row>
    <row r="15566" spans="11:11">
      <c r="K15566" s="68"/>
    </row>
    <row r="15567" spans="11:11">
      <c r="K15567" s="68"/>
    </row>
    <row r="15568" spans="11:11">
      <c r="K15568" s="68"/>
    </row>
    <row r="15569" spans="11:11">
      <c r="K15569" s="68"/>
    </row>
    <row r="15570" spans="11:11">
      <c r="K15570" s="68"/>
    </row>
    <row r="15571" spans="11:11">
      <c r="K15571" s="68"/>
    </row>
    <row r="15572" spans="11:11">
      <c r="K15572" s="68"/>
    </row>
    <row r="15573" spans="11:11">
      <c r="K15573" s="68"/>
    </row>
    <row r="15574" spans="11:11">
      <c r="K15574" s="68"/>
    </row>
    <row r="15575" spans="11:11">
      <c r="K15575" s="68"/>
    </row>
    <row r="15576" spans="11:11">
      <c r="K15576" s="68"/>
    </row>
    <row r="15577" spans="11:11">
      <c r="K15577" s="68"/>
    </row>
    <row r="15578" spans="11:11">
      <c r="K15578" s="68"/>
    </row>
    <row r="15579" spans="11:11">
      <c r="K15579" s="68"/>
    </row>
    <row r="15580" spans="11:11">
      <c r="K15580" s="68"/>
    </row>
    <row r="15581" spans="11:11">
      <c r="K15581" s="68"/>
    </row>
    <row r="15582" spans="11:11">
      <c r="K15582" s="68"/>
    </row>
    <row r="15583" spans="11:11">
      <c r="K15583" s="68"/>
    </row>
    <row r="15584" spans="11:11">
      <c r="K15584" s="68"/>
    </row>
    <row r="15585" spans="11:11">
      <c r="K15585" s="68"/>
    </row>
    <row r="15586" spans="11:11">
      <c r="K15586" s="68"/>
    </row>
    <row r="15587" spans="11:11">
      <c r="K15587" s="68"/>
    </row>
    <row r="15588" spans="11:11">
      <c r="K15588" s="68"/>
    </row>
    <row r="15589" spans="11:11">
      <c r="K15589" s="68"/>
    </row>
    <row r="15590" spans="11:11">
      <c r="K15590" s="68"/>
    </row>
    <row r="15591" spans="11:11">
      <c r="K15591" s="68"/>
    </row>
    <row r="15592" spans="11:11">
      <c r="K15592" s="68"/>
    </row>
    <row r="15593" spans="11:11">
      <c r="K15593" s="68"/>
    </row>
    <row r="15594" spans="11:11">
      <c r="K15594" s="68"/>
    </row>
    <row r="15595" spans="11:11">
      <c r="K15595" s="68"/>
    </row>
    <row r="15596" spans="11:11">
      <c r="K15596" s="68"/>
    </row>
    <row r="15597" spans="11:11">
      <c r="K15597" s="68"/>
    </row>
    <row r="15598" spans="11:11">
      <c r="K15598" s="68"/>
    </row>
    <row r="15599" spans="11:11">
      <c r="K15599" s="68"/>
    </row>
    <row r="15600" spans="11:11">
      <c r="K15600" s="68"/>
    </row>
    <row r="15601" spans="11:11">
      <c r="K15601" s="68"/>
    </row>
    <row r="15602" spans="11:11">
      <c r="K15602" s="68"/>
    </row>
    <row r="15603" spans="11:11">
      <c r="K15603" s="68"/>
    </row>
    <row r="15604" spans="11:11">
      <c r="K15604" s="68"/>
    </row>
    <row r="15605" spans="11:11">
      <c r="K15605" s="68"/>
    </row>
    <row r="15606" spans="11:11">
      <c r="K15606" s="68"/>
    </row>
    <row r="15607" spans="11:11">
      <c r="K15607" s="68"/>
    </row>
    <row r="15608" spans="11:11">
      <c r="K15608" s="68"/>
    </row>
    <row r="15609" spans="11:11">
      <c r="K15609" s="68"/>
    </row>
    <row r="15610" spans="11:11">
      <c r="K15610" s="68"/>
    </row>
    <row r="15611" spans="11:11">
      <c r="K15611" s="68"/>
    </row>
    <row r="15612" spans="11:11">
      <c r="K15612" s="68"/>
    </row>
    <row r="15613" spans="11:11">
      <c r="K15613" s="68"/>
    </row>
    <row r="15614" spans="11:11">
      <c r="K15614" s="68"/>
    </row>
    <row r="15615" spans="11:11">
      <c r="K15615" s="68"/>
    </row>
    <row r="15616" spans="11:11">
      <c r="K15616" s="68"/>
    </row>
    <row r="15617" spans="11:11">
      <c r="K15617" s="68"/>
    </row>
    <row r="15618" spans="11:11">
      <c r="K15618" s="68"/>
    </row>
    <row r="15619" spans="11:11">
      <c r="K15619" s="68"/>
    </row>
    <row r="15620" spans="11:11">
      <c r="K15620" s="68"/>
    </row>
    <row r="15621" spans="11:11">
      <c r="K15621" s="68"/>
    </row>
    <row r="15622" spans="11:11">
      <c r="K15622" s="68"/>
    </row>
    <row r="15623" spans="11:11">
      <c r="K15623" s="68"/>
    </row>
    <row r="15624" spans="11:11">
      <c r="K15624" s="68"/>
    </row>
    <row r="15625" spans="11:11">
      <c r="K15625" s="68"/>
    </row>
    <row r="15626" spans="11:11">
      <c r="K15626" s="68"/>
    </row>
    <row r="15627" spans="11:11">
      <c r="K15627" s="68"/>
    </row>
    <row r="15628" spans="11:11">
      <c r="K15628" s="68"/>
    </row>
    <row r="15629" spans="11:11">
      <c r="K15629" s="68"/>
    </row>
    <row r="15630" spans="11:11">
      <c r="K15630" s="68"/>
    </row>
    <row r="15631" spans="11:11">
      <c r="K15631" s="68"/>
    </row>
    <row r="15632" spans="11:11">
      <c r="K15632" s="68"/>
    </row>
    <row r="15633" spans="11:11">
      <c r="K15633" s="68"/>
    </row>
    <row r="15634" spans="11:11">
      <c r="K15634" s="68"/>
    </row>
    <row r="15635" spans="11:11">
      <c r="K15635" s="68"/>
    </row>
    <row r="15636" spans="11:11">
      <c r="K15636" s="68"/>
    </row>
    <row r="15637" spans="11:11">
      <c r="K15637" s="68"/>
    </row>
    <row r="15638" spans="11:11">
      <c r="K15638" s="68"/>
    </row>
    <row r="15639" spans="11:11">
      <c r="K15639" s="68"/>
    </row>
    <row r="15640" spans="11:11">
      <c r="K15640" s="68"/>
    </row>
    <row r="15641" spans="11:11">
      <c r="K15641" s="68"/>
    </row>
    <row r="15642" spans="11:11">
      <c r="K15642" s="68"/>
    </row>
    <row r="15643" spans="11:11">
      <c r="K15643" s="68"/>
    </row>
    <row r="15644" spans="11:11">
      <c r="K15644" s="68"/>
    </row>
    <row r="15645" spans="11:11">
      <c r="K15645" s="68"/>
    </row>
    <row r="15646" spans="11:11">
      <c r="K15646" s="68"/>
    </row>
    <row r="15647" spans="11:11">
      <c r="K15647" s="68"/>
    </row>
    <row r="15648" spans="11:11">
      <c r="K15648" s="68"/>
    </row>
    <row r="15649" spans="11:11">
      <c r="K15649" s="68"/>
    </row>
    <row r="15650" spans="11:11">
      <c r="K15650" s="68"/>
    </row>
    <row r="15651" spans="11:11">
      <c r="K15651" s="68"/>
    </row>
    <row r="15652" spans="11:11">
      <c r="K15652" s="68"/>
    </row>
    <row r="15653" spans="11:11">
      <c r="K15653" s="68"/>
    </row>
    <row r="15654" spans="11:11">
      <c r="K15654" s="68"/>
    </row>
    <row r="15655" spans="11:11">
      <c r="K15655" s="68"/>
    </row>
    <row r="15656" spans="11:11">
      <c r="K15656" s="68"/>
    </row>
    <row r="15657" spans="11:11">
      <c r="K15657" s="68"/>
    </row>
    <row r="15658" spans="11:11">
      <c r="K15658" s="68"/>
    </row>
    <row r="15659" spans="11:11">
      <c r="K15659" s="68"/>
    </row>
    <row r="15660" spans="11:11">
      <c r="K15660" s="68"/>
    </row>
    <row r="15661" spans="11:11">
      <c r="K15661" s="68"/>
    </row>
    <row r="15662" spans="11:11">
      <c r="K15662" s="68"/>
    </row>
    <row r="15663" spans="11:11">
      <c r="K15663" s="68"/>
    </row>
    <row r="15664" spans="11:11">
      <c r="K15664" s="68"/>
    </row>
    <row r="15665" spans="11:11">
      <c r="K15665" s="68"/>
    </row>
    <row r="15666" spans="11:11">
      <c r="K15666" s="68"/>
    </row>
    <row r="15667" spans="11:11">
      <c r="K15667" s="68"/>
    </row>
    <row r="15668" spans="11:11">
      <c r="K15668" s="68"/>
    </row>
    <row r="15669" spans="11:11">
      <c r="K15669" s="68"/>
    </row>
    <row r="15670" spans="11:11">
      <c r="K15670" s="68"/>
    </row>
    <row r="15671" spans="11:11">
      <c r="K15671" s="68"/>
    </row>
    <row r="15672" spans="11:11">
      <c r="K15672" s="68"/>
    </row>
    <row r="15673" spans="11:11">
      <c r="K15673" s="68"/>
    </row>
    <row r="15674" spans="11:11">
      <c r="K15674" s="68"/>
    </row>
    <row r="15675" spans="11:11">
      <c r="K15675" s="68"/>
    </row>
    <row r="15676" spans="11:11">
      <c r="K15676" s="68"/>
    </row>
    <row r="15677" spans="11:11">
      <c r="K15677" s="68"/>
    </row>
    <row r="15678" spans="11:11">
      <c r="K15678" s="68"/>
    </row>
    <row r="15679" spans="11:11">
      <c r="K15679" s="68"/>
    </row>
    <row r="15680" spans="11:11">
      <c r="K15680" s="68"/>
    </row>
    <row r="15681" spans="11:11">
      <c r="K15681" s="68"/>
    </row>
    <row r="15682" spans="11:11">
      <c r="K15682" s="68"/>
    </row>
    <row r="15683" spans="11:11">
      <c r="K15683" s="68"/>
    </row>
    <row r="15684" spans="11:11">
      <c r="K15684" s="68"/>
    </row>
    <row r="15685" spans="11:11">
      <c r="K15685" s="68"/>
    </row>
    <row r="15686" spans="11:11">
      <c r="K15686" s="68"/>
    </row>
    <row r="15687" spans="11:11">
      <c r="K15687" s="68"/>
    </row>
    <row r="15688" spans="11:11">
      <c r="K15688" s="68"/>
    </row>
    <row r="15689" spans="11:11">
      <c r="K15689" s="68"/>
    </row>
    <row r="15690" spans="11:11">
      <c r="K15690" s="68"/>
    </row>
    <row r="15691" spans="11:11">
      <c r="K15691" s="68"/>
    </row>
    <row r="15692" spans="11:11">
      <c r="K15692" s="68"/>
    </row>
    <row r="15693" spans="11:11">
      <c r="K15693" s="68"/>
    </row>
    <row r="15694" spans="11:11">
      <c r="K15694" s="68"/>
    </row>
    <row r="15695" spans="11:11">
      <c r="K15695" s="68"/>
    </row>
    <row r="15696" spans="11:11">
      <c r="K15696" s="68"/>
    </row>
    <row r="15697" spans="11:11">
      <c r="K15697" s="68"/>
    </row>
    <row r="15698" spans="11:11">
      <c r="K15698" s="68"/>
    </row>
    <row r="15699" spans="11:11">
      <c r="K15699" s="68"/>
    </row>
    <row r="15700" spans="11:11">
      <c r="K15700" s="68"/>
    </row>
    <row r="15701" spans="11:11">
      <c r="K15701" s="68"/>
    </row>
    <row r="15702" spans="11:11">
      <c r="K15702" s="68"/>
    </row>
    <row r="15703" spans="11:11">
      <c r="K15703" s="68"/>
    </row>
    <row r="15704" spans="11:11">
      <c r="K15704" s="68"/>
    </row>
    <row r="15705" spans="11:11">
      <c r="K15705" s="68"/>
    </row>
    <row r="15706" spans="11:11">
      <c r="K15706" s="68"/>
    </row>
    <row r="15707" spans="11:11">
      <c r="K15707" s="68"/>
    </row>
    <row r="15708" spans="11:11">
      <c r="K15708" s="68"/>
    </row>
    <row r="15709" spans="11:11">
      <c r="K15709" s="68"/>
    </row>
    <row r="15710" spans="11:11">
      <c r="K15710" s="68"/>
    </row>
    <row r="15711" spans="11:11">
      <c r="K15711" s="68"/>
    </row>
    <row r="15712" spans="11:11">
      <c r="K15712" s="68"/>
    </row>
    <row r="15713" spans="11:11">
      <c r="K15713" s="68"/>
    </row>
    <row r="15714" spans="11:11">
      <c r="K15714" s="68"/>
    </row>
    <row r="15715" spans="11:11">
      <c r="K15715" s="68"/>
    </row>
    <row r="15716" spans="11:11">
      <c r="K15716" s="68"/>
    </row>
    <row r="15717" spans="11:11">
      <c r="K15717" s="68"/>
    </row>
    <row r="15718" spans="11:11">
      <c r="K15718" s="68"/>
    </row>
    <row r="15719" spans="11:11">
      <c r="K15719" s="68"/>
    </row>
    <row r="15720" spans="11:11">
      <c r="K15720" s="68"/>
    </row>
    <row r="15721" spans="11:11">
      <c r="K15721" s="68"/>
    </row>
    <row r="15722" spans="11:11">
      <c r="K15722" s="68"/>
    </row>
    <row r="15723" spans="11:11">
      <c r="K15723" s="68"/>
    </row>
    <row r="15724" spans="11:11">
      <c r="K15724" s="68"/>
    </row>
    <row r="15725" spans="11:11">
      <c r="K15725" s="68"/>
    </row>
    <row r="15726" spans="11:11">
      <c r="K15726" s="68"/>
    </row>
    <row r="15727" spans="11:11">
      <c r="K15727" s="68"/>
    </row>
    <row r="15728" spans="11:11">
      <c r="K15728" s="68"/>
    </row>
    <row r="15729" spans="11:11">
      <c r="K15729" s="68"/>
    </row>
    <row r="15730" spans="11:11">
      <c r="K15730" s="68"/>
    </row>
    <row r="15731" spans="11:11">
      <c r="K15731" s="68"/>
    </row>
    <row r="15732" spans="11:11">
      <c r="K15732" s="68"/>
    </row>
    <row r="15733" spans="11:11">
      <c r="K15733" s="68"/>
    </row>
    <row r="15734" spans="11:11">
      <c r="K15734" s="68"/>
    </row>
    <row r="15735" spans="11:11">
      <c r="K15735" s="68"/>
    </row>
    <row r="15736" spans="11:11">
      <c r="K15736" s="68"/>
    </row>
    <row r="15737" spans="11:11">
      <c r="K15737" s="68"/>
    </row>
    <row r="15738" spans="11:11">
      <c r="K15738" s="68"/>
    </row>
    <row r="15739" spans="11:11">
      <c r="K15739" s="68"/>
    </row>
    <row r="15740" spans="11:11">
      <c r="K15740" s="68"/>
    </row>
    <row r="15741" spans="11:11">
      <c r="K15741" s="68"/>
    </row>
    <row r="15742" spans="11:11">
      <c r="K15742" s="68"/>
    </row>
    <row r="15743" spans="11:11">
      <c r="K15743" s="68"/>
    </row>
    <row r="15744" spans="11:11">
      <c r="K15744" s="68"/>
    </row>
    <row r="15745" spans="11:11">
      <c r="K15745" s="68"/>
    </row>
    <row r="15746" spans="11:11">
      <c r="K15746" s="68"/>
    </row>
    <row r="15747" spans="11:11">
      <c r="K15747" s="68"/>
    </row>
    <row r="15748" spans="11:11">
      <c r="K15748" s="68"/>
    </row>
    <row r="15749" spans="11:11">
      <c r="K15749" s="68"/>
    </row>
    <row r="15750" spans="11:11">
      <c r="K15750" s="68"/>
    </row>
    <row r="15751" spans="11:11">
      <c r="K15751" s="68"/>
    </row>
    <row r="15752" spans="11:11">
      <c r="K15752" s="68"/>
    </row>
    <row r="15753" spans="11:11">
      <c r="K15753" s="68"/>
    </row>
    <row r="15754" spans="11:11">
      <c r="K15754" s="68"/>
    </row>
    <row r="15755" spans="11:11">
      <c r="K15755" s="68"/>
    </row>
    <row r="15756" spans="11:11">
      <c r="K15756" s="68"/>
    </row>
    <row r="15757" spans="11:11">
      <c r="K15757" s="68"/>
    </row>
    <row r="15758" spans="11:11">
      <c r="K15758" s="68"/>
    </row>
    <row r="15759" spans="11:11">
      <c r="K15759" s="68"/>
    </row>
    <row r="15760" spans="11:11">
      <c r="K15760" s="68"/>
    </row>
    <row r="15761" spans="11:11">
      <c r="K15761" s="68"/>
    </row>
    <row r="15762" spans="11:11">
      <c r="K15762" s="68"/>
    </row>
    <row r="15763" spans="11:11">
      <c r="K15763" s="68"/>
    </row>
    <row r="15764" spans="11:11">
      <c r="K15764" s="68"/>
    </row>
    <row r="15765" spans="11:11">
      <c r="K15765" s="68"/>
    </row>
    <row r="15766" spans="11:11">
      <c r="K15766" s="68"/>
    </row>
    <row r="15767" spans="11:11">
      <c r="K15767" s="68"/>
    </row>
    <row r="15768" spans="11:11">
      <c r="K15768" s="68"/>
    </row>
    <row r="15769" spans="11:11">
      <c r="K15769" s="68"/>
    </row>
    <row r="15770" spans="11:11">
      <c r="K15770" s="68"/>
    </row>
    <row r="15771" spans="11:11">
      <c r="K15771" s="68"/>
    </row>
    <row r="15772" spans="11:11">
      <c r="K15772" s="68"/>
    </row>
    <row r="15773" spans="11:11">
      <c r="K15773" s="68"/>
    </row>
    <row r="15774" spans="11:11">
      <c r="K15774" s="68"/>
    </row>
    <row r="15775" spans="11:11">
      <c r="K15775" s="68"/>
    </row>
    <row r="15776" spans="11:11">
      <c r="K15776" s="68"/>
    </row>
    <row r="15777" spans="11:11">
      <c r="K15777" s="68"/>
    </row>
    <row r="15778" spans="11:11">
      <c r="K15778" s="68"/>
    </row>
    <row r="15779" spans="11:11">
      <c r="K15779" s="68"/>
    </row>
    <row r="15780" spans="11:11">
      <c r="K15780" s="68"/>
    </row>
    <row r="15781" spans="11:11">
      <c r="K15781" s="68"/>
    </row>
    <row r="15782" spans="11:11">
      <c r="K15782" s="68"/>
    </row>
    <row r="15783" spans="11:11">
      <c r="K15783" s="68"/>
    </row>
    <row r="15784" spans="11:11">
      <c r="K15784" s="68"/>
    </row>
    <row r="15785" spans="11:11">
      <c r="K15785" s="68"/>
    </row>
    <row r="15786" spans="11:11">
      <c r="K15786" s="68"/>
    </row>
    <row r="15787" spans="11:11">
      <c r="K15787" s="68"/>
    </row>
    <row r="15788" spans="11:11">
      <c r="K15788" s="68"/>
    </row>
    <row r="15789" spans="11:11">
      <c r="K15789" s="68"/>
    </row>
    <row r="15790" spans="11:11">
      <c r="K15790" s="68"/>
    </row>
    <row r="15791" spans="11:11">
      <c r="K15791" s="68"/>
    </row>
    <row r="15792" spans="11:11">
      <c r="K15792" s="68"/>
    </row>
    <row r="15793" spans="11:11">
      <c r="K15793" s="68"/>
    </row>
    <row r="15794" spans="11:11">
      <c r="K15794" s="68"/>
    </row>
    <row r="15795" spans="11:11">
      <c r="K15795" s="68"/>
    </row>
    <row r="15796" spans="11:11">
      <c r="K15796" s="68"/>
    </row>
    <row r="15797" spans="11:11">
      <c r="K15797" s="68"/>
    </row>
    <row r="15798" spans="11:11">
      <c r="K15798" s="68"/>
    </row>
    <row r="15799" spans="11:11">
      <c r="K15799" s="68"/>
    </row>
    <row r="15800" spans="11:11">
      <c r="K15800" s="68"/>
    </row>
    <row r="15801" spans="11:11">
      <c r="K15801" s="68"/>
    </row>
    <row r="15802" spans="11:11">
      <c r="K15802" s="68"/>
    </row>
    <row r="15803" spans="11:11">
      <c r="K15803" s="68"/>
    </row>
    <row r="15804" spans="11:11">
      <c r="K15804" s="68"/>
    </row>
    <row r="15805" spans="11:11">
      <c r="K15805" s="68"/>
    </row>
    <row r="15806" spans="11:11">
      <c r="K15806" s="68"/>
    </row>
    <row r="15807" spans="11:11">
      <c r="K15807" s="68"/>
    </row>
    <row r="15808" spans="11:11">
      <c r="K15808" s="68"/>
    </row>
    <row r="15809" spans="11:11">
      <c r="K15809" s="68"/>
    </row>
    <row r="15810" spans="11:11">
      <c r="K15810" s="68"/>
    </row>
    <row r="15811" spans="11:11">
      <c r="K15811" s="68"/>
    </row>
    <row r="15812" spans="11:11">
      <c r="K15812" s="68"/>
    </row>
    <row r="15813" spans="11:11">
      <c r="K15813" s="68"/>
    </row>
    <row r="15814" spans="11:11">
      <c r="K15814" s="68"/>
    </row>
    <row r="15815" spans="11:11">
      <c r="K15815" s="68"/>
    </row>
    <row r="15816" spans="11:11">
      <c r="K15816" s="68"/>
    </row>
    <row r="15817" spans="11:11">
      <c r="K15817" s="68"/>
    </row>
    <row r="15818" spans="11:11">
      <c r="K15818" s="68"/>
    </row>
    <row r="15819" spans="11:11">
      <c r="K15819" s="68"/>
    </row>
    <row r="15820" spans="11:11">
      <c r="K15820" s="68"/>
    </row>
    <row r="15821" spans="11:11">
      <c r="K15821" s="68"/>
    </row>
    <row r="15822" spans="11:11">
      <c r="K15822" s="68"/>
    </row>
    <row r="15823" spans="11:11">
      <c r="K15823" s="68"/>
    </row>
    <row r="15824" spans="11:11">
      <c r="K15824" s="68"/>
    </row>
    <row r="15825" spans="11:11">
      <c r="K15825" s="68"/>
    </row>
    <row r="15826" spans="11:11">
      <c r="K15826" s="68"/>
    </row>
    <row r="15827" spans="11:11">
      <c r="K15827" s="68"/>
    </row>
    <row r="15828" spans="11:11">
      <c r="K15828" s="68"/>
    </row>
    <row r="15829" spans="11:11">
      <c r="K15829" s="68"/>
    </row>
    <row r="15830" spans="11:11">
      <c r="K15830" s="68"/>
    </row>
    <row r="15831" spans="11:11">
      <c r="K15831" s="68"/>
    </row>
    <row r="15832" spans="11:11">
      <c r="K15832" s="68"/>
    </row>
    <row r="15833" spans="11:11">
      <c r="K15833" s="68"/>
    </row>
    <row r="15834" spans="11:11">
      <c r="K15834" s="68"/>
    </row>
    <row r="15835" spans="11:11">
      <c r="K15835" s="68"/>
    </row>
    <row r="15836" spans="11:11">
      <c r="K15836" s="68"/>
    </row>
    <row r="15837" spans="11:11">
      <c r="K15837" s="68"/>
    </row>
    <row r="15838" spans="11:11">
      <c r="K15838" s="68"/>
    </row>
    <row r="15839" spans="11:11">
      <c r="K15839" s="68"/>
    </row>
    <row r="15840" spans="11:11">
      <c r="K15840" s="68"/>
    </row>
    <row r="15841" spans="11:11">
      <c r="K15841" s="68"/>
    </row>
    <row r="15842" spans="11:11">
      <c r="K15842" s="68"/>
    </row>
    <row r="15843" spans="11:11">
      <c r="K15843" s="68"/>
    </row>
    <row r="15844" spans="11:11">
      <c r="K15844" s="68"/>
    </row>
    <row r="15845" spans="11:11">
      <c r="K15845" s="68"/>
    </row>
    <row r="15846" spans="11:11">
      <c r="K15846" s="68"/>
    </row>
    <row r="15847" spans="11:11">
      <c r="K15847" s="68"/>
    </row>
    <row r="15848" spans="11:11">
      <c r="K15848" s="68"/>
    </row>
    <row r="15849" spans="11:11">
      <c r="K15849" s="68"/>
    </row>
    <row r="15850" spans="11:11">
      <c r="K15850" s="68"/>
    </row>
    <row r="15851" spans="11:11">
      <c r="K15851" s="68"/>
    </row>
    <row r="15852" spans="11:11">
      <c r="K15852" s="68"/>
    </row>
    <row r="15853" spans="11:11">
      <c r="K15853" s="68"/>
    </row>
    <row r="15854" spans="11:11">
      <c r="K15854" s="68"/>
    </row>
    <row r="15855" spans="11:11">
      <c r="K15855" s="68"/>
    </row>
    <row r="15856" spans="11:11">
      <c r="K15856" s="68"/>
    </row>
    <row r="15857" spans="11:11">
      <c r="K15857" s="68"/>
    </row>
    <row r="15858" spans="11:11">
      <c r="K15858" s="68"/>
    </row>
    <row r="15859" spans="11:11">
      <c r="K15859" s="68"/>
    </row>
    <row r="15860" spans="11:11">
      <c r="K15860" s="68"/>
    </row>
    <row r="15861" spans="11:11">
      <c r="K15861" s="68"/>
    </row>
    <row r="15862" spans="11:11">
      <c r="K15862" s="68"/>
    </row>
    <row r="15863" spans="11:11">
      <c r="K15863" s="68"/>
    </row>
    <row r="15864" spans="11:11">
      <c r="K15864" s="68"/>
    </row>
    <row r="15865" spans="11:11">
      <c r="K15865" s="68"/>
    </row>
    <row r="15866" spans="11:11">
      <c r="K15866" s="68"/>
    </row>
    <row r="15867" spans="11:11">
      <c r="K15867" s="68"/>
    </row>
    <row r="15868" spans="11:11">
      <c r="K15868" s="68"/>
    </row>
    <row r="15869" spans="11:11">
      <c r="K15869" s="68"/>
    </row>
    <row r="15870" spans="11:11">
      <c r="K15870" s="68"/>
    </row>
    <row r="15871" spans="11:11">
      <c r="K15871" s="68"/>
    </row>
    <row r="15872" spans="11:11">
      <c r="K15872" s="68"/>
    </row>
    <row r="15873" spans="11:11">
      <c r="K15873" s="68"/>
    </row>
    <row r="15874" spans="11:11">
      <c r="K15874" s="68"/>
    </row>
    <row r="15875" spans="11:11">
      <c r="K15875" s="68"/>
    </row>
    <row r="15876" spans="11:11">
      <c r="K15876" s="68"/>
    </row>
    <row r="15877" spans="11:11">
      <c r="K15877" s="68"/>
    </row>
    <row r="15878" spans="11:11">
      <c r="K15878" s="68"/>
    </row>
    <row r="15879" spans="11:11">
      <c r="K15879" s="68"/>
    </row>
    <row r="15880" spans="11:11">
      <c r="K15880" s="68"/>
    </row>
    <row r="15881" spans="11:11">
      <c r="K15881" s="68"/>
    </row>
    <row r="15882" spans="11:11">
      <c r="K15882" s="68"/>
    </row>
    <row r="15883" spans="11:11">
      <c r="K15883" s="68"/>
    </row>
    <row r="15884" spans="11:11">
      <c r="K15884" s="68"/>
    </row>
    <row r="15885" spans="11:11">
      <c r="K15885" s="68"/>
    </row>
    <row r="15886" spans="11:11">
      <c r="K15886" s="68"/>
    </row>
    <row r="15887" spans="11:11">
      <c r="K15887" s="68"/>
    </row>
    <row r="15888" spans="11:11">
      <c r="K15888" s="68"/>
    </row>
    <row r="15889" spans="11:11">
      <c r="K15889" s="68"/>
    </row>
    <row r="15890" spans="11:11">
      <c r="K15890" s="68"/>
    </row>
    <row r="15891" spans="11:11">
      <c r="K15891" s="68"/>
    </row>
    <row r="15892" spans="11:11">
      <c r="K15892" s="68"/>
    </row>
    <row r="15893" spans="11:11">
      <c r="K15893" s="68"/>
    </row>
    <row r="15894" spans="11:11">
      <c r="K15894" s="68"/>
    </row>
    <row r="15895" spans="11:11">
      <c r="K15895" s="68"/>
    </row>
    <row r="15896" spans="11:11">
      <c r="K15896" s="68"/>
    </row>
    <row r="15897" spans="11:11">
      <c r="K15897" s="68"/>
    </row>
    <row r="15898" spans="11:11">
      <c r="K15898" s="68"/>
    </row>
    <row r="15899" spans="11:11">
      <c r="K15899" s="68"/>
    </row>
    <row r="15900" spans="11:11">
      <c r="K15900" s="68"/>
    </row>
    <row r="15901" spans="11:11">
      <c r="K15901" s="68"/>
    </row>
    <row r="15902" spans="11:11">
      <c r="K15902" s="68"/>
    </row>
    <row r="15903" spans="11:11">
      <c r="K15903" s="68"/>
    </row>
    <row r="15904" spans="11:11">
      <c r="K15904" s="68"/>
    </row>
    <row r="15905" spans="11:11">
      <c r="K15905" s="68"/>
    </row>
    <row r="15906" spans="11:11">
      <c r="K15906" s="68"/>
    </row>
    <row r="15907" spans="11:11">
      <c r="K15907" s="68"/>
    </row>
    <row r="15908" spans="11:11">
      <c r="K15908" s="68"/>
    </row>
    <row r="15909" spans="11:11">
      <c r="K15909" s="68"/>
    </row>
    <row r="15910" spans="11:11">
      <c r="K15910" s="68"/>
    </row>
    <row r="15911" spans="11:11">
      <c r="K15911" s="68"/>
    </row>
    <row r="15912" spans="11:11">
      <c r="K15912" s="68"/>
    </row>
    <row r="15913" spans="11:11">
      <c r="K15913" s="68"/>
    </row>
    <row r="15914" spans="11:11">
      <c r="K15914" s="68"/>
    </row>
    <row r="15915" spans="11:11">
      <c r="K15915" s="68"/>
    </row>
    <row r="15916" spans="11:11">
      <c r="K15916" s="68"/>
    </row>
    <row r="15917" spans="11:11">
      <c r="K15917" s="68"/>
    </row>
    <row r="15918" spans="11:11">
      <c r="K15918" s="68"/>
    </row>
    <row r="15919" spans="11:11">
      <c r="K15919" s="68"/>
    </row>
    <row r="15920" spans="11:11">
      <c r="K15920" s="68"/>
    </row>
    <row r="15921" spans="11:11">
      <c r="K15921" s="68"/>
    </row>
    <row r="15922" spans="11:11">
      <c r="K15922" s="68"/>
    </row>
    <row r="15923" spans="11:11">
      <c r="K15923" s="68"/>
    </row>
    <row r="15924" spans="11:11">
      <c r="K15924" s="68"/>
    </row>
    <row r="15925" spans="11:11">
      <c r="K15925" s="68"/>
    </row>
    <row r="15926" spans="11:11">
      <c r="K15926" s="68"/>
    </row>
    <row r="15927" spans="11:11">
      <c r="K15927" s="68"/>
    </row>
    <row r="15928" spans="11:11">
      <c r="K15928" s="68"/>
    </row>
    <row r="15929" spans="11:11">
      <c r="K15929" s="68"/>
    </row>
    <row r="15930" spans="11:11">
      <c r="K15930" s="68"/>
    </row>
    <row r="15931" spans="11:11">
      <c r="K15931" s="68"/>
    </row>
    <row r="15932" spans="11:11">
      <c r="K15932" s="68"/>
    </row>
    <row r="15933" spans="11:11">
      <c r="K15933" s="68"/>
    </row>
    <row r="15934" spans="11:11">
      <c r="K15934" s="68"/>
    </row>
    <row r="15935" spans="11:11">
      <c r="K15935" s="68"/>
    </row>
    <row r="15936" spans="11:11">
      <c r="K15936" s="68"/>
    </row>
    <row r="15937" spans="11:11">
      <c r="K15937" s="68"/>
    </row>
    <row r="15938" spans="11:11">
      <c r="K15938" s="68"/>
    </row>
    <row r="15939" spans="11:11">
      <c r="K15939" s="68"/>
    </row>
    <row r="15940" spans="11:11">
      <c r="K15940" s="68"/>
    </row>
    <row r="15941" spans="11:11">
      <c r="K15941" s="68"/>
    </row>
    <row r="15942" spans="11:11">
      <c r="K15942" s="68"/>
    </row>
    <row r="15943" spans="11:11">
      <c r="K15943" s="68"/>
    </row>
    <row r="15944" spans="11:11">
      <c r="K15944" s="68"/>
    </row>
    <row r="15945" spans="11:11">
      <c r="K15945" s="68"/>
    </row>
    <row r="15946" spans="11:11">
      <c r="K15946" s="68"/>
    </row>
    <row r="15947" spans="11:11">
      <c r="K15947" s="68"/>
    </row>
    <row r="15948" spans="11:11">
      <c r="K15948" s="68"/>
    </row>
    <row r="15949" spans="11:11">
      <c r="K15949" s="68"/>
    </row>
    <row r="15950" spans="11:11">
      <c r="K15950" s="68"/>
    </row>
    <row r="15951" spans="11:11">
      <c r="K15951" s="68"/>
    </row>
    <row r="15952" spans="11:11">
      <c r="K15952" s="68"/>
    </row>
    <row r="15953" spans="11:11">
      <c r="K15953" s="68"/>
    </row>
    <row r="15954" spans="11:11">
      <c r="K15954" s="68"/>
    </row>
    <row r="15955" spans="11:11">
      <c r="K15955" s="68"/>
    </row>
    <row r="15956" spans="11:11">
      <c r="K15956" s="68"/>
    </row>
    <row r="15957" spans="11:11">
      <c r="K15957" s="68"/>
    </row>
    <row r="15958" spans="11:11">
      <c r="K15958" s="68"/>
    </row>
    <row r="15959" spans="11:11">
      <c r="K15959" s="68"/>
    </row>
    <row r="15960" spans="11:11">
      <c r="K15960" s="68"/>
    </row>
    <row r="15961" spans="11:11">
      <c r="K15961" s="68"/>
    </row>
    <row r="15962" spans="11:11">
      <c r="K15962" s="68"/>
    </row>
    <row r="15963" spans="11:11">
      <c r="K15963" s="68"/>
    </row>
    <row r="15964" spans="11:11">
      <c r="K15964" s="68"/>
    </row>
    <row r="15965" spans="11:11">
      <c r="K15965" s="68"/>
    </row>
    <row r="15966" spans="11:11">
      <c r="K15966" s="68"/>
    </row>
    <row r="15967" spans="11:11">
      <c r="K15967" s="68"/>
    </row>
    <row r="15968" spans="11:11">
      <c r="K15968" s="68"/>
    </row>
    <row r="15969" spans="11:11">
      <c r="K15969" s="68"/>
    </row>
    <row r="15970" spans="11:11">
      <c r="K15970" s="68"/>
    </row>
    <row r="15971" spans="11:11">
      <c r="K15971" s="68"/>
    </row>
    <row r="15972" spans="11:11">
      <c r="K15972" s="68"/>
    </row>
    <row r="15973" spans="11:11">
      <c r="K15973" s="68"/>
    </row>
    <row r="15974" spans="11:11">
      <c r="K15974" s="68"/>
    </row>
    <row r="15975" spans="11:11">
      <c r="K15975" s="68"/>
    </row>
    <row r="15976" spans="11:11">
      <c r="K15976" s="68"/>
    </row>
    <row r="15977" spans="11:11">
      <c r="K15977" s="68"/>
    </row>
    <row r="15978" spans="11:11">
      <c r="K15978" s="68"/>
    </row>
    <row r="15979" spans="11:11">
      <c r="K15979" s="68"/>
    </row>
    <row r="15980" spans="11:11">
      <c r="K15980" s="68"/>
    </row>
    <row r="15981" spans="11:11">
      <c r="K15981" s="68"/>
    </row>
    <row r="15982" spans="11:11">
      <c r="K15982" s="68"/>
    </row>
    <row r="15983" spans="11:11">
      <c r="K15983" s="68"/>
    </row>
    <row r="15984" spans="11:11">
      <c r="K15984" s="68"/>
    </row>
    <row r="15985" spans="11:11">
      <c r="K15985" s="68"/>
    </row>
    <row r="15986" spans="11:11">
      <c r="K15986" s="68"/>
    </row>
    <row r="15987" spans="11:11">
      <c r="K15987" s="68"/>
    </row>
    <row r="15988" spans="11:11">
      <c r="K15988" s="68"/>
    </row>
    <row r="15989" spans="11:11">
      <c r="K15989" s="68"/>
    </row>
    <row r="15990" spans="11:11">
      <c r="K15990" s="68"/>
    </row>
    <row r="15991" spans="11:11">
      <c r="K15991" s="68"/>
    </row>
    <row r="15992" spans="11:11">
      <c r="K15992" s="68"/>
    </row>
    <row r="15993" spans="11:11">
      <c r="K15993" s="68"/>
    </row>
    <row r="15994" spans="11:11">
      <c r="K15994" s="68"/>
    </row>
    <row r="15995" spans="11:11">
      <c r="K15995" s="68"/>
    </row>
    <row r="15996" spans="11:11">
      <c r="K15996" s="68"/>
    </row>
    <row r="15997" spans="11:11">
      <c r="K15997" s="68"/>
    </row>
    <row r="15998" spans="11:11">
      <c r="K15998" s="68"/>
    </row>
    <row r="15999" spans="11:11">
      <c r="K15999" s="68"/>
    </row>
    <row r="16000" spans="11:11">
      <c r="K16000" s="68"/>
    </row>
    <row r="16001" spans="11:11">
      <c r="K16001" s="68"/>
    </row>
    <row r="16002" spans="11:11">
      <c r="K16002" s="68"/>
    </row>
    <row r="16003" spans="11:11">
      <c r="K16003" s="68"/>
    </row>
    <row r="16004" spans="11:11">
      <c r="K16004" s="68"/>
    </row>
    <row r="16005" spans="11:11">
      <c r="K16005" s="68"/>
    </row>
    <row r="16006" spans="11:11">
      <c r="K16006" s="68"/>
    </row>
    <row r="16007" spans="11:11">
      <c r="K16007" s="68"/>
    </row>
    <row r="16008" spans="11:11">
      <c r="K16008" s="68"/>
    </row>
    <row r="16009" spans="11:11">
      <c r="K16009" s="68"/>
    </row>
    <row r="16010" spans="11:11">
      <c r="K16010" s="68"/>
    </row>
    <row r="16011" spans="11:11">
      <c r="K16011" s="68"/>
    </row>
    <row r="16012" spans="11:11">
      <c r="K16012" s="68"/>
    </row>
    <row r="16013" spans="11:11">
      <c r="K16013" s="68"/>
    </row>
    <row r="16014" spans="11:11">
      <c r="K16014" s="68"/>
    </row>
    <row r="16015" spans="11:11">
      <c r="K16015" s="68"/>
    </row>
    <row r="16016" spans="11:11">
      <c r="K16016" s="68"/>
    </row>
    <row r="16017" spans="11:11">
      <c r="K16017" s="68"/>
    </row>
    <row r="16018" spans="11:11">
      <c r="K16018" s="68"/>
    </row>
    <row r="16019" spans="11:11">
      <c r="K16019" s="68"/>
    </row>
    <row r="16020" spans="11:11">
      <c r="K16020" s="68"/>
    </row>
    <row r="16021" spans="11:11">
      <c r="K16021" s="68"/>
    </row>
    <row r="16022" spans="11:11">
      <c r="K16022" s="68"/>
    </row>
    <row r="16023" spans="11:11">
      <c r="K16023" s="68"/>
    </row>
    <row r="16024" spans="11:11">
      <c r="K16024" s="68"/>
    </row>
    <row r="16025" spans="11:11">
      <c r="K16025" s="68"/>
    </row>
    <row r="16026" spans="11:11">
      <c r="K16026" s="68"/>
    </row>
    <row r="16027" spans="11:11">
      <c r="K16027" s="68"/>
    </row>
    <row r="16028" spans="11:11">
      <c r="K16028" s="68"/>
    </row>
    <row r="16029" spans="11:11">
      <c r="K16029" s="68"/>
    </row>
    <row r="16030" spans="11:11">
      <c r="K16030" s="68"/>
    </row>
    <row r="16031" spans="11:11">
      <c r="K16031" s="68"/>
    </row>
    <row r="16032" spans="11:11">
      <c r="K16032" s="68"/>
    </row>
    <row r="16033" spans="11:11">
      <c r="K16033" s="68"/>
    </row>
    <row r="16034" spans="11:11">
      <c r="K16034" s="68"/>
    </row>
    <row r="16035" spans="11:11">
      <c r="K16035" s="68"/>
    </row>
    <row r="16036" spans="11:11">
      <c r="K16036" s="68"/>
    </row>
    <row r="16037" spans="11:11">
      <c r="K16037" s="68"/>
    </row>
    <row r="16038" spans="11:11">
      <c r="K16038" s="68"/>
    </row>
    <row r="16039" spans="11:11">
      <c r="K16039" s="68"/>
    </row>
    <row r="16040" spans="11:11">
      <c r="K16040" s="68"/>
    </row>
    <row r="16041" spans="11:11">
      <c r="K16041" s="68"/>
    </row>
    <row r="16042" spans="11:11">
      <c r="K16042" s="68"/>
    </row>
    <row r="16043" spans="11:11">
      <c r="K16043" s="68"/>
    </row>
    <row r="16044" spans="11:11">
      <c r="K16044" s="68"/>
    </row>
    <row r="16045" spans="11:11">
      <c r="K16045" s="68"/>
    </row>
    <row r="16046" spans="11:11">
      <c r="K16046" s="68"/>
    </row>
    <row r="16047" spans="11:11">
      <c r="K16047" s="68"/>
    </row>
    <row r="16048" spans="11:11">
      <c r="K16048" s="68"/>
    </row>
    <row r="16049" spans="11:11">
      <c r="K16049" s="68"/>
    </row>
    <row r="16050" spans="11:11">
      <c r="K16050" s="68"/>
    </row>
    <row r="16051" spans="11:11">
      <c r="K16051" s="68"/>
    </row>
    <row r="16052" spans="11:11">
      <c r="K16052" s="68"/>
    </row>
    <row r="16053" spans="11:11">
      <c r="K16053" s="68"/>
    </row>
    <row r="16054" spans="11:11">
      <c r="K16054" s="68"/>
    </row>
    <row r="16055" spans="11:11">
      <c r="K16055" s="68"/>
    </row>
    <row r="16056" spans="11:11">
      <c r="K16056" s="68"/>
    </row>
    <row r="16057" spans="11:11">
      <c r="K16057" s="68"/>
    </row>
    <row r="16058" spans="11:11">
      <c r="K16058" s="68"/>
    </row>
    <row r="16059" spans="11:11">
      <c r="K16059" s="68"/>
    </row>
    <row r="16060" spans="11:11">
      <c r="K16060" s="68"/>
    </row>
    <row r="16061" spans="11:11">
      <c r="K16061" s="68"/>
    </row>
    <row r="16062" spans="11:11">
      <c r="K16062" s="68"/>
    </row>
    <row r="16063" spans="11:11">
      <c r="K16063" s="68"/>
    </row>
    <row r="16064" spans="11:11">
      <c r="K16064" s="68"/>
    </row>
    <row r="16065" spans="11:11">
      <c r="K16065" s="68"/>
    </row>
    <row r="16066" spans="11:11">
      <c r="K16066" s="68"/>
    </row>
    <row r="16067" spans="11:11">
      <c r="K16067" s="68"/>
    </row>
    <row r="16068" spans="11:11">
      <c r="K16068" s="68"/>
    </row>
    <row r="16069" spans="11:11">
      <c r="K16069" s="68"/>
    </row>
    <row r="16070" spans="11:11">
      <c r="K16070" s="68"/>
    </row>
    <row r="16071" spans="11:11">
      <c r="K16071" s="68"/>
    </row>
    <row r="16072" spans="11:11">
      <c r="K16072" s="68"/>
    </row>
    <row r="16073" spans="11:11">
      <c r="K16073" s="68"/>
    </row>
    <row r="16074" spans="11:11">
      <c r="K16074" s="68"/>
    </row>
    <row r="16075" spans="11:11">
      <c r="K16075" s="68"/>
    </row>
    <row r="16076" spans="11:11">
      <c r="K16076" s="68"/>
    </row>
    <row r="16077" spans="11:11">
      <c r="K16077" s="68"/>
    </row>
    <row r="16078" spans="11:11">
      <c r="K16078" s="68"/>
    </row>
    <row r="16079" spans="11:11">
      <c r="K16079" s="68"/>
    </row>
    <row r="16080" spans="11:11">
      <c r="K16080" s="68"/>
    </row>
    <row r="16081" spans="11:11">
      <c r="K16081" s="68"/>
    </row>
    <row r="16082" spans="11:11">
      <c r="K16082" s="68"/>
    </row>
    <row r="16083" spans="11:11">
      <c r="K16083" s="68"/>
    </row>
    <row r="16084" spans="11:11">
      <c r="K16084" s="68"/>
    </row>
    <row r="16085" spans="11:11">
      <c r="K16085" s="68"/>
    </row>
    <row r="16086" spans="11:11">
      <c r="K16086" s="68"/>
    </row>
    <row r="16087" spans="11:11">
      <c r="K16087" s="68"/>
    </row>
    <row r="16088" spans="11:11">
      <c r="K16088" s="68"/>
    </row>
    <row r="16089" spans="11:11">
      <c r="K16089" s="68"/>
    </row>
    <row r="16090" spans="11:11">
      <c r="K16090" s="68"/>
    </row>
    <row r="16091" spans="11:11">
      <c r="K16091" s="68"/>
    </row>
    <row r="16092" spans="11:11">
      <c r="K16092" s="68"/>
    </row>
    <row r="16093" spans="11:11">
      <c r="K16093" s="68"/>
    </row>
    <row r="16094" spans="11:11">
      <c r="K16094" s="68"/>
    </row>
    <row r="16095" spans="11:11">
      <c r="K16095" s="68"/>
    </row>
    <row r="16096" spans="11:11">
      <c r="K16096" s="68"/>
    </row>
    <row r="16097" spans="11:11">
      <c r="K16097" s="68"/>
    </row>
    <row r="16098" spans="11:11">
      <c r="K16098" s="68"/>
    </row>
    <row r="16099" spans="11:11">
      <c r="K16099" s="68"/>
    </row>
    <row r="16100" spans="11:11">
      <c r="K16100" s="68"/>
    </row>
    <row r="16101" spans="11:11">
      <c r="K16101" s="68"/>
    </row>
    <row r="16102" spans="11:11">
      <c r="K16102" s="68"/>
    </row>
    <row r="16103" spans="11:11">
      <c r="K16103" s="68"/>
    </row>
    <row r="16104" spans="11:11">
      <c r="K16104" s="68"/>
    </row>
    <row r="16105" spans="11:11">
      <c r="K16105" s="68"/>
    </row>
    <row r="16106" spans="11:11">
      <c r="K16106" s="68"/>
    </row>
    <row r="16107" spans="11:11">
      <c r="K16107" s="68"/>
    </row>
    <row r="16108" spans="11:11">
      <c r="K16108" s="68"/>
    </row>
    <row r="16109" spans="11:11">
      <c r="K16109" s="68"/>
    </row>
    <row r="16110" spans="11:11">
      <c r="K16110" s="68"/>
    </row>
    <row r="16111" spans="11:11">
      <c r="K16111" s="68"/>
    </row>
    <row r="16112" spans="11:11">
      <c r="K16112" s="68"/>
    </row>
    <row r="16113" spans="11:11">
      <c r="K16113" s="68"/>
    </row>
    <row r="16114" spans="11:11">
      <c r="K16114" s="68"/>
    </row>
    <row r="16115" spans="11:11">
      <c r="K16115" s="68"/>
    </row>
    <row r="16116" spans="11:11">
      <c r="K16116" s="68"/>
    </row>
    <row r="16117" spans="11:11">
      <c r="K16117" s="68"/>
    </row>
    <row r="16118" spans="11:11">
      <c r="K16118" s="68"/>
    </row>
    <row r="16119" spans="11:11">
      <c r="K16119" s="68"/>
    </row>
    <row r="16120" spans="11:11">
      <c r="K16120" s="68"/>
    </row>
    <row r="16121" spans="11:11">
      <c r="K16121" s="68"/>
    </row>
    <row r="16122" spans="11:11">
      <c r="K16122" s="68"/>
    </row>
    <row r="16123" spans="11:11">
      <c r="K16123" s="68"/>
    </row>
    <row r="16124" spans="11:11">
      <c r="K16124" s="68"/>
    </row>
    <row r="16125" spans="11:11">
      <c r="K16125" s="68"/>
    </row>
    <row r="16126" spans="11:11">
      <c r="K16126" s="68"/>
    </row>
    <row r="16127" spans="11:11">
      <c r="K16127" s="68"/>
    </row>
    <row r="16128" spans="11:11">
      <c r="K16128" s="68"/>
    </row>
    <row r="16129" spans="11:11">
      <c r="K16129" s="68"/>
    </row>
    <row r="16130" spans="11:11">
      <c r="K16130" s="68"/>
    </row>
    <row r="16131" spans="11:11">
      <c r="K16131" s="68"/>
    </row>
    <row r="16132" spans="11:11">
      <c r="K16132" s="68"/>
    </row>
    <row r="16133" spans="11:11">
      <c r="K16133" s="68"/>
    </row>
    <row r="16134" spans="11:11">
      <c r="K16134" s="68"/>
    </row>
    <row r="16135" spans="11:11">
      <c r="K16135" s="68"/>
    </row>
    <row r="16136" spans="11:11">
      <c r="K16136" s="68"/>
    </row>
    <row r="16137" spans="11:11">
      <c r="K16137" s="68"/>
    </row>
    <row r="16138" spans="11:11">
      <c r="K16138" s="68"/>
    </row>
    <row r="16139" spans="11:11">
      <c r="K16139" s="68"/>
    </row>
    <row r="16140" spans="11:11">
      <c r="K16140" s="68"/>
    </row>
    <row r="16141" spans="11:11">
      <c r="K16141" s="68"/>
    </row>
    <row r="16142" spans="11:11">
      <c r="K16142" s="68"/>
    </row>
    <row r="16143" spans="11:11">
      <c r="K16143" s="68"/>
    </row>
    <row r="16144" spans="11:11">
      <c r="K16144" s="68"/>
    </row>
    <row r="16145" spans="11:11">
      <c r="K16145" s="68"/>
    </row>
    <row r="16146" spans="11:11">
      <c r="K16146" s="68"/>
    </row>
    <row r="16147" spans="11:11">
      <c r="K16147" s="68"/>
    </row>
    <row r="16148" spans="11:11">
      <c r="K16148" s="68"/>
    </row>
    <row r="16149" spans="11:11">
      <c r="K16149" s="68"/>
    </row>
    <row r="16150" spans="11:11">
      <c r="K16150" s="68"/>
    </row>
    <row r="16151" spans="11:11">
      <c r="K16151" s="68"/>
    </row>
    <row r="16152" spans="11:11">
      <c r="K16152" s="68"/>
    </row>
    <row r="16153" spans="11:11">
      <c r="K16153" s="68"/>
    </row>
    <row r="16154" spans="11:11">
      <c r="K16154" s="68"/>
    </row>
    <row r="16155" spans="11:11">
      <c r="K16155" s="68"/>
    </row>
    <row r="16156" spans="11:11">
      <c r="K16156" s="68"/>
    </row>
    <row r="16157" spans="11:11">
      <c r="K16157" s="68"/>
    </row>
    <row r="16158" spans="11:11">
      <c r="K16158" s="68"/>
    </row>
    <row r="16159" spans="11:11">
      <c r="K16159" s="68"/>
    </row>
    <row r="16160" spans="11:11">
      <c r="K16160" s="68"/>
    </row>
    <row r="16161" spans="11:11">
      <c r="K16161" s="68"/>
    </row>
    <row r="16162" spans="11:11">
      <c r="K16162" s="68"/>
    </row>
    <row r="16163" spans="11:11">
      <c r="K16163" s="68"/>
    </row>
    <row r="16164" spans="11:11">
      <c r="K16164" s="68"/>
    </row>
    <row r="16165" spans="11:11">
      <c r="K16165" s="68"/>
    </row>
    <row r="16166" spans="11:11">
      <c r="K16166" s="68"/>
    </row>
    <row r="16167" spans="11:11">
      <c r="K16167" s="68"/>
    </row>
    <row r="16168" spans="11:11">
      <c r="K16168" s="68"/>
    </row>
    <row r="16169" spans="11:11">
      <c r="K16169" s="68"/>
    </row>
    <row r="16170" spans="11:11">
      <c r="K16170" s="68"/>
    </row>
    <row r="16171" spans="11:11">
      <c r="K16171" s="68"/>
    </row>
    <row r="16172" spans="11:11">
      <c r="K16172" s="68"/>
    </row>
    <row r="16173" spans="11:11">
      <c r="K16173" s="68"/>
    </row>
    <row r="16174" spans="11:11">
      <c r="K16174" s="68"/>
    </row>
    <row r="16175" spans="11:11">
      <c r="K16175" s="68"/>
    </row>
    <row r="16176" spans="11:11">
      <c r="K16176" s="68"/>
    </row>
    <row r="16177" spans="11:11">
      <c r="K16177" s="68"/>
    </row>
    <row r="16178" spans="11:11">
      <c r="K16178" s="68"/>
    </row>
    <row r="16179" spans="11:11">
      <c r="K16179" s="68"/>
    </row>
    <row r="16180" spans="11:11">
      <c r="K16180" s="68"/>
    </row>
    <row r="16181" spans="11:11">
      <c r="K16181" s="68"/>
    </row>
    <row r="16182" spans="11:11">
      <c r="K16182" s="68"/>
    </row>
    <row r="16183" spans="11:11">
      <c r="K16183" s="68"/>
    </row>
    <row r="16184" spans="11:11">
      <c r="K16184" s="68"/>
    </row>
    <row r="16185" spans="11:11">
      <c r="K16185" s="68"/>
    </row>
    <row r="16186" spans="11:11">
      <c r="K16186" s="68"/>
    </row>
    <row r="16187" spans="11:11">
      <c r="K16187" s="68"/>
    </row>
    <row r="16188" spans="11:11">
      <c r="K16188" s="68"/>
    </row>
    <row r="16189" spans="11:11">
      <c r="K16189" s="68"/>
    </row>
    <row r="16190" spans="11:11">
      <c r="K16190" s="68"/>
    </row>
    <row r="16191" spans="11:11">
      <c r="K16191" s="68"/>
    </row>
    <row r="16192" spans="11:11">
      <c r="K16192" s="68"/>
    </row>
    <row r="16193" spans="11:11">
      <c r="K16193" s="68"/>
    </row>
    <row r="16194" spans="11:11">
      <c r="K16194" s="68"/>
    </row>
    <row r="16195" spans="11:11">
      <c r="K16195" s="68"/>
    </row>
    <row r="16196" spans="11:11">
      <c r="K16196" s="68"/>
    </row>
    <row r="16197" spans="11:11">
      <c r="K16197" s="68"/>
    </row>
    <row r="16198" spans="11:11">
      <c r="K16198" s="68"/>
    </row>
    <row r="16199" spans="11:11">
      <c r="K16199" s="68"/>
    </row>
    <row r="16200" spans="11:11">
      <c r="K16200" s="68"/>
    </row>
    <row r="16201" spans="11:11">
      <c r="K16201" s="68"/>
    </row>
    <row r="16202" spans="11:11">
      <c r="K16202" s="68"/>
    </row>
    <row r="16203" spans="11:11">
      <c r="K16203" s="68"/>
    </row>
    <row r="16204" spans="11:11">
      <c r="K16204" s="68"/>
    </row>
    <row r="16205" spans="11:11">
      <c r="K16205" s="68"/>
    </row>
    <row r="16206" spans="11:11">
      <c r="K16206" s="68"/>
    </row>
    <row r="16207" spans="11:11">
      <c r="K16207" s="68"/>
    </row>
    <row r="16208" spans="11:11">
      <c r="K16208" s="68"/>
    </row>
    <row r="16209" spans="11:11">
      <c r="K16209" s="68"/>
    </row>
    <row r="16210" spans="11:11">
      <c r="K16210" s="68"/>
    </row>
    <row r="16211" spans="11:11">
      <c r="K16211" s="68"/>
    </row>
    <row r="16212" spans="11:11">
      <c r="K16212" s="68"/>
    </row>
    <row r="16213" spans="11:11">
      <c r="K16213" s="68"/>
    </row>
    <row r="16214" spans="11:11">
      <c r="K16214" s="68"/>
    </row>
    <row r="16215" spans="11:11">
      <c r="K16215" s="68"/>
    </row>
    <row r="16216" spans="11:11">
      <c r="K16216" s="68"/>
    </row>
    <row r="16217" spans="11:11">
      <c r="K16217" s="68"/>
    </row>
    <row r="16218" spans="11:11">
      <c r="K16218" s="68"/>
    </row>
    <row r="16219" spans="11:11">
      <c r="K16219" s="68"/>
    </row>
    <row r="16220" spans="11:11">
      <c r="K16220" s="68"/>
    </row>
    <row r="16221" spans="11:11">
      <c r="K16221" s="68"/>
    </row>
    <row r="16222" spans="11:11">
      <c r="K16222" s="68"/>
    </row>
    <row r="16223" spans="11:11">
      <c r="K16223" s="68"/>
    </row>
    <row r="16224" spans="11:11">
      <c r="K16224" s="68"/>
    </row>
    <row r="16225" spans="11:11">
      <c r="K16225" s="68"/>
    </row>
    <row r="16226" spans="11:11">
      <c r="K16226" s="68"/>
    </row>
    <row r="16227" spans="11:11">
      <c r="K16227" s="68"/>
    </row>
    <row r="16228" spans="11:11">
      <c r="K16228" s="68"/>
    </row>
    <row r="16229" spans="11:11">
      <c r="K16229" s="68"/>
    </row>
    <row r="16230" spans="11:11">
      <c r="K16230" s="68"/>
    </row>
    <row r="16231" spans="11:11">
      <c r="K16231" s="68"/>
    </row>
    <row r="16232" spans="11:11">
      <c r="K16232" s="68"/>
    </row>
    <row r="16233" spans="11:11">
      <c r="K16233" s="68"/>
    </row>
    <row r="16234" spans="11:11">
      <c r="K16234" s="68"/>
    </row>
    <row r="16235" spans="11:11">
      <c r="K16235" s="68"/>
    </row>
    <row r="16236" spans="11:11">
      <c r="K16236" s="68"/>
    </row>
    <row r="16237" spans="11:11">
      <c r="K16237" s="68"/>
    </row>
    <row r="16238" spans="11:11">
      <c r="K16238" s="68"/>
    </row>
    <row r="16239" spans="11:11">
      <c r="K16239" s="68"/>
    </row>
    <row r="16240" spans="11:11">
      <c r="K16240" s="68"/>
    </row>
    <row r="16241" spans="11:11">
      <c r="K16241" s="68"/>
    </row>
    <row r="16242" spans="11:11">
      <c r="K16242" s="68"/>
    </row>
    <row r="16243" spans="11:11">
      <c r="K16243" s="68"/>
    </row>
    <row r="16244" spans="11:11">
      <c r="K16244" s="68"/>
    </row>
    <row r="16245" spans="11:11">
      <c r="K16245" s="68"/>
    </row>
    <row r="16246" spans="11:11">
      <c r="K16246" s="68"/>
    </row>
    <row r="16247" spans="11:11">
      <c r="K16247" s="68"/>
    </row>
    <row r="16248" spans="11:11">
      <c r="K16248" s="68"/>
    </row>
    <row r="16249" spans="11:11">
      <c r="K16249" s="68"/>
    </row>
    <row r="16250" spans="11:11">
      <c r="K16250" s="68"/>
    </row>
    <row r="16251" spans="11:11">
      <c r="K16251" s="68"/>
    </row>
    <row r="16252" spans="11:11">
      <c r="K16252" s="68"/>
    </row>
    <row r="16253" spans="11:11">
      <c r="K16253" s="68"/>
    </row>
    <row r="16254" spans="11:11">
      <c r="K16254" s="68"/>
    </row>
    <row r="16255" spans="11:11">
      <c r="K16255" s="68"/>
    </row>
    <row r="16256" spans="11:11">
      <c r="K16256" s="68"/>
    </row>
    <row r="16257" spans="11:11">
      <c r="K16257" s="68"/>
    </row>
    <row r="16258" spans="11:11">
      <c r="K16258" s="68"/>
    </row>
    <row r="16259" spans="11:11">
      <c r="K16259" s="68"/>
    </row>
    <row r="16260" spans="11:11">
      <c r="K16260" s="68"/>
    </row>
    <row r="16261" spans="11:11">
      <c r="K16261" s="68"/>
    </row>
    <row r="16262" spans="11:11">
      <c r="K16262" s="68"/>
    </row>
    <row r="16263" spans="11:11">
      <c r="K16263" s="68"/>
    </row>
    <row r="16264" spans="11:11">
      <c r="K16264" s="68"/>
    </row>
    <row r="16265" spans="11:11">
      <c r="K16265" s="68"/>
    </row>
    <row r="16266" spans="11:11">
      <c r="K16266" s="68"/>
    </row>
    <row r="16267" spans="11:11">
      <c r="K16267" s="68"/>
    </row>
    <row r="16268" spans="11:11">
      <c r="K16268" s="68"/>
    </row>
    <row r="16269" spans="11:11">
      <c r="K16269" s="68"/>
    </row>
    <row r="16270" spans="11:11">
      <c r="K16270" s="68"/>
    </row>
    <row r="16271" spans="11:11">
      <c r="K16271" s="68"/>
    </row>
    <row r="16272" spans="11:11">
      <c r="K16272" s="68"/>
    </row>
    <row r="16273" spans="11:11">
      <c r="K16273" s="68"/>
    </row>
    <row r="16274" spans="11:11">
      <c r="K16274" s="68"/>
    </row>
    <row r="16275" spans="11:11">
      <c r="K16275" s="68"/>
    </row>
    <row r="16276" spans="11:11">
      <c r="K16276" s="68"/>
    </row>
    <row r="16277" spans="11:11">
      <c r="K16277" s="68"/>
    </row>
    <row r="16278" spans="11:11">
      <c r="K16278" s="68"/>
    </row>
    <row r="16279" spans="11:11">
      <c r="K16279" s="68"/>
    </row>
    <row r="16280" spans="11:11">
      <c r="K16280" s="68"/>
    </row>
    <row r="16281" spans="11:11">
      <c r="K16281" s="68"/>
    </row>
    <row r="16282" spans="11:11">
      <c r="K16282" s="68"/>
    </row>
    <row r="16283" spans="11:11">
      <c r="K16283" s="68"/>
    </row>
    <row r="16284" spans="11:11">
      <c r="K16284" s="68"/>
    </row>
    <row r="16285" spans="11:11">
      <c r="K16285" s="68"/>
    </row>
    <row r="16286" spans="11:11">
      <c r="K16286" s="68"/>
    </row>
    <row r="16287" spans="11:11">
      <c r="K16287" s="68"/>
    </row>
    <row r="16288" spans="11:11">
      <c r="K16288" s="68"/>
    </row>
    <row r="16289" spans="11:11">
      <c r="K16289" s="68"/>
    </row>
    <row r="16290" spans="11:11">
      <c r="K16290" s="68"/>
    </row>
    <row r="16291" spans="11:11">
      <c r="K16291" s="68"/>
    </row>
    <row r="16292" spans="11:11">
      <c r="K16292" s="68"/>
    </row>
    <row r="16293" spans="11:11">
      <c r="K16293" s="68"/>
    </row>
    <row r="16294" spans="11:11">
      <c r="K16294" s="68"/>
    </row>
    <row r="16295" spans="11:11">
      <c r="K16295" s="68"/>
    </row>
    <row r="16296" spans="11:11">
      <c r="K16296" s="68"/>
    </row>
    <row r="16297" spans="11:11">
      <c r="K16297" s="68"/>
    </row>
    <row r="16298" spans="11:11">
      <c r="K16298" s="68"/>
    </row>
    <row r="16299" spans="11:11">
      <c r="K16299" s="68"/>
    </row>
    <row r="16300" spans="11:11">
      <c r="K16300" s="68"/>
    </row>
    <row r="16301" spans="11:11">
      <c r="K16301" s="68"/>
    </row>
    <row r="16302" spans="11:11">
      <c r="K16302" s="68"/>
    </row>
    <row r="16303" spans="11:11">
      <c r="K16303" s="68"/>
    </row>
    <row r="16304" spans="11:11">
      <c r="K16304" s="68"/>
    </row>
    <row r="16305" spans="11:11">
      <c r="K16305" s="68"/>
    </row>
    <row r="16306" spans="11:11">
      <c r="K16306" s="68"/>
    </row>
    <row r="16307" spans="11:11">
      <c r="K16307" s="68"/>
    </row>
    <row r="16308" spans="11:11">
      <c r="K16308" s="68"/>
    </row>
    <row r="16309" spans="11:11">
      <c r="K16309" s="68"/>
    </row>
    <row r="16310" spans="11:11">
      <c r="K16310" s="68"/>
    </row>
    <row r="16311" spans="11:11">
      <c r="K16311" s="68"/>
    </row>
    <row r="16312" spans="11:11">
      <c r="K16312" s="68"/>
    </row>
    <row r="16313" spans="11:11">
      <c r="K16313" s="68"/>
    </row>
    <row r="16314" spans="11:11">
      <c r="K16314" s="68"/>
    </row>
    <row r="16315" spans="11:11">
      <c r="K16315" s="68"/>
    </row>
    <row r="16316" spans="11:11">
      <c r="K16316" s="68"/>
    </row>
    <row r="16317" spans="11:11">
      <c r="K16317" s="68"/>
    </row>
    <row r="16318" spans="11:11">
      <c r="K16318" s="68"/>
    </row>
    <row r="16319" spans="11:11">
      <c r="K16319" s="68"/>
    </row>
    <row r="16320" spans="11:11">
      <c r="K16320" s="68"/>
    </row>
    <row r="16321" spans="11:11">
      <c r="K16321" s="68"/>
    </row>
    <row r="16322" spans="11:11">
      <c r="K16322" s="68"/>
    </row>
    <row r="16323" spans="11:11">
      <c r="K16323" s="68"/>
    </row>
    <row r="16324" spans="11:11">
      <c r="K16324" s="68"/>
    </row>
    <row r="16325" spans="11:11">
      <c r="K16325" s="68"/>
    </row>
    <row r="16326" spans="11:11">
      <c r="K16326" s="68"/>
    </row>
    <row r="16327" spans="11:11">
      <c r="K16327" s="68"/>
    </row>
    <row r="16328" spans="11:11">
      <c r="K16328" s="68"/>
    </row>
    <row r="16329" spans="11:11">
      <c r="K16329" s="68"/>
    </row>
    <row r="16330" spans="11:11">
      <c r="K16330" s="68"/>
    </row>
    <row r="16331" spans="11:11">
      <c r="K16331" s="68"/>
    </row>
    <row r="16332" spans="11:11">
      <c r="K16332" s="68"/>
    </row>
    <row r="16333" spans="11:11">
      <c r="K16333" s="68"/>
    </row>
    <row r="16334" spans="11:11">
      <c r="K16334" s="68"/>
    </row>
    <row r="16335" spans="11:11">
      <c r="K16335" s="68"/>
    </row>
    <row r="16336" spans="11:11">
      <c r="K16336" s="68"/>
    </row>
    <row r="16337" spans="11:11">
      <c r="K16337" s="68"/>
    </row>
    <row r="16338" spans="11:11">
      <c r="K16338" s="68"/>
    </row>
    <row r="16339" spans="11:11">
      <c r="K16339" s="68"/>
    </row>
    <row r="16340" spans="11:11">
      <c r="K16340" s="68"/>
    </row>
    <row r="16341" spans="11:11">
      <c r="K16341" s="68"/>
    </row>
    <row r="16342" spans="11:11">
      <c r="K16342" s="68"/>
    </row>
    <row r="16343" spans="11:11">
      <c r="K16343" s="68"/>
    </row>
    <row r="16344" spans="11:11">
      <c r="K16344" s="68"/>
    </row>
    <row r="16345" spans="11:11">
      <c r="K16345" s="68"/>
    </row>
    <row r="16346" spans="11:11">
      <c r="K16346" s="68"/>
    </row>
    <row r="16347" spans="11:11">
      <c r="K16347" s="68"/>
    </row>
    <row r="16348" spans="11:11">
      <c r="K16348" s="68"/>
    </row>
    <row r="16349" spans="11:11">
      <c r="K16349" s="68"/>
    </row>
    <row r="16350" spans="11:11">
      <c r="K16350" s="68"/>
    </row>
    <row r="16351" spans="11:11">
      <c r="K16351" s="68"/>
    </row>
    <row r="16352" spans="11:11">
      <c r="K16352" s="68"/>
    </row>
    <row r="16353" spans="11:11">
      <c r="K16353" s="68"/>
    </row>
    <row r="16354" spans="11:11">
      <c r="K16354" s="68"/>
    </row>
    <row r="16355" spans="11:11">
      <c r="K16355" s="68"/>
    </row>
    <row r="16356" spans="11:11">
      <c r="K16356" s="68"/>
    </row>
    <row r="16357" spans="11:11">
      <c r="K16357" s="68"/>
    </row>
    <row r="16358" spans="11:11">
      <c r="K16358" s="68"/>
    </row>
    <row r="16359" spans="11:11">
      <c r="K16359" s="68"/>
    </row>
    <row r="16360" spans="11:11">
      <c r="K16360" s="68"/>
    </row>
    <row r="16361" spans="11:11">
      <c r="K16361" s="68"/>
    </row>
    <row r="16362" spans="11:11">
      <c r="K16362" s="68"/>
    </row>
    <row r="16363" spans="11:11">
      <c r="K16363" s="68"/>
    </row>
    <row r="16364" spans="11:11">
      <c r="K16364" s="68"/>
    </row>
    <row r="16365" spans="11:11">
      <c r="K16365" s="68"/>
    </row>
    <row r="16366" spans="11:11">
      <c r="K16366" s="68"/>
    </row>
    <row r="16367" spans="11:11">
      <c r="K16367" s="68"/>
    </row>
    <row r="16368" spans="11:11">
      <c r="K16368" s="68"/>
    </row>
    <row r="16369" spans="11:11">
      <c r="K16369" s="68"/>
    </row>
    <row r="16370" spans="11:11">
      <c r="K16370" s="68"/>
    </row>
    <row r="16371" spans="11:11">
      <c r="K16371" s="68"/>
    </row>
    <row r="16372" spans="11:11">
      <c r="K16372" s="68"/>
    </row>
    <row r="16373" spans="11:11">
      <c r="K16373" s="68"/>
    </row>
    <row r="16374" spans="11:11">
      <c r="K16374" s="68"/>
    </row>
    <row r="16375" spans="11:11">
      <c r="K16375" s="68"/>
    </row>
    <row r="16376" spans="11:11">
      <c r="K16376" s="68"/>
    </row>
    <row r="16377" spans="11:11">
      <c r="K16377" s="68"/>
    </row>
    <row r="16378" spans="11:11">
      <c r="K16378" s="68"/>
    </row>
    <row r="16379" spans="11:11">
      <c r="K16379" s="68"/>
    </row>
    <row r="16380" spans="11:11">
      <c r="K16380" s="68"/>
    </row>
    <row r="16381" spans="11:11">
      <c r="K16381" s="68"/>
    </row>
    <row r="16382" spans="11:11">
      <c r="K16382" s="68"/>
    </row>
    <row r="16383" spans="11:11">
      <c r="K16383" s="68"/>
    </row>
    <row r="16384" spans="11:11">
      <c r="K16384" s="68"/>
    </row>
    <row r="16385" spans="11:11">
      <c r="K16385" s="68"/>
    </row>
    <row r="16386" spans="11:11">
      <c r="K16386" s="68"/>
    </row>
    <row r="16387" spans="11:11">
      <c r="K16387" s="68"/>
    </row>
    <row r="16388" spans="11:11">
      <c r="K16388" s="68"/>
    </row>
    <row r="16389" spans="11:11">
      <c r="K16389" s="68"/>
    </row>
    <row r="16390" spans="11:11">
      <c r="K16390" s="68"/>
    </row>
    <row r="16391" spans="11:11">
      <c r="K16391" s="68"/>
    </row>
    <row r="16392" spans="11:11">
      <c r="K16392" s="68"/>
    </row>
    <row r="16393" spans="11:11">
      <c r="K16393" s="68"/>
    </row>
    <row r="16394" spans="11:11">
      <c r="K16394" s="68"/>
    </row>
    <row r="16395" spans="11:11">
      <c r="K16395" s="68"/>
    </row>
    <row r="16396" spans="11:11">
      <c r="K16396" s="68"/>
    </row>
    <row r="16397" spans="11:11">
      <c r="K16397" s="68"/>
    </row>
    <row r="16398" spans="11:11">
      <c r="K16398" s="68"/>
    </row>
    <row r="16399" spans="11:11">
      <c r="K16399" s="68"/>
    </row>
    <row r="16400" spans="11:11">
      <c r="K16400" s="68"/>
    </row>
    <row r="16401" spans="11:11">
      <c r="K16401" s="68"/>
    </row>
    <row r="16402" spans="11:11">
      <c r="K16402" s="68"/>
    </row>
    <row r="16403" spans="11:11">
      <c r="K16403" s="68"/>
    </row>
    <row r="16404" spans="11:11">
      <c r="K16404" s="68"/>
    </row>
    <row r="16405" spans="11:11">
      <c r="K16405" s="68"/>
    </row>
    <row r="16406" spans="11:11">
      <c r="K16406" s="68"/>
    </row>
    <row r="16407" spans="11:11">
      <c r="K16407" s="68"/>
    </row>
    <row r="16408" spans="11:11">
      <c r="K16408" s="68"/>
    </row>
    <row r="16409" spans="11:11">
      <c r="K16409" s="68"/>
    </row>
    <row r="16410" spans="11:11">
      <c r="K16410" s="68"/>
    </row>
    <row r="16411" spans="11:11">
      <c r="K16411" s="68"/>
    </row>
    <row r="16412" spans="11:11">
      <c r="K16412" s="68"/>
    </row>
    <row r="16413" spans="11:11">
      <c r="K16413" s="68"/>
    </row>
    <row r="16414" spans="11:11">
      <c r="K16414" s="68"/>
    </row>
    <row r="16415" spans="11:11">
      <c r="K16415" s="68"/>
    </row>
    <row r="16416" spans="11:11">
      <c r="K16416" s="68"/>
    </row>
    <row r="16417" spans="11:11">
      <c r="K16417" s="68"/>
    </row>
    <row r="16418" spans="11:11">
      <c r="K16418" s="68"/>
    </row>
    <row r="16419" spans="11:11">
      <c r="K16419" s="68"/>
    </row>
    <row r="16420" spans="11:11">
      <c r="K16420" s="68"/>
    </row>
    <row r="16421" spans="11:11">
      <c r="K16421" s="68"/>
    </row>
    <row r="16422" spans="11:11">
      <c r="K16422" s="68"/>
    </row>
    <row r="16423" spans="11:11">
      <c r="K16423" s="68"/>
    </row>
    <row r="16424" spans="11:11">
      <c r="K16424" s="68"/>
    </row>
    <row r="16425" spans="11:11">
      <c r="K16425" s="68"/>
    </row>
    <row r="16426" spans="11:11">
      <c r="K16426" s="68"/>
    </row>
    <row r="16427" spans="11:11">
      <c r="K16427" s="68"/>
    </row>
    <row r="16428" spans="11:11">
      <c r="K16428" s="68"/>
    </row>
    <row r="16429" spans="11:11">
      <c r="K16429" s="68"/>
    </row>
    <row r="16430" spans="11:11">
      <c r="K16430" s="68"/>
    </row>
    <row r="16431" spans="11:11">
      <c r="K16431" s="68"/>
    </row>
    <row r="16432" spans="11:11">
      <c r="K16432" s="68"/>
    </row>
    <row r="16433" spans="11:11">
      <c r="K16433" s="68"/>
    </row>
    <row r="16434" spans="11:11">
      <c r="K16434" s="68"/>
    </row>
    <row r="16435" spans="11:11">
      <c r="K16435" s="68"/>
    </row>
    <row r="16436" spans="11:11">
      <c r="K16436" s="68"/>
    </row>
    <row r="16437" spans="11:11">
      <c r="K16437" s="68"/>
    </row>
    <row r="16438" spans="11:11">
      <c r="K16438" s="68"/>
    </row>
    <row r="16439" spans="11:11">
      <c r="K16439" s="68"/>
    </row>
    <row r="16440" spans="11:11">
      <c r="K16440" s="68"/>
    </row>
    <row r="16441" spans="11:11">
      <c r="K16441" s="68"/>
    </row>
    <row r="16442" spans="11:11">
      <c r="K16442" s="68"/>
    </row>
    <row r="16443" spans="11:11">
      <c r="K16443" s="68"/>
    </row>
    <row r="16444" spans="11:11">
      <c r="K16444" s="68"/>
    </row>
    <row r="16445" spans="11:11">
      <c r="K16445" s="68"/>
    </row>
    <row r="16446" spans="11:11">
      <c r="K16446" s="68"/>
    </row>
    <row r="16447" spans="11:11">
      <c r="K16447" s="68"/>
    </row>
    <row r="16448" spans="11:11">
      <c r="K16448" s="68"/>
    </row>
    <row r="16449" spans="11:11">
      <c r="K16449" s="68"/>
    </row>
    <row r="16450" spans="11:11">
      <c r="K16450" s="68"/>
    </row>
    <row r="16451" spans="11:11">
      <c r="K16451" s="68"/>
    </row>
    <row r="16452" spans="11:11">
      <c r="K16452" s="68"/>
    </row>
    <row r="16453" spans="11:11">
      <c r="K16453" s="68"/>
    </row>
    <row r="16454" spans="11:11">
      <c r="K16454" s="68"/>
    </row>
    <row r="16455" spans="11:11">
      <c r="K16455" s="68"/>
    </row>
    <row r="16456" spans="11:11">
      <c r="K16456" s="68"/>
    </row>
    <row r="16457" spans="11:11">
      <c r="K16457" s="68"/>
    </row>
    <row r="16458" spans="11:11">
      <c r="K16458" s="68"/>
    </row>
    <row r="16459" spans="11:11">
      <c r="K16459" s="68"/>
    </row>
    <row r="16460" spans="11:11">
      <c r="K16460" s="68"/>
    </row>
    <row r="16461" spans="11:11">
      <c r="K16461" s="68"/>
    </row>
    <row r="16462" spans="11:11">
      <c r="K16462" s="68"/>
    </row>
    <row r="16463" spans="11:11">
      <c r="K16463" s="68"/>
    </row>
    <row r="16464" spans="11:11">
      <c r="K16464" s="68"/>
    </row>
    <row r="16465" spans="11:11">
      <c r="K16465" s="68"/>
    </row>
    <row r="16466" spans="11:11">
      <c r="K16466" s="68"/>
    </row>
    <row r="16467" spans="11:11">
      <c r="K16467" s="68"/>
    </row>
    <row r="16468" spans="11:11">
      <c r="K16468" s="68"/>
    </row>
    <row r="16469" spans="11:11">
      <c r="K16469" s="68"/>
    </row>
    <row r="16470" spans="11:11">
      <c r="K16470" s="68"/>
    </row>
    <row r="16471" spans="11:11">
      <c r="K16471" s="68"/>
    </row>
    <row r="16472" spans="11:11">
      <c r="K16472" s="68"/>
    </row>
    <row r="16473" spans="11:11">
      <c r="K16473" s="68"/>
    </row>
    <row r="16474" spans="11:11">
      <c r="K16474" s="68"/>
    </row>
    <row r="16475" spans="11:11">
      <c r="K16475" s="68"/>
    </row>
    <row r="16476" spans="11:11">
      <c r="K16476" s="68"/>
    </row>
  </sheetData>
  <mergeCells count="74">
    <mergeCell ref="A100:F100"/>
    <mergeCell ref="A125:F125"/>
    <mergeCell ref="L5:AI5"/>
    <mergeCell ref="AJ5:BG5"/>
    <mergeCell ref="L12:AI12"/>
    <mergeCell ref="AJ12:BG12"/>
    <mergeCell ref="L21:AI21"/>
    <mergeCell ref="AJ21:BG21"/>
    <mergeCell ref="L38:AI38"/>
    <mergeCell ref="AJ38:BG38"/>
    <mergeCell ref="L46:AI46"/>
    <mergeCell ref="AJ46:BG46"/>
    <mergeCell ref="L56:AI56"/>
    <mergeCell ref="AJ56:BG56"/>
    <mergeCell ref="H5:H6"/>
    <mergeCell ref="I5:I6"/>
    <mergeCell ref="J5:J6"/>
    <mergeCell ref="K5:K6"/>
    <mergeCell ref="B12:B13"/>
    <mergeCell ref="C12:C13"/>
    <mergeCell ref="D12:D13"/>
    <mergeCell ref="E12:E13"/>
    <mergeCell ref="F12:F13"/>
    <mergeCell ref="G12:G13"/>
    <mergeCell ref="B5:B6"/>
    <mergeCell ref="C5:C6"/>
    <mergeCell ref="D5:D6"/>
    <mergeCell ref="E5:E6"/>
    <mergeCell ref="F5:F6"/>
    <mergeCell ref="G5:G6"/>
    <mergeCell ref="H12:H13"/>
    <mergeCell ref="I12:I13"/>
    <mergeCell ref="J12:J13"/>
    <mergeCell ref="K12:K13"/>
    <mergeCell ref="B21:B22"/>
    <mergeCell ref="C21:C22"/>
    <mergeCell ref="D21:D22"/>
    <mergeCell ref="E21:E22"/>
    <mergeCell ref="F21:F22"/>
    <mergeCell ref="G21:G22"/>
    <mergeCell ref="B38:B39"/>
    <mergeCell ref="C38:C39"/>
    <mergeCell ref="D38:D39"/>
    <mergeCell ref="E38:E39"/>
    <mergeCell ref="F38:F39"/>
    <mergeCell ref="G46:G47"/>
    <mergeCell ref="H21:H22"/>
    <mergeCell ref="I21:I22"/>
    <mergeCell ref="J21:J22"/>
    <mergeCell ref="K21:K22"/>
    <mergeCell ref="G38:G39"/>
    <mergeCell ref="H46:H47"/>
    <mergeCell ref="I46:I47"/>
    <mergeCell ref="J46:J47"/>
    <mergeCell ref="K46:K47"/>
    <mergeCell ref="H38:H39"/>
    <mergeCell ref="I38:I39"/>
    <mergeCell ref="J38:J39"/>
    <mergeCell ref="K38:K39"/>
    <mergeCell ref="B46:B47"/>
    <mergeCell ref="C46:C47"/>
    <mergeCell ref="D46:D47"/>
    <mergeCell ref="E46:E47"/>
    <mergeCell ref="F46:F47"/>
    <mergeCell ref="H56:H57"/>
    <mergeCell ref="I56:I57"/>
    <mergeCell ref="J56:J57"/>
    <mergeCell ref="K56:K57"/>
    <mergeCell ref="B56:B57"/>
    <mergeCell ref="C56:C57"/>
    <mergeCell ref="D56:D57"/>
    <mergeCell ref="E56:E57"/>
    <mergeCell ref="F56:F57"/>
    <mergeCell ref="G56:G57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3"/>
  <sheetViews>
    <sheetView topLeftCell="A125" workbookViewId="0">
      <selection activeCell="C128" sqref="C128"/>
    </sheetView>
  </sheetViews>
  <sheetFormatPr defaultRowHeight="15"/>
  <cols>
    <col min="2" max="2" width="13.7109375" style="8" customWidth="1"/>
    <col min="3" max="3" width="37.42578125" customWidth="1"/>
    <col min="4" max="4" width="42" customWidth="1"/>
    <col min="5" max="5" width="43.85546875" customWidth="1"/>
    <col min="6" max="6" width="47.28515625" customWidth="1"/>
    <col min="7" max="7" width="19.42578125" customWidth="1"/>
    <col min="9" max="9" width="12" customWidth="1"/>
    <col min="11" max="11" width="11.42578125" customWidth="1"/>
    <col min="18" max="18" width="13" customWidth="1"/>
    <col min="20" max="20" width="12.42578125" customWidth="1"/>
    <col min="29" max="29" width="15.5703125" customWidth="1"/>
    <col min="31" max="31" width="11.140625" customWidth="1"/>
  </cols>
  <sheetData>
    <row r="2" spans="1:34" s="277" customFormat="1" ht="12.75">
      <c r="A2" s="274"/>
      <c r="B2" s="453" t="s">
        <v>889</v>
      </c>
      <c r="C2" s="275"/>
      <c r="D2" s="276"/>
      <c r="E2" s="276"/>
      <c r="F2" s="275"/>
      <c r="G2" s="275"/>
      <c r="H2" s="275"/>
      <c r="I2" s="275"/>
      <c r="L2" s="275"/>
      <c r="N2" s="278"/>
      <c r="O2" s="278"/>
      <c r="S2" s="279"/>
      <c r="T2" s="280"/>
    </row>
    <row r="3" spans="1:34" s="277" customFormat="1" ht="12.75">
      <c r="A3" s="274"/>
      <c r="B3" s="454" t="s">
        <v>890</v>
      </c>
      <c r="C3" s="275"/>
      <c r="D3" s="276"/>
      <c r="E3" s="276"/>
      <c r="F3" s="275"/>
      <c r="G3" s="275"/>
      <c r="H3" s="275"/>
      <c r="I3" s="275"/>
      <c r="L3" s="275"/>
      <c r="N3" s="278"/>
      <c r="O3" s="278"/>
      <c r="S3" s="279"/>
      <c r="T3" s="280"/>
    </row>
    <row r="4" spans="1:34" s="277" customFormat="1" ht="12.75">
      <c r="A4" s="274"/>
      <c r="B4" s="454" t="s">
        <v>891</v>
      </c>
      <c r="C4" s="275"/>
      <c r="D4" s="276"/>
      <c r="E4" s="276"/>
      <c r="F4" s="275"/>
      <c r="G4" s="275"/>
      <c r="H4" s="275"/>
      <c r="I4" s="275"/>
      <c r="L4" s="275"/>
      <c r="N4" s="278"/>
      <c r="O4" s="278"/>
      <c r="S4" s="279"/>
      <c r="T4" s="280"/>
    </row>
    <row r="5" spans="1:34" s="277" customFormat="1" ht="12.75">
      <c r="A5" s="274"/>
      <c r="B5" s="454" t="s">
        <v>892</v>
      </c>
      <c r="C5" s="275"/>
      <c r="D5" s="276"/>
      <c r="E5" s="276"/>
      <c r="F5" s="275"/>
      <c r="G5" s="275"/>
      <c r="H5" s="275"/>
      <c r="I5" s="275"/>
      <c r="L5" s="275"/>
      <c r="N5" s="278"/>
      <c r="O5" s="278"/>
      <c r="S5" s="279"/>
      <c r="T5" s="280"/>
    </row>
    <row r="6" spans="1:34" s="277" customFormat="1" ht="12.75">
      <c r="A6" s="274"/>
      <c r="B6" s="454" t="s">
        <v>893</v>
      </c>
      <c r="C6" s="275"/>
      <c r="D6" s="276"/>
      <c r="E6" s="276"/>
      <c r="F6" s="275"/>
      <c r="G6" s="275"/>
      <c r="H6" s="275"/>
      <c r="I6" s="275"/>
      <c r="L6" s="275"/>
      <c r="N6" s="278"/>
      <c r="O6" s="278"/>
      <c r="S6" s="279"/>
      <c r="T6" s="280"/>
    </row>
    <row r="7" spans="1:34" s="277" customFormat="1" ht="12.75">
      <c r="A7" s="274"/>
      <c r="B7" s="454" t="s">
        <v>894</v>
      </c>
      <c r="C7" s="275"/>
      <c r="D7" s="276"/>
      <c r="E7" s="276"/>
      <c r="F7" s="275"/>
      <c r="G7" s="275"/>
      <c r="H7" s="275"/>
      <c r="I7" s="275"/>
      <c r="L7" s="275"/>
      <c r="N7" s="278"/>
      <c r="O7" s="278"/>
      <c r="S7" s="279"/>
      <c r="T7" s="280"/>
    </row>
    <row r="8" spans="1:34" s="277" customFormat="1" ht="12.75">
      <c r="A8" s="274"/>
      <c r="B8" s="454" t="s">
        <v>895</v>
      </c>
      <c r="C8" s="275"/>
      <c r="D8" s="276"/>
      <c r="E8" s="276"/>
      <c r="F8" s="275"/>
      <c r="G8" s="275"/>
      <c r="H8" s="275"/>
      <c r="I8" s="275"/>
      <c r="L8" s="275"/>
      <c r="N8" s="278"/>
      <c r="O8" s="278"/>
      <c r="S8" s="279"/>
      <c r="T8" s="280"/>
    </row>
    <row r="9" spans="1:34" s="284" customFormat="1" ht="13.5" thickBot="1">
      <c r="A9" s="281"/>
      <c r="B9" s="455"/>
      <c r="C9" s="282"/>
      <c r="D9" s="283"/>
      <c r="E9" s="283"/>
      <c r="F9" s="282"/>
      <c r="G9" s="282"/>
      <c r="H9" s="282"/>
      <c r="I9" s="282"/>
      <c r="L9" s="282"/>
      <c r="N9" s="285"/>
      <c r="O9" s="285"/>
      <c r="S9" s="286"/>
      <c r="T9" s="287"/>
    </row>
    <row r="10" spans="1:34" s="291" customFormat="1">
      <c r="A10" s="288"/>
      <c r="B10" s="456" t="s">
        <v>896</v>
      </c>
      <c r="C10" s="289"/>
      <c r="D10" s="290"/>
      <c r="E10" s="290"/>
      <c r="F10" s="525" t="s">
        <v>897</v>
      </c>
      <c r="G10" s="526"/>
      <c r="H10" s="526"/>
      <c r="I10" s="526"/>
      <c r="J10" s="526"/>
      <c r="K10" s="526"/>
      <c r="L10" s="526"/>
      <c r="M10" s="526"/>
      <c r="N10" s="526"/>
      <c r="O10" s="526"/>
      <c r="P10" s="527"/>
      <c r="Q10" s="528" t="s">
        <v>898</v>
      </c>
      <c r="R10" s="526"/>
      <c r="S10" s="526"/>
      <c r="T10" s="526"/>
      <c r="U10" s="526"/>
      <c r="V10" s="526"/>
      <c r="W10" s="526"/>
      <c r="X10" s="526"/>
      <c r="Y10" s="526"/>
      <c r="Z10" s="526"/>
      <c r="AA10" s="527"/>
      <c r="AB10" s="529" t="s">
        <v>899</v>
      </c>
      <c r="AC10" s="530"/>
      <c r="AD10" s="530"/>
      <c r="AE10" s="530"/>
      <c r="AF10" s="530"/>
      <c r="AG10" s="530"/>
      <c r="AH10" s="531"/>
    </row>
    <row r="11" spans="1:34" s="291" customFormat="1">
      <c r="A11" s="288"/>
      <c r="B11" s="457" t="s">
        <v>900</v>
      </c>
      <c r="C11" s="532" t="s">
        <v>901</v>
      </c>
      <c r="D11" s="533"/>
      <c r="E11" s="534"/>
      <c r="F11" s="535" t="s">
        <v>902</v>
      </c>
      <c r="G11" s="536"/>
      <c r="H11" s="536"/>
      <c r="I11" s="536"/>
      <c r="J11" s="536"/>
      <c r="K11" s="536"/>
      <c r="L11" s="536"/>
      <c r="M11" s="536"/>
      <c r="N11" s="536"/>
      <c r="O11" s="536"/>
      <c r="P11" s="537"/>
      <c r="Q11" s="535" t="s">
        <v>902</v>
      </c>
      <c r="R11" s="536"/>
      <c r="S11" s="536"/>
      <c r="T11" s="536"/>
      <c r="U11" s="536"/>
      <c r="V11" s="536"/>
      <c r="W11" s="536"/>
      <c r="X11" s="536"/>
      <c r="Y11" s="536"/>
      <c r="Z11" s="536"/>
      <c r="AA11" s="537"/>
      <c r="AB11" s="538" t="s">
        <v>902</v>
      </c>
      <c r="AC11" s="539"/>
      <c r="AD11" s="539"/>
      <c r="AE11" s="539"/>
      <c r="AF11" s="539"/>
      <c r="AG11" s="539"/>
      <c r="AH11" s="540"/>
    </row>
    <row r="12" spans="1:34" s="292" customFormat="1" ht="12.75">
      <c r="B12" s="404" t="s">
        <v>167</v>
      </c>
      <c r="C12" s="543" t="s">
        <v>166</v>
      </c>
      <c r="D12" s="544"/>
      <c r="E12" s="545"/>
      <c r="F12" s="546" t="s">
        <v>903</v>
      </c>
      <c r="G12" s="547"/>
      <c r="H12" s="546" t="s">
        <v>904</v>
      </c>
      <c r="I12" s="547"/>
      <c r="J12" s="548" t="s">
        <v>905</v>
      </c>
      <c r="K12" s="549"/>
      <c r="L12" s="550" t="s">
        <v>906</v>
      </c>
      <c r="M12" s="551"/>
      <c r="N12" s="551"/>
      <c r="O12" s="551"/>
      <c r="P12" s="552"/>
      <c r="Q12" s="553" t="s">
        <v>903</v>
      </c>
      <c r="R12" s="547"/>
      <c r="S12" s="546" t="s">
        <v>904</v>
      </c>
      <c r="T12" s="554"/>
      <c r="U12" s="548" t="s">
        <v>905</v>
      </c>
      <c r="V12" s="549"/>
      <c r="W12" s="555" t="s">
        <v>907</v>
      </c>
      <c r="X12" s="556"/>
      <c r="Y12" s="556"/>
      <c r="Z12" s="556"/>
      <c r="AA12" s="557"/>
      <c r="AB12" s="558" t="s">
        <v>903</v>
      </c>
      <c r="AC12" s="559"/>
      <c r="AD12" s="560" t="s">
        <v>904</v>
      </c>
      <c r="AE12" s="559"/>
      <c r="AF12" s="541" t="s">
        <v>905</v>
      </c>
      <c r="AG12" s="542"/>
      <c r="AH12" s="293" t="s">
        <v>908</v>
      </c>
    </row>
    <row r="13" spans="1:34" s="294" customFormat="1" ht="13.5" thickBot="1">
      <c r="B13" s="458" t="s">
        <v>909</v>
      </c>
      <c r="C13" s="295" t="s">
        <v>170</v>
      </c>
      <c r="D13" s="296" t="s">
        <v>910</v>
      </c>
      <c r="E13" s="297" t="s">
        <v>170</v>
      </c>
      <c r="F13" s="298" t="s">
        <v>738</v>
      </c>
      <c r="G13" s="299" t="s">
        <v>739</v>
      </c>
      <c r="H13" s="298" t="s">
        <v>738</v>
      </c>
      <c r="I13" s="300" t="s">
        <v>739</v>
      </c>
      <c r="J13" s="301" t="s">
        <v>911</v>
      </c>
      <c r="K13" s="302" t="s">
        <v>912</v>
      </c>
      <c r="L13" s="303" t="s">
        <v>913</v>
      </c>
      <c r="M13" s="304" t="s">
        <v>914</v>
      </c>
      <c r="N13" s="305" t="s">
        <v>738</v>
      </c>
      <c r="O13" s="306" t="s">
        <v>739</v>
      </c>
      <c r="P13" s="307" t="s">
        <v>915</v>
      </c>
      <c r="Q13" s="298" t="s">
        <v>738</v>
      </c>
      <c r="R13" s="299" t="s">
        <v>739</v>
      </c>
      <c r="S13" s="298" t="s">
        <v>738</v>
      </c>
      <c r="T13" s="300" t="s">
        <v>739</v>
      </c>
      <c r="U13" s="301" t="s">
        <v>911</v>
      </c>
      <c r="V13" s="302" t="s">
        <v>912</v>
      </c>
      <c r="W13" s="308" t="s">
        <v>913</v>
      </c>
      <c r="X13" s="309" t="s">
        <v>914</v>
      </c>
      <c r="Y13" s="310" t="s">
        <v>738</v>
      </c>
      <c r="Z13" s="311" t="s">
        <v>739</v>
      </c>
      <c r="AA13" s="312" t="s">
        <v>916</v>
      </c>
      <c r="AB13" s="313" t="s">
        <v>738</v>
      </c>
      <c r="AC13" s="314" t="s">
        <v>739</v>
      </c>
      <c r="AD13" s="305" t="s">
        <v>738</v>
      </c>
      <c r="AE13" s="314" t="s">
        <v>739</v>
      </c>
      <c r="AF13" s="315" t="s">
        <v>911</v>
      </c>
      <c r="AG13" s="302" t="s">
        <v>912</v>
      </c>
      <c r="AH13" s="316" t="s">
        <v>739</v>
      </c>
    </row>
    <row r="14" spans="1:34" s="336" customFormat="1" ht="12.75">
      <c r="A14" s="317"/>
      <c r="B14" s="459" t="s">
        <v>171</v>
      </c>
      <c r="C14" s="318" t="s">
        <v>173</v>
      </c>
      <c r="D14" s="319">
        <v>504366</v>
      </c>
      <c r="E14" s="320" t="s">
        <v>172</v>
      </c>
      <c r="F14" s="321">
        <v>30</v>
      </c>
      <c r="G14" s="322">
        <v>53971.31</v>
      </c>
      <c r="H14" s="321">
        <v>17</v>
      </c>
      <c r="I14" s="323">
        <v>36607.79</v>
      </c>
      <c r="J14" s="324">
        <f t="shared" ref="J14:K45" si="0">H14/F14</f>
        <v>0.56666666666666665</v>
      </c>
      <c r="K14" s="325">
        <f t="shared" si="0"/>
        <v>0.67828240596717038</v>
      </c>
      <c r="L14" s="326" t="b">
        <f>IF(J14&gt;=85.01%,"1.00",IF(J14&gt;=83.01%,"0.90",IF(J14&gt;=81.01%,"0.80",IF(J14&gt;=78.51%,"0.65",IF(J14&gt;=76.01%,"0.50")))))</f>
        <v>0</v>
      </c>
      <c r="M14" s="327" t="b">
        <f t="shared" ref="M14:M77" si="1">IF(K14&gt;=85.01%,"0.44%",IF(K14&gt;=83.01%,"0.38%",IF(K14&gt;=81.01%,"0.36%",IF(K14&gt;=78.51%,"0.27%",IF(K14&gt;=76.01%,"0.24%")))))</f>
        <v>0</v>
      </c>
      <c r="N14" s="328">
        <f t="shared" ref="N14:O45" si="2">H14*L14</f>
        <v>0</v>
      </c>
      <c r="O14" s="328">
        <f t="shared" si="2"/>
        <v>0</v>
      </c>
      <c r="P14" s="329">
        <f t="shared" ref="P14:P77" si="3">+N14+O14</f>
        <v>0</v>
      </c>
      <c r="Q14" s="321">
        <v>1937</v>
      </c>
      <c r="R14" s="322">
        <v>1503873.9</v>
      </c>
      <c r="S14" s="321">
        <v>1252</v>
      </c>
      <c r="T14" s="323">
        <v>965832.42</v>
      </c>
      <c r="U14" s="330">
        <f t="shared" ref="U14:V45" si="4">S14/Q14</f>
        <v>0.64636035105833767</v>
      </c>
      <c r="V14" s="325">
        <f t="shared" si="4"/>
        <v>0.64222965768606</v>
      </c>
      <c r="W14" s="331" t="str">
        <f t="shared" ref="W14:W77" si="5">IF(U14&gt;=73.01%,"1.60",IF(U14&gt;=70.51%,"1.45",IF(U14&gt;=68.01%,"1.25",IF(U14&gt;=65.51%,"1.10",IF(U14&gt;=62.01%,"0.90")))))</f>
        <v>0.90</v>
      </c>
      <c r="X14" s="332" t="str">
        <f t="shared" ref="X14:X77" si="6">IF(V14&gt;=74.01%,"1.25%",IF(V14&gt;=71.51%,"1.15%",IF(V14&gt;=69.01%,"1.00%",IF(V14&gt;=66.51%,"0.80%",IF(V14&gt;=63.01%,"0.70%")))))</f>
        <v>0.70%</v>
      </c>
      <c r="Y14" s="333">
        <f t="shared" ref="Y14:Z45" si="7">S14*W14</f>
        <v>1126.8</v>
      </c>
      <c r="Z14" s="333">
        <f t="shared" si="7"/>
        <v>6760.8269400000008</v>
      </c>
      <c r="AA14" s="334">
        <f t="shared" ref="AA14:AA77" si="8">+Y14+Z14</f>
        <v>7887.626940000001</v>
      </c>
      <c r="AB14" s="335">
        <f t="shared" ref="AB14:AE45" si="9">+F14+Q14</f>
        <v>1967</v>
      </c>
      <c r="AC14" s="322">
        <f t="shared" si="9"/>
        <v>1557845.21</v>
      </c>
      <c r="AD14" s="321">
        <f t="shared" si="9"/>
        <v>1269</v>
      </c>
      <c r="AE14" s="322">
        <f t="shared" si="9"/>
        <v>1002440.2100000001</v>
      </c>
      <c r="AF14" s="330">
        <f t="shared" ref="AF14:AG45" si="10">AD14/AB14</f>
        <v>0.64514489069649217</v>
      </c>
      <c r="AG14" s="325">
        <f t="shared" si="10"/>
        <v>0.64347869965848536</v>
      </c>
      <c r="AH14" s="329">
        <f t="shared" ref="AH14:AH77" si="11">+P14+AA14</f>
        <v>7887.626940000001</v>
      </c>
    </row>
    <row r="15" spans="1:34" s="336" customFormat="1" ht="12.75">
      <c r="A15" s="317"/>
      <c r="B15" s="460" t="s">
        <v>171</v>
      </c>
      <c r="C15" s="337" t="s">
        <v>175</v>
      </c>
      <c r="D15" s="338">
        <v>527640</v>
      </c>
      <c r="E15" s="339" t="s">
        <v>174</v>
      </c>
      <c r="F15" s="340">
        <v>35</v>
      </c>
      <c r="G15" s="341">
        <v>58053.34</v>
      </c>
      <c r="H15" s="340">
        <v>30</v>
      </c>
      <c r="I15" s="342">
        <v>53016.74</v>
      </c>
      <c r="J15" s="343">
        <f t="shared" si="0"/>
        <v>0.8571428571428571</v>
      </c>
      <c r="K15" s="344">
        <f t="shared" si="0"/>
        <v>0.9132418565408984</v>
      </c>
      <c r="L15" s="345" t="str">
        <f t="shared" ref="L15:L77" si="12">IF(J15&gt;=85.01%,"1.00",IF(J15&gt;=83.01%,"0.90",IF(J15&gt;=81.01%,"0.80",IF(J15&gt;=78.51%,"0.65",IF(J15&gt;=76.01%,"0.50")))))</f>
        <v>1.00</v>
      </c>
      <c r="M15" s="346" t="str">
        <f t="shared" si="1"/>
        <v>0.44%</v>
      </c>
      <c r="N15" s="347">
        <f t="shared" si="2"/>
        <v>30</v>
      </c>
      <c r="O15" s="347">
        <f t="shared" si="2"/>
        <v>233.27365600000002</v>
      </c>
      <c r="P15" s="348">
        <f t="shared" si="3"/>
        <v>263.27365600000002</v>
      </c>
      <c r="Q15" s="340">
        <v>1884</v>
      </c>
      <c r="R15" s="341">
        <v>1436028.6400000001</v>
      </c>
      <c r="S15" s="340">
        <v>1184</v>
      </c>
      <c r="T15" s="342">
        <v>910054.17</v>
      </c>
      <c r="U15" s="349">
        <f t="shared" si="4"/>
        <v>0.6284501061571125</v>
      </c>
      <c r="V15" s="350">
        <f t="shared" si="4"/>
        <v>0.63372981892617408</v>
      </c>
      <c r="W15" s="351" t="str">
        <f t="shared" si="5"/>
        <v>0.90</v>
      </c>
      <c r="X15" s="352" t="str">
        <f t="shared" si="6"/>
        <v>0.70%</v>
      </c>
      <c r="Y15" s="353">
        <f t="shared" si="7"/>
        <v>1065.6000000000001</v>
      </c>
      <c r="Z15" s="353">
        <f t="shared" si="7"/>
        <v>6370.3791900000006</v>
      </c>
      <c r="AA15" s="354">
        <f t="shared" si="8"/>
        <v>7435.9791900000009</v>
      </c>
      <c r="AB15" s="355">
        <f t="shared" si="9"/>
        <v>1919</v>
      </c>
      <c r="AC15" s="341">
        <f t="shared" si="9"/>
        <v>1494081.9800000002</v>
      </c>
      <c r="AD15" s="340">
        <f t="shared" si="9"/>
        <v>1214</v>
      </c>
      <c r="AE15" s="341">
        <f t="shared" si="9"/>
        <v>963070.91</v>
      </c>
      <c r="AF15" s="356">
        <f t="shared" si="10"/>
        <v>0.6326211568525274</v>
      </c>
      <c r="AG15" s="344">
        <f t="shared" si="10"/>
        <v>0.64459040594278494</v>
      </c>
      <c r="AH15" s="348">
        <f t="shared" si="11"/>
        <v>7699.2528460000012</v>
      </c>
    </row>
    <row r="16" spans="1:34" s="336" customFormat="1" ht="12.75">
      <c r="A16" s="317"/>
      <c r="B16" s="460" t="s">
        <v>171</v>
      </c>
      <c r="C16" s="357" t="s">
        <v>177</v>
      </c>
      <c r="D16" s="358">
        <v>510673</v>
      </c>
      <c r="E16" s="359" t="s">
        <v>176</v>
      </c>
      <c r="F16" s="340">
        <v>33</v>
      </c>
      <c r="G16" s="341">
        <v>41214.01</v>
      </c>
      <c r="H16" s="340">
        <v>25</v>
      </c>
      <c r="I16" s="342">
        <v>31244.9</v>
      </c>
      <c r="J16" s="343">
        <f t="shared" si="0"/>
        <v>0.75757575757575757</v>
      </c>
      <c r="K16" s="344">
        <f t="shared" si="0"/>
        <v>0.7581135638099763</v>
      </c>
      <c r="L16" s="345" t="b">
        <f t="shared" si="12"/>
        <v>0</v>
      </c>
      <c r="M16" s="346" t="b">
        <f t="shared" si="1"/>
        <v>0</v>
      </c>
      <c r="N16" s="347">
        <f t="shared" si="2"/>
        <v>0</v>
      </c>
      <c r="O16" s="347">
        <f t="shared" si="2"/>
        <v>0</v>
      </c>
      <c r="P16" s="348">
        <f t="shared" si="3"/>
        <v>0</v>
      </c>
      <c r="Q16" s="340">
        <v>1934</v>
      </c>
      <c r="R16" s="341">
        <v>1504809.84</v>
      </c>
      <c r="S16" s="340">
        <v>1236</v>
      </c>
      <c r="T16" s="342">
        <v>949117.37000000011</v>
      </c>
      <c r="U16" s="349">
        <f t="shared" si="4"/>
        <v>0.63908996897621506</v>
      </c>
      <c r="V16" s="350">
        <f t="shared" si="4"/>
        <v>0.63072246390945985</v>
      </c>
      <c r="W16" s="351" t="str">
        <f t="shared" si="5"/>
        <v>0.90</v>
      </c>
      <c r="X16" s="352" t="str">
        <f t="shared" si="6"/>
        <v>0.70%</v>
      </c>
      <c r="Y16" s="353">
        <f t="shared" si="7"/>
        <v>1112.4000000000001</v>
      </c>
      <c r="Z16" s="353">
        <f t="shared" si="7"/>
        <v>6643.8215900000005</v>
      </c>
      <c r="AA16" s="354">
        <f t="shared" si="8"/>
        <v>7756.221590000001</v>
      </c>
      <c r="AB16" s="355">
        <f t="shared" si="9"/>
        <v>1967</v>
      </c>
      <c r="AC16" s="341">
        <f t="shared" si="9"/>
        <v>1546023.85</v>
      </c>
      <c r="AD16" s="340">
        <f t="shared" si="9"/>
        <v>1261</v>
      </c>
      <c r="AE16" s="341">
        <f t="shared" si="9"/>
        <v>980362.27000000014</v>
      </c>
      <c r="AF16" s="356">
        <f t="shared" si="10"/>
        <v>0.64107778342653787</v>
      </c>
      <c r="AG16" s="344">
        <f t="shared" si="10"/>
        <v>0.63411846460195298</v>
      </c>
      <c r="AH16" s="348">
        <f t="shared" si="11"/>
        <v>7756.221590000001</v>
      </c>
    </row>
    <row r="17" spans="1:34" s="336" customFormat="1" ht="12.75">
      <c r="A17" s="317"/>
      <c r="B17" s="460" t="s">
        <v>171</v>
      </c>
      <c r="C17" s="357" t="s">
        <v>179</v>
      </c>
      <c r="D17" s="358">
        <v>528113</v>
      </c>
      <c r="E17" s="359" t="s">
        <v>178</v>
      </c>
      <c r="F17" s="340">
        <v>32</v>
      </c>
      <c r="G17" s="341">
        <v>34141.339999999997</v>
      </c>
      <c r="H17" s="340">
        <v>27</v>
      </c>
      <c r="I17" s="342">
        <v>23566.19</v>
      </c>
      <c r="J17" s="356">
        <f t="shared" si="0"/>
        <v>0.84375</v>
      </c>
      <c r="K17" s="344">
        <f t="shared" si="0"/>
        <v>0.69025380960442684</v>
      </c>
      <c r="L17" s="360" t="str">
        <f t="shared" si="12"/>
        <v>0.90</v>
      </c>
      <c r="M17" s="361" t="b">
        <f t="shared" si="1"/>
        <v>0</v>
      </c>
      <c r="N17" s="347">
        <f t="shared" si="2"/>
        <v>24.3</v>
      </c>
      <c r="O17" s="347">
        <f t="shared" si="2"/>
        <v>0</v>
      </c>
      <c r="P17" s="348">
        <f t="shared" si="3"/>
        <v>24.3</v>
      </c>
      <c r="Q17" s="340">
        <v>1879</v>
      </c>
      <c r="R17" s="341">
        <v>1470591</v>
      </c>
      <c r="S17" s="340">
        <v>1238</v>
      </c>
      <c r="T17" s="342">
        <v>956908.96</v>
      </c>
      <c r="U17" s="349">
        <f t="shared" si="4"/>
        <v>0.65886109632783396</v>
      </c>
      <c r="V17" s="350">
        <f t="shared" si="4"/>
        <v>0.65069686948988537</v>
      </c>
      <c r="W17" s="351" t="str">
        <f t="shared" si="5"/>
        <v>1.10</v>
      </c>
      <c r="X17" s="352" t="str">
        <f t="shared" si="6"/>
        <v>0.70%</v>
      </c>
      <c r="Y17" s="353">
        <f t="shared" si="7"/>
        <v>1361.8000000000002</v>
      </c>
      <c r="Z17" s="353">
        <f t="shared" si="7"/>
        <v>6698.3627200000001</v>
      </c>
      <c r="AA17" s="354">
        <f t="shared" si="8"/>
        <v>8060.1627200000003</v>
      </c>
      <c r="AB17" s="355">
        <f t="shared" si="9"/>
        <v>1911</v>
      </c>
      <c r="AC17" s="341">
        <f t="shared" si="9"/>
        <v>1504732.34</v>
      </c>
      <c r="AD17" s="340">
        <f t="shared" si="9"/>
        <v>1265</v>
      </c>
      <c r="AE17" s="341">
        <f t="shared" si="9"/>
        <v>980475.14999999991</v>
      </c>
      <c r="AF17" s="356">
        <f t="shared" si="10"/>
        <v>0.66195709052851914</v>
      </c>
      <c r="AG17" s="344">
        <f t="shared" si="10"/>
        <v>0.6515943892054582</v>
      </c>
      <c r="AH17" s="348">
        <f t="shared" si="11"/>
        <v>8084.4627200000004</v>
      </c>
    </row>
    <row r="18" spans="1:34" s="336" customFormat="1" ht="12.75">
      <c r="A18" s="317"/>
      <c r="B18" s="460" t="s">
        <v>171</v>
      </c>
      <c r="C18" s="357" t="s">
        <v>181</v>
      </c>
      <c r="D18" s="358">
        <v>502165</v>
      </c>
      <c r="E18" s="359" t="s">
        <v>180</v>
      </c>
      <c r="F18" s="340">
        <v>36</v>
      </c>
      <c r="G18" s="341">
        <v>52919</v>
      </c>
      <c r="H18" s="340">
        <v>21</v>
      </c>
      <c r="I18" s="342">
        <v>27791.200000000001</v>
      </c>
      <c r="J18" s="356">
        <f t="shared" si="0"/>
        <v>0.58333333333333337</v>
      </c>
      <c r="K18" s="344">
        <f t="shared" si="0"/>
        <v>0.52516487461970185</v>
      </c>
      <c r="L18" s="345" t="b">
        <f t="shared" si="12"/>
        <v>0</v>
      </c>
      <c r="M18" s="346" t="b">
        <f t="shared" si="1"/>
        <v>0</v>
      </c>
      <c r="N18" s="347">
        <f t="shared" si="2"/>
        <v>0</v>
      </c>
      <c r="O18" s="347">
        <f t="shared" si="2"/>
        <v>0</v>
      </c>
      <c r="P18" s="348">
        <f t="shared" si="3"/>
        <v>0</v>
      </c>
      <c r="Q18" s="340">
        <v>1865</v>
      </c>
      <c r="R18" s="341">
        <v>1430817.38</v>
      </c>
      <c r="S18" s="340">
        <v>1213</v>
      </c>
      <c r="T18" s="342">
        <v>932494.80999999994</v>
      </c>
      <c r="U18" s="349">
        <f t="shared" si="4"/>
        <v>0.650402144772118</v>
      </c>
      <c r="V18" s="350">
        <f t="shared" si="4"/>
        <v>0.65172175221969975</v>
      </c>
      <c r="W18" s="351" t="str">
        <f t="shared" si="5"/>
        <v>0.90</v>
      </c>
      <c r="X18" s="352" t="str">
        <f t="shared" si="6"/>
        <v>0.70%</v>
      </c>
      <c r="Y18" s="353">
        <f t="shared" si="7"/>
        <v>1091.7</v>
      </c>
      <c r="Z18" s="353">
        <f t="shared" si="7"/>
        <v>6527.4636700000001</v>
      </c>
      <c r="AA18" s="354">
        <f t="shared" si="8"/>
        <v>7619.1636699999999</v>
      </c>
      <c r="AB18" s="355">
        <f t="shared" si="9"/>
        <v>1901</v>
      </c>
      <c r="AC18" s="341">
        <f t="shared" si="9"/>
        <v>1483736.38</v>
      </c>
      <c r="AD18" s="340">
        <f t="shared" si="9"/>
        <v>1234</v>
      </c>
      <c r="AE18" s="341">
        <f t="shared" si="9"/>
        <v>960286.00999999989</v>
      </c>
      <c r="AF18" s="356">
        <f t="shared" si="10"/>
        <v>0.64913203577064704</v>
      </c>
      <c r="AG18" s="344">
        <f t="shared" si="10"/>
        <v>0.64720796965293792</v>
      </c>
      <c r="AH18" s="348">
        <f t="shared" si="11"/>
        <v>7619.1636699999999</v>
      </c>
    </row>
    <row r="19" spans="1:34" s="336" customFormat="1" ht="12.75">
      <c r="A19" s="317"/>
      <c r="B19" s="460" t="s">
        <v>171</v>
      </c>
      <c r="C19" s="337" t="s">
        <v>183</v>
      </c>
      <c r="D19" s="338">
        <v>502160</v>
      </c>
      <c r="E19" s="339" t="s">
        <v>182</v>
      </c>
      <c r="F19" s="340">
        <v>39</v>
      </c>
      <c r="G19" s="341">
        <v>59495.38</v>
      </c>
      <c r="H19" s="340">
        <v>22</v>
      </c>
      <c r="I19" s="342">
        <v>37349.1</v>
      </c>
      <c r="J19" s="356">
        <f t="shared" si="0"/>
        <v>0.5641025641025641</v>
      </c>
      <c r="K19" s="344">
        <f t="shared" si="0"/>
        <v>0.62776471046995586</v>
      </c>
      <c r="L19" s="360" t="b">
        <f t="shared" si="12"/>
        <v>0</v>
      </c>
      <c r="M19" s="361" t="b">
        <f t="shared" si="1"/>
        <v>0</v>
      </c>
      <c r="N19" s="347">
        <f t="shared" si="2"/>
        <v>0</v>
      </c>
      <c r="O19" s="347">
        <f t="shared" si="2"/>
        <v>0</v>
      </c>
      <c r="P19" s="348">
        <f t="shared" si="3"/>
        <v>0</v>
      </c>
      <c r="Q19" s="340">
        <v>1933</v>
      </c>
      <c r="R19" s="341">
        <v>1489157.33</v>
      </c>
      <c r="S19" s="340">
        <v>1215</v>
      </c>
      <c r="T19" s="342">
        <v>930915.81</v>
      </c>
      <c r="U19" s="349">
        <f t="shared" si="4"/>
        <v>0.62855664769787889</v>
      </c>
      <c r="V19" s="350">
        <f t="shared" si="4"/>
        <v>0.62512925346847004</v>
      </c>
      <c r="W19" s="351" t="str">
        <f t="shared" si="5"/>
        <v>0.90</v>
      </c>
      <c r="X19" s="352" t="b">
        <f t="shared" si="6"/>
        <v>0</v>
      </c>
      <c r="Y19" s="353">
        <f t="shared" si="7"/>
        <v>1093.5</v>
      </c>
      <c r="Z19" s="353">
        <f t="shared" si="7"/>
        <v>0</v>
      </c>
      <c r="AA19" s="354">
        <f t="shared" si="8"/>
        <v>1093.5</v>
      </c>
      <c r="AB19" s="355">
        <f t="shared" si="9"/>
        <v>1972</v>
      </c>
      <c r="AC19" s="341">
        <f t="shared" si="9"/>
        <v>1548652.71</v>
      </c>
      <c r="AD19" s="340">
        <f t="shared" si="9"/>
        <v>1237</v>
      </c>
      <c r="AE19" s="341">
        <f t="shared" si="9"/>
        <v>968264.91</v>
      </c>
      <c r="AF19" s="356">
        <f t="shared" si="10"/>
        <v>0.62728194726166331</v>
      </c>
      <c r="AG19" s="344">
        <f t="shared" si="10"/>
        <v>0.62523050116252343</v>
      </c>
      <c r="AH19" s="348">
        <f t="shared" si="11"/>
        <v>1093.5</v>
      </c>
    </row>
    <row r="20" spans="1:34" s="336" customFormat="1" ht="12.75">
      <c r="A20" s="317"/>
      <c r="B20" s="460" t="s">
        <v>171</v>
      </c>
      <c r="C20" s="357" t="s">
        <v>185</v>
      </c>
      <c r="D20" s="358">
        <v>510129</v>
      </c>
      <c r="E20" s="359" t="s">
        <v>184</v>
      </c>
      <c r="F20" s="340">
        <v>33</v>
      </c>
      <c r="G20" s="341">
        <v>55539.33</v>
      </c>
      <c r="H20" s="340">
        <v>24</v>
      </c>
      <c r="I20" s="342">
        <v>46315.42</v>
      </c>
      <c r="J20" s="356">
        <f t="shared" si="0"/>
        <v>0.72727272727272729</v>
      </c>
      <c r="K20" s="344">
        <f t="shared" si="0"/>
        <v>0.83392111500084709</v>
      </c>
      <c r="L20" s="345" t="b">
        <f t="shared" si="12"/>
        <v>0</v>
      </c>
      <c r="M20" s="346" t="str">
        <f t="shared" si="1"/>
        <v>0.38%</v>
      </c>
      <c r="N20" s="347">
        <f t="shared" si="2"/>
        <v>0</v>
      </c>
      <c r="O20" s="347">
        <f t="shared" si="2"/>
        <v>175.99859599999999</v>
      </c>
      <c r="P20" s="348">
        <f t="shared" si="3"/>
        <v>175.99859599999999</v>
      </c>
      <c r="Q20" s="340">
        <v>1945</v>
      </c>
      <c r="R20" s="341">
        <v>1508670.93</v>
      </c>
      <c r="S20" s="340">
        <v>1405</v>
      </c>
      <c r="T20" s="342">
        <v>1094067.57</v>
      </c>
      <c r="U20" s="349">
        <f t="shared" si="4"/>
        <v>0.72236503856041134</v>
      </c>
      <c r="V20" s="350">
        <f t="shared" si="4"/>
        <v>0.72518635326260317</v>
      </c>
      <c r="W20" s="351" t="str">
        <f t="shared" si="5"/>
        <v>1.45</v>
      </c>
      <c r="X20" s="352" t="str">
        <f t="shared" si="6"/>
        <v>1.15%</v>
      </c>
      <c r="Y20" s="353">
        <f t="shared" si="7"/>
        <v>2037.25</v>
      </c>
      <c r="Z20" s="353">
        <f t="shared" si="7"/>
        <v>12581.777055</v>
      </c>
      <c r="AA20" s="354">
        <f t="shared" si="8"/>
        <v>14619.027055</v>
      </c>
      <c r="AB20" s="355">
        <f t="shared" si="9"/>
        <v>1978</v>
      </c>
      <c r="AC20" s="341">
        <f t="shared" si="9"/>
        <v>1564210.26</v>
      </c>
      <c r="AD20" s="340">
        <f t="shared" si="9"/>
        <v>1429</v>
      </c>
      <c r="AE20" s="341">
        <f t="shared" si="9"/>
        <v>1140382.99</v>
      </c>
      <c r="AF20" s="356">
        <f t="shared" si="10"/>
        <v>0.7224469160768453</v>
      </c>
      <c r="AG20" s="344">
        <f t="shared" si="10"/>
        <v>0.72904712311502162</v>
      </c>
      <c r="AH20" s="348">
        <f t="shared" si="11"/>
        <v>14795.025651</v>
      </c>
    </row>
    <row r="21" spans="1:34" s="336" customFormat="1" ht="12.75">
      <c r="A21" s="317"/>
      <c r="B21" s="460" t="s">
        <v>171</v>
      </c>
      <c r="C21" s="357" t="s">
        <v>187</v>
      </c>
      <c r="D21" s="358">
        <v>510039</v>
      </c>
      <c r="E21" s="359" t="s">
        <v>186</v>
      </c>
      <c r="F21" s="340">
        <v>29</v>
      </c>
      <c r="G21" s="341">
        <v>47188.31</v>
      </c>
      <c r="H21" s="340">
        <v>17</v>
      </c>
      <c r="I21" s="342">
        <v>24781.23</v>
      </c>
      <c r="J21" s="356">
        <f t="shared" si="0"/>
        <v>0.58620689655172409</v>
      </c>
      <c r="K21" s="344">
        <f t="shared" si="0"/>
        <v>0.52515612447235349</v>
      </c>
      <c r="L21" s="345" t="b">
        <f t="shared" si="12"/>
        <v>0</v>
      </c>
      <c r="M21" s="346" t="b">
        <f t="shared" si="1"/>
        <v>0</v>
      </c>
      <c r="N21" s="347">
        <f t="shared" si="2"/>
        <v>0</v>
      </c>
      <c r="O21" s="347">
        <f t="shared" si="2"/>
        <v>0</v>
      </c>
      <c r="P21" s="348">
        <f t="shared" si="3"/>
        <v>0</v>
      </c>
      <c r="Q21" s="340">
        <v>1892</v>
      </c>
      <c r="R21" s="341">
        <v>1458191.04</v>
      </c>
      <c r="S21" s="340">
        <v>1179</v>
      </c>
      <c r="T21" s="342">
        <v>921742.94</v>
      </c>
      <c r="U21" s="349">
        <f t="shared" si="4"/>
        <v>0.62315010570824525</v>
      </c>
      <c r="V21" s="350">
        <f t="shared" si="4"/>
        <v>0.63211397870062347</v>
      </c>
      <c r="W21" s="351" t="str">
        <f t="shared" si="5"/>
        <v>0.90</v>
      </c>
      <c r="X21" s="352" t="str">
        <f t="shared" si="6"/>
        <v>0.70%</v>
      </c>
      <c r="Y21" s="353">
        <f t="shared" si="7"/>
        <v>1061.1000000000001</v>
      </c>
      <c r="Z21" s="353">
        <f t="shared" si="7"/>
        <v>6452.2005799999997</v>
      </c>
      <c r="AA21" s="354">
        <f t="shared" si="8"/>
        <v>7513.3005800000001</v>
      </c>
      <c r="AB21" s="355">
        <f t="shared" si="9"/>
        <v>1921</v>
      </c>
      <c r="AC21" s="341">
        <f t="shared" si="9"/>
        <v>1505379.35</v>
      </c>
      <c r="AD21" s="340">
        <f t="shared" si="9"/>
        <v>1196</v>
      </c>
      <c r="AE21" s="341">
        <f t="shared" si="9"/>
        <v>946524.16999999993</v>
      </c>
      <c r="AF21" s="356">
        <f t="shared" si="10"/>
        <v>0.62259239979177516</v>
      </c>
      <c r="AG21" s="344">
        <f t="shared" si="10"/>
        <v>0.62876122885570329</v>
      </c>
      <c r="AH21" s="348">
        <f t="shared" si="11"/>
        <v>7513.3005800000001</v>
      </c>
    </row>
    <row r="22" spans="1:34" s="336" customFormat="1" ht="12.75">
      <c r="A22" s="317"/>
      <c r="B22" s="460" t="s">
        <v>171</v>
      </c>
      <c r="C22" s="337" t="s">
        <v>189</v>
      </c>
      <c r="D22" s="338">
        <v>510587</v>
      </c>
      <c r="E22" s="339" t="s">
        <v>188</v>
      </c>
      <c r="F22" s="340">
        <v>29</v>
      </c>
      <c r="G22" s="341">
        <v>45717.1</v>
      </c>
      <c r="H22" s="340">
        <v>15</v>
      </c>
      <c r="I22" s="342">
        <v>19793.41</v>
      </c>
      <c r="J22" s="356">
        <f t="shared" si="0"/>
        <v>0.51724137931034486</v>
      </c>
      <c r="K22" s="344">
        <f t="shared" si="0"/>
        <v>0.43295419000767765</v>
      </c>
      <c r="L22" s="345" t="b">
        <f t="shared" si="12"/>
        <v>0</v>
      </c>
      <c r="M22" s="346" t="b">
        <f t="shared" si="1"/>
        <v>0</v>
      </c>
      <c r="N22" s="347">
        <f t="shared" si="2"/>
        <v>0</v>
      </c>
      <c r="O22" s="347">
        <f t="shared" si="2"/>
        <v>0</v>
      </c>
      <c r="P22" s="348">
        <f t="shared" si="3"/>
        <v>0</v>
      </c>
      <c r="Q22" s="340">
        <v>1902</v>
      </c>
      <c r="R22" s="341">
        <v>1471245.4600000002</v>
      </c>
      <c r="S22" s="340">
        <v>1219</v>
      </c>
      <c r="T22" s="342">
        <v>955453.05</v>
      </c>
      <c r="U22" s="349">
        <f t="shared" si="4"/>
        <v>0.64090431125131442</v>
      </c>
      <c r="V22" s="350">
        <f t="shared" si="4"/>
        <v>0.64941784085437382</v>
      </c>
      <c r="W22" s="351" t="str">
        <f t="shared" si="5"/>
        <v>0.90</v>
      </c>
      <c r="X22" s="352" t="str">
        <f t="shared" si="6"/>
        <v>0.70%</v>
      </c>
      <c r="Y22" s="353">
        <f t="shared" si="7"/>
        <v>1097.1000000000001</v>
      </c>
      <c r="Z22" s="353">
        <f t="shared" si="7"/>
        <v>6688.1713500000005</v>
      </c>
      <c r="AA22" s="354">
        <f t="shared" si="8"/>
        <v>7785.2713500000009</v>
      </c>
      <c r="AB22" s="355">
        <f t="shared" si="9"/>
        <v>1931</v>
      </c>
      <c r="AC22" s="341">
        <f t="shared" si="9"/>
        <v>1516962.5600000003</v>
      </c>
      <c r="AD22" s="340">
        <f t="shared" si="9"/>
        <v>1234</v>
      </c>
      <c r="AE22" s="341">
        <f t="shared" si="9"/>
        <v>975246.46000000008</v>
      </c>
      <c r="AF22" s="356">
        <f t="shared" si="10"/>
        <v>0.63904712584153289</v>
      </c>
      <c r="AG22" s="344">
        <f t="shared" si="10"/>
        <v>0.64289421882633668</v>
      </c>
      <c r="AH22" s="348">
        <f t="shared" si="11"/>
        <v>7785.2713500000009</v>
      </c>
    </row>
    <row r="23" spans="1:34" s="336" customFormat="1" ht="12.75">
      <c r="A23" s="317"/>
      <c r="B23" s="460" t="s">
        <v>171</v>
      </c>
      <c r="C23" s="357" t="s">
        <v>191</v>
      </c>
      <c r="D23" s="358">
        <v>510544</v>
      </c>
      <c r="E23" s="359" t="s">
        <v>190</v>
      </c>
      <c r="F23" s="340">
        <v>25</v>
      </c>
      <c r="G23" s="341">
        <v>43507.47</v>
      </c>
      <c r="H23" s="340">
        <v>19</v>
      </c>
      <c r="I23" s="342">
        <v>29675.11</v>
      </c>
      <c r="J23" s="356">
        <f t="shared" si="0"/>
        <v>0.76</v>
      </c>
      <c r="K23" s="344">
        <f t="shared" si="0"/>
        <v>0.68206930901750895</v>
      </c>
      <c r="L23" s="345" t="b">
        <f t="shared" si="12"/>
        <v>0</v>
      </c>
      <c r="M23" s="346" t="b">
        <f t="shared" si="1"/>
        <v>0</v>
      </c>
      <c r="N23" s="347">
        <f t="shared" si="2"/>
        <v>0</v>
      </c>
      <c r="O23" s="347">
        <f t="shared" si="2"/>
        <v>0</v>
      </c>
      <c r="P23" s="348">
        <f t="shared" si="3"/>
        <v>0</v>
      </c>
      <c r="Q23" s="340">
        <v>1901</v>
      </c>
      <c r="R23" s="341">
        <v>1463032.95</v>
      </c>
      <c r="S23" s="340">
        <v>1177</v>
      </c>
      <c r="T23" s="342">
        <v>908155.65</v>
      </c>
      <c r="U23" s="349">
        <f t="shared" si="4"/>
        <v>0.61914781693845344</v>
      </c>
      <c r="V23" s="350">
        <f t="shared" si="4"/>
        <v>0.62073492603157032</v>
      </c>
      <c r="W23" s="351" t="b">
        <f t="shared" si="5"/>
        <v>0</v>
      </c>
      <c r="X23" s="352" t="b">
        <f t="shared" si="6"/>
        <v>0</v>
      </c>
      <c r="Y23" s="353">
        <f t="shared" si="7"/>
        <v>0</v>
      </c>
      <c r="Z23" s="353">
        <f t="shared" si="7"/>
        <v>0</v>
      </c>
      <c r="AA23" s="354">
        <f t="shared" si="8"/>
        <v>0</v>
      </c>
      <c r="AB23" s="355">
        <f t="shared" si="9"/>
        <v>1926</v>
      </c>
      <c r="AC23" s="341">
        <f t="shared" si="9"/>
        <v>1506540.42</v>
      </c>
      <c r="AD23" s="340">
        <f t="shared" si="9"/>
        <v>1196</v>
      </c>
      <c r="AE23" s="341">
        <f t="shared" si="9"/>
        <v>937830.76</v>
      </c>
      <c r="AF23" s="356">
        <f t="shared" si="10"/>
        <v>0.62097611630321914</v>
      </c>
      <c r="AG23" s="344">
        <f t="shared" si="10"/>
        <v>0.62250620530977863</v>
      </c>
      <c r="AH23" s="348">
        <f t="shared" si="11"/>
        <v>0</v>
      </c>
    </row>
    <row r="24" spans="1:34" s="336" customFormat="1" ht="12.75">
      <c r="A24" s="317"/>
      <c r="B24" s="460" t="s">
        <v>171</v>
      </c>
      <c r="C24" s="357" t="s">
        <v>193</v>
      </c>
      <c r="D24" s="358">
        <v>526586</v>
      </c>
      <c r="E24" s="359" t="s">
        <v>192</v>
      </c>
      <c r="F24" s="340">
        <v>37</v>
      </c>
      <c r="G24" s="341">
        <v>57295.98</v>
      </c>
      <c r="H24" s="340">
        <v>23</v>
      </c>
      <c r="I24" s="342">
        <v>29189.040000000001</v>
      </c>
      <c r="J24" s="356">
        <f t="shared" si="0"/>
        <v>0.6216216216216216</v>
      </c>
      <c r="K24" s="344">
        <f t="shared" si="0"/>
        <v>0.50944307087512941</v>
      </c>
      <c r="L24" s="345" t="b">
        <f t="shared" si="12"/>
        <v>0</v>
      </c>
      <c r="M24" s="346" t="b">
        <f t="shared" si="1"/>
        <v>0</v>
      </c>
      <c r="N24" s="347">
        <f t="shared" si="2"/>
        <v>0</v>
      </c>
      <c r="O24" s="347">
        <f t="shared" si="2"/>
        <v>0</v>
      </c>
      <c r="P24" s="348">
        <f t="shared" si="3"/>
        <v>0</v>
      </c>
      <c r="Q24" s="340">
        <v>1872</v>
      </c>
      <c r="R24" s="341">
        <v>1456775.59</v>
      </c>
      <c r="S24" s="340">
        <v>1254</v>
      </c>
      <c r="T24" s="342">
        <v>979710.35</v>
      </c>
      <c r="U24" s="349">
        <f t="shared" si="4"/>
        <v>0.66987179487179482</v>
      </c>
      <c r="V24" s="350">
        <f t="shared" si="4"/>
        <v>0.67251974616076582</v>
      </c>
      <c r="W24" s="351" t="str">
        <f t="shared" si="5"/>
        <v>1.10</v>
      </c>
      <c r="X24" s="352" t="str">
        <f t="shared" si="6"/>
        <v>0.80%</v>
      </c>
      <c r="Y24" s="353">
        <f t="shared" si="7"/>
        <v>1379.4</v>
      </c>
      <c r="Z24" s="353">
        <f t="shared" si="7"/>
        <v>7837.6827999999996</v>
      </c>
      <c r="AA24" s="354">
        <f t="shared" si="8"/>
        <v>9217.0828000000001</v>
      </c>
      <c r="AB24" s="355">
        <f t="shared" si="9"/>
        <v>1909</v>
      </c>
      <c r="AC24" s="341">
        <f t="shared" si="9"/>
        <v>1514071.57</v>
      </c>
      <c r="AD24" s="340">
        <f t="shared" si="9"/>
        <v>1277</v>
      </c>
      <c r="AE24" s="341">
        <f t="shared" si="9"/>
        <v>1008899.39</v>
      </c>
      <c r="AF24" s="356">
        <f t="shared" si="10"/>
        <v>0.66893661602933474</v>
      </c>
      <c r="AG24" s="344">
        <f t="shared" si="10"/>
        <v>0.66634854652214359</v>
      </c>
      <c r="AH24" s="348">
        <f t="shared" si="11"/>
        <v>9217.0828000000001</v>
      </c>
    </row>
    <row r="25" spans="1:34" s="336" customFormat="1" ht="12.75">
      <c r="A25" s="317"/>
      <c r="B25" s="460" t="s">
        <v>171</v>
      </c>
      <c r="C25" s="337" t="s">
        <v>195</v>
      </c>
      <c r="D25" s="338">
        <v>510895</v>
      </c>
      <c r="E25" s="339" t="s">
        <v>194</v>
      </c>
      <c r="F25" s="340">
        <v>37</v>
      </c>
      <c r="G25" s="341">
        <v>50078.22</v>
      </c>
      <c r="H25" s="340">
        <v>34</v>
      </c>
      <c r="I25" s="342">
        <v>46355.83</v>
      </c>
      <c r="J25" s="356">
        <f t="shared" si="0"/>
        <v>0.91891891891891897</v>
      </c>
      <c r="K25" s="344">
        <f t="shared" si="0"/>
        <v>0.92566848422328107</v>
      </c>
      <c r="L25" s="360" t="str">
        <f t="shared" si="12"/>
        <v>1.00</v>
      </c>
      <c r="M25" s="361" t="str">
        <f t="shared" si="1"/>
        <v>0.44%</v>
      </c>
      <c r="N25" s="347">
        <f t="shared" si="2"/>
        <v>34</v>
      </c>
      <c r="O25" s="347">
        <f t="shared" si="2"/>
        <v>203.96565200000003</v>
      </c>
      <c r="P25" s="348">
        <f t="shared" si="3"/>
        <v>237.96565200000003</v>
      </c>
      <c r="Q25" s="340">
        <v>1873</v>
      </c>
      <c r="R25" s="341">
        <v>1443998.15</v>
      </c>
      <c r="S25" s="340">
        <v>1442</v>
      </c>
      <c r="T25" s="342">
        <v>1094780.08</v>
      </c>
      <c r="U25" s="349">
        <f t="shared" si="4"/>
        <v>0.76988788040576617</v>
      </c>
      <c r="V25" s="350">
        <f t="shared" si="4"/>
        <v>0.75815892146399233</v>
      </c>
      <c r="W25" s="351" t="str">
        <f t="shared" si="5"/>
        <v>1.60</v>
      </c>
      <c r="X25" s="352" t="str">
        <f t="shared" si="6"/>
        <v>1.25%</v>
      </c>
      <c r="Y25" s="353">
        <f t="shared" si="7"/>
        <v>2307.2000000000003</v>
      </c>
      <c r="Z25" s="353">
        <f t="shared" si="7"/>
        <v>13684.751000000002</v>
      </c>
      <c r="AA25" s="354">
        <f t="shared" si="8"/>
        <v>15991.951000000003</v>
      </c>
      <c r="AB25" s="355">
        <f t="shared" si="9"/>
        <v>1910</v>
      </c>
      <c r="AC25" s="341">
        <f t="shared" si="9"/>
        <v>1494076.3699999999</v>
      </c>
      <c r="AD25" s="340">
        <f t="shared" si="9"/>
        <v>1476</v>
      </c>
      <c r="AE25" s="341">
        <f t="shared" si="9"/>
        <v>1141135.9100000001</v>
      </c>
      <c r="AF25" s="356">
        <f t="shared" si="10"/>
        <v>0.77277486910994764</v>
      </c>
      <c r="AG25" s="344">
        <f t="shared" si="10"/>
        <v>0.76377348100351805</v>
      </c>
      <c r="AH25" s="348">
        <f t="shared" si="11"/>
        <v>16229.916652000004</v>
      </c>
    </row>
    <row r="26" spans="1:34" s="336" customFormat="1" ht="12.75">
      <c r="A26" s="317"/>
      <c r="B26" s="460" t="s">
        <v>171</v>
      </c>
      <c r="C26" s="357" t="s">
        <v>197</v>
      </c>
      <c r="D26" s="358">
        <v>502173</v>
      </c>
      <c r="E26" s="359" t="s">
        <v>196</v>
      </c>
      <c r="F26" s="340">
        <v>35</v>
      </c>
      <c r="G26" s="341">
        <v>44087.71</v>
      </c>
      <c r="H26" s="340">
        <v>29</v>
      </c>
      <c r="I26" s="342">
        <v>38988.620000000003</v>
      </c>
      <c r="J26" s="356">
        <f t="shared" si="0"/>
        <v>0.82857142857142863</v>
      </c>
      <c r="K26" s="344">
        <f t="shared" si="0"/>
        <v>0.88434214433001856</v>
      </c>
      <c r="L26" s="345" t="str">
        <f t="shared" si="12"/>
        <v>0.80</v>
      </c>
      <c r="M26" s="346" t="str">
        <f t="shared" si="1"/>
        <v>0.44%</v>
      </c>
      <c r="N26" s="347">
        <f t="shared" si="2"/>
        <v>23.200000000000003</v>
      </c>
      <c r="O26" s="347">
        <f t="shared" si="2"/>
        <v>171.54992800000002</v>
      </c>
      <c r="P26" s="348">
        <f t="shared" si="3"/>
        <v>194.74992800000001</v>
      </c>
      <c r="Q26" s="340">
        <v>1928</v>
      </c>
      <c r="R26" s="341">
        <v>1498970.61</v>
      </c>
      <c r="S26" s="340">
        <v>1226</v>
      </c>
      <c r="T26" s="342">
        <v>939507.96000000008</v>
      </c>
      <c r="U26" s="349">
        <f t="shared" si="4"/>
        <v>0.63589211618257258</v>
      </c>
      <c r="V26" s="350">
        <f t="shared" si="4"/>
        <v>0.62676876633358414</v>
      </c>
      <c r="W26" s="351" t="str">
        <f t="shared" si="5"/>
        <v>0.90</v>
      </c>
      <c r="X26" s="352" t="b">
        <f t="shared" si="6"/>
        <v>0</v>
      </c>
      <c r="Y26" s="353">
        <f t="shared" si="7"/>
        <v>1103.4000000000001</v>
      </c>
      <c r="Z26" s="353">
        <f t="shared" si="7"/>
        <v>0</v>
      </c>
      <c r="AA26" s="354">
        <f t="shared" si="8"/>
        <v>1103.4000000000001</v>
      </c>
      <c r="AB26" s="355">
        <f t="shared" si="9"/>
        <v>1963</v>
      </c>
      <c r="AC26" s="341">
        <f t="shared" si="9"/>
        <v>1543058.32</v>
      </c>
      <c r="AD26" s="340">
        <f t="shared" si="9"/>
        <v>1255</v>
      </c>
      <c r="AE26" s="341">
        <f t="shared" si="9"/>
        <v>978496.58000000007</v>
      </c>
      <c r="AF26" s="356">
        <f t="shared" si="10"/>
        <v>0.63932755985736123</v>
      </c>
      <c r="AG26" s="344">
        <f t="shared" si="10"/>
        <v>0.63412806069442662</v>
      </c>
      <c r="AH26" s="348">
        <f t="shared" si="11"/>
        <v>1298.149928</v>
      </c>
    </row>
    <row r="27" spans="1:34" s="336" customFormat="1" ht="12.75">
      <c r="A27" s="317"/>
      <c r="B27" s="460" t="s">
        <v>171</v>
      </c>
      <c r="C27" s="357" t="s">
        <v>199</v>
      </c>
      <c r="D27" s="358">
        <v>510623</v>
      </c>
      <c r="E27" s="359" t="s">
        <v>198</v>
      </c>
      <c r="F27" s="340">
        <v>30</v>
      </c>
      <c r="G27" s="341">
        <v>50028.08</v>
      </c>
      <c r="H27" s="340">
        <v>22</v>
      </c>
      <c r="I27" s="342">
        <v>41942.370000000003</v>
      </c>
      <c r="J27" s="356">
        <f t="shared" si="0"/>
        <v>0.73333333333333328</v>
      </c>
      <c r="K27" s="344">
        <f t="shared" si="0"/>
        <v>0.8383765677195687</v>
      </c>
      <c r="L27" s="345" t="b">
        <f t="shared" si="12"/>
        <v>0</v>
      </c>
      <c r="M27" s="346" t="str">
        <f t="shared" si="1"/>
        <v>0.38%</v>
      </c>
      <c r="N27" s="347">
        <f t="shared" si="2"/>
        <v>0</v>
      </c>
      <c r="O27" s="347">
        <f t="shared" si="2"/>
        <v>159.38100600000001</v>
      </c>
      <c r="P27" s="348">
        <f t="shared" si="3"/>
        <v>159.38100600000001</v>
      </c>
      <c r="Q27" s="340">
        <v>1947</v>
      </c>
      <c r="R27" s="341">
        <v>1511836.17</v>
      </c>
      <c r="S27" s="340">
        <v>1296</v>
      </c>
      <c r="T27" s="342">
        <v>995197.11</v>
      </c>
      <c r="U27" s="349">
        <f t="shared" si="4"/>
        <v>0.66563944530046226</v>
      </c>
      <c r="V27" s="350">
        <f t="shared" si="4"/>
        <v>0.65827047252084203</v>
      </c>
      <c r="W27" s="351" t="str">
        <f t="shared" si="5"/>
        <v>1.10</v>
      </c>
      <c r="X27" s="352" t="str">
        <f t="shared" si="6"/>
        <v>0.70%</v>
      </c>
      <c r="Y27" s="353">
        <f t="shared" si="7"/>
        <v>1425.6000000000001</v>
      </c>
      <c r="Z27" s="353">
        <f t="shared" si="7"/>
        <v>6966.3797700000005</v>
      </c>
      <c r="AA27" s="354">
        <f t="shared" si="8"/>
        <v>8391.9797699999999</v>
      </c>
      <c r="AB27" s="355">
        <f t="shared" si="9"/>
        <v>1977</v>
      </c>
      <c r="AC27" s="341">
        <f t="shared" si="9"/>
        <v>1561864.25</v>
      </c>
      <c r="AD27" s="340">
        <f t="shared" si="9"/>
        <v>1318</v>
      </c>
      <c r="AE27" s="341">
        <f t="shared" si="9"/>
        <v>1037139.48</v>
      </c>
      <c r="AF27" s="356">
        <f t="shared" si="10"/>
        <v>0.66666666666666663</v>
      </c>
      <c r="AG27" s="344">
        <f t="shared" si="10"/>
        <v>0.66403945157205557</v>
      </c>
      <c r="AH27" s="348">
        <f t="shared" si="11"/>
        <v>8551.3607759999995</v>
      </c>
    </row>
    <row r="28" spans="1:34" s="336" customFormat="1" ht="12.75">
      <c r="A28" s="317"/>
      <c r="B28" s="460" t="s">
        <v>171</v>
      </c>
      <c r="C28" s="357" t="s">
        <v>201</v>
      </c>
      <c r="D28" s="358">
        <v>502907</v>
      </c>
      <c r="E28" s="359" t="s">
        <v>200</v>
      </c>
      <c r="F28" s="340">
        <v>25</v>
      </c>
      <c r="G28" s="341">
        <v>35621.519999999997</v>
      </c>
      <c r="H28" s="340">
        <v>20</v>
      </c>
      <c r="I28" s="342">
        <v>28466.32</v>
      </c>
      <c r="J28" s="356">
        <f t="shared" si="0"/>
        <v>0.8</v>
      </c>
      <c r="K28" s="344">
        <f t="shared" si="0"/>
        <v>0.79913265913414144</v>
      </c>
      <c r="L28" s="360" t="str">
        <f t="shared" si="12"/>
        <v>0.65</v>
      </c>
      <c r="M28" s="361" t="str">
        <f t="shared" si="1"/>
        <v>0.27%</v>
      </c>
      <c r="N28" s="347">
        <f t="shared" si="2"/>
        <v>13</v>
      </c>
      <c r="O28" s="347">
        <f t="shared" si="2"/>
        <v>76.859064000000004</v>
      </c>
      <c r="P28" s="348">
        <f t="shared" si="3"/>
        <v>89.859064000000004</v>
      </c>
      <c r="Q28" s="340">
        <v>1921</v>
      </c>
      <c r="R28" s="341">
        <v>1473028.1400000001</v>
      </c>
      <c r="S28" s="340">
        <v>1411</v>
      </c>
      <c r="T28" s="342">
        <v>1070002.83</v>
      </c>
      <c r="U28" s="349">
        <f t="shared" si="4"/>
        <v>0.73451327433628322</v>
      </c>
      <c r="V28" s="350">
        <f t="shared" si="4"/>
        <v>0.72639673400943994</v>
      </c>
      <c r="W28" s="351" t="str">
        <f t="shared" si="5"/>
        <v>1.60</v>
      </c>
      <c r="X28" s="352" t="str">
        <f t="shared" si="6"/>
        <v>1.15%</v>
      </c>
      <c r="Y28" s="353">
        <f t="shared" si="7"/>
        <v>2257.6</v>
      </c>
      <c r="Z28" s="353">
        <f t="shared" si="7"/>
        <v>12305.032545</v>
      </c>
      <c r="AA28" s="354">
        <f t="shared" si="8"/>
        <v>14562.632545</v>
      </c>
      <c r="AB28" s="355">
        <f t="shared" si="9"/>
        <v>1946</v>
      </c>
      <c r="AC28" s="341">
        <f t="shared" si="9"/>
        <v>1508649.6600000001</v>
      </c>
      <c r="AD28" s="340">
        <f t="shared" si="9"/>
        <v>1431</v>
      </c>
      <c r="AE28" s="341">
        <f t="shared" si="9"/>
        <v>1098469.1500000001</v>
      </c>
      <c r="AF28" s="356">
        <f t="shared" si="10"/>
        <v>0.73535457348406985</v>
      </c>
      <c r="AG28" s="344">
        <f t="shared" si="10"/>
        <v>0.72811414016425791</v>
      </c>
      <c r="AH28" s="348">
        <f t="shared" si="11"/>
        <v>14652.491609000001</v>
      </c>
    </row>
    <row r="29" spans="1:34" s="336" customFormat="1" ht="12.75">
      <c r="A29" s="317"/>
      <c r="B29" s="460" t="s">
        <v>171</v>
      </c>
      <c r="C29" s="357" t="s">
        <v>203</v>
      </c>
      <c r="D29" s="358">
        <v>520104</v>
      </c>
      <c r="E29" s="359" t="s">
        <v>202</v>
      </c>
      <c r="F29" s="340">
        <v>28</v>
      </c>
      <c r="G29" s="341">
        <v>52573.49</v>
      </c>
      <c r="H29" s="340">
        <v>26</v>
      </c>
      <c r="I29" s="342">
        <v>50933.18</v>
      </c>
      <c r="J29" s="356">
        <f t="shared" si="0"/>
        <v>0.9285714285714286</v>
      </c>
      <c r="K29" s="344">
        <f t="shared" si="0"/>
        <v>0.96879967451276305</v>
      </c>
      <c r="L29" s="360" t="str">
        <f t="shared" si="12"/>
        <v>1.00</v>
      </c>
      <c r="M29" s="361" t="str">
        <f t="shared" si="1"/>
        <v>0.44%</v>
      </c>
      <c r="N29" s="347">
        <f t="shared" si="2"/>
        <v>26</v>
      </c>
      <c r="O29" s="347">
        <f t="shared" si="2"/>
        <v>224.10599200000001</v>
      </c>
      <c r="P29" s="348">
        <f t="shared" si="3"/>
        <v>250.10599200000001</v>
      </c>
      <c r="Q29" s="340">
        <v>1828</v>
      </c>
      <c r="R29" s="341">
        <v>1394615.05</v>
      </c>
      <c r="S29" s="340">
        <v>1366</v>
      </c>
      <c r="T29" s="342">
        <v>1044200.01</v>
      </c>
      <c r="U29" s="349">
        <f t="shared" si="4"/>
        <v>0.74726477024070026</v>
      </c>
      <c r="V29" s="350">
        <f t="shared" si="4"/>
        <v>0.74873708698325026</v>
      </c>
      <c r="W29" s="351" t="str">
        <f t="shared" si="5"/>
        <v>1.60</v>
      </c>
      <c r="X29" s="352" t="str">
        <f t="shared" si="6"/>
        <v>1.25%</v>
      </c>
      <c r="Y29" s="353">
        <f t="shared" si="7"/>
        <v>2185.6</v>
      </c>
      <c r="Z29" s="353">
        <f t="shared" si="7"/>
        <v>13052.500125</v>
      </c>
      <c r="AA29" s="354">
        <f t="shared" si="8"/>
        <v>15238.100125000001</v>
      </c>
      <c r="AB29" s="355">
        <f t="shared" si="9"/>
        <v>1856</v>
      </c>
      <c r="AC29" s="341">
        <f t="shared" si="9"/>
        <v>1447188.54</v>
      </c>
      <c r="AD29" s="340">
        <f t="shared" si="9"/>
        <v>1392</v>
      </c>
      <c r="AE29" s="341">
        <f t="shared" si="9"/>
        <v>1095133.19</v>
      </c>
      <c r="AF29" s="356">
        <f t="shared" si="10"/>
        <v>0.75</v>
      </c>
      <c r="AG29" s="344">
        <f t="shared" si="10"/>
        <v>0.75673152442182823</v>
      </c>
      <c r="AH29" s="348">
        <f t="shared" si="11"/>
        <v>15488.206117000002</v>
      </c>
    </row>
    <row r="30" spans="1:34" s="336" customFormat="1" ht="12.75">
      <c r="A30" s="317"/>
      <c r="B30" s="460" t="s">
        <v>171</v>
      </c>
      <c r="C30" s="357" t="s">
        <v>205</v>
      </c>
      <c r="D30" s="358">
        <v>511440</v>
      </c>
      <c r="E30" s="359" t="s">
        <v>204</v>
      </c>
      <c r="F30" s="340">
        <v>22</v>
      </c>
      <c r="G30" s="341">
        <v>36148.51</v>
      </c>
      <c r="H30" s="340">
        <v>18</v>
      </c>
      <c r="I30" s="342">
        <v>31947.439999999999</v>
      </c>
      <c r="J30" s="356">
        <f t="shared" si="0"/>
        <v>0.81818181818181823</v>
      </c>
      <c r="K30" s="344">
        <f t="shared" si="0"/>
        <v>0.88378303836036387</v>
      </c>
      <c r="L30" s="345" t="str">
        <f t="shared" si="12"/>
        <v>0.80</v>
      </c>
      <c r="M30" s="346" t="str">
        <f t="shared" si="1"/>
        <v>0.44%</v>
      </c>
      <c r="N30" s="347">
        <f t="shared" si="2"/>
        <v>14.4</v>
      </c>
      <c r="O30" s="347">
        <f t="shared" si="2"/>
        <v>140.568736</v>
      </c>
      <c r="P30" s="348">
        <f t="shared" si="3"/>
        <v>154.96873600000001</v>
      </c>
      <c r="Q30" s="340">
        <v>1882</v>
      </c>
      <c r="R30" s="341">
        <v>1455394.8099999998</v>
      </c>
      <c r="S30" s="340">
        <v>1249</v>
      </c>
      <c r="T30" s="342">
        <v>952121.42999999993</v>
      </c>
      <c r="U30" s="349">
        <f t="shared" si="4"/>
        <v>0.66365568544102016</v>
      </c>
      <c r="V30" s="350">
        <f t="shared" si="4"/>
        <v>0.65420147403164097</v>
      </c>
      <c r="W30" s="351" t="str">
        <f t="shared" si="5"/>
        <v>1.10</v>
      </c>
      <c r="X30" s="352" t="str">
        <f t="shared" si="6"/>
        <v>0.70%</v>
      </c>
      <c r="Y30" s="353">
        <f t="shared" si="7"/>
        <v>1373.9</v>
      </c>
      <c r="Z30" s="353">
        <f t="shared" si="7"/>
        <v>6664.8500100000001</v>
      </c>
      <c r="AA30" s="354">
        <f t="shared" si="8"/>
        <v>8038.7500099999997</v>
      </c>
      <c r="AB30" s="355">
        <f t="shared" si="9"/>
        <v>1904</v>
      </c>
      <c r="AC30" s="341">
        <f t="shared" si="9"/>
        <v>1491543.3199999998</v>
      </c>
      <c r="AD30" s="340">
        <f t="shared" si="9"/>
        <v>1267</v>
      </c>
      <c r="AE30" s="341">
        <f t="shared" si="9"/>
        <v>984068.86999999988</v>
      </c>
      <c r="AF30" s="356">
        <f t="shared" si="10"/>
        <v>0.6654411764705882</v>
      </c>
      <c r="AG30" s="344">
        <f t="shared" si="10"/>
        <v>0.65976553064513066</v>
      </c>
      <c r="AH30" s="348">
        <f t="shared" si="11"/>
        <v>8193.7187460000005</v>
      </c>
    </row>
    <row r="31" spans="1:34" s="336" customFormat="1" ht="12.75">
      <c r="A31" s="317"/>
      <c r="B31" s="460" t="s">
        <v>171</v>
      </c>
      <c r="C31" s="357" t="s">
        <v>207</v>
      </c>
      <c r="D31" s="358">
        <v>510581</v>
      </c>
      <c r="E31" s="362" t="s">
        <v>206</v>
      </c>
      <c r="F31" s="340">
        <v>29</v>
      </c>
      <c r="G31" s="341">
        <v>46949.96</v>
      </c>
      <c r="H31" s="340">
        <v>25</v>
      </c>
      <c r="I31" s="342">
        <v>43472.46</v>
      </c>
      <c r="J31" s="356">
        <f t="shared" si="0"/>
        <v>0.86206896551724133</v>
      </c>
      <c r="K31" s="344">
        <f t="shared" si="0"/>
        <v>0.92593177928160109</v>
      </c>
      <c r="L31" s="345" t="str">
        <f t="shared" si="12"/>
        <v>1.00</v>
      </c>
      <c r="M31" s="346" t="str">
        <f t="shared" si="1"/>
        <v>0.44%</v>
      </c>
      <c r="N31" s="347">
        <f t="shared" si="2"/>
        <v>25</v>
      </c>
      <c r="O31" s="347">
        <f t="shared" si="2"/>
        <v>191.27882400000001</v>
      </c>
      <c r="P31" s="348">
        <f t="shared" si="3"/>
        <v>216.27882400000001</v>
      </c>
      <c r="Q31" s="340">
        <v>1942</v>
      </c>
      <c r="R31" s="341">
        <v>1517818.49</v>
      </c>
      <c r="S31" s="340">
        <v>1221</v>
      </c>
      <c r="T31" s="342">
        <v>973446.07</v>
      </c>
      <c r="U31" s="349">
        <f t="shared" si="4"/>
        <v>0.62873326467559221</v>
      </c>
      <c r="V31" s="350">
        <f t="shared" si="4"/>
        <v>0.64134550765684761</v>
      </c>
      <c r="W31" s="351" t="str">
        <f t="shared" si="5"/>
        <v>0.90</v>
      </c>
      <c r="X31" s="352" t="str">
        <f t="shared" si="6"/>
        <v>0.70%</v>
      </c>
      <c r="Y31" s="353">
        <f t="shared" si="7"/>
        <v>1098.9000000000001</v>
      </c>
      <c r="Z31" s="353">
        <f t="shared" si="7"/>
        <v>6814.1224899999997</v>
      </c>
      <c r="AA31" s="354">
        <f t="shared" si="8"/>
        <v>7913.0224899999994</v>
      </c>
      <c r="AB31" s="355">
        <f t="shared" si="9"/>
        <v>1971</v>
      </c>
      <c r="AC31" s="341">
        <f t="shared" si="9"/>
        <v>1564768.45</v>
      </c>
      <c r="AD31" s="340">
        <f t="shared" si="9"/>
        <v>1246</v>
      </c>
      <c r="AE31" s="341">
        <f t="shared" si="9"/>
        <v>1016918.5299999999</v>
      </c>
      <c r="AF31" s="356">
        <f t="shared" si="10"/>
        <v>0.63216641298833076</v>
      </c>
      <c r="AG31" s="344">
        <f t="shared" si="10"/>
        <v>0.64988435189883842</v>
      </c>
      <c r="AH31" s="348">
        <f t="shared" si="11"/>
        <v>8129.3013139999994</v>
      </c>
    </row>
    <row r="32" spans="1:34" s="336" customFormat="1" ht="12.75">
      <c r="A32" s="317"/>
      <c r="B32" s="460" t="s">
        <v>171</v>
      </c>
      <c r="C32" s="357" t="s">
        <v>209</v>
      </c>
      <c r="D32" s="358">
        <v>510584</v>
      </c>
      <c r="E32" s="359" t="s">
        <v>208</v>
      </c>
      <c r="F32" s="340">
        <v>12</v>
      </c>
      <c r="G32" s="341">
        <v>26598.34</v>
      </c>
      <c r="H32" s="340">
        <v>10</v>
      </c>
      <c r="I32" s="342">
        <v>23040.55</v>
      </c>
      <c r="J32" s="356">
        <f t="shared" si="0"/>
        <v>0.83333333333333337</v>
      </c>
      <c r="K32" s="344">
        <f t="shared" si="0"/>
        <v>0.86624014882131739</v>
      </c>
      <c r="L32" s="360" t="str">
        <f t="shared" si="12"/>
        <v>0.90</v>
      </c>
      <c r="M32" s="361" t="str">
        <f t="shared" si="1"/>
        <v>0.44%</v>
      </c>
      <c r="N32" s="347">
        <f t="shared" si="2"/>
        <v>9</v>
      </c>
      <c r="O32" s="347">
        <f t="shared" si="2"/>
        <v>101.37842000000001</v>
      </c>
      <c r="P32" s="348">
        <f t="shared" si="3"/>
        <v>110.37842000000001</v>
      </c>
      <c r="Q32" s="340">
        <v>1936</v>
      </c>
      <c r="R32" s="341">
        <v>1511579.65</v>
      </c>
      <c r="S32" s="340">
        <v>1337</v>
      </c>
      <c r="T32" s="342">
        <v>1043348.1300000001</v>
      </c>
      <c r="U32" s="349">
        <f t="shared" si="4"/>
        <v>0.69059917355371903</v>
      </c>
      <c r="V32" s="350">
        <f t="shared" si="4"/>
        <v>0.69023695178748945</v>
      </c>
      <c r="W32" s="351" t="str">
        <f t="shared" si="5"/>
        <v>1.25</v>
      </c>
      <c r="X32" s="352" t="str">
        <f t="shared" si="6"/>
        <v>1.00%</v>
      </c>
      <c r="Y32" s="353">
        <f t="shared" si="7"/>
        <v>1671.25</v>
      </c>
      <c r="Z32" s="353">
        <f t="shared" si="7"/>
        <v>10433.481300000001</v>
      </c>
      <c r="AA32" s="354">
        <f t="shared" si="8"/>
        <v>12104.731300000001</v>
      </c>
      <c r="AB32" s="355">
        <f t="shared" si="9"/>
        <v>1948</v>
      </c>
      <c r="AC32" s="341">
        <f t="shared" si="9"/>
        <v>1538177.99</v>
      </c>
      <c r="AD32" s="340">
        <f t="shared" si="9"/>
        <v>1347</v>
      </c>
      <c r="AE32" s="341">
        <f t="shared" si="9"/>
        <v>1066388.6800000002</v>
      </c>
      <c r="AF32" s="356">
        <f t="shared" si="10"/>
        <v>0.69147843942505138</v>
      </c>
      <c r="AG32" s="344">
        <f t="shared" si="10"/>
        <v>0.69328041808737628</v>
      </c>
      <c r="AH32" s="348">
        <f t="shared" si="11"/>
        <v>12215.10972</v>
      </c>
    </row>
    <row r="33" spans="1:34" s="336" customFormat="1" ht="12.75">
      <c r="A33" s="317"/>
      <c r="B33" s="460" t="s">
        <v>171</v>
      </c>
      <c r="C33" s="357" t="s">
        <v>211</v>
      </c>
      <c r="D33" s="358">
        <v>510461</v>
      </c>
      <c r="E33" s="359" t="s">
        <v>210</v>
      </c>
      <c r="F33" s="340">
        <v>42</v>
      </c>
      <c r="G33" s="341">
        <v>54357.56</v>
      </c>
      <c r="H33" s="340">
        <v>26</v>
      </c>
      <c r="I33" s="342">
        <v>34686.910000000003</v>
      </c>
      <c r="J33" s="356">
        <f t="shared" si="0"/>
        <v>0.61904761904761907</v>
      </c>
      <c r="K33" s="344">
        <f t="shared" si="0"/>
        <v>0.63812485328627711</v>
      </c>
      <c r="L33" s="345" t="b">
        <f t="shared" si="12"/>
        <v>0</v>
      </c>
      <c r="M33" s="346" t="b">
        <f t="shared" si="1"/>
        <v>0</v>
      </c>
      <c r="N33" s="347">
        <f t="shared" si="2"/>
        <v>0</v>
      </c>
      <c r="O33" s="347">
        <f t="shared" si="2"/>
        <v>0</v>
      </c>
      <c r="P33" s="348">
        <f t="shared" si="3"/>
        <v>0</v>
      </c>
      <c r="Q33" s="340">
        <v>1835</v>
      </c>
      <c r="R33" s="341">
        <v>1414379.4999999998</v>
      </c>
      <c r="S33" s="340">
        <v>1139</v>
      </c>
      <c r="T33" s="342">
        <v>894861.76</v>
      </c>
      <c r="U33" s="349">
        <f t="shared" si="4"/>
        <v>0.62070844686648496</v>
      </c>
      <c r="V33" s="350">
        <f t="shared" si="4"/>
        <v>0.63268858181273147</v>
      </c>
      <c r="W33" s="351" t="str">
        <f t="shared" si="5"/>
        <v>0.90</v>
      </c>
      <c r="X33" s="352" t="str">
        <f t="shared" si="6"/>
        <v>0.70%</v>
      </c>
      <c r="Y33" s="353">
        <f t="shared" si="7"/>
        <v>1025.1000000000001</v>
      </c>
      <c r="Z33" s="353">
        <f t="shared" si="7"/>
        <v>6264.0323200000003</v>
      </c>
      <c r="AA33" s="354">
        <f t="shared" si="8"/>
        <v>7289.1323200000006</v>
      </c>
      <c r="AB33" s="355">
        <f t="shared" si="9"/>
        <v>1877</v>
      </c>
      <c r="AC33" s="341">
        <f t="shared" si="9"/>
        <v>1468737.0599999998</v>
      </c>
      <c r="AD33" s="340">
        <f t="shared" si="9"/>
        <v>1165</v>
      </c>
      <c r="AE33" s="341">
        <f t="shared" si="9"/>
        <v>929548.67</v>
      </c>
      <c r="AF33" s="356">
        <f t="shared" si="10"/>
        <v>0.62067128396377202</v>
      </c>
      <c r="AG33" s="344">
        <f t="shared" si="10"/>
        <v>0.63288977674465441</v>
      </c>
      <c r="AH33" s="348">
        <f t="shared" si="11"/>
        <v>7289.1323200000006</v>
      </c>
    </row>
    <row r="34" spans="1:34" s="336" customFormat="1" ht="12.75">
      <c r="A34" s="317"/>
      <c r="B34" s="460" t="s">
        <v>171</v>
      </c>
      <c r="C34" s="357" t="s">
        <v>213</v>
      </c>
      <c r="D34" s="358">
        <v>504364</v>
      </c>
      <c r="E34" s="359" t="s">
        <v>212</v>
      </c>
      <c r="F34" s="340">
        <v>25</v>
      </c>
      <c r="G34" s="341">
        <v>44902.46</v>
      </c>
      <c r="H34" s="340">
        <v>18</v>
      </c>
      <c r="I34" s="342">
        <v>26750.07</v>
      </c>
      <c r="J34" s="356">
        <f t="shared" si="0"/>
        <v>0.72</v>
      </c>
      <c r="K34" s="344">
        <f t="shared" si="0"/>
        <v>0.59573729368056894</v>
      </c>
      <c r="L34" s="345" t="b">
        <f t="shared" si="12"/>
        <v>0</v>
      </c>
      <c r="M34" s="346" t="b">
        <f t="shared" si="1"/>
        <v>0</v>
      </c>
      <c r="N34" s="347">
        <f t="shared" si="2"/>
        <v>0</v>
      </c>
      <c r="O34" s="347">
        <f t="shared" si="2"/>
        <v>0</v>
      </c>
      <c r="P34" s="348">
        <f t="shared" si="3"/>
        <v>0</v>
      </c>
      <c r="Q34" s="340">
        <v>1925</v>
      </c>
      <c r="R34" s="341">
        <v>1484471.42</v>
      </c>
      <c r="S34" s="340">
        <v>1130</v>
      </c>
      <c r="T34" s="342">
        <v>892533.80999999994</v>
      </c>
      <c r="U34" s="349">
        <f t="shared" si="4"/>
        <v>0.58701298701298699</v>
      </c>
      <c r="V34" s="350">
        <f t="shared" si="4"/>
        <v>0.60124688018581052</v>
      </c>
      <c r="W34" s="351" t="b">
        <f t="shared" si="5"/>
        <v>0</v>
      </c>
      <c r="X34" s="352" t="b">
        <f t="shared" si="6"/>
        <v>0</v>
      </c>
      <c r="Y34" s="353">
        <f t="shared" si="7"/>
        <v>0</v>
      </c>
      <c r="Z34" s="353">
        <f t="shared" si="7"/>
        <v>0</v>
      </c>
      <c r="AA34" s="354">
        <f t="shared" si="8"/>
        <v>0</v>
      </c>
      <c r="AB34" s="355">
        <f t="shared" si="9"/>
        <v>1950</v>
      </c>
      <c r="AC34" s="341">
        <f t="shared" si="9"/>
        <v>1529373.88</v>
      </c>
      <c r="AD34" s="340">
        <f t="shared" si="9"/>
        <v>1148</v>
      </c>
      <c r="AE34" s="341">
        <f t="shared" si="9"/>
        <v>919283.87999999989</v>
      </c>
      <c r="AF34" s="356">
        <f t="shared" si="10"/>
        <v>0.58871794871794869</v>
      </c>
      <c r="AG34" s="344">
        <f t="shared" si="10"/>
        <v>0.60108511857152935</v>
      </c>
      <c r="AH34" s="348">
        <f t="shared" si="11"/>
        <v>0</v>
      </c>
    </row>
    <row r="35" spans="1:34" s="336" customFormat="1" ht="12.75">
      <c r="A35" s="317"/>
      <c r="B35" s="460" t="s">
        <v>171</v>
      </c>
      <c r="C35" s="357" t="s">
        <v>917</v>
      </c>
      <c r="D35" s="358">
        <v>512023</v>
      </c>
      <c r="E35" s="359" t="s">
        <v>918</v>
      </c>
      <c r="F35" s="340">
        <v>26</v>
      </c>
      <c r="G35" s="341">
        <v>45436.24</v>
      </c>
      <c r="H35" s="340">
        <v>15</v>
      </c>
      <c r="I35" s="342">
        <v>27433.22</v>
      </c>
      <c r="J35" s="356">
        <f t="shared" si="0"/>
        <v>0.57692307692307687</v>
      </c>
      <c r="K35" s="344">
        <f t="shared" si="0"/>
        <v>0.60377399186200276</v>
      </c>
      <c r="L35" s="360" t="b">
        <f t="shared" si="12"/>
        <v>0</v>
      </c>
      <c r="M35" s="361" t="b">
        <f t="shared" si="1"/>
        <v>0</v>
      </c>
      <c r="N35" s="347">
        <f t="shared" si="2"/>
        <v>0</v>
      </c>
      <c r="O35" s="347">
        <f t="shared" si="2"/>
        <v>0</v>
      </c>
      <c r="P35" s="348">
        <f t="shared" si="3"/>
        <v>0</v>
      </c>
      <c r="Q35" s="340">
        <v>1877</v>
      </c>
      <c r="R35" s="341">
        <v>1438124.5</v>
      </c>
      <c r="S35" s="340">
        <v>1101</v>
      </c>
      <c r="T35" s="342">
        <v>861674.97000000009</v>
      </c>
      <c r="U35" s="349">
        <f t="shared" si="4"/>
        <v>0.58657432072456051</v>
      </c>
      <c r="V35" s="350">
        <f t="shared" si="4"/>
        <v>0.59916576763694662</v>
      </c>
      <c r="W35" s="351" t="b">
        <f t="shared" si="5"/>
        <v>0</v>
      </c>
      <c r="X35" s="352" t="b">
        <f t="shared" si="6"/>
        <v>0</v>
      </c>
      <c r="Y35" s="353">
        <f t="shared" si="7"/>
        <v>0</v>
      </c>
      <c r="Z35" s="353">
        <f t="shared" si="7"/>
        <v>0</v>
      </c>
      <c r="AA35" s="354">
        <f t="shared" si="8"/>
        <v>0</v>
      </c>
      <c r="AB35" s="355">
        <f t="shared" si="9"/>
        <v>1903</v>
      </c>
      <c r="AC35" s="341">
        <f t="shared" si="9"/>
        <v>1483560.74</v>
      </c>
      <c r="AD35" s="340">
        <f t="shared" si="9"/>
        <v>1116</v>
      </c>
      <c r="AE35" s="341">
        <f t="shared" si="9"/>
        <v>889108.19000000006</v>
      </c>
      <c r="AF35" s="356">
        <f t="shared" si="10"/>
        <v>0.58644245927482919</v>
      </c>
      <c r="AG35" s="344">
        <f t="shared" si="10"/>
        <v>0.59930690131365982</v>
      </c>
      <c r="AH35" s="348">
        <f t="shared" si="11"/>
        <v>0</v>
      </c>
    </row>
    <row r="36" spans="1:34" s="336" customFormat="1" ht="12.75">
      <c r="A36" s="317"/>
      <c r="B36" s="460" t="s">
        <v>171</v>
      </c>
      <c r="C36" s="357" t="s">
        <v>215</v>
      </c>
      <c r="D36" s="358">
        <v>509955</v>
      </c>
      <c r="E36" s="359" t="s">
        <v>214</v>
      </c>
      <c r="F36" s="340">
        <v>32</v>
      </c>
      <c r="G36" s="341">
        <v>48201.43</v>
      </c>
      <c r="H36" s="340">
        <v>23</v>
      </c>
      <c r="I36" s="342">
        <v>38584.730000000003</v>
      </c>
      <c r="J36" s="356">
        <f t="shared" si="0"/>
        <v>0.71875</v>
      </c>
      <c r="K36" s="344">
        <f t="shared" si="0"/>
        <v>0.80048932158236807</v>
      </c>
      <c r="L36" s="345" t="b">
        <f t="shared" si="12"/>
        <v>0</v>
      </c>
      <c r="M36" s="346" t="str">
        <f t="shared" si="1"/>
        <v>0.27%</v>
      </c>
      <c r="N36" s="347">
        <f t="shared" si="2"/>
        <v>0</v>
      </c>
      <c r="O36" s="347">
        <f t="shared" si="2"/>
        <v>104.17877100000001</v>
      </c>
      <c r="P36" s="348">
        <f t="shared" si="3"/>
        <v>104.17877100000001</v>
      </c>
      <c r="Q36" s="340">
        <v>1939</v>
      </c>
      <c r="R36" s="341">
        <v>1508641.97</v>
      </c>
      <c r="S36" s="340">
        <v>1231</v>
      </c>
      <c r="T36" s="342">
        <v>959690.66999999993</v>
      </c>
      <c r="U36" s="349">
        <f t="shared" si="4"/>
        <v>0.63486333161423414</v>
      </c>
      <c r="V36" s="350">
        <f t="shared" si="4"/>
        <v>0.63612884241845657</v>
      </c>
      <c r="W36" s="351" t="str">
        <f t="shared" si="5"/>
        <v>0.90</v>
      </c>
      <c r="X36" s="352" t="str">
        <f t="shared" si="6"/>
        <v>0.70%</v>
      </c>
      <c r="Y36" s="353">
        <f t="shared" si="7"/>
        <v>1107.9000000000001</v>
      </c>
      <c r="Z36" s="353">
        <f t="shared" si="7"/>
        <v>6717.8346899999997</v>
      </c>
      <c r="AA36" s="354">
        <f t="shared" si="8"/>
        <v>7825.7346899999993</v>
      </c>
      <c r="AB36" s="355">
        <f t="shared" si="9"/>
        <v>1971</v>
      </c>
      <c r="AC36" s="341">
        <f t="shared" si="9"/>
        <v>1556843.4</v>
      </c>
      <c r="AD36" s="340">
        <f t="shared" si="9"/>
        <v>1254</v>
      </c>
      <c r="AE36" s="341">
        <f t="shared" si="9"/>
        <v>998275.39999999991</v>
      </c>
      <c r="AF36" s="356">
        <f t="shared" si="10"/>
        <v>0.63622526636225263</v>
      </c>
      <c r="AG36" s="344">
        <f t="shared" si="10"/>
        <v>0.64121760737142863</v>
      </c>
      <c r="AH36" s="348">
        <f t="shared" si="11"/>
        <v>7929.9134609999992</v>
      </c>
    </row>
    <row r="37" spans="1:34" s="336" customFormat="1" ht="12.75">
      <c r="A37" s="317"/>
      <c r="B37" s="460" t="s">
        <v>171</v>
      </c>
      <c r="C37" s="357" t="s">
        <v>217</v>
      </c>
      <c r="D37" s="358">
        <v>502207</v>
      </c>
      <c r="E37" s="339" t="s">
        <v>216</v>
      </c>
      <c r="F37" s="340">
        <v>33</v>
      </c>
      <c r="G37" s="341">
        <v>40748.9</v>
      </c>
      <c r="H37" s="340">
        <v>30</v>
      </c>
      <c r="I37" s="342">
        <v>37325.96</v>
      </c>
      <c r="J37" s="356">
        <f t="shared" si="0"/>
        <v>0.90909090909090906</v>
      </c>
      <c r="K37" s="344">
        <f t="shared" si="0"/>
        <v>0.91599920488651221</v>
      </c>
      <c r="L37" s="360" t="str">
        <f t="shared" si="12"/>
        <v>1.00</v>
      </c>
      <c r="M37" s="361" t="str">
        <f t="shared" si="1"/>
        <v>0.44%</v>
      </c>
      <c r="N37" s="347">
        <f t="shared" si="2"/>
        <v>30</v>
      </c>
      <c r="O37" s="347">
        <f t="shared" si="2"/>
        <v>164.23422400000001</v>
      </c>
      <c r="P37" s="348">
        <f t="shared" si="3"/>
        <v>194.23422400000001</v>
      </c>
      <c r="Q37" s="340">
        <v>1919</v>
      </c>
      <c r="R37" s="341">
        <v>1491597.08</v>
      </c>
      <c r="S37" s="340">
        <v>1266</v>
      </c>
      <c r="T37" s="342">
        <v>979383.85000000009</v>
      </c>
      <c r="U37" s="349">
        <f t="shared" si="4"/>
        <v>0.65971860343929134</v>
      </c>
      <c r="V37" s="350">
        <f t="shared" si="4"/>
        <v>0.65660080938211551</v>
      </c>
      <c r="W37" s="351" t="str">
        <f t="shared" si="5"/>
        <v>1.10</v>
      </c>
      <c r="X37" s="352" t="str">
        <f t="shared" si="6"/>
        <v>0.70%</v>
      </c>
      <c r="Y37" s="353">
        <f t="shared" si="7"/>
        <v>1392.6000000000001</v>
      </c>
      <c r="Z37" s="353">
        <f t="shared" si="7"/>
        <v>6855.6869500000012</v>
      </c>
      <c r="AA37" s="354">
        <f t="shared" si="8"/>
        <v>8248.2869500000015</v>
      </c>
      <c r="AB37" s="355">
        <f t="shared" si="9"/>
        <v>1952</v>
      </c>
      <c r="AC37" s="341">
        <f t="shared" si="9"/>
        <v>1532345.98</v>
      </c>
      <c r="AD37" s="340">
        <f t="shared" si="9"/>
        <v>1296</v>
      </c>
      <c r="AE37" s="341">
        <f t="shared" si="9"/>
        <v>1016709.81</v>
      </c>
      <c r="AF37" s="356">
        <f t="shared" si="10"/>
        <v>0.66393442622950816</v>
      </c>
      <c r="AG37" s="344">
        <f t="shared" si="10"/>
        <v>0.66349885944165177</v>
      </c>
      <c r="AH37" s="348">
        <f t="shared" si="11"/>
        <v>8442.5211740000013</v>
      </c>
    </row>
    <row r="38" spans="1:34" s="336" customFormat="1" ht="12.75">
      <c r="A38" s="317"/>
      <c r="B38" s="460" t="s">
        <v>218</v>
      </c>
      <c r="C38" s="357" t="s">
        <v>220</v>
      </c>
      <c r="D38" s="363">
        <v>508540</v>
      </c>
      <c r="E38" s="359" t="s">
        <v>219</v>
      </c>
      <c r="F38" s="340">
        <v>35</v>
      </c>
      <c r="G38" s="341">
        <v>44420.93</v>
      </c>
      <c r="H38" s="340">
        <v>16</v>
      </c>
      <c r="I38" s="342">
        <v>17925.240000000002</v>
      </c>
      <c r="J38" s="356">
        <f t="shared" si="0"/>
        <v>0.45714285714285713</v>
      </c>
      <c r="K38" s="344">
        <f t="shared" si="0"/>
        <v>0.40353139837459506</v>
      </c>
      <c r="L38" s="345" t="b">
        <f t="shared" si="12"/>
        <v>0</v>
      </c>
      <c r="M38" s="346" t="b">
        <f t="shared" si="1"/>
        <v>0</v>
      </c>
      <c r="N38" s="347">
        <f t="shared" si="2"/>
        <v>0</v>
      </c>
      <c r="O38" s="347">
        <f t="shared" si="2"/>
        <v>0</v>
      </c>
      <c r="P38" s="348">
        <f t="shared" si="3"/>
        <v>0</v>
      </c>
      <c r="Q38" s="340">
        <v>1920</v>
      </c>
      <c r="R38" s="341">
        <v>1480092.49</v>
      </c>
      <c r="S38" s="340">
        <v>1239</v>
      </c>
      <c r="T38" s="342">
        <v>952761.65999999992</v>
      </c>
      <c r="U38" s="349">
        <f t="shared" si="4"/>
        <v>0.64531249999999996</v>
      </c>
      <c r="V38" s="350">
        <f t="shared" si="4"/>
        <v>0.64371765037467354</v>
      </c>
      <c r="W38" s="351" t="str">
        <f t="shared" si="5"/>
        <v>0.90</v>
      </c>
      <c r="X38" s="352" t="str">
        <f t="shared" si="6"/>
        <v>0.70%</v>
      </c>
      <c r="Y38" s="353">
        <f t="shared" si="7"/>
        <v>1115.1000000000001</v>
      </c>
      <c r="Z38" s="353">
        <f t="shared" si="7"/>
        <v>6669.3316199999999</v>
      </c>
      <c r="AA38" s="354">
        <f t="shared" si="8"/>
        <v>7784.4316200000003</v>
      </c>
      <c r="AB38" s="355">
        <f t="shared" si="9"/>
        <v>1955</v>
      </c>
      <c r="AC38" s="341">
        <f t="shared" si="9"/>
        <v>1524513.42</v>
      </c>
      <c r="AD38" s="340">
        <f t="shared" si="9"/>
        <v>1255</v>
      </c>
      <c r="AE38" s="341">
        <f t="shared" si="9"/>
        <v>970686.89999999991</v>
      </c>
      <c r="AF38" s="356">
        <f t="shared" si="10"/>
        <v>0.64194373401534521</v>
      </c>
      <c r="AG38" s="344">
        <f t="shared" si="10"/>
        <v>0.63671915725084272</v>
      </c>
      <c r="AH38" s="348">
        <f t="shared" si="11"/>
        <v>7784.4316200000003</v>
      </c>
    </row>
    <row r="39" spans="1:34" s="336" customFormat="1" ht="12.75">
      <c r="A39" s="317"/>
      <c r="B39" s="460" t="s">
        <v>218</v>
      </c>
      <c r="C39" s="357" t="s">
        <v>222</v>
      </c>
      <c r="D39" s="358">
        <v>522059</v>
      </c>
      <c r="E39" s="359" t="s">
        <v>221</v>
      </c>
      <c r="F39" s="340">
        <v>30</v>
      </c>
      <c r="G39" s="341">
        <v>45205.81</v>
      </c>
      <c r="H39" s="340">
        <v>17</v>
      </c>
      <c r="I39" s="342">
        <v>23237.21</v>
      </c>
      <c r="J39" s="356">
        <f t="shared" si="0"/>
        <v>0.56666666666666665</v>
      </c>
      <c r="K39" s="344">
        <f t="shared" si="0"/>
        <v>0.51403149285456895</v>
      </c>
      <c r="L39" s="360" t="b">
        <f t="shared" si="12"/>
        <v>0</v>
      </c>
      <c r="M39" s="361" t="b">
        <f t="shared" si="1"/>
        <v>0</v>
      </c>
      <c r="N39" s="347">
        <f t="shared" si="2"/>
        <v>0</v>
      </c>
      <c r="O39" s="347">
        <f t="shared" si="2"/>
        <v>0</v>
      </c>
      <c r="P39" s="348">
        <f t="shared" si="3"/>
        <v>0</v>
      </c>
      <c r="Q39" s="340">
        <v>1918</v>
      </c>
      <c r="R39" s="341">
        <v>1482250.34</v>
      </c>
      <c r="S39" s="340">
        <v>1225</v>
      </c>
      <c r="T39" s="342">
        <v>943801.07000000007</v>
      </c>
      <c r="U39" s="349">
        <f t="shared" si="4"/>
        <v>0.63868613138686137</v>
      </c>
      <c r="V39" s="350">
        <f t="shared" si="4"/>
        <v>0.63673526969809968</v>
      </c>
      <c r="W39" s="351" t="str">
        <f t="shared" si="5"/>
        <v>0.90</v>
      </c>
      <c r="X39" s="352" t="str">
        <f t="shared" si="6"/>
        <v>0.70%</v>
      </c>
      <c r="Y39" s="353">
        <f t="shared" si="7"/>
        <v>1102.5</v>
      </c>
      <c r="Z39" s="353">
        <f t="shared" si="7"/>
        <v>6606.6074900000003</v>
      </c>
      <c r="AA39" s="354">
        <f t="shared" si="8"/>
        <v>7709.1074900000003</v>
      </c>
      <c r="AB39" s="355">
        <f t="shared" si="9"/>
        <v>1948</v>
      </c>
      <c r="AC39" s="341">
        <f t="shared" si="9"/>
        <v>1527456.1500000001</v>
      </c>
      <c r="AD39" s="340">
        <f t="shared" si="9"/>
        <v>1242</v>
      </c>
      <c r="AE39" s="341">
        <f t="shared" si="9"/>
        <v>967038.28</v>
      </c>
      <c r="AF39" s="356">
        <f t="shared" si="10"/>
        <v>0.63757700205338808</v>
      </c>
      <c r="AG39" s="344">
        <f t="shared" si="10"/>
        <v>0.63310379155565277</v>
      </c>
      <c r="AH39" s="348">
        <f t="shared" si="11"/>
        <v>7709.1074900000003</v>
      </c>
    </row>
    <row r="40" spans="1:34" s="336" customFormat="1" ht="12.75">
      <c r="A40" s="317"/>
      <c r="B40" s="460" t="s">
        <v>218</v>
      </c>
      <c r="C40" s="357" t="s">
        <v>224</v>
      </c>
      <c r="D40" s="358">
        <v>528197</v>
      </c>
      <c r="E40" s="359" t="s">
        <v>223</v>
      </c>
      <c r="F40" s="340">
        <v>24</v>
      </c>
      <c r="G40" s="341">
        <v>35308.85</v>
      </c>
      <c r="H40" s="340">
        <v>21</v>
      </c>
      <c r="I40" s="342">
        <v>29613.87</v>
      </c>
      <c r="J40" s="356">
        <f t="shared" si="0"/>
        <v>0.875</v>
      </c>
      <c r="K40" s="344">
        <f t="shared" si="0"/>
        <v>0.83870955865172614</v>
      </c>
      <c r="L40" s="345" t="str">
        <f t="shared" si="12"/>
        <v>1.00</v>
      </c>
      <c r="M40" s="346" t="str">
        <f t="shared" si="1"/>
        <v>0.38%</v>
      </c>
      <c r="N40" s="347">
        <f t="shared" si="2"/>
        <v>21</v>
      </c>
      <c r="O40" s="347">
        <f t="shared" si="2"/>
        <v>112.53270599999999</v>
      </c>
      <c r="P40" s="348">
        <f t="shared" si="3"/>
        <v>133.53270599999999</v>
      </c>
      <c r="Q40" s="340">
        <v>1903</v>
      </c>
      <c r="R40" s="341">
        <v>1446372.42</v>
      </c>
      <c r="S40" s="340">
        <v>1337</v>
      </c>
      <c r="T40" s="342">
        <v>1026646.3600000001</v>
      </c>
      <c r="U40" s="349">
        <f t="shared" si="4"/>
        <v>0.70257488176563321</v>
      </c>
      <c r="V40" s="350">
        <f t="shared" si="4"/>
        <v>0.7098077547689966</v>
      </c>
      <c r="W40" s="351" t="str">
        <f t="shared" si="5"/>
        <v>1.25</v>
      </c>
      <c r="X40" s="352" t="str">
        <f t="shared" si="6"/>
        <v>1.00%</v>
      </c>
      <c r="Y40" s="353">
        <f t="shared" si="7"/>
        <v>1671.25</v>
      </c>
      <c r="Z40" s="353">
        <f t="shared" si="7"/>
        <v>10266.463600000001</v>
      </c>
      <c r="AA40" s="354">
        <f t="shared" si="8"/>
        <v>11937.713600000001</v>
      </c>
      <c r="AB40" s="355">
        <f t="shared" si="9"/>
        <v>1927</v>
      </c>
      <c r="AC40" s="341">
        <f t="shared" si="9"/>
        <v>1481681.27</v>
      </c>
      <c r="AD40" s="340">
        <f t="shared" si="9"/>
        <v>1358</v>
      </c>
      <c r="AE40" s="341">
        <f t="shared" si="9"/>
        <v>1056260.2300000002</v>
      </c>
      <c r="AF40" s="356">
        <f t="shared" si="10"/>
        <v>0.70472236637259988</v>
      </c>
      <c r="AG40" s="344">
        <f t="shared" si="10"/>
        <v>0.71287951827858376</v>
      </c>
      <c r="AH40" s="348">
        <f t="shared" si="11"/>
        <v>12071.246306000001</v>
      </c>
    </row>
    <row r="41" spans="1:34" s="336" customFormat="1" ht="12.75">
      <c r="A41" s="317"/>
      <c r="B41" s="460" t="s">
        <v>218</v>
      </c>
      <c r="C41" s="357" t="s">
        <v>226</v>
      </c>
      <c r="D41" s="358">
        <v>510583</v>
      </c>
      <c r="E41" s="359" t="s">
        <v>225</v>
      </c>
      <c r="F41" s="340">
        <v>35</v>
      </c>
      <c r="G41" s="341">
        <v>52909.7</v>
      </c>
      <c r="H41" s="340">
        <v>23</v>
      </c>
      <c r="I41" s="342">
        <v>34613.79</v>
      </c>
      <c r="J41" s="356">
        <f t="shared" si="0"/>
        <v>0.65714285714285714</v>
      </c>
      <c r="K41" s="344">
        <f t="shared" si="0"/>
        <v>0.65420499454731373</v>
      </c>
      <c r="L41" s="345" t="b">
        <f t="shared" si="12"/>
        <v>0</v>
      </c>
      <c r="M41" s="346" t="b">
        <f t="shared" si="1"/>
        <v>0</v>
      </c>
      <c r="N41" s="347">
        <f t="shared" si="2"/>
        <v>0</v>
      </c>
      <c r="O41" s="347">
        <f t="shared" si="2"/>
        <v>0</v>
      </c>
      <c r="P41" s="348">
        <f t="shared" si="3"/>
        <v>0</v>
      </c>
      <c r="Q41" s="340">
        <v>1903</v>
      </c>
      <c r="R41" s="341">
        <v>1474901.94</v>
      </c>
      <c r="S41" s="340">
        <v>1238</v>
      </c>
      <c r="T41" s="342">
        <v>965506.20000000007</v>
      </c>
      <c r="U41" s="349">
        <f t="shared" si="4"/>
        <v>0.65055176037834994</v>
      </c>
      <c r="V41" s="350">
        <f t="shared" si="4"/>
        <v>0.65462399486707579</v>
      </c>
      <c r="W41" s="351" t="str">
        <f t="shared" si="5"/>
        <v>0.90</v>
      </c>
      <c r="X41" s="352" t="str">
        <f t="shared" si="6"/>
        <v>0.70%</v>
      </c>
      <c r="Y41" s="353">
        <f t="shared" si="7"/>
        <v>1114.2</v>
      </c>
      <c r="Z41" s="353">
        <f t="shared" si="7"/>
        <v>6758.5434000000005</v>
      </c>
      <c r="AA41" s="354">
        <f t="shared" si="8"/>
        <v>7872.7434000000003</v>
      </c>
      <c r="AB41" s="355">
        <f t="shared" si="9"/>
        <v>1938</v>
      </c>
      <c r="AC41" s="341">
        <f t="shared" si="9"/>
        <v>1527811.64</v>
      </c>
      <c r="AD41" s="340">
        <f t="shared" si="9"/>
        <v>1261</v>
      </c>
      <c r="AE41" s="341">
        <f t="shared" si="9"/>
        <v>1000119.9900000001</v>
      </c>
      <c r="AF41" s="356">
        <f t="shared" si="10"/>
        <v>0.65067079463364297</v>
      </c>
      <c r="AG41" s="344">
        <f t="shared" si="10"/>
        <v>0.65460948445189238</v>
      </c>
      <c r="AH41" s="348">
        <f t="shared" si="11"/>
        <v>7872.7434000000003</v>
      </c>
    </row>
    <row r="42" spans="1:34" s="336" customFormat="1" ht="12.75">
      <c r="A42" s="317"/>
      <c r="B42" s="460" t="s">
        <v>218</v>
      </c>
      <c r="C42" s="337" t="s">
        <v>228</v>
      </c>
      <c r="D42" s="338">
        <v>527493</v>
      </c>
      <c r="E42" s="339" t="s">
        <v>227</v>
      </c>
      <c r="F42" s="340">
        <v>29</v>
      </c>
      <c r="G42" s="341">
        <v>53478.18</v>
      </c>
      <c r="H42" s="340">
        <v>22</v>
      </c>
      <c r="I42" s="342">
        <v>39256.339999999997</v>
      </c>
      <c r="J42" s="356">
        <f t="shared" si="0"/>
        <v>0.75862068965517238</v>
      </c>
      <c r="K42" s="344">
        <f t="shared" si="0"/>
        <v>0.73406275232253593</v>
      </c>
      <c r="L42" s="345" t="b">
        <f t="shared" si="12"/>
        <v>0</v>
      </c>
      <c r="M42" s="346" t="b">
        <f t="shared" si="1"/>
        <v>0</v>
      </c>
      <c r="N42" s="347">
        <f t="shared" si="2"/>
        <v>0</v>
      </c>
      <c r="O42" s="347">
        <f t="shared" si="2"/>
        <v>0</v>
      </c>
      <c r="P42" s="348">
        <f t="shared" si="3"/>
        <v>0</v>
      </c>
      <c r="Q42" s="340">
        <v>1888</v>
      </c>
      <c r="R42" s="341">
        <v>1466604.8699999999</v>
      </c>
      <c r="S42" s="340">
        <v>1252</v>
      </c>
      <c r="T42" s="342">
        <v>964232.33</v>
      </c>
      <c r="U42" s="349">
        <f t="shared" si="4"/>
        <v>0.66313559322033899</v>
      </c>
      <c r="V42" s="350">
        <f t="shared" si="4"/>
        <v>0.65745883552125395</v>
      </c>
      <c r="W42" s="351" t="str">
        <f t="shared" si="5"/>
        <v>1.10</v>
      </c>
      <c r="X42" s="352" t="str">
        <f t="shared" si="6"/>
        <v>0.70%</v>
      </c>
      <c r="Y42" s="353">
        <f t="shared" si="7"/>
        <v>1377.2</v>
      </c>
      <c r="Z42" s="353">
        <f t="shared" si="7"/>
        <v>6749.6263099999996</v>
      </c>
      <c r="AA42" s="354">
        <f t="shared" si="8"/>
        <v>8126.8263099999995</v>
      </c>
      <c r="AB42" s="355">
        <f t="shared" si="9"/>
        <v>1917</v>
      </c>
      <c r="AC42" s="341">
        <f t="shared" si="9"/>
        <v>1520083.0499999998</v>
      </c>
      <c r="AD42" s="340">
        <f t="shared" si="9"/>
        <v>1274</v>
      </c>
      <c r="AE42" s="341">
        <f t="shared" si="9"/>
        <v>1003488.6699999999</v>
      </c>
      <c r="AF42" s="356">
        <f t="shared" si="10"/>
        <v>0.66458007303077726</v>
      </c>
      <c r="AG42" s="344">
        <f t="shared" si="10"/>
        <v>0.66015384488367268</v>
      </c>
      <c r="AH42" s="348">
        <f t="shared" si="11"/>
        <v>8126.8263099999995</v>
      </c>
    </row>
    <row r="43" spans="1:34" s="336" customFormat="1" ht="12.75">
      <c r="A43" s="317"/>
      <c r="B43" s="460" t="s">
        <v>218</v>
      </c>
      <c r="C43" s="357" t="s">
        <v>230</v>
      </c>
      <c r="D43" s="358">
        <v>512821</v>
      </c>
      <c r="E43" s="359" t="s">
        <v>229</v>
      </c>
      <c r="F43" s="340">
        <v>30</v>
      </c>
      <c r="G43" s="341">
        <v>45325.77</v>
      </c>
      <c r="H43" s="340">
        <v>27</v>
      </c>
      <c r="I43" s="342">
        <v>41284.44</v>
      </c>
      <c r="J43" s="356">
        <f t="shared" si="0"/>
        <v>0.9</v>
      </c>
      <c r="K43" s="344">
        <f t="shared" si="0"/>
        <v>0.91083813909835409</v>
      </c>
      <c r="L43" s="360" t="str">
        <f t="shared" si="12"/>
        <v>1.00</v>
      </c>
      <c r="M43" s="361" t="str">
        <f t="shared" si="1"/>
        <v>0.44%</v>
      </c>
      <c r="N43" s="347">
        <f t="shared" si="2"/>
        <v>27</v>
      </c>
      <c r="O43" s="347">
        <f t="shared" si="2"/>
        <v>181.65153600000002</v>
      </c>
      <c r="P43" s="348">
        <f t="shared" si="3"/>
        <v>208.65153600000002</v>
      </c>
      <c r="Q43" s="340">
        <v>1922</v>
      </c>
      <c r="R43" s="341">
        <v>1495649.01</v>
      </c>
      <c r="S43" s="340">
        <v>1334</v>
      </c>
      <c r="T43" s="342">
        <v>1044643.75</v>
      </c>
      <c r="U43" s="349">
        <f t="shared" si="4"/>
        <v>0.69406867845993758</v>
      </c>
      <c r="V43" s="350">
        <f t="shared" si="4"/>
        <v>0.69845514757503169</v>
      </c>
      <c r="W43" s="351" t="str">
        <f t="shared" si="5"/>
        <v>1.25</v>
      </c>
      <c r="X43" s="352" t="str">
        <f t="shared" si="6"/>
        <v>1.00%</v>
      </c>
      <c r="Y43" s="353">
        <f t="shared" si="7"/>
        <v>1667.5</v>
      </c>
      <c r="Z43" s="353">
        <f t="shared" si="7"/>
        <v>10446.4375</v>
      </c>
      <c r="AA43" s="354">
        <f t="shared" si="8"/>
        <v>12113.9375</v>
      </c>
      <c r="AB43" s="355">
        <f t="shared" si="9"/>
        <v>1952</v>
      </c>
      <c r="AC43" s="341">
        <f t="shared" si="9"/>
        <v>1540974.78</v>
      </c>
      <c r="AD43" s="340">
        <f t="shared" si="9"/>
        <v>1361</v>
      </c>
      <c r="AE43" s="341">
        <f t="shared" si="9"/>
        <v>1085928.19</v>
      </c>
      <c r="AF43" s="356">
        <f t="shared" si="10"/>
        <v>0.69723360655737709</v>
      </c>
      <c r="AG43" s="344">
        <f t="shared" si="10"/>
        <v>0.70470211718844611</v>
      </c>
      <c r="AH43" s="348">
        <f t="shared" si="11"/>
        <v>12322.589035999999</v>
      </c>
    </row>
    <row r="44" spans="1:34" s="336" customFormat="1" ht="12.75">
      <c r="A44" s="317"/>
      <c r="B44" s="460" t="s">
        <v>218</v>
      </c>
      <c r="C44" s="337" t="s">
        <v>232</v>
      </c>
      <c r="D44" s="338">
        <v>509957</v>
      </c>
      <c r="E44" s="339" t="s">
        <v>231</v>
      </c>
      <c r="F44" s="340">
        <v>28</v>
      </c>
      <c r="G44" s="341">
        <v>49741.2</v>
      </c>
      <c r="H44" s="340">
        <v>19</v>
      </c>
      <c r="I44" s="342">
        <v>38879.949999999997</v>
      </c>
      <c r="J44" s="356">
        <f t="shared" si="0"/>
        <v>0.6785714285714286</v>
      </c>
      <c r="K44" s="344">
        <f t="shared" si="0"/>
        <v>0.78164479345090188</v>
      </c>
      <c r="L44" s="360" t="b">
        <f t="shared" si="12"/>
        <v>0</v>
      </c>
      <c r="M44" s="361" t="str">
        <f t="shared" si="1"/>
        <v>0.24%</v>
      </c>
      <c r="N44" s="347">
        <f t="shared" si="2"/>
        <v>0</v>
      </c>
      <c r="O44" s="347">
        <f t="shared" si="2"/>
        <v>93.311879999999988</v>
      </c>
      <c r="P44" s="348">
        <f t="shared" si="3"/>
        <v>93.311879999999988</v>
      </c>
      <c r="Q44" s="340">
        <v>1937</v>
      </c>
      <c r="R44" s="341">
        <v>1488337.06</v>
      </c>
      <c r="S44" s="340">
        <v>1239</v>
      </c>
      <c r="T44" s="342">
        <v>969006.29</v>
      </c>
      <c r="U44" s="349">
        <f t="shared" si="4"/>
        <v>0.63964894166236452</v>
      </c>
      <c r="V44" s="350">
        <f t="shared" si="4"/>
        <v>0.65106642577320495</v>
      </c>
      <c r="W44" s="351" t="str">
        <f t="shared" si="5"/>
        <v>0.90</v>
      </c>
      <c r="X44" s="352" t="str">
        <f t="shared" si="6"/>
        <v>0.70%</v>
      </c>
      <c r="Y44" s="353">
        <f t="shared" si="7"/>
        <v>1115.1000000000001</v>
      </c>
      <c r="Z44" s="353">
        <f t="shared" si="7"/>
        <v>6783.04403</v>
      </c>
      <c r="AA44" s="354">
        <f t="shared" si="8"/>
        <v>7898.1440300000004</v>
      </c>
      <c r="AB44" s="355">
        <f t="shared" si="9"/>
        <v>1965</v>
      </c>
      <c r="AC44" s="341">
        <f t="shared" si="9"/>
        <v>1538078.26</v>
      </c>
      <c r="AD44" s="340">
        <f t="shared" si="9"/>
        <v>1258</v>
      </c>
      <c r="AE44" s="341">
        <f t="shared" si="9"/>
        <v>1007886.24</v>
      </c>
      <c r="AF44" s="356">
        <f t="shared" si="10"/>
        <v>0.64020356234096687</v>
      </c>
      <c r="AG44" s="344">
        <f t="shared" si="10"/>
        <v>0.65528930888081083</v>
      </c>
      <c r="AH44" s="348">
        <f t="shared" si="11"/>
        <v>7991.4559100000006</v>
      </c>
    </row>
    <row r="45" spans="1:34" s="336" customFormat="1" ht="12.75">
      <c r="A45" s="317"/>
      <c r="B45" s="460" t="s">
        <v>218</v>
      </c>
      <c r="C45" s="357" t="s">
        <v>234</v>
      </c>
      <c r="D45" s="358">
        <v>510298</v>
      </c>
      <c r="E45" s="362" t="s">
        <v>233</v>
      </c>
      <c r="F45" s="340">
        <v>35</v>
      </c>
      <c r="G45" s="341">
        <v>58172.73</v>
      </c>
      <c r="H45" s="340">
        <v>23</v>
      </c>
      <c r="I45" s="342">
        <v>38837.01</v>
      </c>
      <c r="J45" s="356">
        <f t="shared" si="0"/>
        <v>0.65714285714285714</v>
      </c>
      <c r="K45" s="344">
        <f t="shared" si="0"/>
        <v>0.66761539298568251</v>
      </c>
      <c r="L45" s="360" t="b">
        <f t="shared" si="12"/>
        <v>0</v>
      </c>
      <c r="M45" s="361" t="b">
        <f t="shared" si="1"/>
        <v>0</v>
      </c>
      <c r="N45" s="347">
        <f t="shared" si="2"/>
        <v>0</v>
      </c>
      <c r="O45" s="347">
        <f t="shared" si="2"/>
        <v>0</v>
      </c>
      <c r="P45" s="348">
        <f t="shared" si="3"/>
        <v>0</v>
      </c>
      <c r="Q45" s="340">
        <v>1925</v>
      </c>
      <c r="R45" s="341">
        <v>1504013.9000000001</v>
      </c>
      <c r="S45" s="340">
        <v>1218</v>
      </c>
      <c r="T45" s="342">
        <v>950967.92</v>
      </c>
      <c r="U45" s="349">
        <f t="shared" si="4"/>
        <v>0.63272727272727269</v>
      </c>
      <c r="V45" s="350">
        <f t="shared" si="4"/>
        <v>0.63228665639326864</v>
      </c>
      <c r="W45" s="351" t="str">
        <f t="shared" si="5"/>
        <v>0.90</v>
      </c>
      <c r="X45" s="352" t="str">
        <f t="shared" si="6"/>
        <v>0.70%</v>
      </c>
      <c r="Y45" s="353">
        <f t="shared" si="7"/>
        <v>1096.2</v>
      </c>
      <c r="Z45" s="353">
        <f t="shared" si="7"/>
        <v>6656.7754400000003</v>
      </c>
      <c r="AA45" s="354">
        <f t="shared" si="8"/>
        <v>7752.9754400000002</v>
      </c>
      <c r="AB45" s="355">
        <f t="shared" si="9"/>
        <v>1960</v>
      </c>
      <c r="AC45" s="341">
        <f t="shared" si="9"/>
        <v>1562186.6300000001</v>
      </c>
      <c r="AD45" s="340">
        <f t="shared" si="9"/>
        <v>1241</v>
      </c>
      <c r="AE45" s="341">
        <f t="shared" si="9"/>
        <v>989804.93</v>
      </c>
      <c r="AF45" s="356">
        <f t="shared" si="10"/>
        <v>0.63316326530612244</v>
      </c>
      <c r="AG45" s="344">
        <f t="shared" si="10"/>
        <v>0.63360222843540781</v>
      </c>
      <c r="AH45" s="348">
        <f t="shared" si="11"/>
        <v>7752.9754400000002</v>
      </c>
    </row>
    <row r="46" spans="1:34" s="336" customFormat="1" ht="12.75">
      <c r="A46" s="317"/>
      <c r="B46" s="460" t="s">
        <v>218</v>
      </c>
      <c r="C46" s="357" t="s">
        <v>919</v>
      </c>
      <c r="D46" s="358">
        <v>537589</v>
      </c>
      <c r="E46" s="359" t="s">
        <v>920</v>
      </c>
      <c r="F46" s="340">
        <v>29</v>
      </c>
      <c r="G46" s="341">
        <v>42666.89</v>
      </c>
      <c r="H46" s="340">
        <v>26</v>
      </c>
      <c r="I46" s="342">
        <v>38186.46</v>
      </c>
      <c r="J46" s="356">
        <f t="shared" ref="J46:K77" si="13">H46/F46</f>
        <v>0.89655172413793105</v>
      </c>
      <c r="K46" s="344">
        <f t="shared" si="13"/>
        <v>0.8949904715342506</v>
      </c>
      <c r="L46" s="360" t="str">
        <f t="shared" si="12"/>
        <v>1.00</v>
      </c>
      <c r="M46" s="361" t="str">
        <f t="shared" si="1"/>
        <v>0.44%</v>
      </c>
      <c r="N46" s="347">
        <f t="shared" ref="N46:O77" si="14">H46*L46</f>
        <v>26</v>
      </c>
      <c r="O46" s="347">
        <f t="shared" si="14"/>
        <v>168.02042400000002</v>
      </c>
      <c r="P46" s="348">
        <f t="shared" si="3"/>
        <v>194.02042400000002</v>
      </c>
      <c r="Q46" s="340">
        <v>1872</v>
      </c>
      <c r="R46" s="341">
        <v>1430474.25</v>
      </c>
      <c r="S46" s="340">
        <v>1318</v>
      </c>
      <c r="T46" s="342">
        <v>998099.8600000001</v>
      </c>
      <c r="U46" s="349">
        <f t="shared" ref="U46:V77" si="15">S46/Q46</f>
        <v>0.70405982905982911</v>
      </c>
      <c r="V46" s="350">
        <f t="shared" si="15"/>
        <v>0.69774052905880701</v>
      </c>
      <c r="W46" s="351" t="str">
        <f t="shared" si="5"/>
        <v>1.25</v>
      </c>
      <c r="X46" s="352" t="str">
        <f t="shared" si="6"/>
        <v>1.00%</v>
      </c>
      <c r="Y46" s="353">
        <f t="shared" ref="Y46:Z77" si="16">S46*W46</f>
        <v>1647.5</v>
      </c>
      <c r="Z46" s="353">
        <f t="shared" si="16"/>
        <v>9980.9986000000008</v>
      </c>
      <c r="AA46" s="354">
        <f t="shared" si="8"/>
        <v>11628.498600000001</v>
      </c>
      <c r="AB46" s="355">
        <f t="shared" ref="AB46:AE77" si="17">+F46+Q46</f>
        <v>1901</v>
      </c>
      <c r="AC46" s="341">
        <f t="shared" si="17"/>
        <v>1473141.14</v>
      </c>
      <c r="AD46" s="340">
        <f t="shared" si="17"/>
        <v>1344</v>
      </c>
      <c r="AE46" s="341">
        <f t="shared" si="17"/>
        <v>1036286.3200000001</v>
      </c>
      <c r="AF46" s="356">
        <f t="shared" ref="AF46:AG77" si="18">AD46/AB46</f>
        <v>0.70699631772751181</v>
      </c>
      <c r="AG46" s="344">
        <f t="shared" si="18"/>
        <v>0.70345351973538672</v>
      </c>
      <c r="AH46" s="348">
        <f t="shared" si="11"/>
        <v>11822.519024000001</v>
      </c>
    </row>
    <row r="47" spans="1:34" s="336" customFormat="1" ht="12.75">
      <c r="A47" s="317"/>
      <c r="B47" s="460" t="s">
        <v>218</v>
      </c>
      <c r="C47" s="357" t="s">
        <v>236</v>
      </c>
      <c r="D47" s="358">
        <v>510545</v>
      </c>
      <c r="E47" s="359" t="s">
        <v>235</v>
      </c>
      <c r="F47" s="340">
        <v>26</v>
      </c>
      <c r="G47" s="341">
        <v>39789.89</v>
      </c>
      <c r="H47" s="340">
        <v>7</v>
      </c>
      <c r="I47" s="342">
        <v>14369.46</v>
      </c>
      <c r="J47" s="356">
        <f t="shared" si="13"/>
        <v>0.26923076923076922</v>
      </c>
      <c r="K47" s="344">
        <f t="shared" si="13"/>
        <v>0.36113344369637612</v>
      </c>
      <c r="L47" s="360" t="b">
        <f t="shared" si="12"/>
        <v>0</v>
      </c>
      <c r="M47" s="361" t="b">
        <f t="shared" si="1"/>
        <v>0</v>
      </c>
      <c r="N47" s="347">
        <f t="shared" si="14"/>
        <v>0</v>
      </c>
      <c r="O47" s="347">
        <f t="shared" si="14"/>
        <v>0</v>
      </c>
      <c r="P47" s="348">
        <f t="shared" si="3"/>
        <v>0</v>
      </c>
      <c r="Q47" s="340">
        <v>1857</v>
      </c>
      <c r="R47" s="341">
        <v>1418068.4699999997</v>
      </c>
      <c r="S47" s="340">
        <v>1233</v>
      </c>
      <c r="T47" s="342">
        <v>948930.12</v>
      </c>
      <c r="U47" s="349">
        <f t="shared" si="15"/>
        <v>0.66397415185783526</v>
      </c>
      <c r="V47" s="350">
        <f t="shared" si="15"/>
        <v>0.66917087578993995</v>
      </c>
      <c r="W47" s="351" t="str">
        <f t="shared" si="5"/>
        <v>1.10</v>
      </c>
      <c r="X47" s="352" t="str">
        <f t="shared" si="6"/>
        <v>0.80%</v>
      </c>
      <c r="Y47" s="353">
        <f t="shared" si="16"/>
        <v>1356.3000000000002</v>
      </c>
      <c r="Z47" s="353">
        <f t="shared" si="16"/>
        <v>7591.4409599999999</v>
      </c>
      <c r="AA47" s="354">
        <f t="shared" si="8"/>
        <v>8947.7409599999992</v>
      </c>
      <c r="AB47" s="355">
        <f t="shared" si="17"/>
        <v>1883</v>
      </c>
      <c r="AC47" s="341">
        <f t="shared" si="17"/>
        <v>1457858.3599999996</v>
      </c>
      <c r="AD47" s="340">
        <f t="shared" si="17"/>
        <v>1240</v>
      </c>
      <c r="AE47" s="341">
        <f t="shared" si="17"/>
        <v>963299.58</v>
      </c>
      <c r="AF47" s="356">
        <f t="shared" si="18"/>
        <v>0.65852363250132762</v>
      </c>
      <c r="AG47" s="344">
        <f t="shared" si="18"/>
        <v>0.66076349145468438</v>
      </c>
      <c r="AH47" s="348">
        <f t="shared" si="11"/>
        <v>8947.7409599999992</v>
      </c>
    </row>
    <row r="48" spans="1:34" s="336" customFormat="1" ht="12.75">
      <c r="A48" s="317"/>
      <c r="B48" s="460" t="s">
        <v>218</v>
      </c>
      <c r="C48" s="357" t="s">
        <v>238</v>
      </c>
      <c r="D48" s="358">
        <v>502169</v>
      </c>
      <c r="E48" s="359" t="s">
        <v>237</v>
      </c>
      <c r="F48" s="340">
        <v>19</v>
      </c>
      <c r="G48" s="341">
        <v>34904.83</v>
      </c>
      <c r="H48" s="340">
        <v>12</v>
      </c>
      <c r="I48" s="342">
        <v>24850.11</v>
      </c>
      <c r="J48" s="356">
        <f t="shared" si="13"/>
        <v>0.63157894736842102</v>
      </c>
      <c r="K48" s="344">
        <f t="shared" si="13"/>
        <v>0.71193900672199228</v>
      </c>
      <c r="L48" s="345" t="b">
        <f t="shared" si="12"/>
        <v>0</v>
      </c>
      <c r="M48" s="346" t="b">
        <f t="shared" si="1"/>
        <v>0</v>
      </c>
      <c r="N48" s="347">
        <f t="shared" si="14"/>
        <v>0</v>
      </c>
      <c r="O48" s="347">
        <f t="shared" si="14"/>
        <v>0</v>
      </c>
      <c r="P48" s="348">
        <f t="shared" si="3"/>
        <v>0</v>
      </c>
      <c r="Q48" s="340">
        <v>1901</v>
      </c>
      <c r="R48" s="341">
        <v>1469949.02</v>
      </c>
      <c r="S48" s="340">
        <v>1303</v>
      </c>
      <c r="T48" s="342">
        <v>986575.71</v>
      </c>
      <c r="U48" s="349">
        <f t="shared" si="15"/>
        <v>0.6854287217254077</v>
      </c>
      <c r="V48" s="350">
        <f t="shared" si="15"/>
        <v>0.67116321489843234</v>
      </c>
      <c r="W48" s="351" t="str">
        <f t="shared" si="5"/>
        <v>1.25</v>
      </c>
      <c r="X48" s="352" t="str">
        <f t="shared" si="6"/>
        <v>0.80%</v>
      </c>
      <c r="Y48" s="353">
        <f t="shared" si="16"/>
        <v>1628.75</v>
      </c>
      <c r="Z48" s="353">
        <f t="shared" si="16"/>
        <v>7892.6056799999997</v>
      </c>
      <c r="AA48" s="354">
        <f t="shared" si="8"/>
        <v>9521.3556800000006</v>
      </c>
      <c r="AB48" s="355">
        <f t="shared" si="17"/>
        <v>1920</v>
      </c>
      <c r="AC48" s="341">
        <f t="shared" si="17"/>
        <v>1504853.85</v>
      </c>
      <c r="AD48" s="340">
        <f t="shared" si="17"/>
        <v>1315</v>
      </c>
      <c r="AE48" s="341">
        <f t="shared" si="17"/>
        <v>1011425.82</v>
      </c>
      <c r="AF48" s="356">
        <f t="shared" si="18"/>
        <v>0.68489583333333337</v>
      </c>
      <c r="AG48" s="344">
        <f t="shared" si="18"/>
        <v>0.6721090024788785</v>
      </c>
      <c r="AH48" s="348">
        <f t="shared" si="11"/>
        <v>9521.3556800000006</v>
      </c>
    </row>
    <row r="49" spans="1:34" s="336" customFormat="1" ht="12.75">
      <c r="A49" s="317"/>
      <c r="B49" s="460" t="s">
        <v>218</v>
      </c>
      <c r="C49" s="357" t="s">
        <v>240</v>
      </c>
      <c r="D49" s="358">
        <v>510038</v>
      </c>
      <c r="E49" s="359" t="s">
        <v>239</v>
      </c>
      <c r="F49" s="340">
        <v>25</v>
      </c>
      <c r="G49" s="341">
        <v>42083.43</v>
      </c>
      <c r="H49" s="340">
        <v>10</v>
      </c>
      <c r="I49" s="342">
        <v>21549.33</v>
      </c>
      <c r="J49" s="356">
        <f t="shared" si="13"/>
        <v>0.4</v>
      </c>
      <c r="K49" s="344">
        <f t="shared" si="13"/>
        <v>0.5120621109068344</v>
      </c>
      <c r="L49" s="345" t="b">
        <f t="shared" si="12"/>
        <v>0</v>
      </c>
      <c r="M49" s="346" t="b">
        <f t="shared" si="1"/>
        <v>0</v>
      </c>
      <c r="N49" s="347">
        <f t="shared" si="14"/>
        <v>0</v>
      </c>
      <c r="O49" s="347">
        <f t="shared" si="14"/>
        <v>0</v>
      </c>
      <c r="P49" s="348">
        <f t="shared" si="3"/>
        <v>0</v>
      </c>
      <c r="Q49" s="340">
        <v>1861</v>
      </c>
      <c r="R49" s="341">
        <v>1449424.51</v>
      </c>
      <c r="S49" s="340">
        <v>1184</v>
      </c>
      <c r="T49" s="342">
        <v>938212.64</v>
      </c>
      <c r="U49" s="349">
        <f t="shared" si="15"/>
        <v>0.63621708758731865</v>
      </c>
      <c r="V49" s="350">
        <f t="shared" si="15"/>
        <v>0.64730010671614768</v>
      </c>
      <c r="W49" s="351" t="str">
        <f t="shared" si="5"/>
        <v>0.90</v>
      </c>
      <c r="X49" s="352" t="str">
        <f t="shared" si="6"/>
        <v>0.70%</v>
      </c>
      <c r="Y49" s="353">
        <f t="shared" si="16"/>
        <v>1065.6000000000001</v>
      </c>
      <c r="Z49" s="353">
        <f t="shared" si="16"/>
        <v>6567.48848</v>
      </c>
      <c r="AA49" s="354">
        <f t="shared" si="8"/>
        <v>7633.0884800000003</v>
      </c>
      <c r="AB49" s="355">
        <f t="shared" si="17"/>
        <v>1886</v>
      </c>
      <c r="AC49" s="341">
        <f t="shared" si="17"/>
        <v>1491507.94</v>
      </c>
      <c r="AD49" s="340">
        <f t="shared" si="17"/>
        <v>1194</v>
      </c>
      <c r="AE49" s="341">
        <f t="shared" si="17"/>
        <v>959761.97</v>
      </c>
      <c r="AF49" s="356">
        <f t="shared" si="18"/>
        <v>0.63308589607635202</v>
      </c>
      <c r="AG49" s="344">
        <f t="shared" si="18"/>
        <v>0.64348431829333741</v>
      </c>
      <c r="AH49" s="348">
        <f t="shared" si="11"/>
        <v>7633.0884800000003</v>
      </c>
    </row>
    <row r="50" spans="1:34" s="336" customFormat="1" ht="12.75">
      <c r="A50" s="317"/>
      <c r="B50" s="460" t="s">
        <v>218</v>
      </c>
      <c r="C50" s="357" t="s">
        <v>242</v>
      </c>
      <c r="D50" s="358">
        <v>510711</v>
      </c>
      <c r="E50" s="359" t="s">
        <v>241</v>
      </c>
      <c r="F50" s="340">
        <v>30</v>
      </c>
      <c r="G50" s="341">
        <v>62846.68</v>
      </c>
      <c r="H50" s="340">
        <v>24</v>
      </c>
      <c r="I50" s="342">
        <v>50169.67</v>
      </c>
      <c r="J50" s="356">
        <f t="shared" si="13"/>
        <v>0.8</v>
      </c>
      <c r="K50" s="344">
        <f t="shared" si="13"/>
        <v>0.79828671936210471</v>
      </c>
      <c r="L50" s="345" t="str">
        <f t="shared" si="12"/>
        <v>0.65</v>
      </c>
      <c r="M50" s="346" t="str">
        <f t="shared" si="1"/>
        <v>0.27%</v>
      </c>
      <c r="N50" s="347">
        <f t="shared" si="14"/>
        <v>15.600000000000001</v>
      </c>
      <c r="O50" s="347">
        <f t="shared" si="14"/>
        <v>135.45810900000001</v>
      </c>
      <c r="P50" s="348">
        <f t="shared" si="3"/>
        <v>151.058109</v>
      </c>
      <c r="Q50" s="340">
        <v>1891</v>
      </c>
      <c r="R50" s="341">
        <v>1440858.2200000002</v>
      </c>
      <c r="S50" s="340">
        <v>1314</v>
      </c>
      <c r="T50" s="342">
        <v>1009547.6600000001</v>
      </c>
      <c r="U50" s="349">
        <f t="shared" si="15"/>
        <v>0.6948704389212057</v>
      </c>
      <c r="V50" s="350">
        <f t="shared" si="15"/>
        <v>0.70065718193980253</v>
      </c>
      <c r="W50" s="351" t="str">
        <f t="shared" si="5"/>
        <v>1.25</v>
      </c>
      <c r="X50" s="352" t="str">
        <f t="shared" si="6"/>
        <v>1.00%</v>
      </c>
      <c r="Y50" s="353">
        <f t="shared" si="16"/>
        <v>1642.5</v>
      </c>
      <c r="Z50" s="353">
        <f t="shared" si="16"/>
        <v>10095.476600000002</v>
      </c>
      <c r="AA50" s="354">
        <f t="shared" si="8"/>
        <v>11737.976600000002</v>
      </c>
      <c r="AB50" s="355">
        <f t="shared" si="17"/>
        <v>1921</v>
      </c>
      <c r="AC50" s="341">
        <f t="shared" si="17"/>
        <v>1503704.9000000001</v>
      </c>
      <c r="AD50" s="340">
        <f t="shared" si="17"/>
        <v>1338</v>
      </c>
      <c r="AE50" s="341">
        <f t="shared" si="17"/>
        <v>1059717.33</v>
      </c>
      <c r="AF50" s="356">
        <f t="shared" si="18"/>
        <v>0.69651223321186884</v>
      </c>
      <c r="AG50" s="344">
        <f t="shared" si="18"/>
        <v>0.70473756519646902</v>
      </c>
      <c r="AH50" s="348">
        <f t="shared" si="11"/>
        <v>11889.034709000001</v>
      </c>
    </row>
    <row r="51" spans="1:34" s="336" customFormat="1" ht="12.75">
      <c r="A51" s="317"/>
      <c r="B51" s="460" t="s">
        <v>218</v>
      </c>
      <c r="C51" s="357" t="s">
        <v>244</v>
      </c>
      <c r="D51" s="358">
        <v>502972</v>
      </c>
      <c r="E51" s="359" t="s">
        <v>243</v>
      </c>
      <c r="F51" s="340">
        <v>35</v>
      </c>
      <c r="G51" s="341">
        <v>47089.18</v>
      </c>
      <c r="H51" s="340">
        <v>27</v>
      </c>
      <c r="I51" s="342">
        <v>38323.46</v>
      </c>
      <c r="J51" s="356">
        <f t="shared" si="13"/>
        <v>0.77142857142857146</v>
      </c>
      <c r="K51" s="344">
        <f t="shared" si="13"/>
        <v>0.8138485316584404</v>
      </c>
      <c r="L51" s="360" t="str">
        <f t="shared" si="12"/>
        <v>0.50</v>
      </c>
      <c r="M51" s="361" t="str">
        <f t="shared" si="1"/>
        <v>0.36%</v>
      </c>
      <c r="N51" s="347">
        <f t="shared" si="14"/>
        <v>13.5</v>
      </c>
      <c r="O51" s="347">
        <f t="shared" si="14"/>
        <v>137.96445599999998</v>
      </c>
      <c r="P51" s="348">
        <f t="shared" si="3"/>
        <v>151.46445599999998</v>
      </c>
      <c r="Q51" s="340">
        <v>1941</v>
      </c>
      <c r="R51" s="341">
        <v>1505747.33</v>
      </c>
      <c r="S51" s="340">
        <v>1215</v>
      </c>
      <c r="T51" s="342">
        <v>937936.12</v>
      </c>
      <c r="U51" s="349">
        <f t="shared" si="15"/>
        <v>0.62596599690880994</v>
      </c>
      <c r="V51" s="350">
        <f t="shared" si="15"/>
        <v>0.6229040565524363</v>
      </c>
      <c r="W51" s="351" t="str">
        <f t="shared" si="5"/>
        <v>0.90</v>
      </c>
      <c r="X51" s="352" t="b">
        <f t="shared" si="6"/>
        <v>0</v>
      </c>
      <c r="Y51" s="353">
        <f t="shared" si="16"/>
        <v>1093.5</v>
      </c>
      <c r="Z51" s="353">
        <f t="shared" si="16"/>
        <v>0</v>
      </c>
      <c r="AA51" s="354">
        <f t="shared" si="8"/>
        <v>1093.5</v>
      </c>
      <c r="AB51" s="355">
        <f t="shared" si="17"/>
        <v>1976</v>
      </c>
      <c r="AC51" s="341">
        <f t="shared" si="17"/>
        <v>1552836.51</v>
      </c>
      <c r="AD51" s="340">
        <f t="shared" si="17"/>
        <v>1242</v>
      </c>
      <c r="AE51" s="341">
        <f t="shared" si="17"/>
        <v>976259.58</v>
      </c>
      <c r="AF51" s="356">
        <f t="shared" si="18"/>
        <v>0.62854251012145745</v>
      </c>
      <c r="AG51" s="344">
        <f t="shared" si="18"/>
        <v>0.62869437555921448</v>
      </c>
      <c r="AH51" s="348">
        <f t="shared" si="11"/>
        <v>1244.9644559999999</v>
      </c>
    </row>
    <row r="52" spans="1:34" s="336" customFormat="1" ht="12.75">
      <c r="A52" s="317"/>
      <c r="B52" s="460" t="s">
        <v>218</v>
      </c>
      <c r="C52" s="357" t="s">
        <v>246</v>
      </c>
      <c r="D52" s="358">
        <v>510287</v>
      </c>
      <c r="E52" s="359" t="s">
        <v>245</v>
      </c>
      <c r="F52" s="340">
        <v>32</v>
      </c>
      <c r="G52" s="341">
        <v>47702.29</v>
      </c>
      <c r="H52" s="340">
        <v>17</v>
      </c>
      <c r="I52" s="342">
        <v>23420.18</v>
      </c>
      <c r="J52" s="356">
        <f t="shared" si="13"/>
        <v>0.53125</v>
      </c>
      <c r="K52" s="344">
        <f t="shared" si="13"/>
        <v>0.49096552807003607</v>
      </c>
      <c r="L52" s="345" t="b">
        <f t="shared" si="12"/>
        <v>0</v>
      </c>
      <c r="M52" s="346" t="b">
        <f t="shared" si="1"/>
        <v>0</v>
      </c>
      <c r="N52" s="347">
        <f t="shared" si="14"/>
        <v>0</v>
      </c>
      <c r="O52" s="347">
        <f t="shared" si="14"/>
        <v>0</v>
      </c>
      <c r="P52" s="348">
        <f t="shared" si="3"/>
        <v>0</v>
      </c>
      <c r="Q52" s="340">
        <v>1901</v>
      </c>
      <c r="R52" s="341">
        <v>1479036.0100000002</v>
      </c>
      <c r="S52" s="340">
        <v>1129</v>
      </c>
      <c r="T52" s="342">
        <v>884824.75</v>
      </c>
      <c r="U52" s="349">
        <f t="shared" si="15"/>
        <v>0.59389794844818522</v>
      </c>
      <c r="V52" s="350">
        <f t="shared" si="15"/>
        <v>0.59824422395232946</v>
      </c>
      <c r="W52" s="351" t="b">
        <f t="shared" si="5"/>
        <v>0</v>
      </c>
      <c r="X52" s="352" t="b">
        <f t="shared" si="6"/>
        <v>0</v>
      </c>
      <c r="Y52" s="353">
        <f t="shared" si="16"/>
        <v>0</v>
      </c>
      <c r="Z52" s="353">
        <f t="shared" si="16"/>
        <v>0</v>
      </c>
      <c r="AA52" s="354">
        <f t="shared" si="8"/>
        <v>0</v>
      </c>
      <c r="AB52" s="355">
        <f t="shared" si="17"/>
        <v>1933</v>
      </c>
      <c r="AC52" s="341">
        <f t="shared" si="17"/>
        <v>1526738.3000000003</v>
      </c>
      <c r="AD52" s="340">
        <f t="shared" si="17"/>
        <v>1146</v>
      </c>
      <c r="AE52" s="341">
        <f t="shared" si="17"/>
        <v>908244.93</v>
      </c>
      <c r="AF52" s="356">
        <f t="shared" si="18"/>
        <v>0.59286083807553025</v>
      </c>
      <c r="AG52" s="344">
        <f t="shared" si="18"/>
        <v>0.59489234664513224</v>
      </c>
      <c r="AH52" s="348">
        <f t="shared" si="11"/>
        <v>0</v>
      </c>
    </row>
    <row r="53" spans="1:34" s="336" customFormat="1" ht="12.75">
      <c r="A53" s="317"/>
      <c r="B53" s="460" t="s">
        <v>218</v>
      </c>
      <c r="C53" s="357" t="s">
        <v>921</v>
      </c>
      <c r="D53" s="358">
        <v>510041</v>
      </c>
      <c r="E53" s="359" t="s">
        <v>922</v>
      </c>
      <c r="F53" s="340">
        <v>20</v>
      </c>
      <c r="G53" s="341">
        <v>38285.61</v>
      </c>
      <c r="H53" s="340">
        <v>15</v>
      </c>
      <c r="I53" s="342">
        <v>33578.5</v>
      </c>
      <c r="J53" s="356">
        <f t="shared" si="13"/>
        <v>0.75</v>
      </c>
      <c r="K53" s="344">
        <f t="shared" si="13"/>
        <v>0.87705276212132965</v>
      </c>
      <c r="L53" s="345" t="b">
        <f t="shared" si="12"/>
        <v>0</v>
      </c>
      <c r="M53" s="346" t="str">
        <f t="shared" si="1"/>
        <v>0.44%</v>
      </c>
      <c r="N53" s="347">
        <f t="shared" si="14"/>
        <v>0</v>
      </c>
      <c r="O53" s="347">
        <f t="shared" si="14"/>
        <v>147.74540000000002</v>
      </c>
      <c r="P53" s="348">
        <f t="shared" si="3"/>
        <v>147.74540000000002</v>
      </c>
      <c r="Q53" s="340">
        <v>1914</v>
      </c>
      <c r="R53" s="341">
        <v>1465710.91</v>
      </c>
      <c r="S53" s="340">
        <v>1221</v>
      </c>
      <c r="T53" s="342">
        <v>934321.12999999989</v>
      </c>
      <c r="U53" s="349">
        <f t="shared" si="15"/>
        <v>0.63793103448275867</v>
      </c>
      <c r="V53" s="350">
        <f t="shared" si="15"/>
        <v>0.63745253148180492</v>
      </c>
      <c r="W53" s="351" t="str">
        <f t="shared" si="5"/>
        <v>0.90</v>
      </c>
      <c r="X53" s="352" t="str">
        <f t="shared" si="6"/>
        <v>0.70%</v>
      </c>
      <c r="Y53" s="353">
        <f t="shared" si="16"/>
        <v>1098.9000000000001</v>
      </c>
      <c r="Z53" s="353">
        <f t="shared" si="16"/>
        <v>6540.2479099999991</v>
      </c>
      <c r="AA53" s="354">
        <f t="shared" si="8"/>
        <v>7639.1479099999997</v>
      </c>
      <c r="AB53" s="355">
        <f t="shared" si="17"/>
        <v>1934</v>
      </c>
      <c r="AC53" s="341">
        <f t="shared" si="17"/>
        <v>1503996.52</v>
      </c>
      <c r="AD53" s="340">
        <f t="shared" si="17"/>
        <v>1236</v>
      </c>
      <c r="AE53" s="341">
        <f t="shared" si="17"/>
        <v>967899.62999999989</v>
      </c>
      <c r="AF53" s="356">
        <f t="shared" si="18"/>
        <v>0.63908996897621506</v>
      </c>
      <c r="AG53" s="344">
        <f t="shared" si="18"/>
        <v>0.64355177497352178</v>
      </c>
      <c r="AH53" s="348">
        <f t="shared" si="11"/>
        <v>7786.8933099999995</v>
      </c>
    </row>
    <row r="54" spans="1:34" s="336" customFormat="1" ht="12.75">
      <c r="A54" s="317"/>
      <c r="B54" s="460" t="s">
        <v>218</v>
      </c>
      <c r="C54" s="357" t="s">
        <v>248</v>
      </c>
      <c r="D54" s="358">
        <v>502190</v>
      </c>
      <c r="E54" s="359" t="s">
        <v>247</v>
      </c>
      <c r="F54" s="340">
        <v>31</v>
      </c>
      <c r="G54" s="341">
        <v>53967.28</v>
      </c>
      <c r="H54" s="340">
        <v>19</v>
      </c>
      <c r="I54" s="342">
        <v>33688.82</v>
      </c>
      <c r="J54" s="356">
        <f t="shared" si="13"/>
        <v>0.61290322580645162</v>
      </c>
      <c r="K54" s="344">
        <f t="shared" si="13"/>
        <v>0.62424528343840935</v>
      </c>
      <c r="L54" s="345" t="b">
        <f t="shared" si="12"/>
        <v>0</v>
      </c>
      <c r="M54" s="346" t="b">
        <f t="shared" si="1"/>
        <v>0</v>
      </c>
      <c r="N54" s="347">
        <f t="shared" si="14"/>
        <v>0</v>
      </c>
      <c r="O54" s="347">
        <f t="shared" si="14"/>
        <v>0</v>
      </c>
      <c r="P54" s="348">
        <f t="shared" si="3"/>
        <v>0</v>
      </c>
      <c r="Q54" s="340">
        <v>1922</v>
      </c>
      <c r="R54" s="341">
        <v>1484634.7599999998</v>
      </c>
      <c r="S54" s="340">
        <v>1271</v>
      </c>
      <c r="T54" s="342">
        <v>965848.88000000012</v>
      </c>
      <c r="U54" s="349">
        <f t="shared" si="15"/>
        <v>0.66129032258064513</v>
      </c>
      <c r="V54" s="350">
        <f t="shared" si="15"/>
        <v>0.65056329409935154</v>
      </c>
      <c r="W54" s="351" t="str">
        <f t="shared" si="5"/>
        <v>1.10</v>
      </c>
      <c r="X54" s="352" t="str">
        <f t="shared" si="6"/>
        <v>0.70%</v>
      </c>
      <c r="Y54" s="353">
        <f t="shared" si="16"/>
        <v>1398.1000000000001</v>
      </c>
      <c r="Z54" s="353">
        <f t="shared" si="16"/>
        <v>6760.9421600000014</v>
      </c>
      <c r="AA54" s="354">
        <f t="shared" si="8"/>
        <v>8159.0421600000018</v>
      </c>
      <c r="AB54" s="355">
        <f t="shared" si="17"/>
        <v>1953</v>
      </c>
      <c r="AC54" s="341">
        <f t="shared" si="17"/>
        <v>1538602.0399999998</v>
      </c>
      <c r="AD54" s="340">
        <f t="shared" si="17"/>
        <v>1290</v>
      </c>
      <c r="AE54" s="341">
        <f t="shared" si="17"/>
        <v>999537.70000000007</v>
      </c>
      <c r="AF54" s="356">
        <f t="shared" si="18"/>
        <v>0.66052227342549918</v>
      </c>
      <c r="AG54" s="344">
        <f t="shared" si="18"/>
        <v>0.64964017596129031</v>
      </c>
      <c r="AH54" s="348">
        <f t="shared" si="11"/>
        <v>8159.0421600000018</v>
      </c>
    </row>
    <row r="55" spans="1:34" s="336" customFormat="1" ht="12.75">
      <c r="A55" s="317"/>
      <c r="B55" s="460" t="s">
        <v>218</v>
      </c>
      <c r="C55" s="357" t="s">
        <v>250</v>
      </c>
      <c r="D55" s="358">
        <v>502179</v>
      </c>
      <c r="E55" s="359" t="s">
        <v>249</v>
      </c>
      <c r="F55" s="340">
        <v>36</v>
      </c>
      <c r="G55" s="341">
        <v>53291.33</v>
      </c>
      <c r="H55" s="340">
        <v>25</v>
      </c>
      <c r="I55" s="342">
        <v>34166.879999999997</v>
      </c>
      <c r="J55" s="356">
        <f t="shared" si="13"/>
        <v>0.69444444444444442</v>
      </c>
      <c r="K55" s="344">
        <f t="shared" si="13"/>
        <v>0.64113393304314226</v>
      </c>
      <c r="L55" s="360" t="b">
        <f t="shared" si="12"/>
        <v>0</v>
      </c>
      <c r="M55" s="361" t="b">
        <f t="shared" si="1"/>
        <v>0</v>
      </c>
      <c r="N55" s="347">
        <f t="shared" si="14"/>
        <v>0</v>
      </c>
      <c r="O55" s="347">
        <f t="shared" si="14"/>
        <v>0</v>
      </c>
      <c r="P55" s="348">
        <f t="shared" si="3"/>
        <v>0</v>
      </c>
      <c r="Q55" s="340">
        <v>1928</v>
      </c>
      <c r="R55" s="341">
        <v>1491831.42</v>
      </c>
      <c r="S55" s="340">
        <v>1297</v>
      </c>
      <c r="T55" s="342">
        <v>997861.35000000009</v>
      </c>
      <c r="U55" s="349">
        <f t="shared" si="15"/>
        <v>0.6727178423236515</v>
      </c>
      <c r="V55" s="350">
        <f t="shared" si="15"/>
        <v>0.66888345199218302</v>
      </c>
      <c r="W55" s="351" t="str">
        <f t="shared" si="5"/>
        <v>1.10</v>
      </c>
      <c r="X55" s="352" t="str">
        <f t="shared" si="6"/>
        <v>0.80%</v>
      </c>
      <c r="Y55" s="353">
        <f t="shared" si="16"/>
        <v>1426.7</v>
      </c>
      <c r="Z55" s="353">
        <f t="shared" si="16"/>
        <v>7982.890800000001</v>
      </c>
      <c r="AA55" s="354">
        <f t="shared" si="8"/>
        <v>9409.5908000000018</v>
      </c>
      <c r="AB55" s="355">
        <f t="shared" si="17"/>
        <v>1964</v>
      </c>
      <c r="AC55" s="341">
        <f t="shared" si="17"/>
        <v>1545122.75</v>
      </c>
      <c r="AD55" s="340">
        <f t="shared" si="17"/>
        <v>1322</v>
      </c>
      <c r="AE55" s="341">
        <f t="shared" si="17"/>
        <v>1032028.2300000001</v>
      </c>
      <c r="AF55" s="356">
        <f t="shared" si="18"/>
        <v>0.6731160896130346</v>
      </c>
      <c r="AG55" s="344">
        <f t="shared" si="18"/>
        <v>0.66792637025116619</v>
      </c>
      <c r="AH55" s="348">
        <f t="shared" si="11"/>
        <v>9409.5908000000018</v>
      </c>
    </row>
    <row r="56" spans="1:34" s="336" customFormat="1" ht="12.75">
      <c r="A56" s="317"/>
      <c r="B56" s="460" t="s">
        <v>218</v>
      </c>
      <c r="C56" s="357" t="s">
        <v>252</v>
      </c>
      <c r="D56" s="358">
        <v>509377</v>
      </c>
      <c r="E56" s="359" t="s">
        <v>251</v>
      </c>
      <c r="F56" s="340">
        <v>30</v>
      </c>
      <c r="G56" s="341">
        <v>46193.58</v>
      </c>
      <c r="H56" s="340">
        <v>24</v>
      </c>
      <c r="I56" s="342">
        <v>39332.699999999997</v>
      </c>
      <c r="J56" s="356">
        <f t="shared" si="13"/>
        <v>0.8</v>
      </c>
      <c r="K56" s="344">
        <f t="shared" si="13"/>
        <v>0.85147546477237734</v>
      </c>
      <c r="L56" s="345" t="str">
        <f t="shared" si="12"/>
        <v>0.65</v>
      </c>
      <c r="M56" s="346" t="str">
        <f t="shared" si="1"/>
        <v>0.44%</v>
      </c>
      <c r="N56" s="347">
        <f t="shared" si="14"/>
        <v>15.600000000000001</v>
      </c>
      <c r="O56" s="347">
        <f t="shared" si="14"/>
        <v>173.06388000000001</v>
      </c>
      <c r="P56" s="348">
        <f t="shared" si="3"/>
        <v>188.66388000000001</v>
      </c>
      <c r="Q56" s="340">
        <v>1921</v>
      </c>
      <c r="R56" s="341">
        <v>1508764.43</v>
      </c>
      <c r="S56" s="340">
        <v>1278</v>
      </c>
      <c r="T56" s="342">
        <v>1020546.76</v>
      </c>
      <c r="U56" s="349">
        <f t="shared" si="15"/>
        <v>0.66527850078084327</v>
      </c>
      <c r="V56" s="350">
        <f t="shared" si="15"/>
        <v>0.67641226138927468</v>
      </c>
      <c r="W56" s="351" t="str">
        <f t="shared" si="5"/>
        <v>1.10</v>
      </c>
      <c r="X56" s="352" t="str">
        <f t="shared" si="6"/>
        <v>0.80%</v>
      </c>
      <c r="Y56" s="353">
        <f t="shared" si="16"/>
        <v>1405.8000000000002</v>
      </c>
      <c r="Z56" s="353">
        <f t="shared" si="16"/>
        <v>8164.3740800000005</v>
      </c>
      <c r="AA56" s="354">
        <f t="shared" si="8"/>
        <v>9570.1740800000007</v>
      </c>
      <c r="AB56" s="355">
        <f t="shared" si="17"/>
        <v>1951</v>
      </c>
      <c r="AC56" s="341">
        <f t="shared" si="17"/>
        <v>1554958.01</v>
      </c>
      <c r="AD56" s="340">
        <f t="shared" si="17"/>
        <v>1302</v>
      </c>
      <c r="AE56" s="341">
        <f t="shared" si="17"/>
        <v>1059879.46</v>
      </c>
      <c r="AF56" s="356">
        <f t="shared" si="18"/>
        <v>0.66735007688364945</v>
      </c>
      <c r="AG56" s="344">
        <f t="shared" si="18"/>
        <v>0.68161291377893862</v>
      </c>
      <c r="AH56" s="348">
        <f t="shared" si="11"/>
        <v>9758.8379600000007</v>
      </c>
    </row>
    <row r="57" spans="1:34" s="336" customFormat="1" ht="12.75">
      <c r="A57" s="317"/>
      <c r="B57" s="460" t="s">
        <v>218</v>
      </c>
      <c r="C57" s="357" t="s">
        <v>254</v>
      </c>
      <c r="D57" s="358">
        <v>505510</v>
      </c>
      <c r="E57" s="359" t="s">
        <v>253</v>
      </c>
      <c r="F57" s="340">
        <v>30</v>
      </c>
      <c r="G57" s="341">
        <v>47626.27</v>
      </c>
      <c r="H57" s="340">
        <v>20</v>
      </c>
      <c r="I57" s="342">
        <v>35510.410000000003</v>
      </c>
      <c r="J57" s="356">
        <f t="shared" si="13"/>
        <v>0.66666666666666663</v>
      </c>
      <c r="K57" s="344">
        <f t="shared" si="13"/>
        <v>0.74560552401017355</v>
      </c>
      <c r="L57" s="345" t="b">
        <f t="shared" si="12"/>
        <v>0</v>
      </c>
      <c r="M57" s="346" t="b">
        <f t="shared" si="1"/>
        <v>0</v>
      </c>
      <c r="N57" s="347">
        <f t="shared" si="14"/>
        <v>0</v>
      </c>
      <c r="O57" s="347">
        <f t="shared" si="14"/>
        <v>0</v>
      </c>
      <c r="P57" s="348">
        <f t="shared" si="3"/>
        <v>0</v>
      </c>
      <c r="Q57" s="340">
        <v>1906</v>
      </c>
      <c r="R57" s="341">
        <v>1466841.3099999998</v>
      </c>
      <c r="S57" s="340">
        <v>1208</v>
      </c>
      <c r="T57" s="342">
        <v>935692.17</v>
      </c>
      <c r="U57" s="349">
        <f t="shared" si="15"/>
        <v>0.63378803777544601</v>
      </c>
      <c r="V57" s="350">
        <f t="shared" si="15"/>
        <v>0.63789597662749231</v>
      </c>
      <c r="W57" s="351" t="str">
        <f t="shared" si="5"/>
        <v>0.90</v>
      </c>
      <c r="X57" s="352" t="str">
        <f t="shared" si="6"/>
        <v>0.70%</v>
      </c>
      <c r="Y57" s="353">
        <f t="shared" si="16"/>
        <v>1087.2</v>
      </c>
      <c r="Z57" s="353">
        <f t="shared" si="16"/>
        <v>6549.84519</v>
      </c>
      <c r="AA57" s="354">
        <f t="shared" si="8"/>
        <v>7637.0451899999998</v>
      </c>
      <c r="AB57" s="355">
        <f t="shared" si="17"/>
        <v>1936</v>
      </c>
      <c r="AC57" s="341">
        <f t="shared" si="17"/>
        <v>1514467.5799999998</v>
      </c>
      <c r="AD57" s="340">
        <f t="shared" si="17"/>
        <v>1228</v>
      </c>
      <c r="AE57" s="341">
        <f t="shared" si="17"/>
        <v>971202.58000000007</v>
      </c>
      <c r="AF57" s="356">
        <f t="shared" si="18"/>
        <v>0.63429752066115708</v>
      </c>
      <c r="AG57" s="344">
        <f t="shared" si="18"/>
        <v>0.64128317623015751</v>
      </c>
      <c r="AH57" s="348">
        <f t="shared" si="11"/>
        <v>7637.0451899999998</v>
      </c>
    </row>
    <row r="58" spans="1:34" s="336" customFormat="1" ht="12.75">
      <c r="A58" s="317"/>
      <c r="B58" s="460" t="s">
        <v>218</v>
      </c>
      <c r="C58" s="357" t="s">
        <v>256</v>
      </c>
      <c r="D58" s="358">
        <v>511427</v>
      </c>
      <c r="E58" s="359" t="s">
        <v>255</v>
      </c>
      <c r="F58" s="340">
        <v>29</v>
      </c>
      <c r="G58" s="341">
        <v>51900.14</v>
      </c>
      <c r="H58" s="340">
        <v>17</v>
      </c>
      <c r="I58" s="342">
        <v>29994.14</v>
      </c>
      <c r="J58" s="356">
        <f t="shared" si="13"/>
        <v>0.58620689655172409</v>
      </c>
      <c r="K58" s="344">
        <f t="shared" si="13"/>
        <v>0.57792021370269908</v>
      </c>
      <c r="L58" s="345" t="b">
        <f t="shared" si="12"/>
        <v>0</v>
      </c>
      <c r="M58" s="346" t="b">
        <f t="shared" si="1"/>
        <v>0</v>
      </c>
      <c r="N58" s="347">
        <f t="shared" si="14"/>
        <v>0</v>
      </c>
      <c r="O58" s="347">
        <f t="shared" si="14"/>
        <v>0</v>
      </c>
      <c r="P58" s="348">
        <f t="shared" si="3"/>
        <v>0</v>
      </c>
      <c r="Q58" s="340">
        <v>1875</v>
      </c>
      <c r="R58" s="341">
        <v>1432435.9000000001</v>
      </c>
      <c r="S58" s="340">
        <v>1266</v>
      </c>
      <c r="T58" s="342">
        <v>969087.4</v>
      </c>
      <c r="U58" s="349">
        <f t="shared" si="15"/>
        <v>0.67520000000000002</v>
      </c>
      <c r="V58" s="350">
        <f t="shared" si="15"/>
        <v>0.67653107549175495</v>
      </c>
      <c r="W58" s="351" t="str">
        <f t="shared" si="5"/>
        <v>1.10</v>
      </c>
      <c r="X58" s="352" t="str">
        <f t="shared" si="6"/>
        <v>0.80%</v>
      </c>
      <c r="Y58" s="353">
        <f t="shared" si="16"/>
        <v>1392.6000000000001</v>
      </c>
      <c r="Z58" s="353">
        <f t="shared" si="16"/>
        <v>7752.6992</v>
      </c>
      <c r="AA58" s="354">
        <f t="shared" si="8"/>
        <v>9145.2991999999995</v>
      </c>
      <c r="AB58" s="355">
        <f t="shared" si="17"/>
        <v>1904</v>
      </c>
      <c r="AC58" s="341">
        <f t="shared" si="17"/>
        <v>1484336.04</v>
      </c>
      <c r="AD58" s="340">
        <f t="shared" si="17"/>
        <v>1283</v>
      </c>
      <c r="AE58" s="341">
        <f t="shared" si="17"/>
        <v>999081.54</v>
      </c>
      <c r="AF58" s="356">
        <f t="shared" si="18"/>
        <v>0.6738445378151261</v>
      </c>
      <c r="AG58" s="344">
        <f t="shared" si="18"/>
        <v>0.6730831247619643</v>
      </c>
      <c r="AH58" s="348">
        <f t="shared" si="11"/>
        <v>9145.2991999999995</v>
      </c>
    </row>
    <row r="59" spans="1:34" s="336" customFormat="1" ht="12.75">
      <c r="A59" s="317"/>
      <c r="B59" s="460" t="s">
        <v>218</v>
      </c>
      <c r="C59" s="357" t="s">
        <v>258</v>
      </c>
      <c r="D59" s="358">
        <v>510577</v>
      </c>
      <c r="E59" s="362" t="s">
        <v>257</v>
      </c>
      <c r="F59" s="340">
        <v>26</v>
      </c>
      <c r="G59" s="341">
        <v>39200.35</v>
      </c>
      <c r="H59" s="340">
        <v>17</v>
      </c>
      <c r="I59" s="342">
        <v>24572.45</v>
      </c>
      <c r="J59" s="356">
        <f t="shared" si="13"/>
        <v>0.65384615384615385</v>
      </c>
      <c r="K59" s="344">
        <f t="shared" si="13"/>
        <v>0.62684261747662973</v>
      </c>
      <c r="L59" s="345" t="b">
        <f t="shared" si="12"/>
        <v>0</v>
      </c>
      <c r="M59" s="346" t="b">
        <f t="shared" si="1"/>
        <v>0</v>
      </c>
      <c r="N59" s="347">
        <f t="shared" si="14"/>
        <v>0</v>
      </c>
      <c r="O59" s="347">
        <f t="shared" si="14"/>
        <v>0</v>
      </c>
      <c r="P59" s="348">
        <f t="shared" si="3"/>
        <v>0</v>
      </c>
      <c r="Q59" s="340">
        <v>1953</v>
      </c>
      <c r="R59" s="341">
        <v>1506180.3599999999</v>
      </c>
      <c r="S59" s="340">
        <v>1277</v>
      </c>
      <c r="T59" s="342">
        <v>981126.5</v>
      </c>
      <c r="U59" s="349">
        <f t="shared" si="15"/>
        <v>0.65386584741423448</v>
      </c>
      <c r="V59" s="350">
        <f t="shared" si="15"/>
        <v>0.651400407319081</v>
      </c>
      <c r="W59" s="351" t="str">
        <f t="shared" si="5"/>
        <v>0.90</v>
      </c>
      <c r="X59" s="352" t="str">
        <f t="shared" si="6"/>
        <v>0.70%</v>
      </c>
      <c r="Y59" s="353">
        <f t="shared" si="16"/>
        <v>1149.3</v>
      </c>
      <c r="Z59" s="353">
        <f t="shared" si="16"/>
        <v>6867.8855000000003</v>
      </c>
      <c r="AA59" s="354">
        <f t="shared" si="8"/>
        <v>8017.1855000000005</v>
      </c>
      <c r="AB59" s="355">
        <f t="shared" si="17"/>
        <v>1979</v>
      </c>
      <c r="AC59" s="341">
        <f t="shared" si="17"/>
        <v>1545380.71</v>
      </c>
      <c r="AD59" s="340">
        <f t="shared" si="17"/>
        <v>1294</v>
      </c>
      <c r="AE59" s="341">
        <f t="shared" si="17"/>
        <v>1005698.95</v>
      </c>
      <c r="AF59" s="356">
        <f t="shared" si="18"/>
        <v>0.65386558868115208</v>
      </c>
      <c r="AG59" s="344">
        <f t="shared" si="18"/>
        <v>0.65077747087965143</v>
      </c>
      <c r="AH59" s="348">
        <f t="shared" si="11"/>
        <v>8017.1855000000005</v>
      </c>
    </row>
    <row r="60" spans="1:34" s="336" customFormat="1" ht="12.75">
      <c r="A60" s="317"/>
      <c r="B60" s="460" t="s">
        <v>218</v>
      </c>
      <c r="C60" s="357" t="s">
        <v>260</v>
      </c>
      <c r="D60" s="358">
        <v>510582</v>
      </c>
      <c r="E60" s="359" t="s">
        <v>259</v>
      </c>
      <c r="F60" s="340">
        <v>20</v>
      </c>
      <c r="G60" s="341">
        <v>29801.96</v>
      </c>
      <c r="H60" s="340">
        <v>20</v>
      </c>
      <c r="I60" s="342">
        <v>29801.96</v>
      </c>
      <c r="J60" s="356">
        <f t="shared" si="13"/>
        <v>1</v>
      </c>
      <c r="K60" s="344">
        <f t="shared" si="13"/>
        <v>1</v>
      </c>
      <c r="L60" s="345" t="str">
        <f t="shared" si="12"/>
        <v>1.00</v>
      </c>
      <c r="M60" s="346" t="str">
        <f t="shared" si="1"/>
        <v>0.44%</v>
      </c>
      <c r="N60" s="347">
        <f t="shared" si="14"/>
        <v>20</v>
      </c>
      <c r="O60" s="347">
        <f t="shared" si="14"/>
        <v>131.128624</v>
      </c>
      <c r="P60" s="348">
        <f t="shared" si="3"/>
        <v>151.128624</v>
      </c>
      <c r="Q60" s="340">
        <v>1900</v>
      </c>
      <c r="R60" s="341">
        <v>1464314.29</v>
      </c>
      <c r="S60" s="340">
        <v>1311</v>
      </c>
      <c r="T60" s="342">
        <v>1019284.3400000001</v>
      </c>
      <c r="U60" s="349">
        <f t="shared" si="15"/>
        <v>0.69</v>
      </c>
      <c r="V60" s="350">
        <f t="shared" si="15"/>
        <v>0.69608303829364393</v>
      </c>
      <c r="W60" s="351" t="str">
        <f t="shared" si="5"/>
        <v>1.25</v>
      </c>
      <c r="X60" s="352" t="str">
        <f t="shared" si="6"/>
        <v>1.00%</v>
      </c>
      <c r="Y60" s="353">
        <f t="shared" si="16"/>
        <v>1638.75</v>
      </c>
      <c r="Z60" s="353">
        <f t="shared" si="16"/>
        <v>10192.843400000002</v>
      </c>
      <c r="AA60" s="354">
        <f t="shared" si="8"/>
        <v>11831.593400000002</v>
      </c>
      <c r="AB60" s="355">
        <f t="shared" si="17"/>
        <v>1920</v>
      </c>
      <c r="AC60" s="341">
        <f t="shared" si="17"/>
        <v>1494116.25</v>
      </c>
      <c r="AD60" s="340">
        <f t="shared" si="17"/>
        <v>1331</v>
      </c>
      <c r="AE60" s="341">
        <f t="shared" si="17"/>
        <v>1049086.3</v>
      </c>
      <c r="AF60" s="356">
        <f t="shared" si="18"/>
        <v>0.69322916666666667</v>
      </c>
      <c r="AG60" s="344">
        <f t="shared" si="18"/>
        <v>0.70214503054899513</v>
      </c>
      <c r="AH60" s="348">
        <f t="shared" si="11"/>
        <v>11982.722024000002</v>
      </c>
    </row>
    <row r="61" spans="1:34" s="336" customFormat="1" ht="12.75">
      <c r="A61" s="317"/>
      <c r="B61" s="460" t="s">
        <v>218</v>
      </c>
      <c r="C61" s="357" t="s">
        <v>262</v>
      </c>
      <c r="D61" s="358">
        <v>508539</v>
      </c>
      <c r="E61" s="359" t="s">
        <v>261</v>
      </c>
      <c r="F61" s="340">
        <v>42</v>
      </c>
      <c r="G61" s="341">
        <v>48204.56</v>
      </c>
      <c r="H61" s="340">
        <v>28</v>
      </c>
      <c r="I61" s="342">
        <v>26137.14</v>
      </c>
      <c r="J61" s="356">
        <f t="shared" si="13"/>
        <v>0.66666666666666663</v>
      </c>
      <c r="K61" s="344">
        <f t="shared" si="13"/>
        <v>0.54221301885132855</v>
      </c>
      <c r="L61" s="345" t="b">
        <f t="shared" si="12"/>
        <v>0</v>
      </c>
      <c r="M61" s="346" t="b">
        <f t="shared" si="1"/>
        <v>0</v>
      </c>
      <c r="N61" s="347">
        <f t="shared" si="14"/>
        <v>0</v>
      </c>
      <c r="O61" s="347">
        <f t="shared" si="14"/>
        <v>0</v>
      </c>
      <c r="P61" s="348">
        <f t="shared" si="3"/>
        <v>0</v>
      </c>
      <c r="Q61" s="340">
        <v>1942</v>
      </c>
      <c r="R61" s="341">
        <v>1512784.6999999997</v>
      </c>
      <c r="S61" s="340">
        <v>1158</v>
      </c>
      <c r="T61" s="342">
        <v>900777.46000000008</v>
      </c>
      <c r="U61" s="349">
        <f t="shared" si="15"/>
        <v>0.59629248197734297</v>
      </c>
      <c r="V61" s="350">
        <f t="shared" si="15"/>
        <v>0.59544326433232719</v>
      </c>
      <c r="W61" s="351" t="b">
        <f t="shared" si="5"/>
        <v>0</v>
      </c>
      <c r="X61" s="352" t="b">
        <f t="shared" si="6"/>
        <v>0</v>
      </c>
      <c r="Y61" s="353">
        <f t="shared" si="16"/>
        <v>0</v>
      </c>
      <c r="Z61" s="353">
        <f t="shared" si="16"/>
        <v>0</v>
      </c>
      <c r="AA61" s="354">
        <f t="shared" si="8"/>
        <v>0</v>
      </c>
      <c r="AB61" s="355">
        <f t="shared" si="17"/>
        <v>1984</v>
      </c>
      <c r="AC61" s="341">
        <f t="shared" si="17"/>
        <v>1560989.2599999998</v>
      </c>
      <c r="AD61" s="340">
        <f t="shared" si="17"/>
        <v>1186</v>
      </c>
      <c r="AE61" s="341">
        <f t="shared" si="17"/>
        <v>926914.60000000009</v>
      </c>
      <c r="AF61" s="356">
        <f t="shared" si="18"/>
        <v>0.59778225806451613</v>
      </c>
      <c r="AG61" s="344">
        <f t="shared" si="18"/>
        <v>0.5937994730341708</v>
      </c>
      <c r="AH61" s="348">
        <f t="shared" si="11"/>
        <v>0</v>
      </c>
    </row>
    <row r="62" spans="1:34" s="336" customFormat="1" ht="12.75">
      <c r="A62" s="317"/>
      <c r="B62" s="460" t="s">
        <v>218</v>
      </c>
      <c r="C62" s="357" t="s">
        <v>264</v>
      </c>
      <c r="D62" s="358">
        <v>510548</v>
      </c>
      <c r="E62" s="359" t="s">
        <v>263</v>
      </c>
      <c r="F62" s="340">
        <v>28</v>
      </c>
      <c r="G62" s="341">
        <v>40238.699999999997</v>
      </c>
      <c r="H62" s="340">
        <v>22</v>
      </c>
      <c r="I62" s="342">
        <v>32117.13</v>
      </c>
      <c r="J62" s="356">
        <f t="shared" si="13"/>
        <v>0.7857142857142857</v>
      </c>
      <c r="K62" s="344">
        <f t="shared" si="13"/>
        <v>0.7981651991739297</v>
      </c>
      <c r="L62" s="345" t="str">
        <f t="shared" si="12"/>
        <v>0.65</v>
      </c>
      <c r="M62" s="346" t="str">
        <f t="shared" si="1"/>
        <v>0.27%</v>
      </c>
      <c r="N62" s="347">
        <f t="shared" si="14"/>
        <v>14.3</v>
      </c>
      <c r="O62" s="347">
        <f t="shared" si="14"/>
        <v>86.716251000000014</v>
      </c>
      <c r="P62" s="348">
        <f t="shared" si="3"/>
        <v>101.01625100000001</v>
      </c>
      <c r="Q62" s="340">
        <v>1927</v>
      </c>
      <c r="R62" s="341">
        <v>1498990.8900000001</v>
      </c>
      <c r="S62" s="340">
        <v>1175</v>
      </c>
      <c r="T62" s="342">
        <v>930172.03999999992</v>
      </c>
      <c r="U62" s="349">
        <f t="shared" si="15"/>
        <v>0.6097560975609756</v>
      </c>
      <c r="V62" s="350">
        <f t="shared" si="15"/>
        <v>0.62053215013201302</v>
      </c>
      <c r="W62" s="351" t="b">
        <f t="shared" si="5"/>
        <v>0</v>
      </c>
      <c r="X62" s="352" t="b">
        <f t="shared" si="6"/>
        <v>0</v>
      </c>
      <c r="Y62" s="353">
        <f t="shared" si="16"/>
        <v>0</v>
      </c>
      <c r="Z62" s="353">
        <f t="shared" si="16"/>
        <v>0</v>
      </c>
      <c r="AA62" s="354">
        <f t="shared" si="8"/>
        <v>0</v>
      </c>
      <c r="AB62" s="355">
        <f t="shared" si="17"/>
        <v>1955</v>
      </c>
      <c r="AC62" s="341">
        <f t="shared" si="17"/>
        <v>1539229.59</v>
      </c>
      <c r="AD62" s="340">
        <f t="shared" si="17"/>
        <v>1197</v>
      </c>
      <c r="AE62" s="341">
        <f t="shared" si="17"/>
        <v>962289.16999999993</v>
      </c>
      <c r="AF62" s="356">
        <f t="shared" si="18"/>
        <v>0.6122762148337596</v>
      </c>
      <c r="AG62" s="344">
        <f t="shared" si="18"/>
        <v>0.62517585177140456</v>
      </c>
      <c r="AH62" s="348">
        <f t="shared" si="11"/>
        <v>101.01625100000001</v>
      </c>
    </row>
    <row r="63" spans="1:34" s="336" customFormat="1" ht="12.75">
      <c r="A63" s="317"/>
      <c r="B63" s="460" t="s">
        <v>265</v>
      </c>
      <c r="C63" s="357" t="s">
        <v>267</v>
      </c>
      <c r="D63" s="358">
        <v>502185</v>
      </c>
      <c r="E63" s="359" t="s">
        <v>266</v>
      </c>
      <c r="F63" s="340">
        <v>38</v>
      </c>
      <c r="G63" s="341">
        <v>49857.26</v>
      </c>
      <c r="H63" s="340">
        <v>31</v>
      </c>
      <c r="I63" s="342">
        <v>39130.239999999998</v>
      </c>
      <c r="J63" s="356">
        <f t="shared" si="13"/>
        <v>0.81578947368421051</v>
      </c>
      <c r="K63" s="344">
        <f t="shared" si="13"/>
        <v>0.78484537658106357</v>
      </c>
      <c r="L63" s="345" t="str">
        <f t="shared" si="12"/>
        <v>0.80</v>
      </c>
      <c r="M63" s="346" t="str">
        <f t="shared" si="1"/>
        <v>0.24%</v>
      </c>
      <c r="N63" s="347">
        <f t="shared" si="14"/>
        <v>24.8</v>
      </c>
      <c r="O63" s="347">
        <f t="shared" si="14"/>
        <v>93.912575999999987</v>
      </c>
      <c r="P63" s="348">
        <f t="shared" si="3"/>
        <v>118.71257599999998</v>
      </c>
      <c r="Q63" s="340">
        <v>1905</v>
      </c>
      <c r="R63" s="341">
        <v>1475605.13</v>
      </c>
      <c r="S63" s="340">
        <v>1218</v>
      </c>
      <c r="T63" s="342">
        <v>944282.98</v>
      </c>
      <c r="U63" s="349">
        <f t="shared" si="15"/>
        <v>0.6393700787401575</v>
      </c>
      <c r="V63" s="350">
        <f t="shared" si="15"/>
        <v>0.63992931496517635</v>
      </c>
      <c r="W63" s="351" t="str">
        <f t="shared" si="5"/>
        <v>0.90</v>
      </c>
      <c r="X63" s="352" t="str">
        <f t="shared" si="6"/>
        <v>0.70%</v>
      </c>
      <c r="Y63" s="353">
        <f t="shared" si="16"/>
        <v>1096.2</v>
      </c>
      <c r="Z63" s="353">
        <f t="shared" si="16"/>
        <v>6609.9808599999997</v>
      </c>
      <c r="AA63" s="354">
        <f t="shared" si="8"/>
        <v>7706.1808599999995</v>
      </c>
      <c r="AB63" s="355">
        <f t="shared" si="17"/>
        <v>1943</v>
      </c>
      <c r="AC63" s="341">
        <f t="shared" si="17"/>
        <v>1525462.39</v>
      </c>
      <c r="AD63" s="340">
        <f t="shared" si="17"/>
        <v>1249</v>
      </c>
      <c r="AE63" s="341">
        <f t="shared" si="17"/>
        <v>983413.22</v>
      </c>
      <c r="AF63" s="356">
        <f t="shared" si="18"/>
        <v>0.64282038085434889</v>
      </c>
      <c r="AG63" s="344">
        <f t="shared" si="18"/>
        <v>0.64466566101311751</v>
      </c>
      <c r="AH63" s="348">
        <f t="shared" si="11"/>
        <v>7824.8934359999994</v>
      </c>
    </row>
    <row r="64" spans="1:34" s="336" customFormat="1" ht="12.75">
      <c r="A64" s="317"/>
      <c r="B64" s="460" t="s">
        <v>265</v>
      </c>
      <c r="C64" s="357" t="s">
        <v>269</v>
      </c>
      <c r="D64" s="358">
        <v>503551</v>
      </c>
      <c r="E64" s="359" t="s">
        <v>268</v>
      </c>
      <c r="F64" s="340">
        <v>23</v>
      </c>
      <c r="G64" s="341">
        <v>39050.33</v>
      </c>
      <c r="H64" s="340">
        <v>22</v>
      </c>
      <c r="I64" s="342">
        <v>34990</v>
      </c>
      <c r="J64" s="356">
        <f t="shared" si="13"/>
        <v>0.95652173913043481</v>
      </c>
      <c r="K64" s="344">
        <f t="shared" si="13"/>
        <v>0.89602315780686104</v>
      </c>
      <c r="L64" s="360" t="str">
        <f t="shared" si="12"/>
        <v>1.00</v>
      </c>
      <c r="M64" s="361" t="str">
        <f t="shared" si="1"/>
        <v>0.44%</v>
      </c>
      <c r="N64" s="347">
        <f t="shared" si="14"/>
        <v>22</v>
      </c>
      <c r="O64" s="347">
        <f t="shared" si="14"/>
        <v>153.95600000000002</v>
      </c>
      <c r="P64" s="348">
        <f t="shared" si="3"/>
        <v>175.95600000000002</v>
      </c>
      <c r="Q64" s="340">
        <v>1942</v>
      </c>
      <c r="R64" s="364">
        <v>1505249.48</v>
      </c>
      <c r="S64" s="340">
        <v>1280</v>
      </c>
      <c r="T64" s="342">
        <v>975994.65</v>
      </c>
      <c r="U64" s="349">
        <f t="shared" si="15"/>
        <v>0.65911431513903196</v>
      </c>
      <c r="V64" s="350">
        <f t="shared" si="15"/>
        <v>0.648393945965688</v>
      </c>
      <c r="W64" s="351" t="str">
        <f t="shared" si="5"/>
        <v>1.10</v>
      </c>
      <c r="X64" s="352" t="str">
        <f t="shared" si="6"/>
        <v>0.70%</v>
      </c>
      <c r="Y64" s="353">
        <f t="shared" si="16"/>
        <v>1408</v>
      </c>
      <c r="Z64" s="353">
        <f t="shared" si="16"/>
        <v>6831.9625500000002</v>
      </c>
      <c r="AA64" s="354">
        <f t="shared" si="8"/>
        <v>8239.9625500000002</v>
      </c>
      <c r="AB64" s="355">
        <f t="shared" si="17"/>
        <v>1965</v>
      </c>
      <c r="AC64" s="341">
        <f t="shared" si="17"/>
        <v>1544299.81</v>
      </c>
      <c r="AD64" s="340">
        <f t="shared" si="17"/>
        <v>1302</v>
      </c>
      <c r="AE64" s="341">
        <f t="shared" si="17"/>
        <v>1010984.65</v>
      </c>
      <c r="AF64" s="356">
        <f t="shared" si="18"/>
        <v>0.66259541984732828</v>
      </c>
      <c r="AG64" s="344">
        <f t="shared" si="18"/>
        <v>0.65465568502530602</v>
      </c>
      <c r="AH64" s="348">
        <f t="shared" si="11"/>
        <v>8415.9185500000003</v>
      </c>
    </row>
    <row r="65" spans="1:34" s="336" customFormat="1" ht="12.75">
      <c r="A65" s="317"/>
      <c r="B65" s="460" t="s">
        <v>265</v>
      </c>
      <c r="C65" s="337" t="s">
        <v>271</v>
      </c>
      <c r="D65" s="338">
        <v>502088</v>
      </c>
      <c r="E65" s="339" t="s">
        <v>270</v>
      </c>
      <c r="F65" s="340">
        <v>27</v>
      </c>
      <c r="G65" s="341">
        <v>45113.05</v>
      </c>
      <c r="H65" s="340">
        <v>21</v>
      </c>
      <c r="I65" s="342">
        <v>36978.379999999997</v>
      </c>
      <c r="J65" s="343">
        <f t="shared" si="13"/>
        <v>0.77777777777777779</v>
      </c>
      <c r="K65" s="344">
        <f t="shared" si="13"/>
        <v>0.81968255305283055</v>
      </c>
      <c r="L65" s="360" t="str">
        <f t="shared" si="12"/>
        <v>0.50</v>
      </c>
      <c r="M65" s="361" t="str">
        <f t="shared" si="1"/>
        <v>0.36%</v>
      </c>
      <c r="N65" s="347">
        <f t="shared" si="14"/>
        <v>10.5</v>
      </c>
      <c r="O65" s="347">
        <f t="shared" si="14"/>
        <v>133.12216799999999</v>
      </c>
      <c r="P65" s="348">
        <f t="shared" si="3"/>
        <v>143.62216799999999</v>
      </c>
      <c r="Q65" s="340">
        <v>1955</v>
      </c>
      <c r="R65" s="341">
        <v>1531799.93</v>
      </c>
      <c r="S65" s="340">
        <v>1290</v>
      </c>
      <c r="T65" s="342">
        <v>1018028.21</v>
      </c>
      <c r="U65" s="349">
        <f t="shared" si="15"/>
        <v>0.65984654731457804</v>
      </c>
      <c r="V65" s="350">
        <f t="shared" si="15"/>
        <v>0.66459606771231539</v>
      </c>
      <c r="W65" s="351" t="str">
        <f t="shared" si="5"/>
        <v>1.10</v>
      </c>
      <c r="X65" s="352" t="str">
        <f t="shared" si="6"/>
        <v>0.70%</v>
      </c>
      <c r="Y65" s="353">
        <f t="shared" si="16"/>
        <v>1419.0000000000002</v>
      </c>
      <c r="Z65" s="353">
        <f t="shared" si="16"/>
        <v>7126.1974700000001</v>
      </c>
      <c r="AA65" s="354">
        <f t="shared" si="8"/>
        <v>8545.197470000001</v>
      </c>
      <c r="AB65" s="355">
        <f t="shared" si="17"/>
        <v>1982</v>
      </c>
      <c r="AC65" s="341">
        <f t="shared" si="17"/>
        <v>1576912.98</v>
      </c>
      <c r="AD65" s="340">
        <f t="shared" si="17"/>
        <v>1311</v>
      </c>
      <c r="AE65" s="341">
        <f t="shared" si="17"/>
        <v>1055006.5899999999</v>
      </c>
      <c r="AF65" s="356">
        <f t="shared" si="18"/>
        <v>0.66145307769929362</v>
      </c>
      <c r="AG65" s="344">
        <f t="shared" si="18"/>
        <v>0.66903285303669702</v>
      </c>
      <c r="AH65" s="348">
        <f t="shared" si="11"/>
        <v>8688.8196380000009</v>
      </c>
    </row>
    <row r="66" spans="1:34" s="336" customFormat="1" ht="12.75">
      <c r="A66" s="317"/>
      <c r="B66" s="460" t="s">
        <v>265</v>
      </c>
      <c r="C66" s="357" t="s">
        <v>273</v>
      </c>
      <c r="D66" s="358">
        <v>509959</v>
      </c>
      <c r="E66" s="359" t="s">
        <v>272</v>
      </c>
      <c r="F66" s="340">
        <v>38</v>
      </c>
      <c r="G66" s="341">
        <v>57241.16</v>
      </c>
      <c r="H66" s="340">
        <v>30</v>
      </c>
      <c r="I66" s="342">
        <v>48361.51</v>
      </c>
      <c r="J66" s="343">
        <f t="shared" si="13"/>
        <v>0.78947368421052633</v>
      </c>
      <c r="K66" s="344">
        <f t="shared" si="13"/>
        <v>0.84487298999531102</v>
      </c>
      <c r="L66" s="345" t="str">
        <f t="shared" si="12"/>
        <v>0.65</v>
      </c>
      <c r="M66" s="346" t="str">
        <f t="shared" si="1"/>
        <v>0.38%</v>
      </c>
      <c r="N66" s="347">
        <f t="shared" si="14"/>
        <v>19.5</v>
      </c>
      <c r="O66" s="347">
        <f t="shared" si="14"/>
        <v>183.77373800000001</v>
      </c>
      <c r="P66" s="348">
        <f t="shared" si="3"/>
        <v>203.27373800000001</v>
      </c>
      <c r="Q66" s="340">
        <v>1922</v>
      </c>
      <c r="R66" s="341">
        <v>1481614.22</v>
      </c>
      <c r="S66" s="340">
        <v>1267</v>
      </c>
      <c r="T66" s="342">
        <v>975508.82000000007</v>
      </c>
      <c r="U66" s="349">
        <f t="shared" si="15"/>
        <v>0.65920915712799166</v>
      </c>
      <c r="V66" s="350">
        <f t="shared" si="15"/>
        <v>0.6584094609999086</v>
      </c>
      <c r="W66" s="351" t="str">
        <f t="shared" si="5"/>
        <v>1.10</v>
      </c>
      <c r="X66" s="352" t="str">
        <f t="shared" si="6"/>
        <v>0.70%</v>
      </c>
      <c r="Y66" s="353">
        <f t="shared" si="16"/>
        <v>1393.7</v>
      </c>
      <c r="Z66" s="353">
        <f t="shared" si="16"/>
        <v>6828.561740000001</v>
      </c>
      <c r="AA66" s="354">
        <f t="shared" si="8"/>
        <v>8222.2617400000017</v>
      </c>
      <c r="AB66" s="355">
        <f t="shared" si="17"/>
        <v>1960</v>
      </c>
      <c r="AC66" s="341">
        <f t="shared" si="17"/>
        <v>1538855.38</v>
      </c>
      <c r="AD66" s="340">
        <f t="shared" si="17"/>
        <v>1297</v>
      </c>
      <c r="AE66" s="341">
        <f t="shared" si="17"/>
        <v>1023870.3300000001</v>
      </c>
      <c r="AF66" s="356">
        <f t="shared" si="18"/>
        <v>0.66173469387755102</v>
      </c>
      <c r="AG66" s="344">
        <f t="shared" si="18"/>
        <v>0.66534538807668864</v>
      </c>
      <c r="AH66" s="348">
        <f t="shared" si="11"/>
        <v>8425.5354780000016</v>
      </c>
    </row>
    <row r="67" spans="1:34" s="336" customFormat="1" ht="12.75">
      <c r="A67" s="317"/>
      <c r="B67" s="460" t="s">
        <v>265</v>
      </c>
      <c r="C67" s="357" t="s">
        <v>275</v>
      </c>
      <c r="D67" s="358">
        <v>525244</v>
      </c>
      <c r="E67" s="359" t="s">
        <v>274</v>
      </c>
      <c r="F67" s="340">
        <v>17</v>
      </c>
      <c r="G67" s="341">
        <v>22489.51</v>
      </c>
      <c r="H67" s="340">
        <v>14</v>
      </c>
      <c r="I67" s="342">
        <v>19623.509999999998</v>
      </c>
      <c r="J67" s="343">
        <f t="shared" si="13"/>
        <v>0.82352941176470584</v>
      </c>
      <c r="K67" s="344">
        <f t="shared" si="13"/>
        <v>0.87256280817145415</v>
      </c>
      <c r="L67" s="345" t="str">
        <f t="shared" si="12"/>
        <v>0.80</v>
      </c>
      <c r="M67" s="346" t="str">
        <f t="shared" si="1"/>
        <v>0.44%</v>
      </c>
      <c r="N67" s="347">
        <f t="shared" si="14"/>
        <v>11.200000000000001</v>
      </c>
      <c r="O67" s="347">
        <f t="shared" si="14"/>
        <v>86.343444000000005</v>
      </c>
      <c r="P67" s="348">
        <f t="shared" si="3"/>
        <v>97.543444000000008</v>
      </c>
      <c r="Q67" s="340">
        <v>987</v>
      </c>
      <c r="R67" s="341">
        <v>793874.04999999993</v>
      </c>
      <c r="S67" s="340">
        <v>643</v>
      </c>
      <c r="T67" s="342">
        <v>518187.57</v>
      </c>
      <c r="U67" s="349">
        <f t="shared" si="15"/>
        <v>0.6514690982776089</v>
      </c>
      <c r="V67" s="350">
        <f t="shared" si="15"/>
        <v>0.65273272252695502</v>
      </c>
      <c r="W67" s="351" t="str">
        <f t="shared" si="5"/>
        <v>0.90</v>
      </c>
      <c r="X67" s="352" t="str">
        <f t="shared" si="6"/>
        <v>0.70%</v>
      </c>
      <c r="Y67" s="353">
        <f t="shared" si="16"/>
        <v>578.70000000000005</v>
      </c>
      <c r="Z67" s="353">
        <f t="shared" si="16"/>
        <v>3627.3129899999999</v>
      </c>
      <c r="AA67" s="354">
        <f t="shared" si="8"/>
        <v>4206.0129900000002</v>
      </c>
      <c r="AB67" s="355">
        <f t="shared" si="17"/>
        <v>1004</v>
      </c>
      <c r="AC67" s="341">
        <f t="shared" si="17"/>
        <v>816363.55999999994</v>
      </c>
      <c r="AD67" s="340">
        <f t="shared" si="17"/>
        <v>657</v>
      </c>
      <c r="AE67" s="341">
        <f t="shared" si="17"/>
        <v>537811.07999999996</v>
      </c>
      <c r="AF67" s="356">
        <f t="shared" si="18"/>
        <v>0.65438247011952189</v>
      </c>
      <c r="AG67" s="344">
        <f t="shared" si="18"/>
        <v>0.65878868968624715</v>
      </c>
      <c r="AH67" s="348">
        <f t="shared" si="11"/>
        <v>4303.5564340000001</v>
      </c>
    </row>
    <row r="68" spans="1:34" s="336" customFormat="1" ht="12.75">
      <c r="A68" s="317"/>
      <c r="B68" s="460" t="s">
        <v>265</v>
      </c>
      <c r="C68" s="337" t="s">
        <v>277</v>
      </c>
      <c r="D68" s="338">
        <v>512466</v>
      </c>
      <c r="E68" s="339" t="s">
        <v>276</v>
      </c>
      <c r="F68" s="340">
        <v>28</v>
      </c>
      <c r="G68" s="341">
        <v>39609.35</v>
      </c>
      <c r="H68" s="340">
        <v>12</v>
      </c>
      <c r="I68" s="342">
        <v>12994.43</v>
      </c>
      <c r="J68" s="343">
        <f t="shared" si="13"/>
        <v>0.42857142857142855</v>
      </c>
      <c r="K68" s="344">
        <f t="shared" si="13"/>
        <v>0.32806471199350662</v>
      </c>
      <c r="L68" s="360" t="b">
        <f t="shared" si="12"/>
        <v>0</v>
      </c>
      <c r="M68" s="361" t="b">
        <f t="shared" si="1"/>
        <v>0</v>
      </c>
      <c r="N68" s="347">
        <f t="shared" si="14"/>
        <v>0</v>
      </c>
      <c r="O68" s="347">
        <f t="shared" si="14"/>
        <v>0</v>
      </c>
      <c r="P68" s="348">
        <f t="shared" si="3"/>
        <v>0</v>
      </c>
      <c r="Q68" s="340">
        <v>1921</v>
      </c>
      <c r="R68" s="341">
        <v>1477587.65</v>
      </c>
      <c r="S68" s="340">
        <v>1240</v>
      </c>
      <c r="T68" s="342">
        <v>958812.54999999993</v>
      </c>
      <c r="U68" s="349">
        <f t="shared" si="15"/>
        <v>0.64549713690786048</v>
      </c>
      <c r="V68" s="350">
        <f t="shared" si="15"/>
        <v>0.64890400918009838</v>
      </c>
      <c r="W68" s="351" t="str">
        <f t="shared" si="5"/>
        <v>0.90</v>
      </c>
      <c r="X68" s="352" t="str">
        <f t="shared" si="6"/>
        <v>0.70%</v>
      </c>
      <c r="Y68" s="353">
        <f t="shared" si="16"/>
        <v>1116</v>
      </c>
      <c r="Z68" s="353">
        <f t="shared" si="16"/>
        <v>6711.6878499999993</v>
      </c>
      <c r="AA68" s="354">
        <f t="shared" si="8"/>
        <v>7827.6878499999993</v>
      </c>
      <c r="AB68" s="355">
        <f t="shared" si="17"/>
        <v>1949</v>
      </c>
      <c r="AC68" s="341">
        <f t="shared" si="17"/>
        <v>1517197</v>
      </c>
      <c r="AD68" s="340">
        <f t="shared" si="17"/>
        <v>1252</v>
      </c>
      <c r="AE68" s="341">
        <f t="shared" si="17"/>
        <v>971806.98</v>
      </c>
      <c r="AF68" s="356">
        <f t="shared" si="18"/>
        <v>0.64238070805541303</v>
      </c>
      <c r="AG68" s="344">
        <f t="shared" si="18"/>
        <v>0.64052788134962035</v>
      </c>
      <c r="AH68" s="348">
        <f t="shared" si="11"/>
        <v>7827.6878499999993</v>
      </c>
    </row>
    <row r="69" spans="1:34" s="336" customFormat="1" ht="12.75">
      <c r="A69" s="317"/>
      <c r="B69" s="460" t="s">
        <v>265</v>
      </c>
      <c r="C69" s="357" t="s">
        <v>279</v>
      </c>
      <c r="D69" s="358">
        <v>512948</v>
      </c>
      <c r="E69" s="359" t="s">
        <v>278</v>
      </c>
      <c r="F69" s="340">
        <v>16</v>
      </c>
      <c r="G69" s="341">
        <v>25649.26</v>
      </c>
      <c r="H69" s="340">
        <v>9</v>
      </c>
      <c r="I69" s="342">
        <v>15774.54</v>
      </c>
      <c r="J69" s="356">
        <f t="shared" si="13"/>
        <v>0.5625</v>
      </c>
      <c r="K69" s="344">
        <f t="shared" si="13"/>
        <v>0.6150095558312404</v>
      </c>
      <c r="L69" s="360" t="b">
        <f t="shared" si="12"/>
        <v>0</v>
      </c>
      <c r="M69" s="361" t="b">
        <f t="shared" si="1"/>
        <v>0</v>
      </c>
      <c r="N69" s="347">
        <f t="shared" si="14"/>
        <v>0</v>
      </c>
      <c r="O69" s="347">
        <f t="shared" si="14"/>
        <v>0</v>
      </c>
      <c r="P69" s="348">
        <f t="shared" si="3"/>
        <v>0</v>
      </c>
      <c r="Q69" s="340">
        <v>1455</v>
      </c>
      <c r="R69" s="341">
        <v>1207532.21</v>
      </c>
      <c r="S69" s="340">
        <v>981</v>
      </c>
      <c r="T69" s="342">
        <v>816996.77</v>
      </c>
      <c r="U69" s="349">
        <f t="shared" si="15"/>
        <v>0.67422680412371139</v>
      </c>
      <c r="V69" s="350">
        <f t="shared" si="15"/>
        <v>0.67658383207848349</v>
      </c>
      <c r="W69" s="351" t="str">
        <f t="shared" si="5"/>
        <v>1.10</v>
      </c>
      <c r="X69" s="352" t="str">
        <f t="shared" si="6"/>
        <v>0.80%</v>
      </c>
      <c r="Y69" s="353">
        <f t="shared" si="16"/>
        <v>1079.1000000000001</v>
      </c>
      <c r="Z69" s="353">
        <f t="shared" si="16"/>
        <v>6535.9741600000007</v>
      </c>
      <c r="AA69" s="354">
        <f t="shared" si="8"/>
        <v>7615.074160000001</v>
      </c>
      <c r="AB69" s="355">
        <f t="shared" si="17"/>
        <v>1471</v>
      </c>
      <c r="AC69" s="341">
        <f t="shared" si="17"/>
        <v>1233181.47</v>
      </c>
      <c r="AD69" s="340">
        <f t="shared" si="17"/>
        <v>990</v>
      </c>
      <c r="AE69" s="341">
        <f t="shared" si="17"/>
        <v>832771.31</v>
      </c>
      <c r="AF69" s="356">
        <f t="shared" si="18"/>
        <v>0.67301155676410607</v>
      </c>
      <c r="AG69" s="344">
        <f t="shared" si="18"/>
        <v>0.67530313279845189</v>
      </c>
      <c r="AH69" s="348">
        <f t="shared" si="11"/>
        <v>7615.074160000001</v>
      </c>
    </row>
    <row r="70" spans="1:34" s="336" customFormat="1" ht="12.75">
      <c r="A70" s="317"/>
      <c r="B70" s="460" t="s">
        <v>265</v>
      </c>
      <c r="C70" s="357" t="s">
        <v>281</v>
      </c>
      <c r="D70" s="358">
        <v>510897</v>
      </c>
      <c r="E70" s="359" t="s">
        <v>280</v>
      </c>
      <c r="F70" s="340">
        <v>24</v>
      </c>
      <c r="G70" s="341">
        <v>30528.62</v>
      </c>
      <c r="H70" s="340">
        <v>14</v>
      </c>
      <c r="I70" s="342">
        <v>20291.05</v>
      </c>
      <c r="J70" s="343">
        <f t="shared" si="13"/>
        <v>0.58333333333333337</v>
      </c>
      <c r="K70" s="344">
        <f t="shared" si="13"/>
        <v>0.66465664022808757</v>
      </c>
      <c r="L70" s="345" t="b">
        <f t="shared" si="12"/>
        <v>0</v>
      </c>
      <c r="M70" s="346" t="b">
        <f t="shared" si="1"/>
        <v>0</v>
      </c>
      <c r="N70" s="347">
        <f t="shared" si="14"/>
        <v>0</v>
      </c>
      <c r="O70" s="347">
        <f t="shared" si="14"/>
        <v>0</v>
      </c>
      <c r="P70" s="348">
        <f t="shared" si="3"/>
        <v>0</v>
      </c>
      <c r="Q70" s="340">
        <v>1903</v>
      </c>
      <c r="R70" s="341">
        <v>1480551.0299999998</v>
      </c>
      <c r="S70" s="340">
        <v>1209</v>
      </c>
      <c r="T70" s="342">
        <v>947483.55</v>
      </c>
      <c r="U70" s="349">
        <f t="shared" si="15"/>
        <v>0.63531266421439836</v>
      </c>
      <c r="V70" s="350">
        <f t="shared" si="15"/>
        <v>0.63995332197364396</v>
      </c>
      <c r="W70" s="351" t="str">
        <f t="shared" si="5"/>
        <v>0.90</v>
      </c>
      <c r="X70" s="352" t="str">
        <f t="shared" si="6"/>
        <v>0.70%</v>
      </c>
      <c r="Y70" s="353">
        <f t="shared" si="16"/>
        <v>1088.1000000000001</v>
      </c>
      <c r="Z70" s="353">
        <f t="shared" si="16"/>
        <v>6632.3848500000004</v>
      </c>
      <c r="AA70" s="354">
        <f t="shared" si="8"/>
        <v>7720.4848500000007</v>
      </c>
      <c r="AB70" s="355">
        <f t="shared" si="17"/>
        <v>1927</v>
      </c>
      <c r="AC70" s="341">
        <f t="shared" si="17"/>
        <v>1511079.65</v>
      </c>
      <c r="AD70" s="340">
        <f t="shared" si="17"/>
        <v>1223</v>
      </c>
      <c r="AE70" s="341">
        <f t="shared" si="17"/>
        <v>967774.60000000009</v>
      </c>
      <c r="AF70" s="356">
        <f t="shared" si="18"/>
        <v>0.63466528282304102</v>
      </c>
      <c r="AG70" s="344">
        <f t="shared" si="18"/>
        <v>0.64045240765435507</v>
      </c>
      <c r="AH70" s="348">
        <f t="shared" si="11"/>
        <v>7720.4848500000007</v>
      </c>
    </row>
    <row r="71" spans="1:34" s="336" customFormat="1" ht="12.75">
      <c r="A71" s="317"/>
      <c r="B71" s="460" t="s">
        <v>265</v>
      </c>
      <c r="C71" s="357" t="s">
        <v>283</v>
      </c>
      <c r="D71" s="358">
        <v>510549</v>
      </c>
      <c r="E71" s="359" t="s">
        <v>282</v>
      </c>
      <c r="F71" s="340">
        <v>40</v>
      </c>
      <c r="G71" s="341">
        <v>64447.19</v>
      </c>
      <c r="H71" s="340">
        <v>30</v>
      </c>
      <c r="I71" s="342">
        <v>53661.23</v>
      </c>
      <c r="J71" s="343">
        <f t="shared" si="13"/>
        <v>0.75</v>
      </c>
      <c r="K71" s="344">
        <f t="shared" si="13"/>
        <v>0.8326387853372661</v>
      </c>
      <c r="L71" s="360" t="b">
        <f t="shared" si="12"/>
        <v>0</v>
      </c>
      <c r="M71" s="361" t="str">
        <f t="shared" si="1"/>
        <v>0.38%</v>
      </c>
      <c r="N71" s="347">
        <f t="shared" si="14"/>
        <v>0</v>
      </c>
      <c r="O71" s="347">
        <f t="shared" si="14"/>
        <v>203.91267400000001</v>
      </c>
      <c r="P71" s="348">
        <f t="shared" si="3"/>
        <v>203.91267400000001</v>
      </c>
      <c r="Q71" s="340">
        <v>1889</v>
      </c>
      <c r="R71" s="341">
        <v>1462037.87</v>
      </c>
      <c r="S71" s="340">
        <v>1162</v>
      </c>
      <c r="T71" s="342">
        <v>889282.76</v>
      </c>
      <c r="U71" s="349">
        <f t="shared" si="15"/>
        <v>0.61514028586553737</v>
      </c>
      <c r="V71" s="350">
        <f t="shared" si="15"/>
        <v>0.60824878633273705</v>
      </c>
      <c r="W71" s="351" t="b">
        <f t="shared" si="5"/>
        <v>0</v>
      </c>
      <c r="X71" s="352" t="b">
        <f t="shared" si="6"/>
        <v>0</v>
      </c>
      <c r="Y71" s="353">
        <f t="shared" si="16"/>
        <v>0</v>
      </c>
      <c r="Z71" s="353">
        <f t="shared" si="16"/>
        <v>0</v>
      </c>
      <c r="AA71" s="354">
        <f t="shared" si="8"/>
        <v>0</v>
      </c>
      <c r="AB71" s="355">
        <f t="shared" si="17"/>
        <v>1929</v>
      </c>
      <c r="AC71" s="341">
        <f t="shared" si="17"/>
        <v>1526485.06</v>
      </c>
      <c r="AD71" s="340">
        <f t="shared" si="17"/>
        <v>1192</v>
      </c>
      <c r="AE71" s="341">
        <f t="shared" si="17"/>
        <v>942943.99</v>
      </c>
      <c r="AF71" s="356">
        <f t="shared" si="18"/>
        <v>0.61793675479523069</v>
      </c>
      <c r="AG71" s="344">
        <f t="shared" si="18"/>
        <v>0.61772238373561283</v>
      </c>
      <c r="AH71" s="348">
        <f t="shared" si="11"/>
        <v>203.91267400000001</v>
      </c>
    </row>
    <row r="72" spans="1:34" s="336" customFormat="1" ht="12.75">
      <c r="A72" s="317"/>
      <c r="B72" s="460" t="s">
        <v>265</v>
      </c>
      <c r="C72" s="357" t="s">
        <v>285</v>
      </c>
      <c r="D72" s="358">
        <v>502167</v>
      </c>
      <c r="E72" s="359" t="s">
        <v>284</v>
      </c>
      <c r="F72" s="340">
        <v>39</v>
      </c>
      <c r="G72" s="341">
        <v>57099.7</v>
      </c>
      <c r="H72" s="340">
        <v>27</v>
      </c>
      <c r="I72" s="342">
        <v>42510.76</v>
      </c>
      <c r="J72" s="343">
        <f t="shared" si="13"/>
        <v>0.69230769230769229</v>
      </c>
      <c r="K72" s="344">
        <f t="shared" si="13"/>
        <v>0.74450058406611597</v>
      </c>
      <c r="L72" s="360" t="b">
        <f t="shared" si="12"/>
        <v>0</v>
      </c>
      <c r="M72" s="361" t="b">
        <f t="shared" si="1"/>
        <v>0</v>
      </c>
      <c r="N72" s="347">
        <f t="shared" si="14"/>
        <v>0</v>
      </c>
      <c r="O72" s="347">
        <f t="shared" si="14"/>
        <v>0</v>
      </c>
      <c r="P72" s="348">
        <f t="shared" si="3"/>
        <v>0</v>
      </c>
      <c r="Q72" s="340">
        <v>1930</v>
      </c>
      <c r="R72" s="341">
        <v>1488775.98</v>
      </c>
      <c r="S72" s="340">
        <v>1233</v>
      </c>
      <c r="T72" s="342">
        <v>949652.7300000001</v>
      </c>
      <c r="U72" s="349">
        <f t="shared" si="15"/>
        <v>0.63886010362694301</v>
      </c>
      <c r="V72" s="350">
        <f t="shared" si="15"/>
        <v>0.63787483325731797</v>
      </c>
      <c r="W72" s="351" t="str">
        <f t="shared" si="5"/>
        <v>0.90</v>
      </c>
      <c r="X72" s="352" t="str">
        <f t="shared" si="6"/>
        <v>0.70%</v>
      </c>
      <c r="Y72" s="353">
        <f t="shared" si="16"/>
        <v>1109.7</v>
      </c>
      <c r="Z72" s="353">
        <f t="shared" si="16"/>
        <v>6647.5691100000013</v>
      </c>
      <c r="AA72" s="354">
        <f t="shared" si="8"/>
        <v>7757.2691100000011</v>
      </c>
      <c r="AB72" s="355">
        <f t="shared" si="17"/>
        <v>1969</v>
      </c>
      <c r="AC72" s="341">
        <f t="shared" si="17"/>
        <v>1545875.68</v>
      </c>
      <c r="AD72" s="340">
        <f t="shared" si="17"/>
        <v>1260</v>
      </c>
      <c r="AE72" s="341">
        <f t="shared" si="17"/>
        <v>992163.49000000011</v>
      </c>
      <c r="AF72" s="356">
        <f t="shared" si="18"/>
        <v>0.63991874047739972</v>
      </c>
      <c r="AG72" s="344">
        <f t="shared" si="18"/>
        <v>0.64181324723343869</v>
      </c>
      <c r="AH72" s="348">
        <f t="shared" si="11"/>
        <v>7757.2691100000011</v>
      </c>
    </row>
    <row r="73" spans="1:34" s="336" customFormat="1" ht="12.75">
      <c r="A73" s="317"/>
      <c r="B73" s="460" t="s">
        <v>265</v>
      </c>
      <c r="C73" s="337" t="s">
        <v>287</v>
      </c>
      <c r="D73" s="338">
        <v>510036</v>
      </c>
      <c r="E73" s="339" t="s">
        <v>286</v>
      </c>
      <c r="F73" s="340">
        <v>46</v>
      </c>
      <c r="G73" s="341">
        <v>57250.21</v>
      </c>
      <c r="H73" s="340">
        <v>28</v>
      </c>
      <c r="I73" s="342">
        <v>32628.32</v>
      </c>
      <c r="J73" s="343">
        <f t="shared" si="13"/>
        <v>0.60869565217391308</v>
      </c>
      <c r="K73" s="344">
        <f t="shared" si="13"/>
        <v>0.56992489634535837</v>
      </c>
      <c r="L73" s="345" t="b">
        <f t="shared" si="12"/>
        <v>0</v>
      </c>
      <c r="M73" s="346" t="b">
        <f t="shared" si="1"/>
        <v>0</v>
      </c>
      <c r="N73" s="347">
        <f t="shared" si="14"/>
        <v>0</v>
      </c>
      <c r="O73" s="347">
        <f t="shared" si="14"/>
        <v>0</v>
      </c>
      <c r="P73" s="348">
        <f t="shared" si="3"/>
        <v>0</v>
      </c>
      <c r="Q73" s="340">
        <v>1915</v>
      </c>
      <c r="R73" s="341">
        <v>1483410.4000000001</v>
      </c>
      <c r="S73" s="340">
        <v>1236</v>
      </c>
      <c r="T73" s="342">
        <v>958129.67999999993</v>
      </c>
      <c r="U73" s="349">
        <f t="shared" si="15"/>
        <v>0.64543080939947783</v>
      </c>
      <c r="V73" s="350">
        <f t="shared" si="15"/>
        <v>0.6458965637560582</v>
      </c>
      <c r="W73" s="351" t="str">
        <f t="shared" si="5"/>
        <v>0.90</v>
      </c>
      <c r="X73" s="352" t="str">
        <f t="shared" si="6"/>
        <v>0.70%</v>
      </c>
      <c r="Y73" s="353">
        <f t="shared" si="16"/>
        <v>1112.4000000000001</v>
      </c>
      <c r="Z73" s="353">
        <f t="shared" si="16"/>
        <v>6706.9077600000001</v>
      </c>
      <c r="AA73" s="354">
        <f t="shared" si="8"/>
        <v>7819.3077599999997</v>
      </c>
      <c r="AB73" s="355">
        <f t="shared" si="17"/>
        <v>1961</v>
      </c>
      <c r="AC73" s="341">
        <f t="shared" si="17"/>
        <v>1540660.61</v>
      </c>
      <c r="AD73" s="340">
        <f t="shared" si="17"/>
        <v>1264</v>
      </c>
      <c r="AE73" s="341">
        <f t="shared" si="17"/>
        <v>990757.99999999988</v>
      </c>
      <c r="AF73" s="356">
        <f t="shared" si="18"/>
        <v>0.64456909739928603</v>
      </c>
      <c r="AG73" s="344">
        <f t="shared" si="18"/>
        <v>0.64307349299986305</v>
      </c>
      <c r="AH73" s="348">
        <f t="shared" si="11"/>
        <v>7819.3077599999997</v>
      </c>
    </row>
    <row r="74" spans="1:34" s="336" customFormat="1" ht="12.75">
      <c r="A74" s="317"/>
      <c r="B74" s="460" t="s">
        <v>265</v>
      </c>
      <c r="C74" s="357" t="s">
        <v>289</v>
      </c>
      <c r="D74" s="358">
        <v>511922</v>
      </c>
      <c r="E74" s="359" t="s">
        <v>288</v>
      </c>
      <c r="F74" s="340">
        <v>33</v>
      </c>
      <c r="G74" s="341">
        <v>58098.54</v>
      </c>
      <c r="H74" s="340">
        <v>23</v>
      </c>
      <c r="I74" s="342">
        <v>45296.11</v>
      </c>
      <c r="J74" s="343">
        <f t="shared" si="13"/>
        <v>0.69696969696969702</v>
      </c>
      <c r="K74" s="344">
        <f t="shared" si="13"/>
        <v>0.77964282751339364</v>
      </c>
      <c r="L74" s="345" t="b">
        <f t="shared" si="12"/>
        <v>0</v>
      </c>
      <c r="M74" s="365" t="str">
        <f t="shared" si="1"/>
        <v>0.24%</v>
      </c>
      <c r="N74" s="347">
        <f t="shared" si="14"/>
        <v>0</v>
      </c>
      <c r="O74" s="347">
        <f t="shared" si="14"/>
        <v>108.71066399999999</v>
      </c>
      <c r="P74" s="348">
        <f t="shared" si="3"/>
        <v>108.71066399999999</v>
      </c>
      <c r="Q74" s="340">
        <v>1835</v>
      </c>
      <c r="R74" s="341">
        <v>1396651.21</v>
      </c>
      <c r="S74" s="340">
        <v>1333</v>
      </c>
      <c r="T74" s="342">
        <v>1022741.26</v>
      </c>
      <c r="U74" s="349">
        <f t="shared" si="15"/>
        <v>0.72643051771117162</v>
      </c>
      <c r="V74" s="350">
        <f t="shared" si="15"/>
        <v>0.73228108254744584</v>
      </c>
      <c r="W74" s="351" t="str">
        <f t="shared" si="5"/>
        <v>1.45</v>
      </c>
      <c r="X74" s="352" t="str">
        <f t="shared" si="6"/>
        <v>1.15%</v>
      </c>
      <c r="Y74" s="353">
        <f t="shared" si="16"/>
        <v>1932.85</v>
      </c>
      <c r="Z74" s="353">
        <f t="shared" si="16"/>
        <v>11761.52449</v>
      </c>
      <c r="AA74" s="354">
        <f t="shared" si="8"/>
        <v>13694.37449</v>
      </c>
      <c r="AB74" s="355">
        <f t="shared" si="17"/>
        <v>1868</v>
      </c>
      <c r="AC74" s="341">
        <f t="shared" si="17"/>
        <v>1454749.75</v>
      </c>
      <c r="AD74" s="340">
        <f t="shared" si="17"/>
        <v>1356</v>
      </c>
      <c r="AE74" s="341">
        <f t="shared" si="17"/>
        <v>1068037.3700000001</v>
      </c>
      <c r="AF74" s="356">
        <f t="shared" si="18"/>
        <v>0.72591006423982873</v>
      </c>
      <c r="AG74" s="344">
        <f t="shared" si="18"/>
        <v>0.73417257504254607</v>
      </c>
      <c r="AH74" s="348">
        <f t="shared" si="11"/>
        <v>13803.085154</v>
      </c>
    </row>
    <row r="75" spans="1:34" s="336" customFormat="1" ht="12.75">
      <c r="A75" s="317"/>
      <c r="B75" s="460" t="s">
        <v>265</v>
      </c>
      <c r="C75" s="357" t="s">
        <v>291</v>
      </c>
      <c r="D75" s="358">
        <v>502143</v>
      </c>
      <c r="E75" s="359" t="s">
        <v>290</v>
      </c>
      <c r="F75" s="340">
        <v>46</v>
      </c>
      <c r="G75" s="341">
        <v>59194.76</v>
      </c>
      <c r="H75" s="340">
        <v>36</v>
      </c>
      <c r="I75" s="342">
        <v>45576.84</v>
      </c>
      <c r="J75" s="343">
        <f t="shared" si="13"/>
        <v>0.78260869565217395</v>
      </c>
      <c r="K75" s="344">
        <f t="shared" si="13"/>
        <v>0.76994720478636947</v>
      </c>
      <c r="L75" s="360" t="str">
        <f t="shared" si="12"/>
        <v>0.50</v>
      </c>
      <c r="M75" s="366" t="str">
        <f t="shared" si="1"/>
        <v>0.24%</v>
      </c>
      <c r="N75" s="347">
        <f t="shared" si="14"/>
        <v>18</v>
      </c>
      <c r="O75" s="347">
        <f t="shared" si="14"/>
        <v>109.38441599999999</v>
      </c>
      <c r="P75" s="348">
        <f t="shared" si="3"/>
        <v>127.38441599999999</v>
      </c>
      <c r="Q75" s="340">
        <v>1927</v>
      </c>
      <c r="R75" s="341">
        <v>1485202.98</v>
      </c>
      <c r="S75" s="340">
        <v>1179</v>
      </c>
      <c r="T75" s="342">
        <v>895886.24999999988</v>
      </c>
      <c r="U75" s="349">
        <f t="shared" si="15"/>
        <v>0.61183186299948111</v>
      </c>
      <c r="V75" s="350">
        <f t="shared" si="15"/>
        <v>0.60320795343408207</v>
      </c>
      <c r="W75" s="351" t="b">
        <f t="shared" si="5"/>
        <v>0</v>
      </c>
      <c r="X75" s="352" t="b">
        <f t="shared" si="6"/>
        <v>0</v>
      </c>
      <c r="Y75" s="353">
        <f t="shared" si="16"/>
        <v>0</v>
      </c>
      <c r="Z75" s="353">
        <f t="shared" si="16"/>
        <v>0</v>
      </c>
      <c r="AA75" s="354">
        <f t="shared" si="8"/>
        <v>0</v>
      </c>
      <c r="AB75" s="355">
        <f t="shared" si="17"/>
        <v>1973</v>
      </c>
      <c r="AC75" s="341">
        <f t="shared" si="17"/>
        <v>1544397.74</v>
      </c>
      <c r="AD75" s="340">
        <f t="shared" si="17"/>
        <v>1215</v>
      </c>
      <c r="AE75" s="341">
        <f t="shared" si="17"/>
        <v>941463.08999999985</v>
      </c>
      <c r="AF75" s="356">
        <f t="shared" si="18"/>
        <v>0.61581348200709585</v>
      </c>
      <c r="AG75" s="344">
        <f t="shared" si="18"/>
        <v>0.60959885243033307</v>
      </c>
      <c r="AH75" s="348">
        <f t="shared" si="11"/>
        <v>127.38441599999999</v>
      </c>
    </row>
    <row r="76" spans="1:34" s="336" customFormat="1" ht="12.75">
      <c r="A76" s="317"/>
      <c r="B76" s="460" t="s">
        <v>265</v>
      </c>
      <c r="C76" s="357" t="s">
        <v>293</v>
      </c>
      <c r="D76" s="358">
        <v>510302</v>
      </c>
      <c r="E76" s="359" t="s">
        <v>292</v>
      </c>
      <c r="F76" s="340">
        <v>15</v>
      </c>
      <c r="G76" s="341">
        <v>23519.119999999999</v>
      </c>
      <c r="H76" s="340">
        <v>10</v>
      </c>
      <c r="I76" s="342">
        <v>17855.919999999998</v>
      </c>
      <c r="J76" s="343">
        <f t="shared" si="13"/>
        <v>0.66666666666666663</v>
      </c>
      <c r="K76" s="344">
        <f t="shared" si="13"/>
        <v>0.75920867787570279</v>
      </c>
      <c r="L76" s="345" t="b">
        <f t="shared" si="12"/>
        <v>0</v>
      </c>
      <c r="M76" s="367" t="b">
        <f t="shared" si="1"/>
        <v>0</v>
      </c>
      <c r="N76" s="347">
        <f t="shared" si="14"/>
        <v>0</v>
      </c>
      <c r="O76" s="347">
        <f t="shared" si="14"/>
        <v>0</v>
      </c>
      <c r="P76" s="348">
        <f t="shared" si="3"/>
        <v>0</v>
      </c>
      <c r="Q76" s="340">
        <v>1912</v>
      </c>
      <c r="R76" s="341">
        <v>1484377.8499999999</v>
      </c>
      <c r="S76" s="340">
        <v>1245</v>
      </c>
      <c r="T76" s="342">
        <v>987260.57</v>
      </c>
      <c r="U76" s="349">
        <f t="shared" si="15"/>
        <v>0.65115062761506282</v>
      </c>
      <c r="V76" s="350">
        <f t="shared" si="15"/>
        <v>0.66510058069109568</v>
      </c>
      <c r="W76" s="351" t="str">
        <f t="shared" si="5"/>
        <v>0.90</v>
      </c>
      <c r="X76" s="352" t="str">
        <f t="shared" si="6"/>
        <v>0.80%</v>
      </c>
      <c r="Y76" s="353">
        <f t="shared" si="16"/>
        <v>1120.5</v>
      </c>
      <c r="Z76" s="353">
        <f t="shared" si="16"/>
        <v>7898.0845599999993</v>
      </c>
      <c r="AA76" s="354">
        <f t="shared" si="8"/>
        <v>9018.5845599999993</v>
      </c>
      <c r="AB76" s="355">
        <f t="shared" si="17"/>
        <v>1927</v>
      </c>
      <c r="AC76" s="341">
        <f t="shared" si="17"/>
        <v>1507896.97</v>
      </c>
      <c r="AD76" s="340">
        <f t="shared" si="17"/>
        <v>1255</v>
      </c>
      <c r="AE76" s="341">
        <f t="shared" si="17"/>
        <v>1005116.49</v>
      </c>
      <c r="AF76" s="356">
        <f t="shared" si="18"/>
        <v>0.6512714063310846</v>
      </c>
      <c r="AG76" s="344">
        <f t="shared" si="18"/>
        <v>0.6665684128273035</v>
      </c>
      <c r="AH76" s="348">
        <f t="shared" si="11"/>
        <v>9018.5845599999993</v>
      </c>
    </row>
    <row r="77" spans="1:34" s="336" customFormat="1" ht="12.75">
      <c r="A77" s="317"/>
      <c r="B77" s="460" t="s">
        <v>265</v>
      </c>
      <c r="C77" s="357" t="s">
        <v>295</v>
      </c>
      <c r="D77" s="358">
        <v>508122</v>
      </c>
      <c r="E77" s="359" t="s">
        <v>294</v>
      </c>
      <c r="F77" s="340">
        <v>32</v>
      </c>
      <c r="G77" s="341">
        <v>51082.33</v>
      </c>
      <c r="H77" s="340">
        <v>24</v>
      </c>
      <c r="I77" s="342">
        <v>40421.46</v>
      </c>
      <c r="J77" s="343">
        <f t="shared" si="13"/>
        <v>0.75</v>
      </c>
      <c r="K77" s="344">
        <f t="shared" si="13"/>
        <v>0.79130024022005252</v>
      </c>
      <c r="L77" s="345" t="b">
        <f t="shared" si="12"/>
        <v>0</v>
      </c>
      <c r="M77" s="346" t="str">
        <f t="shared" si="1"/>
        <v>0.27%</v>
      </c>
      <c r="N77" s="347">
        <f t="shared" si="14"/>
        <v>0</v>
      </c>
      <c r="O77" s="347">
        <f t="shared" si="14"/>
        <v>109.13794200000001</v>
      </c>
      <c r="P77" s="348">
        <f t="shared" si="3"/>
        <v>109.13794200000001</v>
      </c>
      <c r="Q77" s="340">
        <v>1951</v>
      </c>
      <c r="R77" s="341">
        <v>1529169.4499999997</v>
      </c>
      <c r="S77" s="340">
        <v>1217</v>
      </c>
      <c r="T77" s="342">
        <v>951970.20000000007</v>
      </c>
      <c r="U77" s="349">
        <f t="shared" si="15"/>
        <v>0.62378267555099953</v>
      </c>
      <c r="V77" s="350">
        <f t="shared" si="15"/>
        <v>0.62254068703765975</v>
      </c>
      <c r="W77" s="351" t="str">
        <f t="shared" si="5"/>
        <v>0.90</v>
      </c>
      <c r="X77" s="352" t="b">
        <f t="shared" si="6"/>
        <v>0</v>
      </c>
      <c r="Y77" s="353">
        <f t="shared" si="16"/>
        <v>1095.3</v>
      </c>
      <c r="Z77" s="353">
        <f t="shared" si="16"/>
        <v>0</v>
      </c>
      <c r="AA77" s="354">
        <f t="shared" si="8"/>
        <v>1095.3</v>
      </c>
      <c r="AB77" s="355">
        <f t="shared" si="17"/>
        <v>1983</v>
      </c>
      <c r="AC77" s="341">
        <f t="shared" si="17"/>
        <v>1580251.7799999998</v>
      </c>
      <c r="AD77" s="340">
        <f t="shared" si="17"/>
        <v>1241</v>
      </c>
      <c r="AE77" s="341">
        <f t="shared" si="17"/>
        <v>992391.66</v>
      </c>
      <c r="AF77" s="356">
        <f t="shared" si="18"/>
        <v>0.62581946545637923</v>
      </c>
      <c r="AG77" s="344">
        <f t="shared" si="18"/>
        <v>0.62799591341070993</v>
      </c>
      <c r="AH77" s="348">
        <f t="shared" si="11"/>
        <v>1204.437942</v>
      </c>
    </row>
    <row r="78" spans="1:34" s="336" customFormat="1" ht="12.75">
      <c r="A78" s="317"/>
      <c r="B78" s="460" t="s">
        <v>265</v>
      </c>
      <c r="C78" s="357" t="s">
        <v>297</v>
      </c>
      <c r="D78" s="358">
        <v>508541</v>
      </c>
      <c r="E78" s="359" t="s">
        <v>296</v>
      </c>
      <c r="F78" s="340">
        <v>26</v>
      </c>
      <c r="G78" s="341">
        <v>45479.21</v>
      </c>
      <c r="H78" s="340">
        <v>14</v>
      </c>
      <c r="I78" s="342">
        <v>25309.54</v>
      </c>
      <c r="J78" s="343">
        <f t="shared" ref="J78:K88" si="19">H78/F78</f>
        <v>0.53846153846153844</v>
      </c>
      <c r="K78" s="344">
        <f t="shared" si="19"/>
        <v>0.55650790767913516</v>
      </c>
      <c r="L78" s="345" t="b">
        <f t="shared" ref="L78:L88" si="20">IF(J78&gt;=85.01%,"1.00",IF(J78&gt;=83.01%,"0.90",IF(J78&gt;=81.01%,"0.80",IF(J78&gt;=78.51%,"0.65",IF(J78&gt;=76.01%,"0.50")))))</f>
        <v>0</v>
      </c>
      <c r="M78" s="346" t="b">
        <f t="shared" ref="M78:M88" si="21">IF(K78&gt;=85.01%,"0.44%",IF(K78&gt;=83.01%,"0.38%",IF(K78&gt;=81.01%,"0.36%",IF(K78&gt;=78.51%,"0.27%",IF(K78&gt;=76.01%,"0.24%")))))</f>
        <v>0</v>
      </c>
      <c r="N78" s="347">
        <f t="shared" ref="N78:O87" si="22">H78*L78</f>
        <v>0</v>
      </c>
      <c r="O78" s="347">
        <f t="shared" si="22"/>
        <v>0</v>
      </c>
      <c r="P78" s="348">
        <f t="shared" ref="P78:P87" si="23">+N78+O78</f>
        <v>0</v>
      </c>
      <c r="Q78" s="340">
        <v>1898</v>
      </c>
      <c r="R78" s="341">
        <v>1449327.73</v>
      </c>
      <c r="S78" s="340">
        <v>1262</v>
      </c>
      <c r="T78" s="342">
        <v>972902.66</v>
      </c>
      <c r="U78" s="349">
        <f t="shared" ref="U78:V88" si="24">S78/Q78</f>
        <v>0.66491043203371969</v>
      </c>
      <c r="V78" s="350">
        <f t="shared" si="24"/>
        <v>0.67127857962118753</v>
      </c>
      <c r="W78" s="351" t="str">
        <f t="shared" ref="W78:W88" si="25">IF(U78&gt;=73.01%,"1.60",IF(U78&gt;=70.51%,"1.45",IF(U78&gt;=68.01%,"1.25",IF(U78&gt;=65.51%,"1.10",IF(U78&gt;=62.01%,"0.90")))))</f>
        <v>1.10</v>
      </c>
      <c r="X78" s="352" t="str">
        <f t="shared" ref="X78:X88" si="26">IF(V78&gt;=74.01%,"1.25%",IF(V78&gt;=71.51%,"1.15%",IF(V78&gt;=69.01%,"1.00%",IF(V78&gt;=66.51%,"0.80%",IF(V78&gt;=63.01%,"0.70%")))))</f>
        <v>0.80%</v>
      </c>
      <c r="Y78" s="353">
        <f t="shared" ref="Y78:Z87" si="27">S78*W78</f>
        <v>1388.2</v>
      </c>
      <c r="Z78" s="353">
        <f t="shared" si="27"/>
        <v>7783.2212800000007</v>
      </c>
      <c r="AA78" s="354">
        <f t="shared" ref="AA78:AA87" si="28">+Y78+Z78</f>
        <v>9171.4212800000005</v>
      </c>
      <c r="AB78" s="355">
        <f t="shared" ref="AB78:AE87" si="29">+F78+Q78</f>
        <v>1924</v>
      </c>
      <c r="AC78" s="341">
        <f t="shared" si="29"/>
        <v>1494806.94</v>
      </c>
      <c r="AD78" s="340">
        <f t="shared" si="29"/>
        <v>1276</v>
      </c>
      <c r="AE78" s="341">
        <f t="shared" si="29"/>
        <v>998212.20000000007</v>
      </c>
      <c r="AF78" s="356">
        <f t="shared" ref="AF78:AG88" si="30">AD78/AB78</f>
        <v>0.66320166320166318</v>
      </c>
      <c r="AG78" s="344">
        <f t="shared" si="30"/>
        <v>0.66778670428169151</v>
      </c>
      <c r="AH78" s="348">
        <f t="shared" ref="AH78:AH87" si="31">+P78+AA78</f>
        <v>9171.4212800000005</v>
      </c>
    </row>
    <row r="79" spans="1:34" s="336" customFormat="1" ht="12.75">
      <c r="A79" s="317"/>
      <c r="B79" s="460" t="s">
        <v>265</v>
      </c>
      <c r="C79" s="357" t="s">
        <v>299</v>
      </c>
      <c r="D79" s="358">
        <v>503178</v>
      </c>
      <c r="E79" s="359" t="s">
        <v>298</v>
      </c>
      <c r="F79" s="340">
        <v>33</v>
      </c>
      <c r="G79" s="341">
        <v>52206.92</v>
      </c>
      <c r="H79" s="340">
        <v>23</v>
      </c>
      <c r="I79" s="342">
        <v>41009.800000000003</v>
      </c>
      <c r="J79" s="343">
        <f t="shared" si="19"/>
        <v>0.69696969696969702</v>
      </c>
      <c r="K79" s="344">
        <f t="shared" si="19"/>
        <v>0.78552421786230642</v>
      </c>
      <c r="L79" s="360" t="b">
        <f t="shared" si="20"/>
        <v>0</v>
      </c>
      <c r="M79" s="361" t="str">
        <f t="shared" si="21"/>
        <v>0.27%</v>
      </c>
      <c r="N79" s="347">
        <f t="shared" si="22"/>
        <v>0</v>
      </c>
      <c r="O79" s="347">
        <f t="shared" si="22"/>
        <v>110.72646000000002</v>
      </c>
      <c r="P79" s="348">
        <f t="shared" si="23"/>
        <v>110.72646000000002</v>
      </c>
      <c r="Q79" s="340">
        <v>1912</v>
      </c>
      <c r="R79" s="341">
        <v>1477030.4000000001</v>
      </c>
      <c r="S79" s="340">
        <v>1331</v>
      </c>
      <c r="T79" s="342">
        <v>1028736.67</v>
      </c>
      <c r="U79" s="349">
        <f t="shared" si="24"/>
        <v>0.69612970711297073</v>
      </c>
      <c r="V79" s="350">
        <f t="shared" si="24"/>
        <v>0.69648984205064424</v>
      </c>
      <c r="W79" s="351" t="str">
        <f t="shared" si="25"/>
        <v>1.25</v>
      </c>
      <c r="X79" s="352" t="str">
        <f t="shared" si="26"/>
        <v>1.00%</v>
      </c>
      <c r="Y79" s="353">
        <f t="shared" si="27"/>
        <v>1663.75</v>
      </c>
      <c r="Z79" s="353">
        <f t="shared" si="27"/>
        <v>10287.3667</v>
      </c>
      <c r="AA79" s="354">
        <f t="shared" si="28"/>
        <v>11951.1167</v>
      </c>
      <c r="AB79" s="355">
        <f t="shared" si="29"/>
        <v>1945</v>
      </c>
      <c r="AC79" s="341">
        <f t="shared" si="29"/>
        <v>1529237.32</v>
      </c>
      <c r="AD79" s="340">
        <f t="shared" si="29"/>
        <v>1354</v>
      </c>
      <c r="AE79" s="341">
        <f t="shared" si="29"/>
        <v>1069746.47</v>
      </c>
      <c r="AF79" s="356">
        <f t="shared" si="30"/>
        <v>0.69614395886889457</v>
      </c>
      <c r="AG79" s="344">
        <f t="shared" si="30"/>
        <v>0.69952940332374303</v>
      </c>
      <c r="AH79" s="348">
        <f t="shared" si="31"/>
        <v>12061.84316</v>
      </c>
    </row>
    <row r="80" spans="1:34" s="336" customFormat="1" ht="12.75">
      <c r="A80" s="317"/>
      <c r="B80" s="460" t="s">
        <v>265</v>
      </c>
      <c r="C80" s="357" t="s">
        <v>301</v>
      </c>
      <c r="D80" s="358">
        <v>502154</v>
      </c>
      <c r="E80" s="359" t="s">
        <v>300</v>
      </c>
      <c r="F80" s="340">
        <v>37</v>
      </c>
      <c r="G80" s="341">
        <v>53080.23</v>
      </c>
      <c r="H80" s="340">
        <v>25</v>
      </c>
      <c r="I80" s="342">
        <v>38864.83</v>
      </c>
      <c r="J80" s="343">
        <f t="shared" si="19"/>
        <v>0.67567567567567566</v>
      </c>
      <c r="K80" s="344">
        <f t="shared" si="19"/>
        <v>0.73219030889655146</v>
      </c>
      <c r="L80" s="360" t="b">
        <f t="shared" si="20"/>
        <v>0</v>
      </c>
      <c r="M80" s="361" t="b">
        <f t="shared" si="21"/>
        <v>0</v>
      </c>
      <c r="N80" s="347">
        <f t="shared" si="22"/>
        <v>0</v>
      </c>
      <c r="O80" s="347">
        <f t="shared" si="22"/>
        <v>0</v>
      </c>
      <c r="P80" s="348">
        <f t="shared" si="23"/>
        <v>0</v>
      </c>
      <c r="Q80" s="340">
        <v>1894</v>
      </c>
      <c r="R80" s="341">
        <v>1473361.87</v>
      </c>
      <c r="S80" s="340">
        <v>1186</v>
      </c>
      <c r="T80" s="342">
        <v>929312.93</v>
      </c>
      <c r="U80" s="349">
        <f t="shared" si="24"/>
        <v>0.62618796198521642</v>
      </c>
      <c r="V80" s="350">
        <f t="shared" si="24"/>
        <v>0.63074316562841415</v>
      </c>
      <c r="W80" s="351" t="str">
        <f t="shared" si="25"/>
        <v>0.90</v>
      </c>
      <c r="X80" s="352" t="str">
        <f t="shared" si="26"/>
        <v>0.70%</v>
      </c>
      <c r="Y80" s="353">
        <f t="shared" si="27"/>
        <v>1067.4000000000001</v>
      </c>
      <c r="Z80" s="353">
        <f t="shared" si="27"/>
        <v>6505.1905100000004</v>
      </c>
      <c r="AA80" s="354">
        <f t="shared" si="28"/>
        <v>7572.59051</v>
      </c>
      <c r="AB80" s="355">
        <f t="shared" si="29"/>
        <v>1931</v>
      </c>
      <c r="AC80" s="341">
        <f t="shared" si="29"/>
        <v>1526442.1</v>
      </c>
      <c r="AD80" s="340">
        <f t="shared" si="29"/>
        <v>1211</v>
      </c>
      <c r="AE80" s="341">
        <f t="shared" si="29"/>
        <v>968177.76</v>
      </c>
      <c r="AF80" s="356">
        <f t="shared" si="30"/>
        <v>0.62713619886069394</v>
      </c>
      <c r="AG80" s="344">
        <f t="shared" si="30"/>
        <v>0.63427087080472944</v>
      </c>
      <c r="AH80" s="348">
        <f t="shared" si="31"/>
        <v>7572.59051</v>
      </c>
    </row>
    <row r="81" spans="1:35" s="336" customFormat="1" ht="12.75">
      <c r="A81" s="317"/>
      <c r="B81" s="460" t="s">
        <v>265</v>
      </c>
      <c r="C81" s="357" t="s">
        <v>303</v>
      </c>
      <c r="D81" s="358">
        <v>503319</v>
      </c>
      <c r="E81" s="359" t="s">
        <v>302</v>
      </c>
      <c r="F81" s="340">
        <v>36</v>
      </c>
      <c r="G81" s="341">
        <v>52688.32</v>
      </c>
      <c r="H81" s="340">
        <v>27</v>
      </c>
      <c r="I81" s="342">
        <v>41252.269999999997</v>
      </c>
      <c r="J81" s="356">
        <f t="shared" si="19"/>
        <v>0.75</v>
      </c>
      <c r="K81" s="344">
        <f t="shared" si="19"/>
        <v>0.78294904829001943</v>
      </c>
      <c r="L81" s="360" t="b">
        <f t="shared" si="20"/>
        <v>0</v>
      </c>
      <c r="M81" s="361" t="str">
        <f t="shared" si="21"/>
        <v>0.24%</v>
      </c>
      <c r="N81" s="347">
        <f t="shared" si="22"/>
        <v>0</v>
      </c>
      <c r="O81" s="347">
        <f t="shared" si="22"/>
        <v>99.005447999999987</v>
      </c>
      <c r="P81" s="348">
        <f t="shared" si="23"/>
        <v>99.005447999999987</v>
      </c>
      <c r="Q81" s="340">
        <v>1918</v>
      </c>
      <c r="R81" s="341">
        <v>1497667.34</v>
      </c>
      <c r="S81" s="340">
        <v>1216</v>
      </c>
      <c r="T81" s="342">
        <v>952099.45</v>
      </c>
      <c r="U81" s="349">
        <f t="shared" si="24"/>
        <v>0.63399374348279458</v>
      </c>
      <c r="V81" s="350">
        <f t="shared" si="24"/>
        <v>0.63572158153625746</v>
      </c>
      <c r="W81" s="351" t="str">
        <f t="shared" si="25"/>
        <v>0.90</v>
      </c>
      <c r="X81" s="352" t="str">
        <f t="shared" si="26"/>
        <v>0.70%</v>
      </c>
      <c r="Y81" s="353">
        <f t="shared" si="27"/>
        <v>1094.4000000000001</v>
      </c>
      <c r="Z81" s="353">
        <f t="shared" si="27"/>
        <v>6664.6961499999998</v>
      </c>
      <c r="AA81" s="354">
        <f t="shared" si="28"/>
        <v>7759.0961499999994</v>
      </c>
      <c r="AB81" s="355">
        <f t="shared" si="29"/>
        <v>1954</v>
      </c>
      <c r="AC81" s="341">
        <f t="shared" si="29"/>
        <v>1550355.6600000001</v>
      </c>
      <c r="AD81" s="340">
        <f t="shared" si="29"/>
        <v>1243</v>
      </c>
      <c r="AE81" s="341">
        <f t="shared" si="29"/>
        <v>993351.72</v>
      </c>
      <c r="AF81" s="356">
        <f t="shared" si="30"/>
        <v>0.63613101330603894</v>
      </c>
      <c r="AG81" s="344">
        <f t="shared" si="30"/>
        <v>0.64072505788768486</v>
      </c>
      <c r="AH81" s="348">
        <f t="shared" si="31"/>
        <v>7858.1015979999993</v>
      </c>
    </row>
    <row r="82" spans="1:35" s="336" customFormat="1" ht="12.75">
      <c r="A82" s="317"/>
      <c r="B82" s="460" t="s">
        <v>265</v>
      </c>
      <c r="C82" s="357" t="s">
        <v>305</v>
      </c>
      <c r="D82" s="358">
        <v>502166</v>
      </c>
      <c r="E82" s="359" t="s">
        <v>304</v>
      </c>
      <c r="F82" s="340">
        <v>32</v>
      </c>
      <c r="G82" s="341">
        <v>52034.39</v>
      </c>
      <c r="H82" s="340">
        <v>23</v>
      </c>
      <c r="I82" s="342">
        <v>37652.949999999997</v>
      </c>
      <c r="J82" s="343">
        <f t="shared" si="19"/>
        <v>0.71875</v>
      </c>
      <c r="K82" s="344">
        <f t="shared" si="19"/>
        <v>0.723616631231768</v>
      </c>
      <c r="L82" s="360" t="b">
        <f t="shared" si="20"/>
        <v>0</v>
      </c>
      <c r="M82" s="361" t="b">
        <f t="shared" si="21"/>
        <v>0</v>
      </c>
      <c r="N82" s="347">
        <f t="shared" si="22"/>
        <v>0</v>
      </c>
      <c r="O82" s="347">
        <f t="shared" si="22"/>
        <v>0</v>
      </c>
      <c r="P82" s="348">
        <f t="shared" si="23"/>
        <v>0</v>
      </c>
      <c r="Q82" s="340">
        <v>1919</v>
      </c>
      <c r="R82" s="341">
        <v>1496964.86</v>
      </c>
      <c r="S82" s="340">
        <v>1237</v>
      </c>
      <c r="T82" s="342">
        <v>966456.15</v>
      </c>
      <c r="U82" s="349">
        <f t="shared" si="24"/>
        <v>0.64460656591974985</v>
      </c>
      <c r="V82" s="350">
        <f t="shared" si="24"/>
        <v>0.6456104453914836</v>
      </c>
      <c r="W82" s="351" t="str">
        <f t="shared" si="25"/>
        <v>0.90</v>
      </c>
      <c r="X82" s="352" t="str">
        <f t="shared" si="26"/>
        <v>0.70%</v>
      </c>
      <c r="Y82" s="353">
        <f t="shared" si="27"/>
        <v>1113.3</v>
      </c>
      <c r="Z82" s="353">
        <f t="shared" si="27"/>
        <v>6765.1930499999999</v>
      </c>
      <c r="AA82" s="354">
        <f t="shared" si="28"/>
        <v>7878.49305</v>
      </c>
      <c r="AB82" s="355">
        <f t="shared" si="29"/>
        <v>1951</v>
      </c>
      <c r="AC82" s="341">
        <f t="shared" si="29"/>
        <v>1548999.25</v>
      </c>
      <c r="AD82" s="340">
        <f t="shared" si="29"/>
        <v>1260</v>
      </c>
      <c r="AE82" s="341">
        <f t="shared" si="29"/>
        <v>1004109.1</v>
      </c>
      <c r="AF82" s="356">
        <f t="shared" si="30"/>
        <v>0.64582265504869296</v>
      </c>
      <c r="AG82" s="344">
        <f t="shared" si="30"/>
        <v>0.64823084969214795</v>
      </c>
      <c r="AH82" s="348">
        <f t="shared" si="31"/>
        <v>7878.49305</v>
      </c>
    </row>
    <row r="83" spans="1:35" s="336" customFormat="1" ht="12.75">
      <c r="A83" s="317"/>
      <c r="B83" s="460" t="s">
        <v>265</v>
      </c>
      <c r="C83" s="337" t="s">
        <v>307</v>
      </c>
      <c r="D83" s="338">
        <v>510042</v>
      </c>
      <c r="E83" s="339" t="s">
        <v>306</v>
      </c>
      <c r="F83" s="340">
        <v>32</v>
      </c>
      <c r="G83" s="341">
        <v>40869.949999999997</v>
      </c>
      <c r="H83" s="340">
        <v>18</v>
      </c>
      <c r="I83" s="342">
        <v>24156.48</v>
      </c>
      <c r="J83" s="343">
        <f t="shared" si="19"/>
        <v>0.5625</v>
      </c>
      <c r="K83" s="344">
        <f t="shared" si="19"/>
        <v>0.5910572437695667</v>
      </c>
      <c r="L83" s="345" t="b">
        <f t="shared" si="20"/>
        <v>0</v>
      </c>
      <c r="M83" s="346" t="b">
        <f t="shared" si="21"/>
        <v>0</v>
      </c>
      <c r="N83" s="347">
        <f t="shared" si="22"/>
        <v>0</v>
      </c>
      <c r="O83" s="347">
        <f t="shared" si="22"/>
        <v>0</v>
      </c>
      <c r="P83" s="348">
        <f t="shared" si="23"/>
        <v>0</v>
      </c>
      <c r="Q83" s="340">
        <v>1878</v>
      </c>
      <c r="R83" s="341">
        <v>1452401.53</v>
      </c>
      <c r="S83" s="340">
        <v>1177</v>
      </c>
      <c r="T83" s="342">
        <v>917463.0199999999</v>
      </c>
      <c r="U83" s="349">
        <f t="shared" si="24"/>
        <v>0.626730564430245</v>
      </c>
      <c r="V83" s="350">
        <f t="shared" si="24"/>
        <v>0.63168689997180039</v>
      </c>
      <c r="W83" s="351" t="str">
        <f t="shared" si="25"/>
        <v>0.90</v>
      </c>
      <c r="X83" s="352" t="str">
        <f t="shared" si="26"/>
        <v>0.70%</v>
      </c>
      <c r="Y83" s="353">
        <f t="shared" si="27"/>
        <v>1059.3</v>
      </c>
      <c r="Z83" s="353">
        <f t="shared" si="27"/>
        <v>6422.2411399999992</v>
      </c>
      <c r="AA83" s="354">
        <f t="shared" si="28"/>
        <v>7481.5411399999994</v>
      </c>
      <c r="AB83" s="355">
        <f t="shared" si="29"/>
        <v>1910</v>
      </c>
      <c r="AC83" s="341">
        <f t="shared" si="29"/>
        <v>1493271.48</v>
      </c>
      <c r="AD83" s="340">
        <f t="shared" si="29"/>
        <v>1195</v>
      </c>
      <c r="AE83" s="341">
        <f t="shared" si="29"/>
        <v>941619.49999999988</v>
      </c>
      <c r="AF83" s="356">
        <f t="shared" si="30"/>
        <v>0.62565445026178013</v>
      </c>
      <c r="AG83" s="344">
        <f t="shared" si="30"/>
        <v>0.63057489050818805</v>
      </c>
      <c r="AH83" s="348">
        <f t="shared" si="31"/>
        <v>7481.5411399999994</v>
      </c>
    </row>
    <row r="84" spans="1:35" s="336" customFormat="1" ht="12.75">
      <c r="A84" s="317"/>
      <c r="B84" s="460" t="s">
        <v>265</v>
      </c>
      <c r="C84" s="357" t="s">
        <v>309</v>
      </c>
      <c r="D84" s="358">
        <v>502186</v>
      </c>
      <c r="E84" s="359" t="s">
        <v>308</v>
      </c>
      <c r="F84" s="340">
        <v>30</v>
      </c>
      <c r="G84" s="341">
        <v>44879.86</v>
      </c>
      <c r="H84" s="340">
        <v>19</v>
      </c>
      <c r="I84" s="342">
        <v>29456.23</v>
      </c>
      <c r="J84" s="343">
        <f t="shared" si="19"/>
        <v>0.6333333333333333</v>
      </c>
      <c r="K84" s="344">
        <f t="shared" si="19"/>
        <v>0.65633515790824659</v>
      </c>
      <c r="L84" s="345" t="b">
        <f t="shared" si="20"/>
        <v>0</v>
      </c>
      <c r="M84" s="346" t="b">
        <f t="shared" si="21"/>
        <v>0</v>
      </c>
      <c r="N84" s="347">
        <f t="shared" si="22"/>
        <v>0</v>
      </c>
      <c r="O84" s="347">
        <f t="shared" si="22"/>
        <v>0</v>
      </c>
      <c r="P84" s="348">
        <f t="shared" si="23"/>
        <v>0</v>
      </c>
      <c r="Q84" s="340">
        <v>1923</v>
      </c>
      <c r="R84" s="341">
        <v>1484552.47</v>
      </c>
      <c r="S84" s="340">
        <v>1227</v>
      </c>
      <c r="T84" s="342">
        <v>945519.53</v>
      </c>
      <c r="U84" s="349">
        <f t="shared" si="24"/>
        <v>0.63806552262090488</v>
      </c>
      <c r="V84" s="350">
        <f t="shared" si="24"/>
        <v>0.63690543049650516</v>
      </c>
      <c r="W84" s="351" t="str">
        <f t="shared" si="25"/>
        <v>0.90</v>
      </c>
      <c r="X84" s="352" t="str">
        <f t="shared" si="26"/>
        <v>0.70%</v>
      </c>
      <c r="Y84" s="353">
        <f t="shared" si="27"/>
        <v>1104.3</v>
      </c>
      <c r="Z84" s="353">
        <f t="shared" si="27"/>
        <v>6618.6367100000007</v>
      </c>
      <c r="AA84" s="354">
        <f t="shared" si="28"/>
        <v>7722.9367100000009</v>
      </c>
      <c r="AB84" s="355">
        <f t="shared" si="29"/>
        <v>1953</v>
      </c>
      <c r="AC84" s="341">
        <f t="shared" si="29"/>
        <v>1529432.33</v>
      </c>
      <c r="AD84" s="340">
        <f t="shared" si="29"/>
        <v>1246</v>
      </c>
      <c r="AE84" s="341">
        <f t="shared" si="29"/>
        <v>974975.76</v>
      </c>
      <c r="AF84" s="356">
        <f t="shared" si="30"/>
        <v>0.63799283154121866</v>
      </c>
      <c r="AG84" s="344">
        <f t="shared" si="30"/>
        <v>0.63747557892934037</v>
      </c>
      <c r="AH84" s="348">
        <f t="shared" si="31"/>
        <v>7722.9367100000009</v>
      </c>
    </row>
    <row r="85" spans="1:35" s="336" customFormat="1" ht="12.75">
      <c r="A85" s="317"/>
      <c r="B85" s="460" t="s">
        <v>265</v>
      </c>
      <c r="C85" s="357" t="s">
        <v>311</v>
      </c>
      <c r="D85" s="358">
        <v>512949</v>
      </c>
      <c r="E85" s="359" t="s">
        <v>310</v>
      </c>
      <c r="F85" s="340">
        <v>31</v>
      </c>
      <c r="G85" s="341">
        <v>50613.120000000003</v>
      </c>
      <c r="H85" s="340">
        <v>19</v>
      </c>
      <c r="I85" s="342">
        <v>33209.65</v>
      </c>
      <c r="J85" s="343">
        <f t="shared" si="19"/>
        <v>0.61290322580645162</v>
      </c>
      <c r="K85" s="344">
        <f t="shared" si="19"/>
        <v>0.65614706226369768</v>
      </c>
      <c r="L85" s="345" t="b">
        <f t="shared" si="20"/>
        <v>0</v>
      </c>
      <c r="M85" s="346" t="b">
        <f t="shared" si="21"/>
        <v>0</v>
      </c>
      <c r="N85" s="347">
        <f t="shared" si="22"/>
        <v>0</v>
      </c>
      <c r="O85" s="347">
        <f t="shared" si="22"/>
        <v>0</v>
      </c>
      <c r="P85" s="348">
        <f t="shared" si="23"/>
        <v>0</v>
      </c>
      <c r="Q85" s="340">
        <v>1918</v>
      </c>
      <c r="R85" s="342">
        <v>1478185.3599999999</v>
      </c>
      <c r="S85" s="340">
        <v>1288</v>
      </c>
      <c r="T85" s="342">
        <v>995450.71000000008</v>
      </c>
      <c r="U85" s="349">
        <f t="shared" si="24"/>
        <v>0.67153284671532842</v>
      </c>
      <c r="V85" s="350">
        <f t="shared" si="24"/>
        <v>0.673427526030971</v>
      </c>
      <c r="W85" s="351" t="str">
        <f t="shared" si="25"/>
        <v>1.10</v>
      </c>
      <c r="X85" s="352" t="str">
        <f t="shared" si="26"/>
        <v>0.80%</v>
      </c>
      <c r="Y85" s="353">
        <f t="shared" si="27"/>
        <v>1416.8000000000002</v>
      </c>
      <c r="Z85" s="353">
        <f t="shared" si="27"/>
        <v>7963.6056800000006</v>
      </c>
      <c r="AA85" s="354">
        <f t="shared" si="28"/>
        <v>9380.4056799999998</v>
      </c>
      <c r="AB85" s="355">
        <f t="shared" si="29"/>
        <v>1949</v>
      </c>
      <c r="AC85" s="341">
        <f t="shared" si="29"/>
        <v>1528798.48</v>
      </c>
      <c r="AD85" s="340">
        <f t="shared" si="29"/>
        <v>1307</v>
      </c>
      <c r="AE85" s="341">
        <f t="shared" si="29"/>
        <v>1028660.3600000001</v>
      </c>
      <c r="AF85" s="356">
        <f t="shared" si="30"/>
        <v>0.67060030785017954</v>
      </c>
      <c r="AG85" s="344">
        <f t="shared" si="30"/>
        <v>0.67285543088713706</v>
      </c>
      <c r="AH85" s="348">
        <f t="shared" si="31"/>
        <v>9380.4056799999998</v>
      </c>
    </row>
    <row r="86" spans="1:35" s="336" customFormat="1" ht="12.75">
      <c r="A86" s="317"/>
      <c r="B86" s="460" t="s">
        <v>265</v>
      </c>
      <c r="C86" s="357" t="s">
        <v>313</v>
      </c>
      <c r="D86" s="358">
        <v>509568</v>
      </c>
      <c r="E86" s="359" t="s">
        <v>312</v>
      </c>
      <c r="F86" s="340">
        <v>39</v>
      </c>
      <c r="G86" s="341">
        <v>57518.82</v>
      </c>
      <c r="H86" s="340">
        <v>36</v>
      </c>
      <c r="I86" s="342">
        <v>53938.6</v>
      </c>
      <c r="J86" s="343">
        <f t="shared" si="19"/>
        <v>0.92307692307692313</v>
      </c>
      <c r="K86" s="344">
        <f t="shared" si="19"/>
        <v>0.93775567718531083</v>
      </c>
      <c r="L86" s="345" t="str">
        <f t="shared" si="20"/>
        <v>1.00</v>
      </c>
      <c r="M86" s="346" t="str">
        <f t="shared" si="21"/>
        <v>0.44%</v>
      </c>
      <c r="N86" s="347">
        <f t="shared" si="22"/>
        <v>36</v>
      </c>
      <c r="O86" s="347">
        <f t="shared" si="22"/>
        <v>237.32984000000002</v>
      </c>
      <c r="P86" s="348">
        <f t="shared" si="23"/>
        <v>273.32983999999999</v>
      </c>
      <c r="Q86" s="340">
        <v>1872</v>
      </c>
      <c r="R86" s="342">
        <v>1454716.52</v>
      </c>
      <c r="S86" s="340">
        <v>1142</v>
      </c>
      <c r="T86" s="342">
        <v>905781.96000000008</v>
      </c>
      <c r="U86" s="349">
        <f t="shared" si="24"/>
        <v>0.6100427350427351</v>
      </c>
      <c r="V86" s="350">
        <f t="shared" si="24"/>
        <v>0.6226518689703201</v>
      </c>
      <c r="W86" s="351" t="b">
        <f t="shared" si="25"/>
        <v>0</v>
      </c>
      <c r="X86" s="352" t="b">
        <f t="shared" si="26"/>
        <v>0</v>
      </c>
      <c r="Y86" s="353">
        <f t="shared" si="27"/>
        <v>0</v>
      </c>
      <c r="Z86" s="353">
        <f t="shared" si="27"/>
        <v>0</v>
      </c>
      <c r="AA86" s="354">
        <f t="shared" si="28"/>
        <v>0</v>
      </c>
      <c r="AB86" s="355">
        <f t="shared" si="29"/>
        <v>1911</v>
      </c>
      <c r="AC86" s="341">
        <f t="shared" si="29"/>
        <v>1512235.34</v>
      </c>
      <c r="AD86" s="340">
        <f t="shared" si="29"/>
        <v>1178</v>
      </c>
      <c r="AE86" s="341">
        <f t="shared" si="29"/>
        <v>959720.56</v>
      </c>
      <c r="AF86" s="356">
        <f t="shared" si="30"/>
        <v>0.61643118785975926</v>
      </c>
      <c r="AG86" s="344">
        <f t="shared" si="30"/>
        <v>0.63463704002579391</v>
      </c>
      <c r="AH86" s="348">
        <f t="shared" si="31"/>
        <v>273.32983999999999</v>
      </c>
    </row>
    <row r="87" spans="1:35" s="336" customFormat="1" ht="12.75">
      <c r="A87" s="317"/>
      <c r="B87" s="461" t="s">
        <v>265</v>
      </c>
      <c r="C87" s="368" t="s">
        <v>923</v>
      </c>
      <c r="D87" s="369">
        <v>537635</v>
      </c>
      <c r="E87" s="370" t="s">
        <v>924</v>
      </c>
      <c r="F87" s="371">
        <v>31</v>
      </c>
      <c r="G87" s="372">
        <v>58713.46</v>
      </c>
      <c r="H87" s="371">
        <v>19</v>
      </c>
      <c r="I87" s="373">
        <v>44819.28</v>
      </c>
      <c r="J87" s="374">
        <f t="shared" si="19"/>
        <v>0.61290322580645162</v>
      </c>
      <c r="K87" s="375">
        <f t="shared" si="19"/>
        <v>0.7633561367359375</v>
      </c>
      <c r="L87" s="376" t="b">
        <f t="shared" si="20"/>
        <v>0</v>
      </c>
      <c r="M87" s="377" t="str">
        <f t="shared" si="21"/>
        <v>0.24%</v>
      </c>
      <c r="N87" s="347">
        <f t="shared" si="22"/>
        <v>0</v>
      </c>
      <c r="O87" s="347">
        <f t="shared" si="22"/>
        <v>107.56627199999998</v>
      </c>
      <c r="P87" s="348">
        <f t="shared" si="23"/>
        <v>107.56627199999998</v>
      </c>
      <c r="Q87" s="378">
        <v>1873</v>
      </c>
      <c r="R87" s="373">
        <v>1440710.3499999999</v>
      </c>
      <c r="S87" s="371">
        <v>1306</v>
      </c>
      <c r="T87" s="373">
        <v>1006171.6100000001</v>
      </c>
      <c r="U87" s="349">
        <f t="shared" si="24"/>
        <v>0.69727709556860651</v>
      </c>
      <c r="V87" s="350">
        <f t="shared" si="24"/>
        <v>0.69838577199087948</v>
      </c>
      <c r="W87" s="351" t="str">
        <f t="shared" si="25"/>
        <v>1.25</v>
      </c>
      <c r="X87" s="352" t="str">
        <f t="shared" si="26"/>
        <v>1.00%</v>
      </c>
      <c r="Y87" s="353">
        <f t="shared" si="27"/>
        <v>1632.5</v>
      </c>
      <c r="Z87" s="353">
        <f t="shared" si="27"/>
        <v>10061.716100000001</v>
      </c>
      <c r="AA87" s="354">
        <f t="shared" si="28"/>
        <v>11694.216100000001</v>
      </c>
      <c r="AB87" s="379">
        <f t="shared" si="29"/>
        <v>1904</v>
      </c>
      <c r="AC87" s="372">
        <f t="shared" si="29"/>
        <v>1499423.8099999998</v>
      </c>
      <c r="AD87" s="371">
        <f t="shared" si="29"/>
        <v>1325</v>
      </c>
      <c r="AE87" s="372">
        <f t="shared" si="29"/>
        <v>1050990.8900000001</v>
      </c>
      <c r="AF87" s="380">
        <f t="shared" si="30"/>
        <v>0.69590336134453779</v>
      </c>
      <c r="AG87" s="375">
        <f t="shared" si="30"/>
        <v>0.70092983917602336</v>
      </c>
      <c r="AH87" s="381">
        <f t="shared" si="31"/>
        <v>11801.782372000001</v>
      </c>
    </row>
    <row r="88" spans="1:35" s="336" customFormat="1" ht="12.75">
      <c r="A88" s="382"/>
      <c r="B88" s="462" t="s">
        <v>925</v>
      </c>
      <c r="C88" s="383"/>
      <c r="D88" s="384"/>
      <c r="E88" s="385"/>
      <c r="F88" s="386">
        <f>SUM(F14:F87)</f>
        <v>2257</v>
      </c>
      <c r="G88" s="387">
        <f>SUM(G14:G87)</f>
        <v>3463445.7999999993</v>
      </c>
      <c r="H88" s="388">
        <f>SUM(H14:H87)</f>
        <v>1588</v>
      </c>
      <c r="I88" s="387">
        <f>SUM(I14:I87)</f>
        <v>2498438.3699999992</v>
      </c>
      <c r="J88" s="389">
        <f t="shared" si="19"/>
        <v>0.70358883473637568</v>
      </c>
      <c r="K88" s="390">
        <f t="shared" si="19"/>
        <v>0.72137360140008533</v>
      </c>
      <c r="L88" s="391" t="b">
        <f t="shared" si="20"/>
        <v>0</v>
      </c>
      <c r="M88" s="392" t="b">
        <f t="shared" si="21"/>
        <v>0</v>
      </c>
      <c r="N88" s="393">
        <f>SUM(N14:N87)</f>
        <v>523.90000000000009</v>
      </c>
      <c r="O88" s="393">
        <f>SUM(O14:O87)</f>
        <v>5051.2477770000014</v>
      </c>
      <c r="P88" s="393">
        <f>SUM(P14:P87)</f>
        <v>5575.1477770000001</v>
      </c>
      <c r="Q88" s="394">
        <v>139778</v>
      </c>
      <c r="R88" s="387">
        <v>108190276.28000003</v>
      </c>
      <c r="S88" s="388">
        <v>91332</v>
      </c>
      <c r="T88" s="387">
        <v>70811725.49000001</v>
      </c>
      <c r="U88" s="389">
        <f t="shared" si="24"/>
        <v>0.65340754625191377</v>
      </c>
      <c r="V88" s="390">
        <f t="shared" si="24"/>
        <v>0.6545109960412423</v>
      </c>
      <c r="W88" s="391" t="str">
        <f t="shared" si="25"/>
        <v>0.90</v>
      </c>
      <c r="X88" s="392" t="str">
        <f t="shared" si="26"/>
        <v>0.70%</v>
      </c>
      <c r="Y88" s="393">
        <f t="shared" ref="Y88:AE88" si="32">SUM(Y14:Y87)</f>
        <v>85755.749999999985</v>
      </c>
      <c r="Z88" s="393">
        <f t="shared" si="32"/>
        <v>473185.9407549997</v>
      </c>
      <c r="AA88" s="393">
        <f>SUM(AA14:AA87)-0.01</f>
        <v>558941.6807550001</v>
      </c>
      <c r="AB88" s="394">
        <f t="shared" si="32"/>
        <v>142035</v>
      </c>
      <c r="AC88" s="387">
        <f t="shared" si="32"/>
        <v>111653722.08</v>
      </c>
      <c r="AD88" s="388">
        <f t="shared" si="32"/>
        <v>92920</v>
      </c>
      <c r="AE88" s="387">
        <f t="shared" si="32"/>
        <v>73310163.859999985</v>
      </c>
      <c r="AF88" s="389">
        <f t="shared" si="30"/>
        <v>0.65420494948428209</v>
      </c>
      <c r="AG88" s="390">
        <f t="shared" si="30"/>
        <v>0.65658504252525662</v>
      </c>
      <c r="AH88" s="395">
        <f>SUM(AH14:AH87)-0.01</f>
        <v>564516.82853200007</v>
      </c>
      <c r="AI88" s="396"/>
    </row>
    <row r="91" spans="1:35">
      <c r="B91" s="8" t="s">
        <v>1011</v>
      </c>
    </row>
    <row r="93" spans="1:35" s="398" customFormat="1">
      <c r="B93" s="463"/>
    </row>
    <row r="95" spans="1:35" s="14" customFormat="1" ht="21">
      <c r="B95" s="24" t="s">
        <v>340</v>
      </c>
      <c r="C95" s="24" t="s">
        <v>368</v>
      </c>
      <c r="D95" s="24" t="s">
        <v>369</v>
      </c>
      <c r="E95" s="24" t="s">
        <v>401</v>
      </c>
      <c r="F95" s="24" t="s">
        <v>836</v>
      </c>
      <c r="G95" s="24" t="s">
        <v>39</v>
      </c>
      <c r="I95" s="15"/>
    </row>
    <row r="96" spans="1:35" ht="21">
      <c r="B96" s="24" t="s">
        <v>370</v>
      </c>
      <c r="C96" s="25" t="s">
        <v>321</v>
      </c>
      <c r="D96" s="25" t="s">
        <v>320</v>
      </c>
      <c r="E96" s="25"/>
      <c r="F96" s="399"/>
      <c r="G96" s="399"/>
    </row>
    <row r="97" spans="1:7" ht="21">
      <c r="B97" s="24" t="s">
        <v>371</v>
      </c>
      <c r="C97" s="25" t="s">
        <v>167</v>
      </c>
      <c r="D97" s="25" t="s">
        <v>315</v>
      </c>
      <c r="E97" s="25"/>
      <c r="F97" s="399"/>
      <c r="G97" s="399"/>
    </row>
    <row r="98" spans="1:7" ht="21">
      <c r="B98" s="24" t="s">
        <v>372</v>
      </c>
      <c r="C98" s="25" t="s">
        <v>168</v>
      </c>
      <c r="D98" s="25" t="s">
        <v>316</v>
      </c>
      <c r="E98" s="92" t="s">
        <v>146</v>
      </c>
      <c r="F98" s="16" t="s">
        <v>1013</v>
      </c>
      <c r="G98" s="399"/>
    </row>
    <row r="99" spans="1:7" ht="42">
      <c r="B99" s="24" t="s">
        <v>373</v>
      </c>
      <c r="C99" s="25" t="s">
        <v>926</v>
      </c>
      <c r="D99" s="25" t="s">
        <v>318</v>
      </c>
      <c r="E99" s="16" t="s">
        <v>319</v>
      </c>
      <c r="F99" s="16" t="s">
        <v>1014</v>
      </c>
      <c r="G99" s="399"/>
    </row>
    <row r="100" spans="1:7" ht="21">
      <c r="B100" s="24" t="s">
        <v>374</v>
      </c>
      <c r="C100" s="25" t="s">
        <v>910</v>
      </c>
      <c r="D100" s="25" t="s">
        <v>317</v>
      </c>
      <c r="E100" s="16" t="s">
        <v>146</v>
      </c>
      <c r="G100" s="399"/>
    </row>
    <row r="101" spans="1:7" ht="21">
      <c r="B101" s="24" t="s">
        <v>375</v>
      </c>
      <c r="C101" s="25" t="s">
        <v>169</v>
      </c>
      <c r="D101" s="25" t="s">
        <v>138</v>
      </c>
      <c r="E101" s="16" t="s">
        <v>1012</v>
      </c>
      <c r="F101" s="399"/>
      <c r="G101" s="399"/>
    </row>
    <row r="102" spans="1:7" ht="21" customHeight="1">
      <c r="B102" s="522" t="s">
        <v>927</v>
      </c>
      <c r="C102" s="523"/>
      <c r="D102" s="523"/>
      <c r="E102" s="523"/>
      <c r="F102" s="523"/>
      <c r="G102" s="524"/>
    </row>
    <row r="103" spans="1:7" ht="24.75" customHeight="1">
      <c r="A103" s="451"/>
      <c r="B103" s="24" t="s">
        <v>376</v>
      </c>
      <c r="C103" s="402" t="s">
        <v>928</v>
      </c>
      <c r="D103" s="402" t="s">
        <v>929</v>
      </c>
      <c r="E103" s="449" t="s">
        <v>1015</v>
      </c>
      <c r="F103" s="452"/>
      <c r="G103" s="403"/>
    </row>
    <row r="104" spans="1:7" ht="21">
      <c r="B104" s="24" t="s">
        <v>676</v>
      </c>
      <c r="C104" s="25" t="s">
        <v>930</v>
      </c>
      <c r="D104" s="25" t="s">
        <v>931</v>
      </c>
      <c r="E104" s="25" t="s">
        <v>1016</v>
      </c>
      <c r="F104" s="399"/>
      <c r="G104" s="399"/>
    </row>
    <row r="105" spans="1:7" ht="42">
      <c r="B105" s="24" t="s">
        <v>377</v>
      </c>
      <c r="C105" s="25" t="s">
        <v>932</v>
      </c>
      <c r="D105" s="25" t="s">
        <v>933</v>
      </c>
      <c r="E105" s="25" t="s">
        <v>1017</v>
      </c>
      <c r="F105" s="399"/>
      <c r="G105" s="399"/>
    </row>
    <row r="106" spans="1:7" ht="42">
      <c r="B106" s="24" t="s">
        <v>379</v>
      </c>
      <c r="C106" s="25" t="s">
        <v>934</v>
      </c>
      <c r="D106" s="25" t="s">
        <v>935</v>
      </c>
      <c r="E106" s="25" t="s">
        <v>1018</v>
      </c>
      <c r="F106" s="399"/>
      <c r="G106" s="399"/>
    </row>
    <row r="107" spans="1:7" ht="42">
      <c r="B107" s="24" t="s">
        <v>677</v>
      </c>
      <c r="C107" s="25" t="s">
        <v>936</v>
      </c>
      <c r="D107" s="25" t="s">
        <v>1019</v>
      </c>
      <c r="E107" s="25" t="s">
        <v>1024</v>
      </c>
      <c r="F107" s="399"/>
      <c r="G107" s="399"/>
    </row>
    <row r="108" spans="1:7" ht="42">
      <c r="B108" s="24" t="s">
        <v>381</v>
      </c>
      <c r="C108" s="25" t="s">
        <v>937</v>
      </c>
      <c r="D108" s="25" t="s">
        <v>1020</v>
      </c>
      <c r="E108" s="25" t="s">
        <v>1025</v>
      </c>
      <c r="F108" s="399"/>
      <c r="G108" s="399"/>
    </row>
    <row r="109" spans="1:7" s="51" customFormat="1" ht="84">
      <c r="B109" s="84" t="s">
        <v>678</v>
      </c>
      <c r="C109" s="32" t="s">
        <v>938</v>
      </c>
      <c r="D109" s="32" t="s">
        <v>939</v>
      </c>
      <c r="E109" s="32" t="s">
        <v>1021</v>
      </c>
      <c r="F109" s="178" t="s">
        <v>1026</v>
      </c>
      <c r="G109" s="450"/>
    </row>
    <row r="110" spans="1:7" s="51" customFormat="1" ht="84">
      <c r="B110" s="84" t="s">
        <v>382</v>
      </c>
      <c r="C110" s="32" t="s">
        <v>940</v>
      </c>
      <c r="D110" s="32" t="s">
        <v>941</v>
      </c>
      <c r="E110" s="32" t="s">
        <v>1021</v>
      </c>
      <c r="F110" s="178" t="s">
        <v>1027</v>
      </c>
      <c r="G110" s="450"/>
    </row>
    <row r="111" spans="1:7" ht="63">
      <c r="B111" s="24" t="s">
        <v>383</v>
      </c>
      <c r="C111" s="25" t="s">
        <v>942</v>
      </c>
      <c r="D111" s="402" t="s">
        <v>1022</v>
      </c>
      <c r="E111" s="32" t="s">
        <v>1028</v>
      </c>
      <c r="F111" s="399"/>
      <c r="G111" s="399"/>
    </row>
    <row r="112" spans="1:7" ht="63">
      <c r="B112" s="24" t="s">
        <v>384</v>
      </c>
      <c r="C112" s="25" t="s">
        <v>943</v>
      </c>
      <c r="D112" s="402" t="s">
        <v>1023</v>
      </c>
      <c r="E112" s="32" t="s">
        <v>1029</v>
      </c>
      <c r="F112" s="399"/>
      <c r="G112" s="399"/>
    </row>
    <row r="113" spans="2:7" ht="42">
      <c r="B113" s="24" t="s">
        <v>385</v>
      </c>
      <c r="C113" s="25" t="s">
        <v>944</v>
      </c>
      <c r="D113" s="25" t="s">
        <v>951</v>
      </c>
      <c r="E113" s="25" t="s">
        <v>1030</v>
      </c>
      <c r="F113" s="399"/>
      <c r="G113" s="399"/>
    </row>
    <row r="114" spans="2:7" ht="21" customHeight="1">
      <c r="B114" s="522" t="s">
        <v>945</v>
      </c>
      <c r="C114" s="523"/>
      <c r="D114" s="523"/>
      <c r="E114" s="523"/>
      <c r="F114" s="523"/>
      <c r="G114" s="524"/>
    </row>
    <row r="115" spans="2:7" ht="21">
      <c r="B115" s="24" t="s">
        <v>386</v>
      </c>
      <c r="C115" s="25" t="s">
        <v>946</v>
      </c>
      <c r="D115" s="25" t="s">
        <v>929</v>
      </c>
      <c r="E115" s="449" t="s">
        <v>1015</v>
      </c>
      <c r="F115" s="452"/>
      <c r="G115" s="399"/>
    </row>
    <row r="116" spans="2:7" ht="21">
      <c r="B116" s="24" t="s">
        <v>387</v>
      </c>
      <c r="C116" s="25" t="s">
        <v>930</v>
      </c>
      <c r="D116" s="25" t="s">
        <v>931</v>
      </c>
      <c r="E116" s="402" t="s">
        <v>1016</v>
      </c>
      <c r="F116" s="399"/>
      <c r="G116" s="399"/>
    </row>
    <row r="117" spans="2:7" ht="42">
      <c r="B117" s="24" t="s">
        <v>388</v>
      </c>
      <c r="C117" s="25" t="s">
        <v>932</v>
      </c>
      <c r="D117" s="25" t="s">
        <v>933</v>
      </c>
      <c r="E117" s="402" t="s">
        <v>1017</v>
      </c>
      <c r="F117" s="399"/>
      <c r="G117" s="399"/>
    </row>
    <row r="118" spans="2:7" ht="42">
      <c r="B118" s="24" t="s">
        <v>389</v>
      </c>
      <c r="C118" s="25" t="s">
        <v>934</v>
      </c>
      <c r="D118" s="25" t="s">
        <v>935</v>
      </c>
      <c r="E118" s="402" t="s">
        <v>1018</v>
      </c>
      <c r="F118" s="399"/>
      <c r="G118" s="399"/>
    </row>
    <row r="119" spans="2:7" ht="42">
      <c r="B119" s="24" t="s">
        <v>390</v>
      </c>
      <c r="C119" s="25" t="s">
        <v>936</v>
      </c>
      <c r="D119" s="25" t="s">
        <v>955</v>
      </c>
      <c r="E119" s="402" t="s">
        <v>1024</v>
      </c>
      <c r="F119" s="399"/>
      <c r="G119" s="399"/>
    </row>
    <row r="120" spans="2:7" ht="42">
      <c r="B120" s="24" t="s">
        <v>391</v>
      </c>
      <c r="C120" s="25" t="s">
        <v>937</v>
      </c>
      <c r="D120" s="25" t="s">
        <v>954</v>
      </c>
      <c r="E120" s="402" t="s">
        <v>1025</v>
      </c>
      <c r="F120" s="399"/>
      <c r="G120" s="399"/>
    </row>
    <row r="121" spans="2:7" s="51" customFormat="1" ht="84">
      <c r="B121" s="84" t="s">
        <v>392</v>
      </c>
      <c r="C121" s="32" t="s">
        <v>938</v>
      </c>
      <c r="D121" s="32" t="s">
        <v>939</v>
      </c>
      <c r="E121" s="32" t="s">
        <v>1021</v>
      </c>
      <c r="F121" s="178" t="s">
        <v>1026</v>
      </c>
      <c r="G121" s="450"/>
    </row>
    <row r="122" spans="2:7" s="51" customFormat="1" ht="84">
      <c r="B122" s="84" t="s">
        <v>393</v>
      </c>
      <c r="C122" s="32" t="s">
        <v>940</v>
      </c>
      <c r="D122" s="32" t="s">
        <v>941</v>
      </c>
      <c r="E122" s="32" t="s">
        <v>1021</v>
      </c>
      <c r="F122" s="178" t="s">
        <v>1027</v>
      </c>
      <c r="G122" s="450"/>
    </row>
    <row r="123" spans="2:7" ht="63">
      <c r="B123" s="24" t="s">
        <v>394</v>
      </c>
      <c r="C123" s="25" t="s">
        <v>942</v>
      </c>
      <c r="D123" s="25" t="s">
        <v>953</v>
      </c>
      <c r="E123" s="32" t="s">
        <v>1028</v>
      </c>
      <c r="F123" s="399"/>
      <c r="G123" s="399"/>
    </row>
    <row r="124" spans="2:7" ht="63">
      <c r="B124" s="24" t="s">
        <v>395</v>
      </c>
      <c r="C124" s="25" t="s">
        <v>943</v>
      </c>
      <c r="D124" s="25" t="s">
        <v>952</v>
      </c>
      <c r="E124" s="32" t="s">
        <v>1029</v>
      </c>
      <c r="F124" s="399"/>
      <c r="G124" s="399"/>
    </row>
    <row r="125" spans="2:7" ht="42">
      <c r="B125" s="24" t="s">
        <v>396</v>
      </c>
      <c r="C125" s="25" t="s">
        <v>947</v>
      </c>
      <c r="D125" s="25" t="s">
        <v>951</v>
      </c>
      <c r="E125" s="402" t="s">
        <v>1030</v>
      </c>
      <c r="F125" s="399"/>
      <c r="G125" s="399"/>
    </row>
    <row r="126" spans="2:7" ht="21" customHeight="1">
      <c r="B126" s="522" t="s">
        <v>948</v>
      </c>
      <c r="C126" s="523"/>
      <c r="D126" s="523"/>
      <c r="E126" s="523"/>
      <c r="F126" s="523"/>
      <c r="G126" s="524"/>
    </row>
    <row r="127" spans="2:7" ht="21">
      <c r="B127" s="24" t="s">
        <v>397</v>
      </c>
      <c r="C127" s="25" t="s">
        <v>946</v>
      </c>
      <c r="D127" s="25" t="s">
        <v>929</v>
      </c>
      <c r="E127" s="25"/>
      <c r="F127" s="399"/>
      <c r="G127" s="399"/>
    </row>
    <row r="128" spans="2:7" ht="21">
      <c r="B128" s="24" t="s">
        <v>680</v>
      </c>
      <c r="C128" s="25" t="s">
        <v>930</v>
      </c>
      <c r="D128" s="25" t="s">
        <v>931</v>
      </c>
      <c r="E128" s="25"/>
      <c r="F128" s="399"/>
      <c r="G128" s="399"/>
    </row>
    <row r="129" spans="2:7" ht="42">
      <c r="B129" s="24" t="s">
        <v>681</v>
      </c>
      <c r="C129" s="25" t="s">
        <v>932</v>
      </c>
      <c r="D129" s="25" t="s">
        <v>933</v>
      </c>
      <c r="E129" s="25"/>
      <c r="F129" s="399"/>
      <c r="G129" s="399"/>
    </row>
    <row r="130" spans="2:7" ht="42">
      <c r="B130" s="24" t="s">
        <v>682</v>
      </c>
      <c r="C130" s="25" t="s">
        <v>934</v>
      </c>
      <c r="D130" s="25" t="s">
        <v>935</v>
      </c>
      <c r="E130" s="25"/>
      <c r="F130" s="399"/>
      <c r="G130" s="399"/>
    </row>
    <row r="131" spans="2:7" ht="42">
      <c r="B131" s="24" t="s">
        <v>683</v>
      </c>
      <c r="C131" s="25" t="s">
        <v>936</v>
      </c>
      <c r="D131" s="25" t="s">
        <v>955</v>
      </c>
      <c r="E131" s="25"/>
      <c r="F131" s="399"/>
      <c r="G131" s="399"/>
    </row>
    <row r="132" spans="2:7" ht="42">
      <c r="B132" s="24" t="s">
        <v>684</v>
      </c>
      <c r="C132" s="25" t="s">
        <v>937</v>
      </c>
      <c r="D132" s="25" t="s">
        <v>954</v>
      </c>
      <c r="E132" s="25"/>
      <c r="F132" s="399"/>
      <c r="G132" s="399"/>
    </row>
    <row r="133" spans="2:7" ht="42">
      <c r="B133" s="24" t="s">
        <v>685</v>
      </c>
      <c r="C133" s="25" t="s">
        <v>949</v>
      </c>
      <c r="D133" s="25" t="s">
        <v>950</v>
      </c>
      <c r="E133" s="25"/>
      <c r="F133" s="399"/>
      <c r="G133" s="399"/>
    </row>
  </sheetData>
  <mergeCells count="22">
    <mergeCell ref="AF12:AG12"/>
    <mergeCell ref="C12:E12"/>
    <mergeCell ref="F12:G12"/>
    <mergeCell ref="H12:I12"/>
    <mergeCell ref="J12:K12"/>
    <mergeCell ref="L12:P12"/>
    <mergeCell ref="Q12:R12"/>
    <mergeCell ref="S12:T12"/>
    <mergeCell ref="U12:V12"/>
    <mergeCell ref="W12:AA12"/>
    <mergeCell ref="AB12:AC12"/>
    <mergeCell ref="AD12:AE12"/>
    <mergeCell ref="AB10:AH10"/>
    <mergeCell ref="C11:E11"/>
    <mergeCell ref="F11:P11"/>
    <mergeCell ref="Q11:AA11"/>
    <mergeCell ref="AB11:AH11"/>
    <mergeCell ref="B114:G114"/>
    <mergeCell ref="B126:G126"/>
    <mergeCell ref="B102:G102"/>
    <mergeCell ref="F10:P10"/>
    <mergeCell ref="Q10:AA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2" workbookViewId="0">
      <selection activeCell="E33" sqref="E33"/>
    </sheetView>
  </sheetViews>
  <sheetFormatPr defaultColWidth="9" defaultRowHeight="15"/>
  <cols>
    <col min="1" max="1" width="19.7109375" style="51" customWidth="1"/>
    <col min="2" max="2" width="15.42578125" style="51" customWidth="1"/>
    <col min="3" max="3" width="12.85546875" style="51" customWidth="1"/>
    <col min="4" max="4" width="40.140625" style="51" customWidth="1"/>
    <col min="5" max="5" width="9" style="51"/>
    <col min="6" max="6" width="43" style="51" customWidth="1"/>
    <col min="7" max="7" width="28.7109375" style="51" customWidth="1"/>
    <col min="8" max="16384" width="9" style="51"/>
  </cols>
  <sheetData>
    <row r="1" spans="1:2" ht="31.5">
      <c r="B1" s="466" t="s">
        <v>448</v>
      </c>
    </row>
    <row r="10" spans="1:2" s="52" customFormat="1"/>
    <row r="11" spans="1:2" s="52" customFormat="1">
      <c r="A11" s="467"/>
    </row>
    <row r="12" spans="1:2" s="52" customFormat="1">
      <c r="A12" s="467"/>
    </row>
    <row r="13" spans="1:2" s="52" customFormat="1">
      <c r="A13" s="467"/>
    </row>
    <row r="14" spans="1:2" s="52" customFormat="1">
      <c r="A14" s="467"/>
    </row>
    <row r="15" spans="1:2" s="52" customFormat="1">
      <c r="A15" s="467"/>
    </row>
    <row r="16" spans="1:2" s="52" customFormat="1">
      <c r="A16" s="467"/>
    </row>
    <row r="17" spans="1:7" s="52" customFormat="1">
      <c r="A17" s="467"/>
    </row>
    <row r="18" spans="1:7" s="52" customFormat="1">
      <c r="A18" s="467"/>
    </row>
    <row r="19" spans="1:7" s="52" customFormat="1">
      <c r="A19" s="467"/>
    </row>
    <row r="20" spans="1:7" s="52" customFormat="1">
      <c r="A20" s="467"/>
    </row>
    <row r="21" spans="1:7" s="52" customFormat="1">
      <c r="A21" s="467"/>
    </row>
    <row r="22" spans="1:7" s="52" customFormat="1">
      <c r="A22" s="467"/>
    </row>
    <row r="23" spans="1:7" s="52" customFormat="1">
      <c r="A23" s="467"/>
    </row>
    <row r="24" spans="1:7" s="52" customFormat="1">
      <c r="A24" s="467"/>
    </row>
    <row r="25" spans="1:7" s="52" customFormat="1">
      <c r="A25" s="467"/>
    </row>
    <row r="26" spans="1:7" s="52" customFormat="1">
      <c r="A26" s="467"/>
    </row>
    <row r="27" spans="1:7" s="52" customFormat="1"/>
    <row r="28" spans="1:7" ht="21">
      <c r="A28" s="464" t="s">
        <v>340</v>
      </c>
      <c r="B28" s="84" t="s">
        <v>341</v>
      </c>
      <c r="C28" s="84" t="s">
        <v>342</v>
      </c>
      <c r="D28" s="84" t="s">
        <v>343</v>
      </c>
      <c r="E28" s="465" t="s">
        <v>8</v>
      </c>
      <c r="F28" s="75" t="s">
        <v>785</v>
      </c>
      <c r="G28" s="27" t="s">
        <v>836</v>
      </c>
    </row>
    <row r="29" spans="1:7" ht="42">
      <c r="A29" s="464" t="s">
        <v>414</v>
      </c>
      <c r="B29" s="32" t="s">
        <v>67</v>
      </c>
      <c r="C29" s="84" t="s">
        <v>348</v>
      </c>
      <c r="D29" s="32" t="s">
        <v>418</v>
      </c>
      <c r="E29" s="468" t="s">
        <v>11</v>
      </c>
      <c r="F29" s="78" t="s">
        <v>830</v>
      </c>
      <c r="G29" s="78"/>
    </row>
    <row r="30" spans="1:7" ht="42">
      <c r="A30" s="108" t="s">
        <v>415</v>
      </c>
      <c r="B30" s="32" t="s">
        <v>97</v>
      </c>
      <c r="C30" s="84" t="s">
        <v>345</v>
      </c>
      <c r="D30" s="32" t="s">
        <v>140</v>
      </c>
      <c r="E30" s="78" t="s">
        <v>17</v>
      </c>
      <c r="F30" s="78" t="s">
        <v>147</v>
      </c>
      <c r="G30" s="78"/>
    </row>
    <row r="31" spans="1:7" ht="21">
      <c r="A31" s="108" t="s">
        <v>416</v>
      </c>
      <c r="B31" s="32" t="s">
        <v>98</v>
      </c>
      <c r="C31" s="84" t="s">
        <v>345</v>
      </c>
      <c r="D31" s="32" t="s">
        <v>141</v>
      </c>
      <c r="E31" s="78" t="s">
        <v>17</v>
      </c>
      <c r="F31" s="78" t="s">
        <v>148</v>
      </c>
      <c r="G31" s="78"/>
    </row>
    <row r="32" spans="1:7" ht="21">
      <c r="A32" s="108" t="s">
        <v>417</v>
      </c>
      <c r="B32" s="32" t="s">
        <v>99</v>
      </c>
      <c r="C32" s="84" t="s">
        <v>345</v>
      </c>
      <c r="D32" s="32" t="s">
        <v>142</v>
      </c>
      <c r="E32" s="78" t="s">
        <v>17</v>
      </c>
      <c r="F32" s="78" t="s">
        <v>149</v>
      </c>
      <c r="G32" s="78"/>
    </row>
    <row r="33" spans="1:7" ht="21">
      <c r="A33" s="108">
        <v>5</v>
      </c>
      <c r="B33" s="32" t="s">
        <v>129</v>
      </c>
      <c r="C33" s="84" t="s">
        <v>345</v>
      </c>
      <c r="D33" s="32" t="s">
        <v>378</v>
      </c>
      <c r="E33" s="78" t="s">
        <v>11</v>
      </c>
      <c r="F33" s="78"/>
      <c r="G33" s="78"/>
    </row>
    <row r="34" spans="1:7" ht="21">
      <c r="A34" s="108">
        <v>6</v>
      </c>
      <c r="B34" s="78" t="s">
        <v>70</v>
      </c>
      <c r="C34" s="405" t="s">
        <v>348</v>
      </c>
      <c r="D34" s="78" t="s">
        <v>139</v>
      </c>
      <c r="E34" s="32" t="s">
        <v>17</v>
      </c>
      <c r="F34" s="73" t="s">
        <v>961</v>
      </c>
      <c r="G34" s="29" t="s">
        <v>849</v>
      </c>
    </row>
    <row r="35" spans="1:7" ht="42">
      <c r="A35" s="108">
        <v>7</v>
      </c>
      <c r="B35" s="32" t="s">
        <v>412</v>
      </c>
      <c r="C35" s="84" t="s">
        <v>348</v>
      </c>
      <c r="D35" s="32" t="s">
        <v>349</v>
      </c>
      <c r="E35" s="32" t="s">
        <v>17</v>
      </c>
      <c r="F35" s="78" t="s">
        <v>145</v>
      </c>
      <c r="G35" s="78"/>
    </row>
    <row r="36" spans="1:7" ht="42">
      <c r="A36" s="450"/>
      <c r="B36" s="32" t="s">
        <v>413</v>
      </c>
      <c r="C36" s="84" t="s">
        <v>348</v>
      </c>
      <c r="D36" s="32" t="s">
        <v>419</v>
      </c>
      <c r="E36" s="32" t="s">
        <v>17</v>
      </c>
      <c r="F36" s="78" t="s">
        <v>851</v>
      </c>
      <c r="G36" s="78" t="s">
        <v>965</v>
      </c>
    </row>
    <row r="38" spans="1:7" ht="15.75" thickBot="1"/>
    <row r="39" spans="1:7" ht="21.75" thickBot="1">
      <c r="A39" s="111" t="s">
        <v>358</v>
      </c>
      <c r="B39" s="112" t="s">
        <v>343</v>
      </c>
    </row>
    <row r="40" spans="1:7" ht="42.75" thickBot="1">
      <c r="A40" s="113" t="s">
        <v>359</v>
      </c>
      <c r="B40" s="114" t="s">
        <v>778</v>
      </c>
    </row>
    <row r="41" spans="1:7" ht="42.75" thickBot="1">
      <c r="A41" s="113" t="s">
        <v>360</v>
      </c>
      <c r="B41" s="114" t="s">
        <v>778</v>
      </c>
    </row>
    <row r="42" spans="1:7" ht="21.75" thickBot="1">
      <c r="A42" s="113" t="s">
        <v>361</v>
      </c>
      <c r="B42" s="114" t="s">
        <v>362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7"/>
  <sheetViews>
    <sheetView tabSelected="1" topLeftCell="A67" zoomScaleNormal="100" workbookViewId="0">
      <selection activeCell="A76" sqref="A76"/>
    </sheetView>
  </sheetViews>
  <sheetFormatPr defaultColWidth="9" defaultRowHeight="21"/>
  <cols>
    <col min="1" max="1" width="18" style="38" customWidth="1"/>
    <col min="2" max="2" width="13.85546875" style="38" customWidth="1"/>
    <col min="3" max="3" width="28.28515625" style="28" customWidth="1"/>
    <col min="4" max="4" width="35.7109375" style="28" customWidth="1"/>
    <col min="5" max="5" width="30.28515625" style="28" customWidth="1"/>
    <col min="6" max="6" width="23.140625" style="28" customWidth="1"/>
    <col min="7" max="7" width="6.42578125" style="28" bestFit="1" customWidth="1"/>
    <col min="8" max="8" width="10.42578125" style="28" bestFit="1" customWidth="1"/>
    <col min="9" max="9" width="6" style="28" bestFit="1" customWidth="1"/>
    <col min="10" max="10" width="6.42578125" style="28" bestFit="1" customWidth="1"/>
    <col min="11" max="11" width="10.42578125" style="28" bestFit="1" customWidth="1"/>
    <col min="12" max="12" width="6" style="28" bestFit="1" customWidth="1"/>
    <col min="13" max="13" width="6.42578125" style="28" bestFit="1" customWidth="1"/>
    <col min="14" max="14" width="9" style="28" bestFit="1" customWidth="1"/>
    <col min="15" max="15" width="6" style="28" bestFit="1" customWidth="1"/>
    <col min="16" max="16" width="6.42578125" style="28" bestFit="1" customWidth="1"/>
    <col min="17" max="17" width="10.42578125" style="28" bestFit="1" customWidth="1"/>
    <col min="18" max="18" width="9.5703125" style="28" bestFit="1" customWidth="1"/>
    <col min="19" max="19" width="10" style="28" bestFit="1" customWidth="1"/>
    <col min="20" max="20" width="11.28515625" style="28" bestFit="1" customWidth="1"/>
    <col min="21" max="16384" width="9" style="28"/>
  </cols>
  <sheetData>
    <row r="1" spans="1:21" ht="23.25">
      <c r="A1" s="261" t="s">
        <v>448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>
      <c r="A2" s="42"/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>
      <c r="A3" s="42" t="s">
        <v>443</v>
      </c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>
      <c r="A4" s="578" t="s">
        <v>420</v>
      </c>
      <c r="B4" s="580" t="s">
        <v>69</v>
      </c>
      <c r="C4" s="564" t="s">
        <v>421</v>
      </c>
      <c r="D4" s="565"/>
      <c r="E4" s="566"/>
      <c r="F4" s="564" t="s">
        <v>408</v>
      </c>
      <c r="G4" s="565"/>
      <c r="H4" s="566"/>
      <c r="I4" s="564" t="s">
        <v>114</v>
      </c>
      <c r="J4" s="565"/>
      <c r="K4" s="566"/>
      <c r="L4" s="564" t="s">
        <v>422</v>
      </c>
      <c r="M4" s="565"/>
      <c r="N4" s="566"/>
      <c r="O4" s="564" t="s">
        <v>120</v>
      </c>
      <c r="P4" s="565"/>
      <c r="Q4" s="566"/>
      <c r="R4" s="564" t="s">
        <v>447</v>
      </c>
      <c r="S4" s="565"/>
      <c r="T4" s="566"/>
      <c r="U4" s="43"/>
    </row>
    <row r="5" spans="1:21" ht="84">
      <c r="A5" s="579"/>
      <c r="B5" s="581"/>
      <c r="C5" s="262" t="s">
        <v>423</v>
      </c>
      <c r="D5" s="262" t="s">
        <v>424</v>
      </c>
      <c r="E5" s="262" t="s">
        <v>425</v>
      </c>
      <c r="F5" s="262" t="s">
        <v>423</v>
      </c>
      <c r="G5" s="262" t="s">
        <v>424</v>
      </c>
      <c r="H5" s="262" t="s">
        <v>425</v>
      </c>
      <c r="I5" s="262" t="s">
        <v>423</v>
      </c>
      <c r="J5" s="262" t="s">
        <v>424</v>
      </c>
      <c r="K5" s="262" t="s">
        <v>425</v>
      </c>
      <c r="L5" s="262" t="s">
        <v>423</v>
      </c>
      <c r="M5" s="262" t="s">
        <v>424</v>
      </c>
      <c r="N5" s="263" t="s">
        <v>426</v>
      </c>
      <c r="O5" s="262" t="s">
        <v>423</v>
      </c>
      <c r="P5" s="262" t="s">
        <v>424</v>
      </c>
      <c r="Q5" s="262" t="s">
        <v>425</v>
      </c>
      <c r="R5" s="262" t="s">
        <v>444</v>
      </c>
      <c r="S5" s="262" t="s">
        <v>445</v>
      </c>
      <c r="T5" s="262" t="s">
        <v>446</v>
      </c>
      <c r="U5" s="43"/>
    </row>
    <row r="6" spans="1:21">
      <c r="A6" s="573">
        <v>18</v>
      </c>
      <c r="B6" s="469" t="s">
        <v>427</v>
      </c>
      <c r="C6" s="264">
        <v>1</v>
      </c>
      <c r="D6" s="264">
        <v>1</v>
      </c>
      <c r="E6" s="265">
        <v>12626</v>
      </c>
      <c r="F6" s="264">
        <v>7</v>
      </c>
      <c r="G6" s="264">
        <v>11</v>
      </c>
      <c r="H6" s="265">
        <v>1175438.77</v>
      </c>
      <c r="I6" s="264">
        <v>33</v>
      </c>
      <c r="J6" s="264">
        <v>69</v>
      </c>
      <c r="K6" s="265">
        <v>15316666.91</v>
      </c>
      <c r="L6" s="264" t="s">
        <v>428</v>
      </c>
      <c r="M6" s="264" t="s">
        <v>428</v>
      </c>
      <c r="N6" s="265" t="s">
        <v>428</v>
      </c>
      <c r="O6" s="264">
        <v>40</v>
      </c>
      <c r="P6" s="264">
        <v>75</v>
      </c>
      <c r="Q6" s="265">
        <v>6374552.5599999996</v>
      </c>
      <c r="R6" s="264">
        <v>81</v>
      </c>
      <c r="S6" s="264">
        <v>156</v>
      </c>
      <c r="T6" s="266">
        <v>22879284.239999998</v>
      </c>
      <c r="U6" s="43"/>
    </row>
    <row r="7" spans="1:21">
      <c r="A7" s="573"/>
      <c r="B7" s="469" t="s">
        <v>429</v>
      </c>
      <c r="C7" s="264" t="s">
        <v>428</v>
      </c>
      <c r="D7" s="264" t="s">
        <v>428</v>
      </c>
      <c r="E7" s="265" t="s">
        <v>428</v>
      </c>
      <c r="F7" s="264" t="s">
        <v>428</v>
      </c>
      <c r="G7" s="264" t="s">
        <v>428</v>
      </c>
      <c r="H7" s="265" t="s">
        <v>428</v>
      </c>
      <c r="I7" s="264" t="s">
        <v>428</v>
      </c>
      <c r="J7" s="264" t="s">
        <v>428</v>
      </c>
      <c r="K7" s="265" t="s">
        <v>428</v>
      </c>
      <c r="L7" s="264" t="s">
        <v>428</v>
      </c>
      <c r="M7" s="264" t="s">
        <v>428</v>
      </c>
      <c r="N7" s="265" t="s">
        <v>428</v>
      </c>
      <c r="O7" s="264" t="s">
        <v>428</v>
      </c>
      <c r="P7" s="264" t="s">
        <v>428</v>
      </c>
      <c r="Q7" s="265" t="s">
        <v>428</v>
      </c>
      <c r="R7" s="264" t="s">
        <v>428</v>
      </c>
      <c r="S7" s="264" t="s">
        <v>428</v>
      </c>
      <c r="T7" s="266" t="s">
        <v>430</v>
      </c>
      <c r="U7" s="43"/>
    </row>
    <row r="8" spans="1:21">
      <c r="A8" s="573"/>
      <c r="B8" s="469" t="s">
        <v>431</v>
      </c>
      <c r="C8" s="264" t="s">
        <v>428</v>
      </c>
      <c r="D8" s="264" t="s">
        <v>428</v>
      </c>
      <c r="E8" s="265" t="s">
        <v>428</v>
      </c>
      <c r="F8" s="264">
        <v>1</v>
      </c>
      <c r="G8" s="264">
        <v>1</v>
      </c>
      <c r="H8" s="265">
        <v>18700.39</v>
      </c>
      <c r="I8" s="264">
        <v>18</v>
      </c>
      <c r="J8" s="264">
        <v>102</v>
      </c>
      <c r="K8" s="265">
        <v>2905298.27</v>
      </c>
      <c r="L8" s="264" t="s">
        <v>428</v>
      </c>
      <c r="M8" s="264" t="s">
        <v>428</v>
      </c>
      <c r="N8" s="265" t="s">
        <v>428</v>
      </c>
      <c r="O8" s="264">
        <v>28</v>
      </c>
      <c r="P8" s="264">
        <v>31</v>
      </c>
      <c r="Q8" s="265">
        <v>1362663.52</v>
      </c>
      <c r="R8" s="264">
        <v>47</v>
      </c>
      <c r="S8" s="264">
        <v>134</v>
      </c>
      <c r="T8" s="265">
        <v>4286662.18</v>
      </c>
      <c r="U8" s="43"/>
    </row>
    <row r="9" spans="1:21">
      <c r="A9" s="573"/>
      <c r="B9" s="469" t="s">
        <v>432</v>
      </c>
      <c r="C9" s="264" t="s">
        <v>428</v>
      </c>
      <c r="D9" s="264" t="s">
        <v>428</v>
      </c>
      <c r="E9" s="265" t="s">
        <v>428</v>
      </c>
      <c r="F9" s="264" t="s">
        <v>428</v>
      </c>
      <c r="G9" s="264" t="s">
        <v>428</v>
      </c>
      <c r="H9" s="265" t="s">
        <v>428</v>
      </c>
      <c r="I9" s="264" t="s">
        <v>428</v>
      </c>
      <c r="J9" s="264" t="s">
        <v>428</v>
      </c>
      <c r="K9" s="265" t="s">
        <v>428</v>
      </c>
      <c r="L9" s="264" t="s">
        <v>428</v>
      </c>
      <c r="M9" s="264" t="s">
        <v>428</v>
      </c>
      <c r="N9" s="265" t="s">
        <v>428</v>
      </c>
      <c r="O9" s="264" t="s">
        <v>428</v>
      </c>
      <c r="P9" s="264" t="s">
        <v>428</v>
      </c>
      <c r="Q9" s="265" t="s">
        <v>428</v>
      </c>
      <c r="R9" s="264" t="s">
        <v>428</v>
      </c>
      <c r="S9" s="264" t="s">
        <v>428</v>
      </c>
      <c r="T9" s="265" t="s">
        <v>428</v>
      </c>
      <c r="U9" s="43"/>
    </row>
    <row r="10" spans="1:21">
      <c r="A10" s="573"/>
      <c r="B10" s="469" t="s">
        <v>410</v>
      </c>
      <c r="C10" s="264" t="s">
        <v>428</v>
      </c>
      <c r="D10" s="264" t="s">
        <v>428</v>
      </c>
      <c r="E10" s="265" t="s">
        <v>428</v>
      </c>
      <c r="F10" s="264">
        <v>7</v>
      </c>
      <c r="G10" s="264">
        <v>8</v>
      </c>
      <c r="H10" s="265">
        <v>1601474.28</v>
      </c>
      <c r="I10" s="264">
        <v>35</v>
      </c>
      <c r="J10" s="264">
        <v>91</v>
      </c>
      <c r="K10" s="265">
        <v>6917624.0499999998</v>
      </c>
      <c r="L10" s="264" t="s">
        <v>428</v>
      </c>
      <c r="M10" s="264" t="s">
        <v>428</v>
      </c>
      <c r="N10" s="265" t="s">
        <v>428</v>
      </c>
      <c r="O10" s="264">
        <v>36</v>
      </c>
      <c r="P10" s="264">
        <v>78</v>
      </c>
      <c r="Q10" s="265">
        <v>4972532.99</v>
      </c>
      <c r="R10" s="264">
        <v>78</v>
      </c>
      <c r="S10" s="264">
        <v>177</v>
      </c>
      <c r="T10" s="266">
        <v>13491631.32</v>
      </c>
      <c r="U10" s="43"/>
    </row>
    <row r="11" spans="1:21">
      <c r="A11" s="573"/>
      <c r="B11" s="469" t="s">
        <v>433</v>
      </c>
      <c r="C11" s="264" t="s">
        <v>428</v>
      </c>
      <c r="D11" s="264" t="s">
        <v>428</v>
      </c>
      <c r="E11" s="265" t="s">
        <v>428</v>
      </c>
      <c r="F11" s="264">
        <v>6</v>
      </c>
      <c r="G11" s="264">
        <v>49</v>
      </c>
      <c r="H11" s="265">
        <v>14195001.220000001</v>
      </c>
      <c r="I11" s="264">
        <v>30</v>
      </c>
      <c r="J11" s="264">
        <v>65</v>
      </c>
      <c r="K11" s="265">
        <v>5362853.41</v>
      </c>
      <c r="L11" s="264" t="s">
        <v>428</v>
      </c>
      <c r="M11" s="264" t="s">
        <v>428</v>
      </c>
      <c r="N11" s="265" t="s">
        <v>428</v>
      </c>
      <c r="O11" s="264">
        <v>42</v>
      </c>
      <c r="P11" s="264">
        <v>91</v>
      </c>
      <c r="Q11" s="265">
        <v>11161519.15</v>
      </c>
      <c r="R11" s="264">
        <v>78</v>
      </c>
      <c r="S11" s="264">
        <v>205</v>
      </c>
      <c r="T11" s="266">
        <v>30719373.780000001</v>
      </c>
      <c r="U11" s="43"/>
    </row>
    <row r="12" spans="1:21">
      <c r="A12" s="573"/>
      <c r="B12" s="267" t="s">
        <v>434</v>
      </c>
      <c r="C12" s="268">
        <v>1</v>
      </c>
      <c r="D12" s="268">
        <v>1</v>
      </c>
      <c r="E12" s="269">
        <v>12626</v>
      </c>
      <c r="F12" s="268">
        <v>21</v>
      </c>
      <c r="G12" s="268">
        <v>69</v>
      </c>
      <c r="H12" s="269">
        <v>16990614.66</v>
      </c>
      <c r="I12" s="268">
        <v>116</v>
      </c>
      <c r="J12" s="268">
        <v>327</v>
      </c>
      <c r="K12" s="269">
        <v>30502442.640000001</v>
      </c>
      <c r="L12" s="268" t="s">
        <v>428</v>
      </c>
      <c r="M12" s="268" t="s">
        <v>428</v>
      </c>
      <c r="N12" s="269" t="s">
        <v>428</v>
      </c>
      <c r="O12" s="268">
        <v>146</v>
      </c>
      <c r="P12" s="268">
        <v>275</v>
      </c>
      <c r="Q12" s="269">
        <v>23871268.219999999</v>
      </c>
      <c r="R12" s="268">
        <v>284</v>
      </c>
      <c r="S12" s="268">
        <v>672</v>
      </c>
      <c r="T12" s="269">
        <v>71376951.519999996</v>
      </c>
      <c r="U12" s="43"/>
    </row>
    <row r="13" spans="1:21">
      <c r="A13" s="574">
        <v>11</v>
      </c>
      <c r="B13" s="469" t="s">
        <v>427</v>
      </c>
      <c r="C13" s="264" t="s">
        <v>428</v>
      </c>
      <c r="D13" s="264" t="s">
        <v>428</v>
      </c>
      <c r="E13" s="265" t="s">
        <v>428</v>
      </c>
      <c r="F13" s="264">
        <v>11</v>
      </c>
      <c r="G13" s="264">
        <v>16</v>
      </c>
      <c r="H13" s="265">
        <v>2220294.44</v>
      </c>
      <c r="I13" s="264">
        <v>54</v>
      </c>
      <c r="J13" s="264">
        <v>92</v>
      </c>
      <c r="K13" s="265">
        <v>9603680.4199999999</v>
      </c>
      <c r="L13" s="264" t="s">
        <v>428</v>
      </c>
      <c r="M13" s="264" t="s">
        <v>428</v>
      </c>
      <c r="N13" s="265" t="s">
        <v>428</v>
      </c>
      <c r="O13" s="264" t="s">
        <v>428</v>
      </c>
      <c r="P13" s="264" t="s">
        <v>428</v>
      </c>
      <c r="Q13" s="265" t="s">
        <v>428</v>
      </c>
      <c r="R13" s="264">
        <v>65</v>
      </c>
      <c r="S13" s="264">
        <v>108</v>
      </c>
      <c r="T13" s="265">
        <v>11823974.859999999</v>
      </c>
      <c r="U13" s="43"/>
    </row>
    <row r="14" spans="1:21">
      <c r="A14" s="574"/>
      <c r="B14" s="469" t="s">
        <v>429</v>
      </c>
      <c r="C14" s="264" t="s">
        <v>428</v>
      </c>
      <c r="D14" s="264" t="s">
        <v>428</v>
      </c>
      <c r="E14" s="265" t="s">
        <v>428</v>
      </c>
      <c r="F14" s="264" t="s">
        <v>428</v>
      </c>
      <c r="G14" s="264" t="s">
        <v>428</v>
      </c>
      <c r="H14" s="265" t="s">
        <v>428</v>
      </c>
      <c r="I14" s="264" t="s">
        <v>428</v>
      </c>
      <c r="J14" s="264" t="s">
        <v>428</v>
      </c>
      <c r="K14" s="265" t="s">
        <v>428</v>
      </c>
      <c r="L14" s="264" t="s">
        <v>428</v>
      </c>
      <c r="M14" s="264" t="s">
        <v>428</v>
      </c>
      <c r="N14" s="265" t="s">
        <v>428</v>
      </c>
      <c r="O14" s="264" t="s">
        <v>428</v>
      </c>
      <c r="P14" s="264" t="s">
        <v>428</v>
      </c>
      <c r="Q14" s="265" t="s">
        <v>428</v>
      </c>
      <c r="R14" s="264" t="s">
        <v>428</v>
      </c>
      <c r="S14" s="264" t="s">
        <v>428</v>
      </c>
      <c r="T14" s="265" t="s">
        <v>428</v>
      </c>
      <c r="U14" s="43"/>
    </row>
    <row r="15" spans="1:21">
      <c r="A15" s="574"/>
      <c r="B15" s="469" t="s">
        <v>431</v>
      </c>
      <c r="C15" s="264" t="s">
        <v>428</v>
      </c>
      <c r="D15" s="264" t="s">
        <v>428</v>
      </c>
      <c r="E15" s="265" t="s">
        <v>428</v>
      </c>
      <c r="F15" s="264">
        <v>6</v>
      </c>
      <c r="G15" s="264">
        <v>8</v>
      </c>
      <c r="H15" s="265">
        <v>438515.68</v>
      </c>
      <c r="I15" s="264">
        <v>33</v>
      </c>
      <c r="J15" s="264">
        <v>110</v>
      </c>
      <c r="K15" s="265">
        <v>3452690.32</v>
      </c>
      <c r="L15" s="264" t="s">
        <v>428</v>
      </c>
      <c r="M15" s="264" t="s">
        <v>428</v>
      </c>
      <c r="N15" s="265" t="s">
        <v>428</v>
      </c>
      <c r="O15" s="264" t="s">
        <v>428</v>
      </c>
      <c r="P15" s="264" t="s">
        <v>428</v>
      </c>
      <c r="Q15" s="265" t="s">
        <v>428</v>
      </c>
      <c r="R15" s="264">
        <v>39</v>
      </c>
      <c r="S15" s="264">
        <v>118</v>
      </c>
      <c r="T15" s="265">
        <v>3891206</v>
      </c>
      <c r="U15" s="43"/>
    </row>
    <row r="16" spans="1:21">
      <c r="A16" s="574"/>
      <c r="B16" s="469" t="s">
        <v>432</v>
      </c>
      <c r="C16" s="264" t="s">
        <v>428</v>
      </c>
      <c r="D16" s="264" t="s">
        <v>428</v>
      </c>
      <c r="E16" s="265" t="s">
        <v>428</v>
      </c>
      <c r="F16" s="264" t="s">
        <v>428</v>
      </c>
      <c r="G16" s="264" t="s">
        <v>428</v>
      </c>
      <c r="H16" s="265" t="s">
        <v>428</v>
      </c>
      <c r="I16" s="264" t="s">
        <v>428</v>
      </c>
      <c r="J16" s="264" t="s">
        <v>428</v>
      </c>
      <c r="K16" s="265" t="s">
        <v>428</v>
      </c>
      <c r="L16" s="264" t="s">
        <v>428</v>
      </c>
      <c r="M16" s="264" t="s">
        <v>428</v>
      </c>
      <c r="N16" s="265" t="s">
        <v>428</v>
      </c>
      <c r="O16" s="264" t="s">
        <v>428</v>
      </c>
      <c r="P16" s="264" t="s">
        <v>428</v>
      </c>
      <c r="Q16" s="265" t="s">
        <v>428</v>
      </c>
      <c r="R16" s="264" t="s">
        <v>428</v>
      </c>
      <c r="S16" s="264" t="s">
        <v>428</v>
      </c>
      <c r="T16" s="265" t="s">
        <v>428</v>
      </c>
      <c r="U16" s="43"/>
    </row>
    <row r="17" spans="1:21">
      <c r="A17" s="574"/>
      <c r="B17" s="469" t="s">
        <v>410</v>
      </c>
      <c r="C17" s="264" t="s">
        <v>428</v>
      </c>
      <c r="D17" s="264" t="s">
        <v>428</v>
      </c>
      <c r="E17" s="265" t="s">
        <v>428</v>
      </c>
      <c r="F17" s="264">
        <v>11</v>
      </c>
      <c r="G17" s="264">
        <v>12</v>
      </c>
      <c r="H17" s="265">
        <v>433241.49</v>
      </c>
      <c r="I17" s="264">
        <v>48</v>
      </c>
      <c r="J17" s="264">
        <v>114</v>
      </c>
      <c r="K17" s="265">
        <v>6628134.6200000001</v>
      </c>
      <c r="L17" s="264" t="s">
        <v>428</v>
      </c>
      <c r="M17" s="264" t="s">
        <v>428</v>
      </c>
      <c r="N17" s="265" t="s">
        <v>428</v>
      </c>
      <c r="O17" s="264" t="s">
        <v>428</v>
      </c>
      <c r="P17" s="264" t="s">
        <v>428</v>
      </c>
      <c r="Q17" s="265" t="s">
        <v>428</v>
      </c>
      <c r="R17" s="264">
        <v>59</v>
      </c>
      <c r="S17" s="264">
        <v>126</v>
      </c>
      <c r="T17" s="265">
        <v>7061376.1100000003</v>
      </c>
      <c r="U17" s="43"/>
    </row>
    <row r="18" spans="1:21">
      <c r="A18" s="574"/>
      <c r="B18" s="469" t="s">
        <v>433</v>
      </c>
      <c r="C18" s="264" t="s">
        <v>428</v>
      </c>
      <c r="D18" s="264" t="s">
        <v>428</v>
      </c>
      <c r="E18" s="265" t="s">
        <v>428</v>
      </c>
      <c r="F18" s="264">
        <v>13</v>
      </c>
      <c r="G18" s="264">
        <v>18</v>
      </c>
      <c r="H18" s="265">
        <v>2967754.9</v>
      </c>
      <c r="I18" s="264">
        <v>34</v>
      </c>
      <c r="J18" s="264">
        <v>93</v>
      </c>
      <c r="K18" s="265">
        <v>4700088.62</v>
      </c>
      <c r="L18" s="264" t="s">
        <v>428</v>
      </c>
      <c r="M18" s="264" t="s">
        <v>428</v>
      </c>
      <c r="N18" s="265" t="s">
        <v>428</v>
      </c>
      <c r="O18" s="264" t="s">
        <v>428</v>
      </c>
      <c r="P18" s="264" t="s">
        <v>428</v>
      </c>
      <c r="Q18" s="265" t="s">
        <v>428</v>
      </c>
      <c r="R18" s="264">
        <v>47</v>
      </c>
      <c r="S18" s="264">
        <v>111</v>
      </c>
      <c r="T18" s="265">
        <v>7667843.5199999996</v>
      </c>
      <c r="U18" s="43"/>
    </row>
    <row r="19" spans="1:21">
      <c r="A19" s="574"/>
      <c r="B19" s="267" t="s">
        <v>435</v>
      </c>
      <c r="C19" s="268" t="s">
        <v>428</v>
      </c>
      <c r="D19" s="268" t="s">
        <v>428</v>
      </c>
      <c r="E19" s="269" t="s">
        <v>428</v>
      </c>
      <c r="F19" s="268">
        <v>41</v>
      </c>
      <c r="G19" s="268">
        <v>54</v>
      </c>
      <c r="H19" s="269">
        <v>6059806.5099999998</v>
      </c>
      <c r="I19" s="268">
        <v>169</v>
      </c>
      <c r="J19" s="268">
        <v>409</v>
      </c>
      <c r="K19" s="269">
        <v>24384593.98</v>
      </c>
      <c r="L19" s="268" t="s">
        <v>428</v>
      </c>
      <c r="M19" s="268" t="s">
        <v>428</v>
      </c>
      <c r="N19" s="269" t="s">
        <v>428</v>
      </c>
      <c r="O19" s="268" t="s">
        <v>428</v>
      </c>
      <c r="P19" s="268" t="s">
        <v>428</v>
      </c>
      <c r="Q19" s="269" t="s">
        <v>428</v>
      </c>
      <c r="R19" s="268">
        <v>210</v>
      </c>
      <c r="S19" s="268">
        <v>463</v>
      </c>
      <c r="T19" s="269">
        <v>30444400.489999998</v>
      </c>
      <c r="U19" s="43"/>
    </row>
    <row r="20" spans="1:21">
      <c r="A20" s="575">
        <v>12</v>
      </c>
      <c r="B20" s="469" t="s">
        <v>427</v>
      </c>
      <c r="C20" s="264" t="s">
        <v>428</v>
      </c>
      <c r="D20" s="264" t="s">
        <v>428</v>
      </c>
      <c r="E20" s="265" t="s">
        <v>428</v>
      </c>
      <c r="F20" s="264" t="s">
        <v>428</v>
      </c>
      <c r="G20" s="264" t="s">
        <v>428</v>
      </c>
      <c r="H20" s="265" t="s">
        <v>428</v>
      </c>
      <c r="I20" s="264" t="s">
        <v>428</v>
      </c>
      <c r="J20" s="264" t="s">
        <v>428</v>
      </c>
      <c r="K20" s="265" t="s">
        <v>428</v>
      </c>
      <c r="L20" s="264" t="s">
        <v>428</v>
      </c>
      <c r="M20" s="264" t="s">
        <v>428</v>
      </c>
      <c r="N20" s="265" t="s">
        <v>428</v>
      </c>
      <c r="O20" s="264" t="s">
        <v>428</v>
      </c>
      <c r="P20" s="264" t="s">
        <v>428</v>
      </c>
      <c r="Q20" s="265" t="s">
        <v>428</v>
      </c>
      <c r="R20" s="264" t="s">
        <v>428</v>
      </c>
      <c r="S20" s="264" t="s">
        <v>428</v>
      </c>
      <c r="T20" s="265" t="s">
        <v>428</v>
      </c>
      <c r="U20" s="43"/>
    </row>
    <row r="21" spans="1:21">
      <c r="A21" s="575"/>
      <c r="B21" s="469" t="s">
        <v>429</v>
      </c>
      <c r="C21" s="264" t="s">
        <v>428</v>
      </c>
      <c r="D21" s="264" t="s">
        <v>428</v>
      </c>
      <c r="E21" s="265" t="s">
        <v>428</v>
      </c>
      <c r="F21" s="264" t="s">
        <v>428</v>
      </c>
      <c r="G21" s="264" t="s">
        <v>428</v>
      </c>
      <c r="H21" s="265" t="s">
        <v>428</v>
      </c>
      <c r="I21" s="264" t="s">
        <v>428</v>
      </c>
      <c r="J21" s="264" t="s">
        <v>428</v>
      </c>
      <c r="K21" s="265" t="s">
        <v>428</v>
      </c>
      <c r="L21" s="264" t="s">
        <v>428</v>
      </c>
      <c r="M21" s="264" t="s">
        <v>428</v>
      </c>
      <c r="N21" s="265" t="s">
        <v>428</v>
      </c>
      <c r="O21" s="264" t="s">
        <v>428</v>
      </c>
      <c r="P21" s="264" t="s">
        <v>428</v>
      </c>
      <c r="Q21" s="265" t="s">
        <v>428</v>
      </c>
      <c r="R21" s="264" t="s">
        <v>428</v>
      </c>
      <c r="S21" s="264" t="s">
        <v>428</v>
      </c>
      <c r="T21" s="265" t="s">
        <v>428</v>
      </c>
      <c r="U21" s="43"/>
    </row>
    <row r="22" spans="1:21">
      <c r="A22" s="575"/>
      <c r="B22" s="469" t="s">
        <v>431</v>
      </c>
      <c r="C22" s="264" t="s">
        <v>428</v>
      </c>
      <c r="D22" s="264" t="s">
        <v>428</v>
      </c>
      <c r="E22" s="265" t="s">
        <v>428</v>
      </c>
      <c r="F22" s="264" t="s">
        <v>428</v>
      </c>
      <c r="G22" s="264" t="s">
        <v>428</v>
      </c>
      <c r="H22" s="265" t="s">
        <v>428</v>
      </c>
      <c r="I22" s="264" t="s">
        <v>428</v>
      </c>
      <c r="J22" s="264" t="s">
        <v>428</v>
      </c>
      <c r="K22" s="265" t="s">
        <v>428</v>
      </c>
      <c r="L22" s="264" t="s">
        <v>428</v>
      </c>
      <c r="M22" s="264" t="s">
        <v>428</v>
      </c>
      <c r="N22" s="265" t="s">
        <v>428</v>
      </c>
      <c r="O22" s="264" t="s">
        <v>428</v>
      </c>
      <c r="P22" s="264" t="s">
        <v>428</v>
      </c>
      <c r="Q22" s="265" t="s">
        <v>428</v>
      </c>
      <c r="R22" s="264" t="s">
        <v>428</v>
      </c>
      <c r="S22" s="264" t="s">
        <v>428</v>
      </c>
      <c r="T22" s="265" t="s">
        <v>428</v>
      </c>
      <c r="U22" s="43"/>
    </row>
    <row r="23" spans="1:21">
      <c r="A23" s="575"/>
      <c r="B23" s="469" t="s">
        <v>432</v>
      </c>
      <c r="C23" s="264" t="s">
        <v>428</v>
      </c>
      <c r="D23" s="264" t="s">
        <v>428</v>
      </c>
      <c r="E23" s="265" t="s">
        <v>428</v>
      </c>
      <c r="F23" s="264" t="s">
        <v>428</v>
      </c>
      <c r="G23" s="264" t="s">
        <v>428</v>
      </c>
      <c r="H23" s="265" t="s">
        <v>428</v>
      </c>
      <c r="I23" s="264" t="s">
        <v>428</v>
      </c>
      <c r="J23" s="264" t="s">
        <v>428</v>
      </c>
      <c r="K23" s="265" t="s">
        <v>428</v>
      </c>
      <c r="L23" s="264" t="s">
        <v>428</v>
      </c>
      <c r="M23" s="264" t="s">
        <v>428</v>
      </c>
      <c r="N23" s="265" t="s">
        <v>428</v>
      </c>
      <c r="O23" s="264" t="s">
        <v>428</v>
      </c>
      <c r="P23" s="264" t="s">
        <v>428</v>
      </c>
      <c r="Q23" s="265" t="s">
        <v>428</v>
      </c>
      <c r="R23" s="264" t="s">
        <v>428</v>
      </c>
      <c r="S23" s="264" t="s">
        <v>428</v>
      </c>
      <c r="T23" s="265" t="s">
        <v>428</v>
      </c>
      <c r="U23" s="43"/>
    </row>
    <row r="24" spans="1:21">
      <c r="A24" s="575"/>
      <c r="B24" s="469" t="s">
        <v>410</v>
      </c>
      <c r="C24" s="264" t="s">
        <v>428</v>
      </c>
      <c r="D24" s="264" t="s">
        <v>428</v>
      </c>
      <c r="E24" s="265" t="s">
        <v>428</v>
      </c>
      <c r="F24" s="264" t="s">
        <v>428</v>
      </c>
      <c r="G24" s="264" t="s">
        <v>428</v>
      </c>
      <c r="H24" s="265" t="s">
        <v>428</v>
      </c>
      <c r="I24" s="264" t="s">
        <v>428</v>
      </c>
      <c r="J24" s="264" t="s">
        <v>428</v>
      </c>
      <c r="K24" s="265" t="s">
        <v>428</v>
      </c>
      <c r="L24" s="264" t="s">
        <v>428</v>
      </c>
      <c r="M24" s="264" t="s">
        <v>428</v>
      </c>
      <c r="N24" s="265" t="s">
        <v>428</v>
      </c>
      <c r="O24" s="264" t="s">
        <v>428</v>
      </c>
      <c r="P24" s="264" t="s">
        <v>428</v>
      </c>
      <c r="Q24" s="265" t="s">
        <v>428</v>
      </c>
      <c r="R24" s="264" t="s">
        <v>428</v>
      </c>
      <c r="S24" s="264" t="s">
        <v>428</v>
      </c>
      <c r="T24" s="265" t="s">
        <v>428</v>
      </c>
      <c r="U24" s="43"/>
    </row>
    <row r="25" spans="1:21">
      <c r="A25" s="575"/>
      <c r="B25" s="469" t="s">
        <v>433</v>
      </c>
      <c r="C25" s="264" t="s">
        <v>428</v>
      </c>
      <c r="D25" s="264" t="s">
        <v>428</v>
      </c>
      <c r="E25" s="265" t="s">
        <v>428</v>
      </c>
      <c r="F25" s="264" t="s">
        <v>428</v>
      </c>
      <c r="G25" s="264" t="s">
        <v>428</v>
      </c>
      <c r="H25" s="265" t="s">
        <v>428</v>
      </c>
      <c r="I25" s="264" t="s">
        <v>428</v>
      </c>
      <c r="J25" s="264" t="s">
        <v>428</v>
      </c>
      <c r="K25" s="265" t="s">
        <v>428</v>
      </c>
      <c r="L25" s="264" t="s">
        <v>428</v>
      </c>
      <c r="M25" s="264" t="s">
        <v>428</v>
      </c>
      <c r="N25" s="265" t="s">
        <v>428</v>
      </c>
      <c r="O25" s="264" t="s">
        <v>428</v>
      </c>
      <c r="P25" s="264" t="s">
        <v>428</v>
      </c>
      <c r="Q25" s="265" t="s">
        <v>428</v>
      </c>
      <c r="R25" s="264" t="s">
        <v>428</v>
      </c>
      <c r="S25" s="264" t="s">
        <v>428</v>
      </c>
      <c r="T25" s="265" t="s">
        <v>428</v>
      </c>
      <c r="U25" s="43"/>
    </row>
    <row r="26" spans="1:21">
      <c r="A26" s="575"/>
      <c r="B26" s="267" t="s">
        <v>436</v>
      </c>
      <c r="C26" s="268" t="s">
        <v>428</v>
      </c>
      <c r="D26" s="268" t="s">
        <v>428</v>
      </c>
      <c r="E26" s="269" t="s">
        <v>428</v>
      </c>
      <c r="F26" s="268" t="s">
        <v>428</v>
      </c>
      <c r="G26" s="268" t="s">
        <v>428</v>
      </c>
      <c r="H26" s="269" t="s">
        <v>428</v>
      </c>
      <c r="I26" s="268" t="s">
        <v>428</v>
      </c>
      <c r="J26" s="268" t="s">
        <v>428</v>
      </c>
      <c r="K26" s="269" t="s">
        <v>428</v>
      </c>
      <c r="L26" s="268" t="s">
        <v>428</v>
      </c>
      <c r="M26" s="268" t="s">
        <v>428</v>
      </c>
      <c r="N26" s="269" t="s">
        <v>428</v>
      </c>
      <c r="O26" s="268" t="s">
        <v>428</v>
      </c>
      <c r="P26" s="268" t="s">
        <v>428</v>
      </c>
      <c r="Q26" s="269" t="s">
        <v>428</v>
      </c>
      <c r="R26" s="268" t="s">
        <v>428</v>
      </c>
      <c r="S26" s="268" t="s">
        <v>428</v>
      </c>
      <c r="T26" s="269" t="s">
        <v>428</v>
      </c>
      <c r="U26" s="43"/>
    </row>
    <row r="27" spans="1:21">
      <c r="A27" s="576">
        <v>13</v>
      </c>
      <c r="B27" s="469" t="s">
        <v>427</v>
      </c>
      <c r="C27" s="264" t="s">
        <v>428</v>
      </c>
      <c r="D27" s="264" t="s">
        <v>428</v>
      </c>
      <c r="E27" s="265" t="s">
        <v>428</v>
      </c>
      <c r="F27" s="264" t="s">
        <v>428</v>
      </c>
      <c r="G27" s="264" t="s">
        <v>428</v>
      </c>
      <c r="H27" s="265" t="s">
        <v>428</v>
      </c>
      <c r="I27" s="264" t="s">
        <v>428</v>
      </c>
      <c r="J27" s="264" t="s">
        <v>428</v>
      </c>
      <c r="K27" s="265" t="s">
        <v>428</v>
      </c>
      <c r="L27" s="264" t="s">
        <v>428</v>
      </c>
      <c r="M27" s="264" t="s">
        <v>428</v>
      </c>
      <c r="N27" s="265" t="s">
        <v>428</v>
      </c>
      <c r="O27" s="264" t="s">
        <v>428</v>
      </c>
      <c r="P27" s="264" t="s">
        <v>428</v>
      </c>
      <c r="Q27" s="265" t="s">
        <v>428</v>
      </c>
      <c r="R27" s="264" t="s">
        <v>428</v>
      </c>
      <c r="S27" s="264" t="s">
        <v>428</v>
      </c>
      <c r="T27" s="265" t="s">
        <v>428</v>
      </c>
      <c r="U27" s="43"/>
    </row>
    <row r="28" spans="1:21">
      <c r="A28" s="576"/>
      <c r="B28" s="469" t="s">
        <v>429</v>
      </c>
      <c r="C28" s="264" t="s">
        <v>428</v>
      </c>
      <c r="D28" s="264" t="s">
        <v>428</v>
      </c>
      <c r="E28" s="265" t="s">
        <v>428</v>
      </c>
      <c r="F28" s="264" t="s">
        <v>428</v>
      </c>
      <c r="G28" s="264" t="s">
        <v>428</v>
      </c>
      <c r="H28" s="265" t="s">
        <v>428</v>
      </c>
      <c r="I28" s="264" t="s">
        <v>428</v>
      </c>
      <c r="J28" s="264" t="s">
        <v>428</v>
      </c>
      <c r="K28" s="265" t="s">
        <v>428</v>
      </c>
      <c r="L28" s="264" t="s">
        <v>428</v>
      </c>
      <c r="M28" s="264" t="s">
        <v>428</v>
      </c>
      <c r="N28" s="265" t="s">
        <v>428</v>
      </c>
      <c r="O28" s="264" t="s">
        <v>428</v>
      </c>
      <c r="P28" s="264" t="s">
        <v>428</v>
      </c>
      <c r="Q28" s="265" t="s">
        <v>428</v>
      </c>
      <c r="R28" s="264" t="s">
        <v>428</v>
      </c>
      <c r="S28" s="264" t="s">
        <v>428</v>
      </c>
      <c r="T28" s="265" t="s">
        <v>428</v>
      </c>
      <c r="U28" s="43"/>
    </row>
    <row r="29" spans="1:21">
      <c r="A29" s="576"/>
      <c r="B29" s="469" t="s">
        <v>431</v>
      </c>
      <c r="C29" s="264" t="s">
        <v>428</v>
      </c>
      <c r="D29" s="264" t="s">
        <v>428</v>
      </c>
      <c r="E29" s="265" t="s">
        <v>428</v>
      </c>
      <c r="F29" s="264" t="s">
        <v>428</v>
      </c>
      <c r="G29" s="264" t="s">
        <v>428</v>
      </c>
      <c r="H29" s="265" t="s">
        <v>428</v>
      </c>
      <c r="I29" s="264" t="s">
        <v>428</v>
      </c>
      <c r="J29" s="264" t="s">
        <v>428</v>
      </c>
      <c r="K29" s="265" t="s">
        <v>428</v>
      </c>
      <c r="L29" s="264" t="s">
        <v>428</v>
      </c>
      <c r="M29" s="264" t="s">
        <v>428</v>
      </c>
      <c r="N29" s="265" t="s">
        <v>428</v>
      </c>
      <c r="O29" s="264" t="s">
        <v>428</v>
      </c>
      <c r="P29" s="264" t="s">
        <v>428</v>
      </c>
      <c r="Q29" s="265" t="s">
        <v>428</v>
      </c>
      <c r="R29" s="264" t="s">
        <v>428</v>
      </c>
      <c r="S29" s="264" t="s">
        <v>428</v>
      </c>
      <c r="T29" s="265" t="s">
        <v>428</v>
      </c>
      <c r="U29" s="43"/>
    </row>
    <row r="30" spans="1:21">
      <c r="A30" s="576"/>
      <c r="B30" s="469" t="s">
        <v>432</v>
      </c>
      <c r="C30" s="264" t="s">
        <v>428</v>
      </c>
      <c r="D30" s="264" t="s">
        <v>428</v>
      </c>
      <c r="E30" s="265" t="s">
        <v>428</v>
      </c>
      <c r="F30" s="264" t="s">
        <v>428</v>
      </c>
      <c r="G30" s="264" t="s">
        <v>428</v>
      </c>
      <c r="H30" s="265" t="s">
        <v>428</v>
      </c>
      <c r="I30" s="264" t="s">
        <v>428</v>
      </c>
      <c r="J30" s="264" t="s">
        <v>428</v>
      </c>
      <c r="K30" s="265" t="s">
        <v>428</v>
      </c>
      <c r="L30" s="264" t="s">
        <v>428</v>
      </c>
      <c r="M30" s="264" t="s">
        <v>428</v>
      </c>
      <c r="N30" s="265" t="s">
        <v>428</v>
      </c>
      <c r="O30" s="264" t="s">
        <v>428</v>
      </c>
      <c r="P30" s="264" t="s">
        <v>428</v>
      </c>
      <c r="Q30" s="265" t="s">
        <v>428</v>
      </c>
      <c r="R30" s="264" t="s">
        <v>428</v>
      </c>
      <c r="S30" s="264" t="s">
        <v>428</v>
      </c>
      <c r="T30" s="265" t="s">
        <v>428</v>
      </c>
      <c r="U30" s="43"/>
    </row>
    <row r="31" spans="1:21">
      <c r="A31" s="576"/>
      <c r="B31" s="469" t="s">
        <v>410</v>
      </c>
      <c r="C31" s="264" t="s">
        <v>428</v>
      </c>
      <c r="D31" s="264" t="s">
        <v>428</v>
      </c>
      <c r="E31" s="265" t="s">
        <v>428</v>
      </c>
      <c r="F31" s="264" t="s">
        <v>428</v>
      </c>
      <c r="G31" s="264" t="s">
        <v>428</v>
      </c>
      <c r="H31" s="265" t="s">
        <v>428</v>
      </c>
      <c r="I31" s="264" t="s">
        <v>428</v>
      </c>
      <c r="J31" s="264" t="s">
        <v>428</v>
      </c>
      <c r="K31" s="265" t="s">
        <v>428</v>
      </c>
      <c r="L31" s="264" t="s">
        <v>428</v>
      </c>
      <c r="M31" s="264" t="s">
        <v>428</v>
      </c>
      <c r="N31" s="265" t="s">
        <v>428</v>
      </c>
      <c r="O31" s="264" t="s">
        <v>428</v>
      </c>
      <c r="P31" s="264" t="s">
        <v>428</v>
      </c>
      <c r="Q31" s="265" t="s">
        <v>428</v>
      </c>
      <c r="R31" s="264" t="s">
        <v>428</v>
      </c>
      <c r="S31" s="264" t="s">
        <v>428</v>
      </c>
      <c r="T31" s="265" t="s">
        <v>428</v>
      </c>
      <c r="U31" s="43"/>
    </row>
    <row r="32" spans="1:21">
      <c r="A32" s="576"/>
      <c r="B32" s="469" t="s">
        <v>433</v>
      </c>
      <c r="C32" s="264" t="s">
        <v>428</v>
      </c>
      <c r="D32" s="264" t="s">
        <v>428</v>
      </c>
      <c r="E32" s="265" t="s">
        <v>428</v>
      </c>
      <c r="F32" s="264" t="s">
        <v>428</v>
      </c>
      <c r="G32" s="264" t="s">
        <v>428</v>
      </c>
      <c r="H32" s="265" t="s">
        <v>428</v>
      </c>
      <c r="I32" s="264" t="s">
        <v>428</v>
      </c>
      <c r="J32" s="264" t="s">
        <v>428</v>
      </c>
      <c r="K32" s="265" t="s">
        <v>428</v>
      </c>
      <c r="L32" s="264" t="s">
        <v>428</v>
      </c>
      <c r="M32" s="264" t="s">
        <v>428</v>
      </c>
      <c r="N32" s="265" t="s">
        <v>428</v>
      </c>
      <c r="O32" s="264" t="s">
        <v>428</v>
      </c>
      <c r="P32" s="264" t="s">
        <v>428</v>
      </c>
      <c r="Q32" s="265" t="s">
        <v>428</v>
      </c>
      <c r="R32" s="264" t="s">
        <v>428</v>
      </c>
      <c r="S32" s="264" t="s">
        <v>428</v>
      </c>
      <c r="T32" s="265" t="s">
        <v>428</v>
      </c>
      <c r="U32" s="43"/>
    </row>
    <row r="33" spans="1:21">
      <c r="A33" s="576"/>
      <c r="B33" s="267" t="s">
        <v>437</v>
      </c>
      <c r="C33" s="268" t="s">
        <v>428</v>
      </c>
      <c r="D33" s="268" t="s">
        <v>428</v>
      </c>
      <c r="E33" s="269" t="s">
        <v>428</v>
      </c>
      <c r="F33" s="268" t="s">
        <v>428</v>
      </c>
      <c r="G33" s="268" t="s">
        <v>428</v>
      </c>
      <c r="H33" s="269" t="s">
        <v>428</v>
      </c>
      <c r="I33" s="268" t="s">
        <v>428</v>
      </c>
      <c r="J33" s="268" t="s">
        <v>428</v>
      </c>
      <c r="K33" s="269" t="s">
        <v>428</v>
      </c>
      <c r="L33" s="268" t="s">
        <v>428</v>
      </c>
      <c r="M33" s="268" t="s">
        <v>428</v>
      </c>
      <c r="N33" s="269" t="s">
        <v>428</v>
      </c>
      <c r="O33" s="268" t="s">
        <v>428</v>
      </c>
      <c r="P33" s="268" t="s">
        <v>428</v>
      </c>
      <c r="Q33" s="269" t="s">
        <v>428</v>
      </c>
      <c r="R33" s="268" t="s">
        <v>428</v>
      </c>
      <c r="S33" s="268" t="s">
        <v>428</v>
      </c>
      <c r="T33" s="269" t="s">
        <v>428</v>
      </c>
      <c r="U33" s="43"/>
    </row>
    <row r="34" spans="1:21">
      <c r="A34" s="577">
        <v>14</v>
      </c>
      <c r="B34" s="469" t="s">
        <v>427</v>
      </c>
      <c r="C34" s="264" t="s">
        <v>428</v>
      </c>
      <c r="D34" s="264" t="s">
        <v>428</v>
      </c>
      <c r="E34" s="265" t="s">
        <v>428</v>
      </c>
      <c r="F34" s="264" t="s">
        <v>428</v>
      </c>
      <c r="G34" s="264" t="s">
        <v>428</v>
      </c>
      <c r="H34" s="265" t="s">
        <v>428</v>
      </c>
      <c r="I34" s="264" t="s">
        <v>428</v>
      </c>
      <c r="J34" s="264" t="s">
        <v>428</v>
      </c>
      <c r="K34" s="265" t="s">
        <v>428</v>
      </c>
      <c r="L34" s="264" t="s">
        <v>428</v>
      </c>
      <c r="M34" s="264" t="s">
        <v>428</v>
      </c>
      <c r="N34" s="265" t="s">
        <v>428</v>
      </c>
      <c r="O34" s="264" t="s">
        <v>428</v>
      </c>
      <c r="P34" s="264" t="s">
        <v>428</v>
      </c>
      <c r="Q34" s="265" t="s">
        <v>428</v>
      </c>
      <c r="R34" s="264" t="s">
        <v>428</v>
      </c>
      <c r="S34" s="264" t="s">
        <v>428</v>
      </c>
      <c r="T34" s="265" t="s">
        <v>428</v>
      </c>
      <c r="U34" s="43"/>
    </row>
    <row r="35" spans="1:21">
      <c r="A35" s="577"/>
      <c r="B35" s="469" t="s">
        <v>429</v>
      </c>
      <c r="C35" s="264" t="s">
        <v>428</v>
      </c>
      <c r="D35" s="264" t="s">
        <v>428</v>
      </c>
      <c r="E35" s="265" t="s">
        <v>428</v>
      </c>
      <c r="F35" s="264" t="s">
        <v>428</v>
      </c>
      <c r="G35" s="264" t="s">
        <v>428</v>
      </c>
      <c r="H35" s="265" t="s">
        <v>428</v>
      </c>
      <c r="I35" s="264" t="s">
        <v>428</v>
      </c>
      <c r="J35" s="264" t="s">
        <v>428</v>
      </c>
      <c r="K35" s="265" t="s">
        <v>428</v>
      </c>
      <c r="L35" s="264" t="s">
        <v>428</v>
      </c>
      <c r="M35" s="264" t="s">
        <v>428</v>
      </c>
      <c r="N35" s="265" t="s">
        <v>428</v>
      </c>
      <c r="O35" s="264" t="s">
        <v>428</v>
      </c>
      <c r="P35" s="264" t="s">
        <v>428</v>
      </c>
      <c r="Q35" s="265" t="s">
        <v>428</v>
      </c>
      <c r="R35" s="264" t="s">
        <v>428</v>
      </c>
      <c r="S35" s="264" t="s">
        <v>428</v>
      </c>
      <c r="T35" s="265" t="s">
        <v>428</v>
      </c>
      <c r="U35" s="43"/>
    </row>
    <row r="36" spans="1:21">
      <c r="A36" s="577"/>
      <c r="B36" s="469" t="s">
        <v>431</v>
      </c>
      <c r="C36" s="264" t="s">
        <v>428</v>
      </c>
      <c r="D36" s="264" t="s">
        <v>428</v>
      </c>
      <c r="E36" s="265" t="s">
        <v>428</v>
      </c>
      <c r="F36" s="264" t="s">
        <v>428</v>
      </c>
      <c r="G36" s="264" t="s">
        <v>428</v>
      </c>
      <c r="H36" s="265" t="s">
        <v>428</v>
      </c>
      <c r="I36" s="264" t="s">
        <v>428</v>
      </c>
      <c r="J36" s="264" t="s">
        <v>428</v>
      </c>
      <c r="K36" s="265" t="s">
        <v>428</v>
      </c>
      <c r="L36" s="264" t="s">
        <v>428</v>
      </c>
      <c r="M36" s="264" t="s">
        <v>428</v>
      </c>
      <c r="N36" s="265" t="s">
        <v>428</v>
      </c>
      <c r="O36" s="264" t="s">
        <v>428</v>
      </c>
      <c r="P36" s="264" t="s">
        <v>428</v>
      </c>
      <c r="Q36" s="265" t="s">
        <v>428</v>
      </c>
      <c r="R36" s="264" t="s">
        <v>428</v>
      </c>
      <c r="S36" s="264" t="s">
        <v>428</v>
      </c>
      <c r="T36" s="265" t="s">
        <v>428</v>
      </c>
      <c r="U36" s="43"/>
    </row>
    <row r="37" spans="1:21">
      <c r="A37" s="577"/>
      <c r="B37" s="469" t="s">
        <v>432</v>
      </c>
      <c r="C37" s="264" t="s">
        <v>428</v>
      </c>
      <c r="D37" s="264" t="s">
        <v>428</v>
      </c>
      <c r="E37" s="265" t="s">
        <v>428</v>
      </c>
      <c r="F37" s="264" t="s">
        <v>428</v>
      </c>
      <c r="G37" s="264" t="s">
        <v>428</v>
      </c>
      <c r="H37" s="265" t="s">
        <v>428</v>
      </c>
      <c r="I37" s="264" t="s">
        <v>428</v>
      </c>
      <c r="J37" s="264" t="s">
        <v>428</v>
      </c>
      <c r="K37" s="265" t="s">
        <v>428</v>
      </c>
      <c r="L37" s="264" t="s">
        <v>428</v>
      </c>
      <c r="M37" s="264" t="s">
        <v>428</v>
      </c>
      <c r="N37" s="265" t="s">
        <v>428</v>
      </c>
      <c r="O37" s="264" t="s">
        <v>428</v>
      </c>
      <c r="P37" s="264" t="s">
        <v>428</v>
      </c>
      <c r="Q37" s="265" t="s">
        <v>428</v>
      </c>
      <c r="R37" s="264" t="s">
        <v>428</v>
      </c>
      <c r="S37" s="264" t="s">
        <v>428</v>
      </c>
      <c r="T37" s="265" t="s">
        <v>428</v>
      </c>
      <c r="U37" s="43"/>
    </row>
    <row r="38" spans="1:21">
      <c r="A38" s="577"/>
      <c r="B38" s="469" t="s">
        <v>410</v>
      </c>
      <c r="C38" s="264" t="s">
        <v>428</v>
      </c>
      <c r="D38" s="264" t="s">
        <v>428</v>
      </c>
      <c r="E38" s="265" t="s">
        <v>428</v>
      </c>
      <c r="F38" s="264" t="s">
        <v>428</v>
      </c>
      <c r="G38" s="264" t="s">
        <v>428</v>
      </c>
      <c r="H38" s="265" t="s">
        <v>428</v>
      </c>
      <c r="I38" s="264" t="s">
        <v>428</v>
      </c>
      <c r="J38" s="264" t="s">
        <v>428</v>
      </c>
      <c r="K38" s="265" t="s">
        <v>428</v>
      </c>
      <c r="L38" s="264" t="s">
        <v>428</v>
      </c>
      <c r="M38" s="264" t="s">
        <v>428</v>
      </c>
      <c r="N38" s="265" t="s">
        <v>428</v>
      </c>
      <c r="O38" s="264" t="s">
        <v>428</v>
      </c>
      <c r="P38" s="264" t="s">
        <v>428</v>
      </c>
      <c r="Q38" s="265" t="s">
        <v>428</v>
      </c>
      <c r="R38" s="264" t="s">
        <v>428</v>
      </c>
      <c r="S38" s="264" t="s">
        <v>428</v>
      </c>
      <c r="T38" s="265" t="s">
        <v>428</v>
      </c>
      <c r="U38" s="43"/>
    </row>
    <row r="39" spans="1:21">
      <c r="A39" s="577"/>
      <c r="B39" s="469" t="s">
        <v>433</v>
      </c>
      <c r="C39" s="264" t="s">
        <v>428</v>
      </c>
      <c r="D39" s="264" t="s">
        <v>428</v>
      </c>
      <c r="E39" s="265" t="s">
        <v>428</v>
      </c>
      <c r="F39" s="264" t="s">
        <v>428</v>
      </c>
      <c r="G39" s="264" t="s">
        <v>428</v>
      </c>
      <c r="H39" s="265" t="s">
        <v>428</v>
      </c>
      <c r="I39" s="264" t="s">
        <v>428</v>
      </c>
      <c r="J39" s="264" t="s">
        <v>428</v>
      </c>
      <c r="K39" s="265" t="s">
        <v>428</v>
      </c>
      <c r="L39" s="264" t="s">
        <v>428</v>
      </c>
      <c r="M39" s="264" t="s">
        <v>428</v>
      </c>
      <c r="N39" s="265" t="s">
        <v>428</v>
      </c>
      <c r="O39" s="264" t="s">
        <v>428</v>
      </c>
      <c r="P39" s="264" t="s">
        <v>428</v>
      </c>
      <c r="Q39" s="265" t="s">
        <v>428</v>
      </c>
      <c r="R39" s="264" t="s">
        <v>428</v>
      </c>
      <c r="S39" s="264" t="s">
        <v>428</v>
      </c>
      <c r="T39" s="265" t="s">
        <v>428</v>
      </c>
      <c r="U39" s="43"/>
    </row>
    <row r="40" spans="1:21">
      <c r="A40" s="577"/>
      <c r="B40" s="267" t="s">
        <v>438</v>
      </c>
      <c r="C40" s="268" t="s">
        <v>428</v>
      </c>
      <c r="D40" s="268" t="s">
        <v>428</v>
      </c>
      <c r="E40" s="269" t="s">
        <v>428</v>
      </c>
      <c r="F40" s="268" t="s">
        <v>428</v>
      </c>
      <c r="G40" s="268" t="s">
        <v>428</v>
      </c>
      <c r="H40" s="269" t="s">
        <v>428</v>
      </c>
      <c r="I40" s="268" t="s">
        <v>428</v>
      </c>
      <c r="J40" s="268" t="s">
        <v>428</v>
      </c>
      <c r="K40" s="269" t="s">
        <v>428</v>
      </c>
      <c r="L40" s="268" t="s">
        <v>428</v>
      </c>
      <c r="M40" s="268" t="s">
        <v>428</v>
      </c>
      <c r="N40" s="269" t="s">
        <v>428</v>
      </c>
      <c r="O40" s="268" t="s">
        <v>428</v>
      </c>
      <c r="P40" s="268" t="s">
        <v>428</v>
      </c>
      <c r="Q40" s="269" t="s">
        <v>428</v>
      </c>
      <c r="R40" s="268" t="s">
        <v>428</v>
      </c>
      <c r="S40" s="268" t="s">
        <v>428</v>
      </c>
      <c r="T40" s="269" t="s">
        <v>428</v>
      </c>
      <c r="U40" s="43"/>
    </row>
    <row r="41" spans="1:21">
      <c r="A41" s="570">
        <v>15</v>
      </c>
      <c r="B41" s="469" t="s">
        <v>427</v>
      </c>
      <c r="C41" s="264" t="s">
        <v>428</v>
      </c>
      <c r="D41" s="264" t="s">
        <v>428</v>
      </c>
      <c r="E41" s="265" t="s">
        <v>428</v>
      </c>
      <c r="F41" s="264" t="s">
        <v>428</v>
      </c>
      <c r="G41" s="264" t="s">
        <v>428</v>
      </c>
      <c r="H41" s="265" t="s">
        <v>428</v>
      </c>
      <c r="I41" s="264" t="s">
        <v>428</v>
      </c>
      <c r="J41" s="264" t="s">
        <v>428</v>
      </c>
      <c r="K41" s="265" t="s">
        <v>428</v>
      </c>
      <c r="L41" s="264" t="s">
        <v>428</v>
      </c>
      <c r="M41" s="264" t="s">
        <v>428</v>
      </c>
      <c r="N41" s="265" t="s">
        <v>428</v>
      </c>
      <c r="O41" s="264" t="s">
        <v>428</v>
      </c>
      <c r="P41" s="264" t="s">
        <v>428</v>
      </c>
      <c r="Q41" s="265" t="s">
        <v>428</v>
      </c>
      <c r="R41" s="264" t="s">
        <v>428</v>
      </c>
      <c r="S41" s="264" t="s">
        <v>428</v>
      </c>
      <c r="T41" s="265" t="s">
        <v>428</v>
      </c>
      <c r="U41" s="43"/>
    </row>
    <row r="42" spans="1:21">
      <c r="A42" s="570"/>
      <c r="B42" s="469" t="s">
        <v>429</v>
      </c>
      <c r="C42" s="264" t="s">
        <v>428</v>
      </c>
      <c r="D42" s="264" t="s">
        <v>428</v>
      </c>
      <c r="E42" s="265" t="s">
        <v>428</v>
      </c>
      <c r="F42" s="264" t="s">
        <v>428</v>
      </c>
      <c r="G42" s="264" t="s">
        <v>428</v>
      </c>
      <c r="H42" s="265" t="s">
        <v>428</v>
      </c>
      <c r="I42" s="264" t="s">
        <v>428</v>
      </c>
      <c r="J42" s="264" t="s">
        <v>428</v>
      </c>
      <c r="K42" s="265" t="s">
        <v>428</v>
      </c>
      <c r="L42" s="264" t="s">
        <v>428</v>
      </c>
      <c r="M42" s="264" t="s">
        <v>428</v>
      </c>
      <c r="N42" s="265" t="s">
        <v>428</v>
      </c>
      <c r="O42" s="264" t="s">
        <v>428</v>
      </c>
      <c r="P42" s="264" t="s">
        <v>428</v>
      </c>
      <c r="Q42" s="265" t="s">
        <v>428</v>
      </c>
      <c r="R42" s="264" t="s">
        <v>428</v>
      </c>
      <c r="S42" s="264" t="s">
        <v>428</v>
      </c>
      <c r="T42" s="265" t="s">
        <v>428</v>
      </c>
      <c r="U42" s="43"/>
    </row>
    <row r="43" spans="1:21">
      <c r="A43" s="570"/>
      <c r="B43" s="469" t="s">
        <v>431</v>
      </c>
      <c r="C43" s="264" t="s">
        <v>428</v>
      </c>
      <c r="D43" s="264" t="s">
        <v>428</v>
      </c>
      <c r="E43" s="265" t="s">
        <v>428</v>
      </c>
      <c r="F43" s="264" t="s">
        <v>428</v>
      </c>
      <c r="G43" s="264" t="s">
        <v>428</v>
      </c>
      <c r="H43" s="265" t="s">
        <v>428</v>
      </c>
      <c r="I43" s="264" t="s">
        <v>428</v>
      </c>
      <c r="J43" s="264" t="s">
        <v>428</v>
      </c>
      <c r="K43" s="265" t="s">
        <v>428</v>
      </c>
      <c r="L43" s="264" t="s">
        <v>428</v>
      </c>
      <c r="M43" s="264" t="s">
        <v>428</v>
      </c>
      <c r="N43" s="265" t="s">
        <v>428</v>
      </c>
      <c r="O43" s="264" t="s">
        <v>428</v>
      </c>
      <c r="P43" s="264" t="s">
        <v>428</v>
      </c>
      <c r="Q43" s="265" t="s">
        <v>428</v>
      </c>
      <c r="R43" s="264" t="s">
        <v>428</v>
      </c>
      <c r="S43" s="264" t="s">
        <v>428</v>
      </c>
      <c r="T43" s="265" t="s">
        <v>428</v>
      </c>
      <c r="U43" s="43"/>
    </row>
    <row r="44" spans="1:21">
      <c r="A44" s="570"/>
      <c r="B44" s="469" t="s">
        <v>432</v>
      </c>
      <c r="C44" s="264" t="s">
        <v>428</v>
      </c>
      <c r="D44" s="264" t="s">
        <v>428</v>
      </c>
      <c r="E44" s="265" t="s">
        <v>428</v>
      </c>
      <c r="F44" s="264" t="s">
        <v>428</v>
      </c>
      <c r="G44" s="264" t="s">
        <v>428</v>
      </c>
      <c r="H44" s="265" t="s">
        <v>428</v>
      </c>
      <c r="I44" s="264" t="s">
        <v>428</v>
      </c>
      <c r="J44" s="264" t="s">
        <v>428</v>
      </c>
      <c r="K44" s="265" t="s">
        <v>428</v>
      </c>
      <c r="L44" s="264" t="s">
        <v>428</v>
      </c>
      <c r="M44" s="264" t="s">
        <v>428</v>
      </c>
      <c r="N44" s="265" t="s">
        <v>428</v>
      </c>
      <c r="O44" s="264" t="s">
        <v>428</v>
      </c>
      <c r="P44" s="264" t="s">
        <v>428</v>
      </c>
      <c r="Q44" s="265" t="s">
        <v>428</v>
      </c>
      <c r="R44" s="264" t="s">
        <v>428</v>
      </c>
      <c r="S44" s="264" t="s">
        <v>428</v>
      </c>
      <c r="T44" s="265" t="s">
        <v>428</v>
      </c>
      <c r="U44" s="43"/>
    </row>
    <row r="45" spans="1:21">
      <c r="A45" s="570"/>
      <c r="B45" s="469" t="s">
        <v>410</v>
      </c>
      <c r="C45" s="264" t="s">
        <v>428</v>
      </c>
      <c r="D45" s="264" t="s">
        <v>428</v>
      </c>
      <c r="E45" s="265" t="s">
        <v>428</v>
      </c>
      <c r="F45" s="264" t="s">
        <v>428</v>
      </c>
      <c r="G45" s="264" t="s">
        <v>428</v>
      </c>
      <c r="H45" s="265" t="s">
        <v>428</v>
      </c>
      <c r="I45" s="264" t="s">
        <v>428</v>
      </c>
      <c r="J45" s="264" t="s">
        <v>428</v>
      </c>
      <c r="K45" s="265" t="s">
        <v>428</v>
      </c>
      <c r="L45" s="264" t="s">
        <v>428</v>
      </c>
      <c r="M45" s="264" t="s">
        <v>428</v>
      </c>
      <c r="N45" s="265" t="s">
        <v>428</v>
      </c>
      <c r="O45" s="264" t="s">
        <v>428</v>
      </c>
      <c r="P45" s="264" t="s">
        <v>428</v>
      </c>
      <c r="Q45" s="265" t="s">
        <v>428</v>
      </c>
      <c r="R45" s="264" t="s">
        <v>428</v>
      </c>
      <c r="S45" s="264" t="s">
        <v>428</v>
      </c>
      <c r="T45" s="265" t="s">
        <v>428</v>
      </c>
      <c r="U45" s="43"/>
    </row>
    <row r="46" spans="1:21">
      <c r="A46" s="570"/>
      <c r="B46" s="469" t="s">
        <v>433</v>
      </c>
      <c r="C46" s="264" t="s">
        <v>428</v>
      </c>
      <c r="D46" s="264" t="s">
        <v>428</v>
      </c>
      <c r="E46" s="265" t="s">
        <v>428</v>
      </c>
      <c r="F46" s="264" t="s">
        <v>428</v>
      </c>
      <c r="G46" s="264" t="s">
        <v>428</v>
      </c>
      <c r="H46" s="265" t="s">
        <v>428</v>
      </c>
      <c r="I46" s="264" t="s">
        <v>428</v>
      </c>
      <c r="J46" s="264" t="s">
        <v>428</v>
      </c>
      <c r="K46" s="265" t="s">
        <v>428</v>
      </c>
      <c r="L46" s="264" t="s">
        <v>428</v>
      </c>
      <c r="M46" s="264" t="s">
        <v>428</v>
      </c>
      <c r="N46" s="265" t="s">
        <v>428</v>
      </c>
      <c r="O46" s="264" t="s">
        <v>428</v>
      </c>
      <c r="P46" s="264" t="s">
        <v>428</v>
      </c>
      <c r="Q46" s="265" t="s">
        <v>428</v>
      </c>
      <c r="R46" s="264" t="s">
        <v>428</v>
      </c>
      <c r="S46" s="264" t="s">
        <v>428</v>
      </c>
      <c r="T46" s="265" t="s">
        <v>428</v>
      </c>
      <c r="U46" s="43"/>
    </row>
    <row r="47" spans="1:21">
      <c r="A47" s="570"/>
      <c r="B47" s="267" t="s">
        <v>439</v>
      </c>
      <c r="C47" s="268" t="s">
        <v>428</v>
      </c>
      <c r="D47" s="268" t="s">
        <v>428</v>
      </c>
      <c r="E47" s="269" t="s">
        <v>428</v>
      </c>
      <c r="F47" s="268" t="s">
        <v>428</v>
      </c>
      <c r="G47" s="268" t="s">
        <v>428</v>
      </c>
      <c r="H47" s="269" t="s">
        <v>428</v>
      </c>
      <c r="I47" s="268" t="s">
        <v>428</v>
      </c>
      <c r="J47" s="268" t="s">
        <v>428</v>
      </c>
      <c r="K47" s="269" t="s">
        <v>428</v>
      </c>
      <c r="L47" s="268" t="s">
        <v>428</v>
      </c>
      <c r="M47" s="268" t="s">
        <v>428</v>
      </c>
      <c r="N47" s="269" t="s">
        <v>428</v>
      </c>
      <c r="O47" s="268" t="s">
        <v>428</v>
      </c>
      <c r="P47" s="268" t="s">
        <v>428</v>
      </c>
      <c r="Q47" s="269" t="s">
        <v>428</v>
      </c>
      <c r="R47" s="268" t="s">
        <v>428</v>
      </c>
      <c r="S47" s="268" t="s">
        <v>428</v>
      </c>
      <c r="T47" s="269" t="s">
        <v>428</v>
      </c>
      <c r="U47" s="43"/>
    </row>
    <row r="48" spans="1:21">
      <c r="A48" s="571">
        <v>16</v>
      </c>
      <c r="B48" s="469" t="s">
        <v>427</v>
      </c>
      <c r="C48" s="264">
        <v>1</v>
      </c>
      <c r="D48" s="264">
        <v>1</v>
      </c>
      <c r="E48" s="265">
        <v>12943.93</v>
      </c>
      <c r="F48" s="264">
        <v>1</v>
      </c>
      <c r="G48" s="264">
        <v>1</v>
      </c>
      <c r="H48" s="265">
        <v>43259.57</v>
      </c>
      <c r="I48" s="264">
        <v>3</v>
      </c>
      <c r="J48" s="264">
        <v>3</v>
      </c>
      <c r="K48" s="265">
        <v>1640585.17</v>
      </c>
      <c r="L48" s="264" t="s">
        <v>428</v>
      </c>
      <c r="M48" s="264" t="s">
        <v>428</v>
      </c>
      <c r="N48" s="265" t="s">
        <v>428</v>
      </c>
      <c r="O48" s="264" t="s">
        <v>428</v>
      </c>
      <c r="P48" s="264" t="s">
        <v>428</v>
      </c>
      <c r="Q48" s="265" t="s">
        <v>428</v>
      </c>
      <c r="R48" s="264">
        <v>5</v>
      </c>
      <c r="S48" s="264">
        <v>5</v>
      </c>
      <c r="T48" s="265">
        <v>1696788.67</v>
      </c>
      <c r="U48" s="43"/>
    </row>
    <row r="49" spans="1:21">
      <c r="A49" s="571"/>
      <c r="B49" s="469" t="s">
        <v>429</v>
      </c>
      <c r="C49" s="264" t="s">
        <v>428</v>
      </c>
      <c r="D49" s="264" t="s">
        <v>428</v>
      </c>
      <c r="E49" s="265" t="s">
        <v>428</v>
      </c>
      <c r="F49" s="264" t="s">
        <v>428</v>
      </c>
      <c r="G49" s="264" t="s">
        <v>428</v>
      </c>
      <c r="H49" s="265" t="s">
        <v>428</v>
      </c>
      <c r="I49" s="264" t="s">
        <v>428</v>
      </c>
      <c r="J49" s="264" t="s">
        <v>428</v>
      </c>
      <c r="K49" s="265" t="s">
        <v>428</v>
      </c>
      <c r="L49" s="264" t="s">
        <v>428</v>
      </c>
      <c r="M49" s="264" t="s">
        <v>428</v>
      </c>
      <c r="N49" s="265" t="s">
        <v>428</v>
      </c>
      <c r="O49" s="264" t="s">
        <v>428</v>
      </c>
      <c r="P49" s="264" t="s">
        <v>428</v>
      </c>
      <c r="Q49" s="265" t="s">
        <v>428</v>
      </c>
      <c r="R49" s="264" t="s">
        <v>428</v>
      </c>
      <c r="S49" s="264" t="s">
        <v>428</v>
      </c>
      <c r="T49" s="265" t="s">
        <v>428</v>
      </c>
      <c r="U49" s="43"/>
    </row>
    <row r="50" spans="1:21">
      <c r="A50" s="571"/>
      <c r="B50" s="469" t="s">
        <v>431</v>
      </c>
      <c r="C50" s="264" t="s">
        <v>428</v>
      </c>
      <c r="D50" s="264" t="s">
        <v>428</v>
      </c>
      <c r="E50" s="265" t="s">
        <v>428</v>
      </c>
      <c r="F50" s="264" t="s">
        <v>428</v>
      </c>
      <c r="G50" s="264" t="s">
        <v>428</v>
      </c>
      <c r="H50" s="265" t="s">
        <v>428</v>
      </c>
      <c r="I50" s="264">
        <v>1</v>
      </c>
      <c r="J50" s="264">
        <v>2</v>
      </c>
      <c r="K50" s="265">
        <v>24806.05</v>
      </c>
      <c r="L50" s="264" t="s">
        <v>428</v>
      </c>
      <c r="M50" s="264" t="s">
        <v>428</v>
      </c>
      <c r="N50" s="265" t="s">
        <v>428</v>
      </c>
      <c r="O50" s="264" t="s">
        <v>428</v>
      </c>
      <c r="P50" s="264" t="s">
        <v>428</v>
      </c>
      <c r="Q50" s="265" t="s">
        <v>428</v>
      </c>
      <c r="R50" s="264">
        <v>1</v>
      </c>
      <c r="S50" s="264">
        <v>2</v>
      </c>
      <c r="T50" s="265">
        <v>24806.05</v>
      </c>
      <c r="U50" s="43"/>
    </row>
    <row r="51" spans="1:21">
      <c r="A51" s="571"/>
      <c r="B51" s="469" t="s">
        <v>432</v>
      </c>
      <c r="C51" s="264" t="s">
        <v>428</v>
      </c>
      <c r="D51" s="264" t="s">
        <v>428</v>
      </c>
      <c r="E51" s="265" t="s">
        <v>428</v>
      </c>
      <c r="F51" s="264" t="s">
        <v>428</v>
      </c>
      <c r="G51" s="264" t="s">
        <v>428</v>
      </c>
      <c r="H51" s="265" t="s">
        <v>428</v>
      </c>
      <c r="I51" s="264" t="s">
        <v>428</v>
      </c>
      <c r="J51" s="264" t="s">
        <v>428</v>
      </c>
      <c r="K51" s="265" t="s">
        <v>428</v>
      </c>
      <c r="L51" s="264" t="s">
        <v>428</v>
      </c>
      <c r="M51" s="264" t="s">
        <v>428</v>
      </c>
      <c r="N51" s="265" t="s">
        <v>428</v>
      </c>
      <c r="O51" s="264" t="s">
        <v>428</v>
      </c>
      <c r="P51" s="264" t="s">
        <v>428</v>
      </c>
      <c r="Q51" s="265" t="s">
        <v>428</v>
      </c>
      <c r="R51" s="264" t="s">
        <v>428</v>
      </c>
      <c r="S51" s="264" t="s">
        <v>428</v>
      </c>
      <c r="T51" s="265" t="s">
        <v>428</v>
      </c>
      <c r="U51" s="43"/>
    </row>
    <row r="52" spans="1:21">
      <c r="A52" s="571"/>
      <c r="B52" s="469" t="s">
        <v>410</v>
      </c>
      <c r="C52" s="264" t="s">
        <v>428</v>
      </c>
      <c r="D52" s="264" t="s">
        <v>428</v>
      </c>
      <c r="E52" s="265" t="s">
        <v>428</v>
      </c>
      <c r="F52" s="264">
        <v>1</v>
      </c>
      <c r="G52" s="264">
        <v>1</v>
      </c>
      <c r="H52" s="265">
        <v>25934.13</v>
      </c>
      <c r="I52" s="264">
        <v>5</v>
      </c>
      <c r="J52" s="264">
        <v>6</v>
      </c>
      <c r="K52" s="265">
        <v>249017.4</v>
      </c>
      <c r="L52" s="264" t="s">
        <v>428</v>
      </c>
      <c r="M52" s="264" t="s">
        <v>428</v>
      </c>
      <c r="N52" s="265" t="s">
        <v>428</v>
      </c>
      <c r="O52" s="264" t="s">
        <v>428</v>
      </c>
      <c r="P52" s="264" t="s">
        <v>428</v>
      </c>
      <c r="Q52" s="265" t="s">
        <v>428</v>
      </c>
      <c r="R52" s="264">
        <v>6</v>
      </c>
      <c r="S52" s="264">
        <v>7</v>
      </c>
      <c r="T52" s="265">
        <v>274951.53000000003</v>
      </c>
      <c r="U52" s="43"/>
    </row>
    <row r="53" spans="1:21">
      <c r="A53" s="571"/>
      <c r="B53" s="469" t="s">
        <v>433</v>
      </c>
      <c r="C53" s="264" t="s">
        <v>428</v>
      </c>
      <c r="D53" s="264" t="s">
        <v>428</v>
      </c>
      <c r="E53" s="265" t="s">
        <v>428</v>
      </c>
      <c r="F53" s="264">
        <v>1</v>
      </c>
      <c r="G53" s="264">
        <v>1</v>
      </c>
      <c r="H53" s="265">
        <v>15408</v>
      </c>
      <c r="I53" s="264">
        <v>9</v>
      </c>
      <c r="J53" s="264">
        <v>19</v>
      </c>
      <c r="K53" s="265">
        <v>2011804.34</v>
      </c>
      <c r="L53" s="264" t="s">
        <v>428</v>
      </c>
      <c r="M53" s="264" t="s">
        <v>428</v>
      </c>
      <c r="N53" s="265" t="s">
        <v>428</v>
      </c>
      <c r="O53" s="264" t="s">
        <v>428</v>
      </c>
      <c r="P53" s="264" t="s">
        <v>428</v>
      </c>
      <c r="Q53" s="265" t="s">
        <v>428</v>
      </c>
      <c r="R53" s="264">
        <v>10</v>
      </c>
      <c r="S53" s="264">
        <v>20</v>
      </c>
      <c r="T53" s="265">
        <v>2027212.34</v>
      </c>
      <c r="U53" s="43"/>
    </row>
    <row r="54" spans="1:21">
      <c r="A54" s="571"/>
      <c r="B54" s="267" t="s">
        <v>440</v>
      </c>
      <c r="C54" s="268">
        <v>1</v>
      </c>
      <c r="D54" s="268">
        <v>1</v>
      </c>
      <c r="E54" s="269">
        <v>12943.93</v>
      </c>
      <c r="F54" s="268">
        <v>3</v>
      </c>
      <c r="G54" s="268">
        <v>3</v>
      </c>
      <c r="H54" s="269">
        <v>84601.7</v>
      </c>
      <c r="I54" s="268">
        <v>18</v>
      </c>
      <c r="J54" s="268">
        <v>30</v>
      </c>
      <c r="K54" s="269">
        <v>3926212.96</v>
      </c>
      <c r="L54" s="268" t="s">
        <v>428</v>
      </c>
      <c r="M54" s="268" t="s">
        <v>428</v>
      </c>
      <c r="N54" s="269" t="s">
        <v>428</v>
      </c>
      <c r="O54" s="268" t="s">
        <v>428</v>
      </c>
      <c r="P54" s="268" t="s">
        <v>428</v>
      </c>
      <c r="Q54" s="269" t="s">
        <v>428</v>
      </c>
      <c r="R54" s="268">
        <v>22</v>
      </c>
      <c r="S54" s="268">
        <v>34</v>
      </c>
      <c r="T54" s="269">
        <v>4023758.59</v>
      </c>
      <c r="U54" s="43"/>
    </row>
    <row r="55" spans="1:21">
      <c r="A55" s="572">
        <v>17</v>
      </c>
      <c r="B55" s="469" t="s">
        <v>427</v>
      </c>
      <c r="C55" s="264" t="s">
        <v>428</v>
      </c>
      <c r="D55" s="264" t="s">
        <v>428</v>
      </c>
      <c r="E55" s="265" t="s">
        <v>428</v>
      </c>
      <c r="F55" s="264" t="s">
        <v>428</v>
      </c>
      <c r="G55" s="264" t="s">
        <v>428</v>
      </c>
      <c r="H55" s="265" t="s">
        <v>428</v>
      </c>
      <c r="I55" s="264">
        <v>3</v>
      </c>
      <c r="J55" s="264">
        <v>3</v>
      </c>
      <c r="K55" s="265">
        <v>283542.71999999997</v>
      </c>
      <c r="L55" s="264" t="s">
        <v>428</v>
      </c>
      <c r="M55" s="264" t="s">
        <v>428</v>
      </c>
      <c r="N55" s="265" t="s">
        <v>428</v>
      </c>
      <c r="O55" s="264" t="s">
        <v>428</v>
      </c>
      <c r="P55" s="264" t="s">
        <v>428</v>
      </c>
      <c r="Q55" s="265" t="s">
        <v>428</v>
      </c>
      <c r="R55" s="264">
        <v>3</v>
      </c>
      <c r="S55" s="264">
        <v>3</v>
      </c>
      <c r="T55" s="265">
        <v>283542.71999999997</v>
      </c>
      <c r="U55" s="43"/>
    </row>
    <row r="56" spans="1:21">
      <c r="A56" s="572"/>
      <c r="B56" s="469" t="s">
        <v>429</v>
      </c>
      <c r="C56" s="264" t="s">
        <v>428</v>
      </c>
      <c r="D56" s="264" t="s">
        <v>428</v>
      </c>
      <c r="E56" s="265" t="s">
        <v>428</v>
      </c>
      <c r="F56" s="264" t="s">
        <v>428</v>
      </c>
      <c r="G56" s="264" t="s">
        <v>428</v>
      </c>
      <c r="H56" s="265" t="s">
        <v>428</v>
      </c>
      <c r="I56" s="264" t="s">
        <v>428</v>
      </c>
      <c r="J56" s="264" t="s">
        <v>428</v>
      </c>
      <c r="K56" s="265" t="s">
        <v>428</v>
      </c>
      <c r="L56" s="264" t="s">
        <v>428</v>
      </c>
      <c r="M56" s="264" t="s">
        <v>428</v>
      </c>
      <c r="N56" s="265" t="s">
        <v>428</v>
      </c>
      <c r="O56" s="264" t="s">
        <v>428</v>
      </c>
      <c r="P56" s="264" t="s">
        <v>428</v>
      </c>
      <c r="Q56" s="265" t="s">
        <v>428</v>
      </c>
      <c r="R56" s="264" t="s">
        <v>428</v>
      </c>
      <c r="S56" s="264" t="s">
        <v>428</v>
      </c>
      <c r="T56" s="265" t="s">
        <v>428</v>
      </c>
      <c r="U56" s="43"/>
    </row>
    <row r="57" spans="1:21">
      <c r="A57" s="572"/>
      <c r="B57" s="469" t="s">
        <v>431</v>
      </c>
      <c r="C57" s="264" t="s">
        <v>428</v>
      </c>
      <c r="D57" s="264" t="s">
        <v>428</v>
      </c>
      <c r="E57" s="265" t="s">
        <v>428</v>
      </c>
      <c r="F57" s="264" t="s">
        <v>428</v>
      </c>
      <c r="G57" s="264" t="s">
        <v>428</v>
      </c>
      <c r="H57" s="265" t="s">
        <v>428</v>
      </c>
      <c r="I57" s="264">
        <v>2</v>
      </c>
      <c r="J57" s="264">
        <v>2</v>
      </c>
      <c r="K57" s="265">
        <v>625422.4</v>
      </c>
      <c r="L57" s="264" t="s">
        <v>428</v>
      </c>
      <c r="M57" s="264" t="s">
        <v>428</v>
      </c>
      <c r="N57" s="265" t="s">
        <v>428</v>
      </c>
      <c r="O57" s="264" t="s">
        <v>428</v>
      </c>
      <c r="P57" s="264" t="s">
        <v>428</v>
      </c>
      <c r="Q57" s="265" t="s">
        <v>428</v>
      </c>
      <c r="R57" s="264">
        <v>2</v>
      </c>
      <c r="S57" s="264">
        <v>2</v>
      </c>
      <c r="T57" s="265">
        <v>625422.4</v>
      </c>
      <c r="U57" s="43"/>
    </row>
    <row r="58" spans="1:21">
      <c r="A58" s="572"/>
      <c r="B58" s="469" t="s">
        <v>432</v>
      </c>
      <c r="C58" s="264" t="s">
        <v>428</v>
      </c>
      <c r="D58" s="264" t="s">
        <v>428</v>
      </c>
      <c r="E58" s="265" t="s">
        <v>428</v>
      </c>
      <c r="F58" s="264" t="s">
        <v>428</v>
      </c>
      <c r="G58" s="264" t="s">
        <v>428</v>
      </c>
      <c r="H58" s="265" t="s">
        <v>428</v>
      </c>
      <c r="I58" s="264" t="s">
        <v>428</v>
      </c>
      <c r="J58" s="264" t="s">
        <v>428</v>
      </c>
      <c r="K58" s="265" t="s">
        <v>428</v>
      </c>
      <c r="L58" s="264" t="s">
        <v>428</v>
      </c>
      <c r="M58" s="264" t="s">
        <v>428</v>
      </c>
      <c r="N58" s="265" t="s">
        <v>428</v>
      </c>
      <c r="O58" s="264" t="s">
        <v>428</v>
      </c>
      <c r="P58" s="264" t="s">
        <v>428</v>
      </c>
      <c r="Q58" s="265" t="s">
        <v>428</v>
      </c>
      <c r="R58" s="264" t="s">
        <v>428</v>
      </c>
      <c r="S58" s="264" t="s">
        <v>428</v>
      </c>
      <c r="T58" s="265" t="s">
        <v>428</v>
      </c>
      <c r="U58" s="43"/>
    </row>
    <row r="59" spans="1:21">
      <c r="A59" s="572"/>
      <c r="B59" s="469" t="s">
        <v>410</v>
      </c>
      <c r="C59" s="264" t="s">
        <v>428</v>
      </c>
      <c r="D59" s="264" t="s">
        <v>428</v>
      </c>
      <c r="E59" s="265" t="s">
        <v>428</v>
      </c>
      <c r="F59" s="264" t="s">
        <v>428</v>
      </c>
      <c r="G59" s="264" t="s">
        <v>428</v>
      </c>
      <c r="H59" s="265" t="s">
        <v>428</v>
      </c>
      <c r="I59" s="264">
        <v>4</v>
      </c>
      <c r="J59" s="264">
        <v>4</v>
      </c>
      <c r="K59" s="265">
        <v>194322.76</v>
      </c>
      <c r="L59" s="264" t="s">
        <v>428</v>
      </c>
      <c r="M59" s="264" t="s">
        <v>428</v>
      </c>
      <c r="N59" s="265" t="s">
        <v>428</v>
      </c>
      <c r="O59" s="264" t="s">
        <v>428</v>
      </c>
      <c r="P59" s="264" t="s">
        <v>428</v>
      </c>
      <c r="Q59" s="265" t="s">
        <v>428</v>
      </c>
      <c r="R59" s="264">
        <v>4</v>
      </c>
      <c r="S59" s="264">
        <v>4</v>
      </c>
      <c r="T59" s="265">
        <v>194322.76</v>
      </c>
      <c r="U59" s="43"/>
    </row>
    <row r="60" spans="1:21">
      <c r="A60" s="572"/>
      <c r="B60" s="469" t="s">
        <v>433</v>
      </c>
      <c r="C60" s="264" t="s">
        <v>428</v>
      </c>
      <c r="D60" s="264" t="s">
        <v>428</v>
      </c>
      <c r="E60" s="265" t="s">
        <v>428</v>
      </c>
      <c r="F60" s="264" t="s">
        <v>428</v>
      </c>
      <c r="G60" s="264" t="s">
        <v>428</v>
      </c>
      <c r="H60" s="265" t="s">
        <v>428</v>
      </c>
      <c r="I60" s="264">
        <v>1</v>
      </c>
      <c r="J60" s="264">
        <v>1</v>
      </c>
      <c r="K60" s="265">
        <v>58543.1</v>
      </c>
      <c r="L60" s="264" t="s">
        <v>428</v>
      </c>
      <c r="M60" s="264" t="s">
        <v>428</v>
      </c>
      <c r="N60" s="265" t="s">
        <v>428</v>
      </c>
      <c r="O60" s="264" t="s">
        <v>428</v>
      </c>
      <c r="P60" s="264" t="s">
        <v>428</v>
      </c>
      <c r="Q60" s="265" t="s">
        <v>428</v>
      </c>
      <c r="R60" s="264">
        <v>1</v>
      </c>
      <c r="S60" s="264">
        <v>1</v>
      </c>
      <c r="T60" s="265">
        <v>58543.1</v>
      </c>
      <c r="U60" s="43"/>
    </row>
    <row r="61" spans="1:21">
      <c r="A61" s="572"/>
      <c r="B61" s="267" t="s">
        <v>441</v>
      </c>
      <c r="C61" s="268" t="s">
        <v>428</v>
      </c>
      <c r="D61" s="268" t="s">
        <v>428</v>
      </c>
      <c r="E61" s="269" t="s">
        <v>428</v>
      </c>
      <c r="F61" s="268" t="s">
        <v>428</v>
      </c>
      <c r="G61" s="268" t="s">
        <v>428</v>
      </c>
      <c r="H61" s="269" t="s">
        <v>428</v>
      </c>
      <c r="I61" s="268">
        <v>10</v>
      </c>
      <c r="J61" s="268">
        <v>10</v>
      </c>
      <c r="K61" s="269">
        <v>1161830.98</v>
      </c>
      <c r="L61" s="268" t="s">
        <v>428</v>
      </c>
      <c r="M61" s="268" t="s">
        <v>428</v>
      </c>
      <c r="N61" s="269" t="s">
        <v>428</v>
      </c>
      <c r="O61" s="268" t="s">
        <v>428</v>
      </c>
      <c r="P61" s="268" t="s">
        <v>428</v>
      </c>
      <c r="Q61" s="269" t="s">
        <v>428</v>
      </c>
      <c r="R61" s="268">
        <v>10</v>
      </c>
      <c r="S61" s="268">
        <v>10</v>
      </c>
      <c r="T61" s="269">
        <v>1161830.98</v>
      </c>
      <c r="U61" s="43"/>
    </row>
    <row r="62" spans="1:21">
      <c r="A62" s="567" t="s">
        <v>442</v>
      </c>
      <c r="B62" s="470" t="s">
        <v>427</v>
      </c>
      <c r="C62" s="270">
        <v>2</v>
      </c>
      <c r="D62" s="270">
        <v>2</v>
      </c>
      <c r="E62" s="271">
        <v>25569.93</v>
      </c>
      <c r="F62" s="270">
        <v>19</v>
      </c>
      <c r="G62" s="270">
        <v>28</v>
      </c>
      <c r="H62" s="271">
        <v>3438992.78</v>
      </c>
      <c r="I62" s="270">
        <v>93</v>
      </c>
      <c r="J62" s="270">
        <v>167</v>
      </c>
      <c r="K62" s="271">
        <v>26844475.219999999</v>
      </c>
      <c r="L62" s="270" t="s">
        <v>428</v>
      </c>
      <c r="M62" s="270" t="s">
        <v>428</v>
      </c>
      <c r="N62" s="271" t="s">
        <v>428</v>
      </c>
      <c r="O62" s="270">
        <v>40</v>
      </c>
      <c r="P62" s="270">
        <v>75</v>
      </c>
      <c r="Q62" s="271">
        <v>6374552.5599999996</v>
      </c>
      <c r="R62" s="270">
        <v>154</v>
      </c>
      <c r="S62" s="270">
        <v>272</v>
      </c>
      <c r="T62" s="271">
        <v>36683590.490000002</v>
      </c>
      <c r="U62" s="43"/>
    </row>
    <row r="63" spans="1:21">
      <c r="A63" s="568"/>
      <c r="B63" s="470" t="s">
        <v>429</v>
      </c>
      <c r="C63" s="270" t="s">
        <v>428</v>
      </c>
      <c r="D63" s="270" t="s">
        <v>428</v>
      </c>
      <c r="E63" s="271" t="s">
        <v>428</v>
      </c>
      <c r="F63" s="270" t="s">
        <v>428</v>
      </c>
      <c r="G63" s="270" t="s">
        <v>428</v>
      </c>
      <c r="H63" s="271" t="s">
        <v>428</v>
      </c>
      <c r="I63" s="270" t="s">
        <v>428</v>
      </c>
      <c r="J63" s="270" t="s">
        <v>428</v>
      </c>
      <c r="K63" s="271" t="s">
        <v>428</v>
      </c>
      <c r="L63" s="270" t="s">
        <v>428</v>
      </c>
      <c r="M63" s="270" t="s">
        <v>428</v>
      </c>
      <c r="N63" s="271" t="s">
        <v>428</v>
      </c>
      <c r="O63" s="270" t="s">
        <v>428</v>
      </c>
      <c r="P63" s="270" t="s">
        <v>428</v>
      </c>
      <c r="Q63" s="271" t="s">
        <v>428</v>
      </c>
      <c r="R63" s="270" t="s">
        <v>428</v>
      </c>
      <c r="S63" s="270" t="s">
        <v>428</v>
      </c>
      <c r="T63" s="271" t="s">
        <v>428</v>
      </c>
      <c r="U63" s="43"/>
    </row>
    <row r="64" spans="1:21">
      <c r="A64" s="568"/>
      <c r="B64" s="470" t="s">
        <v>431</v>
      </c>
      <c r="C64" s="270" t="s">
        <v>428</v>
      </c>
      <c r="D64" s="270" t="s">
        <v>428</v>
      </c>
      <c r="E64" s="271" t="s">
        <v>428</v>
      </c>
      <c r="F64" s="270">
        <v>7</v>
      </c>
      <c r="G64" s="270">
        <v>9</v>
      </c>
      <c r="H64" s="271">
        <v>457216.07</v>
      </c>
      <c r="I64" s="270">
        <v>54</v>
      </c>
      <c r="J64" s="270">
        <v>216</v>
      </c>
      <c r="K64" s="271">
        <v>7008217.04</v>
      </c>
      <c r="L64" s="270" t="s">
        <v>428</v>
      </c>
      <c r="M64" s="270" t="s">
        <v>428</v>
      </c>
      <c r="N64" s="271" t="s">
        <v>428</v>
      </c>
      <c r="O64" s="270">
        <v>28</v>
      </c>
      <c r="P64" s="270">
        <v>31</v>
      </c>
      <c r="Q64" s="271">
        <v>1362663.52</v>
      </c>
      <c r="R64" s="270">
        <v>89</v>
      </c>
      <c r="S64" s="270">
        <v>256</v>
      </c>
      <c r="T64" s="271">
        <v>8828096.6300000008</v>
      </c>
      <c r="U64" s="43"/>
    </row>
    <row r="65" spans="1:21">
      <c r="A65" s="568"/>
      <c r="B65" s="470" t="s">
        <v>432</v>
      </c>
      <c r="C65" s="270" t="s">
        <v>428</v>
      </c>
      <c r="D65" s="270" t="s">
        <v>428</v>
      </c>
      <c r="E65" s="271" t="s">
        <v>428</v>
      </c>
      <c r="F65" s="270" t="s">
        <v>428</v>
      </c>
      <c r="G65" s="270" t="s">
        <v>428</v>
      </c>
      <c r="H65" s="271" t="s">
        <v>428</v>
      </c>
      <c r="I65" s="270" t="s">
        <v>428</v>
      </c>
      <c r="J65" s="270" t="s">
        <v>428</v>
      </c>
      <c r="K65" s="271" t="s">
        <v>428</v>
      </c>
      <c r="L65" s="270" t="s">
        <v>428</v>
      </c>
      <c r="M65" s="270" t="s">
        <v>428</v>
      </c>
      <c r="N65" s="271" t="s">
        <v>428</v>
      </c>
      <c r="O65" s="270" t="s">
        <v>428</v>
      </c>
      <c r="P65" s="270" t="s">
        <v>428</v>
      </c>
      <c r="Q65" s="271" t="s">
        <v>428</v>
      </c>
      <c r="R65" s="270" t="s">
        <v>428</v>
      </c>
      <c r="S65" s="270" t="s">
        <v>428</v>
      </c>
      <c r="T65" s="271" t="s">
        <v>428</v>
      </c>
      <c r="U65" s="43"/>
    </row>
    <row r="66" spans="1:21">
      <c r="A66" s="568"/>
      <c r="B66" s="470" t="s">
        <v>410</v>
      </c>
      <c r="C66" s="270" t="s">
        <v>428</v>
      </c>
      <c r="D66" s="270" t="s">
        <v>428</v>
      </c>
      <c r="E66" s="271" t="s">
        <v>428</v>
      </c>
      <c r="F66" s="270">
        <v>19</v>
      </c>
      <c r="G66" s="270">
        <v>21</v>
      </c>
      <c r="H66" s="271">
        <v>2060649.9</v>
      </c>
      <c r="I66" s="270">
        <v>92</v>
      </c>
      <c r="J66" s="270">
        <v>215</v>
      </c>
      <c r="K66" s="271">
        <v>13989098.83</v>
      </c>
      <c r="L66" s="270" t="s">
        <v>428</v>
      </c>
      <c r="M66" s="270" t="s">
        <v>428</v>
      </c>
      <c r="N66" s="271" t="s">
        <v>428</v>
      </c>
      <c r="O66" s="270">
        <v>36</v>
      </c>
      <c r="P66" s="270">
        <v>78</v>
      </c>
      <c r="Q66" s="271">
        <v>4972532.99</v>
      </c>
      <c r="R66" s="270">
        <v>147</v>
      </c>
      <c r="S66" s="270">
        <v>314</v>
      </c>
      <c r="T66" s="271">
        <v>21022281.719999999</v>
      </c>
      <c r="U66" s="43"/>
    </row>
    <row r="67" spans="1:21">
      <c r="A67" s="568"/>
      <c r="B67" s="470" t="s">
        <v>433</v>
      </c>
      <c r="C67" s="270" t="s">
        <v>428</v>
      </c>
      <c r="D67" s="270" t="s">
        <v>428</v>
      </c>
      <c r="E67" s="271" t="s">
        <v>428</v>
      </c>
      <c r="F67" s="270">
        <v>20</v>
      </c>
      <c r="G67" s="270">
        <v>68</v>
      </c>
      <c r="H67" s="271">
        <v>17178164.120000001</v>
      </c>
      <c r="I67" s="270">
        <v>74</v>
      </c>
      <c r="J67" s="270">
        <v>178</v>
      </c>
      <c r="K67" s="271">
        <v>12133289.470000001</v>
      </c>
      <c r="L67" s="270" t="s">
        <v>428</v>
      </c>
      <c r="M67" s="270" t="s">
        <v>428</v>
      </c>
      <c r="N67" s="271" t="s">
        <v>428</v>
      </c>
      <c r="O67" s="270">
        <v>42</v>
      </c>
      <c r="P67" s="270">
        <v>91</v>
      </c>
      <c r="Q67" s="271">
        <v>11161519.15</v>
      </c>
      <c r="R67" s="270">
        <v>136</v>
      </c>
      <c r="S67" s="270">
        <v>337</v>
      </c>
      <c r="T67" s="271">
        <v>40472972.740000002</v>
      </c>
      <c r="U67" s="43"/>
    </row>
    <row r="68" spans="1:21">
      <c r="A68" s="569"/>
      <c r="B68" s="470" t="s">
        <v>314</v>
      </c>
      <c r="C68" s="270">
        <v>2</v>
      </c>
      <c r="D68" s="270">
        <v>2</v>
      </c>
      <c r="E68" s="271">
        <v>25569.93</v>
      </c>
      <c r="F68" s="270">
        <v>65</v>
      </c>
      <c r="G68" s="270">
        <v>126</v>
      </c>
      <c r="H68" s="271">
        <v>23135022.870000001</v>
      </c>
      <c r="I68" s="270">
        <v>313</v>
      </c>
      <c r="J68" s="270">
        <v>776</v>
      </c>
      <c r="K68" s="271">
        <v>59975080.560000002</v>
      </c>
      <c r="L68" s="270" t="s">
        <v>428</v>
      </c>
      <c r="M68" s="270" t="s">
        <v>428</v>
      </c>
      <c r="N68" s="271" t="s">
        <v>428</v>
      </c>
      <c r="O68" s="270">
        <v>146</v>
      </c>
      <c r="P68" s="270">
        <v>275</v>
      </c>
      <c r="Q68" s="271">
        <v>23871268.219999999</v>
      </c>
      <c r="R68" s="270">
        <v>526</v>
      </c>
      <c r="S68" s="270">
        <v>1179</v>
      </c>
      <c r="T68" s="271">
        <v>107006941.58</v>
      </c>
      <c r="U68" s="43"/>
    </row>
    <row r="69" spans="1:21">
      <c r="A69" s="42" t="s">
        <v>835</v>
      </c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s="47" customFormat="1">
      <c r="A70" s="46"/>
      <c r="B70" s="46"/>
    </row>
    <row r="71" spans="1:21">
      <c r="A71" s="42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>
      <c r="A72" s="236" t="s">
        <v>777</v>
      </c>
    </row>
    <row r="74" spans="1:21">
      <c r="A74" s="84" t="s">
        <v>340</v>
      </c>
      <c r="B74" s="108" t="s">
        <v>368</v>
      </c>
      <c r="C74" s="84" t="s">
        <v>369</v>
      </c>
      <c r="D74" s="84" t="s">
        <v>785</v>
      </c>
      <c r="E74" s="84" t="s">
        <v>836</v>
      </c>
      <c r="F74" s="84" t="s">
        <v>39</v>
      </c>
    </row>
    <row r="75" spans="1:21">
      <c r="A75" s="108">
        <v>1</v>
      </c>
      <c r="B75" s="108" t="s">
        <v>449</v>
      </c>
      <c r="C75" s="32" t="s">
        <v>456</v>
      </c>
      <c r="D75" s="19" t="s">
        <v>145</v>
      </c>
      <c r="E75" s="19" t="s">
        <v>993</v>
      </c>
      <c r="F75" s="32"/>
    </row>
    <row r="76" spans="1:21" ht="42">
      <c r="A76" s="108">
        <v>2</v>
      </c>
      <c r="B76" s="108" t="s">
        <v>420</v>
      </c>
      <c r="C76" s="32" t="s">
        <v>779</v>
      </c>
      <c r="D76" s="28" t="s">
        <v>781</v>
      </c>
      <c r="E76" s="32" t="s">
        <v>1031</v>
      </c>
      <c r="F76" s="32" t="s">
        <v>780</v>
      </c>
    </row>
    <row r="77" spans="1:21" ht="63">
      <c r="A77" s="108">
        <v>3</v>
      </c>
      <c r="B77" s="108" t="s">
        <v>69</v>
      </c>
      <c r="C77" s="32" t="s">
        <v>318</v>
      </c>
      <c r="D77" s="32" t="s">
        <v>146</v>
      </c>
      <c r="E77" s="32" t="s">
        <v>852</v>
      </c>
      <c r="F77" s="32" t="s">
        <v>427</v>
      </c>
    </row>
    <row r="78" spans="1:21" ht="42">
      <c r="A78" s="108">
        <v>4</v>
      </c>
      <c r="B78" s="108" t="s">
        <v>67</v>
      </c>
      <c r="C78" s="32" t="s">
        <v>418</v>
      </c>
      <c r="D78" s="32" t="s">
        <v>786</v>
      </c>
      <c r="E78" s="32" t="s">
        <v>837</v>
      </c>
      <c r="F78" s="32" t="s">
        <v>421</v>
      </c>
    </row>
    <row r="79" spans="1:21" ht="84">
      <c r="A79" s="108">
        <v>7</v>
      </c>
      <c r="B79" s="108" t="s">
        <v>450</v>
      </c>
      <c r="C79" s="32" t="s">
        <v>457</v>
      </c>
      <c r="D79" s="32" t="s">
        <v>782</v>
      </c>
      <c r="E79" s="32"/>
      <c r="F79" s="272">
        <v>1</v>
      </c>
    </row>
    <row r="80" spans="1:21" ht="42">
      <c r="A80" s="108">
        <v>8</v>
      </c>
      <c r="B80" s="108" t="s">
        <v>451</v>
      </c>
      <c r="C80" s="32" t="s">
        <v>458</v>
      </c>
      <c r="D80" s="32" t="s">
        <v>783</v>
      </c>
      <c r="E80" s="32"/>
      <c r="F80" s="272">
        <v>1</v>
      </c>
    </row>
    <row r="81" spans="1:6" ht="42">
      <c r="A81" s="108">
        <v>9</v>
      </c>
      <c r="B81" s="108" t="s">
        <v>452</v>
      </c>
      <c r="C81" s="32" t="s">
        <v>459</v>
      </c>
      <c r="D81" s="32" t="s">
        <v>784</v>
      </c>
      <c r="E81" s="32"/>
      <c r="F81" s="273">
        <v>12626</v>
      </c>
    </row>
    <row r="82" spans="1:6">
      <c r="A82" s="561" t="s">
        <v>1032</v>
      </c>
      <c r="B82" s="562"/>
      <c r="C82" s="562"/>
      <c r="D82" s="562"/>
      <c r="E82" s="562"/>
      <c r="F82" s="563"/>
    </row>
    <row r="83" spans="1:6" ht="84">
      <c r="A83" s="108">
        <v>10</v>
      </c>
      <c r="B83" s="108" t="s">
        <v>453</v>
      </c>
      <c r="C83" s="32" t="s">
        <v>460</v>
      </c>
      <c r="D83" s="32" t="s">
        <v>782</v>
      </c>
      <c r="E83" s="32"/>
      <c r="F83" s="272">
        <v>7</v>
      </c>
    </row>
    <row r="84" spans="1:6" ht="42">
      <c r="A84" s="108">
        <v>11</v>
      </c>
      <c r="B84" s="108" t="s">
        <v>454</v>
      </c>
      <c r="C84" s="32" t="s">
        <v>461</v>
      </c>
      <c r="D84" s="32" t="s">
        <v>1033</v>
      </c>
      <c r="E84" s="32"/>
      <c r="F84" s="272">
        <v>11</v>
      </c>
    </row>
    <row r="85" spans="1:6" ht="42">
      <c r="A85" s="108">
        <v>12</v>
      </c>
      <c r="B85" s="108" t="s">
        <v>455</v>
      </c>
      <c r="C85" s="32" t="s">
        <v>462</v>
      </c>
      <c r="D85" s="32" t="s">
        <v>784</v>
      </c>
      <c r="E85" s="32"/>
      <c r="F85" s="273">
        <v>1175438.77</v>
      </c>
    </row>
    <row r="87" spans="1:6">
      <c r="A87" s="583" t="s">
        <v>834</v>
      </c>
    </row>
  </sheetData>
  <mergeCells count="18">
    <mergeCell ref="R4:T4"/>
    <mergeCell ref="A41:A47"/>
    <mergeCell ref="A48:A54"/>
    <mergeCell ref="A55:A61"/>
    <mergeCell ref="O4:Q4"/>
    <mergeCell ref="A6:A12"/>
    <mergeCell ref="A13:A19"/>
    <mergeCell ref="A20:A26"/>
    <mergeCell ref="A27:A33"/>
    <mergeCell ref="A34:A40"/>
    <mergeCell ref="A4:A5"/>
    <mergeCell ref="B4:B5"/>
    <mergeCell ref="C4:E4"/>
    <mergeCell ref="A82:F82"/>
    <mergeCell ref="F4:H4"/>
    <mergeCell ref="I4:K4"/>
    <mergeCell ref="L4:N4"/>
    <mergeCell ref="A62:A6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20" sqref="C20"/>
    </sheetView>
  </sheetViews>
  <sheetFormatPr defaultRowHeight="15"/>
  <sheetData>
    <row r="2" spans="1:1" ht="21">
      <c r="A2" s="10" t="s">
        <v>43</v>
      </c>
    </row>
    <row r="3" spans="1:1" ht="21">
      <c r="A3" s="11"/>
    </row>
    <row r="4" spans="1:1" ht="21">
      <c r="A4" s="10" t="s">
        <v>44</v>
      </c>
    </row>
    <row r="5" spans="1:1" ht="21">
      <c r="A5" s="11"/>
    </row>
    <row r="6" spans="1:1" ht="21">
      <c r="A6" s="10" t="s">
        <v>45</v>
      </c>
    </row>
    <row r="7" spans="1:1" ht="21">
      <c r="A7" s="10" t="s">
        <v>46</v>
      </c>
    </row>
    <row r="8" spans="1:1" ht="21">
      <c r="A8" s="10" t="s">
        <v>47</v>
      </c>
    </row>
    <row r="9" spans="1:1" ht="21">
      <c r="A9" s="10" t="s">
        <v>48</v>
      </c>
    </row>
    <row r="10" spans="1:1" ht="21">
      <c r="A10" s="11"/>
    </row>
    <row r="11" spans="1:1" ht="21">
      <c r="A11" s="10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zoomScale="91" zoomScaleNormal="91" workbookViewId="0">
      <selection activeCell="D12" sqref="D12"/>
    </sheetView>
  </sheetViews>
  <sheetFormatPr defaultColWidth="9.140625" defaultRowHeight="15.75"/>
  <cols>
    <col min="1" max="1" width="15.85546875" style="1" bestFit="1" customWidth="1"/>
    <col min="2" max="2" width="16.28515625" style="13" bestFit="1" customWidth="1"/>
    <col min="3" max="3" width="44.140625" style="1" bestFit="1" customWidth="1"/>
    <col min="4" max="4" width="16.42578125" style="13" customWidth="1"/>
    <col min="5" max="5" width="48" style="1" customWidth="1"/>
    <col min="6" max="6" width="25.5703125" style="1" customWidth="1"/>
    <col min="7" max="7" width="40" style="1" customWidth="1"/>
    <col min="8" max="8" width="9" style="1" bestFit="1" customWidth="1"/>
    <col min="9" max="9" width="9" style="1" customWidth="1"/>
    <col min="10" max="10" width="9.7109375" style="1" bestFit="1" customWidth="1"/>
    <col min="11" max="11" width="43.140625" style="1" bestFit="1" customWidth="1"/>
    <col min="12" max="12" width="19.5703125" style="1" bestFit="1" customWidth="1"/>
    <col min="13" max="13" width="82" style="1" bestFit="1" customWidth="1"/>
    <col min="14" max="14" width="8.5703125" style="1" bestFit="1" customWidth="1"/>
    <col min="15" max="16384" width="9.140625" style="1"/>
  </cols>
  <sheetData>
    <row r="2" spans="1:5" ht="33.75" customHeight="1">
      <c r="A2" s="9" t="s">
        <v>3</v>
      </c>
      <c r="B2" s="12" t="s">
        <v>54</v>
      </c>
      <c r="C2" s="2"/>
    </row>
    <row r="4" spans="1:5" ht="46.5">
      <c r="A4" s="254" t="s">
        <v>4</v>
      </c>
      <c r="B4" s="255" t="s">
        <v>0</v>
      </c>
      <c r="C4" s="255" t="s">
        <v>1</v>
      </c>
      <c r="D4" s="255" t="s">
        <v>2</v>
      </c>
      <c r="E4" s="254" t="s">
        <v>50</v>
      </c>
    </row>
    <row r="5" spans="1:5" ht="23.25">
      <c r="A5" s="256">
        <v>1</v>
      </c>
      <c r="B5" s="257" t="s">
        <v>55</v>
      </c>
      <c r="C5" s="258" t="s">
        <v>883</v>
      </c>
      <c r="D5" s="259" t="s">
        <v>888</v>
      </c>
      <c r="E5" s="260" t="s">
        <v>884</v>
      </c>
    </row>
    <row r="6" spans="1:5" ht="23.25">
      <c r="A6" s="256">
        <v>2</v>
      </c>
      <c r="B6" s="257" t="s">
        <v>56</v>
      </c>
      <c r="C6" s="258" t="s">
        <v>879</v>
      </c>
      <c r="D6" s="259" t="s">
        <v>880</v>
      </c>
      <c r="E6" s="260" t="s">
        <v>879</v>
      </c>
    </row>
    <row r="7" spans="1:5" ht="23.25">
      <c r="A7" s="256">
        <v>3</v>
      </c>
      <c r="B7" s="257" t="s">
        <v>558</v>
      </c>
      <c r="C7" s="258" t="s">
        <v>51</v>
      </c>
      <c r="D7" s="259" t="s">
        <v>52</v>
      </c>
      <c r="E7" s="260" t="s">
        <v>51</v>
      </c>
    </row>
    <row r="8" spans="1:5" ht="23.25">
      <c r="A8" s="256">
        <v>4</v>
      </c>
      <c r="B8" s="257" t="s">
        <v>885</v>
      </c>
      <c r="C8" s="258" t="s">
        <v>881</v>
      </c>
      <c r="D8" s="259" t="s">
        <v>882</v>
      </c>
      <c r="E8" s="260" t="s">
        <v>881</v>
      </c>
    </row>
    <row r="9" spans="1:5" ht="23.25">
      <c r="A9" s="256">
        <v>5</v>
      </c>
      <c r="B9" s="257" t="s">
        <v>612</v>
      </c>
      <c r="C9" s="258" t="s">
        <v>165</v>
      </c>
      <c r="D9" s="259" t="s">
        <v>53</v>
      </c>
      <c r="E9" s="260" t="s">
        <v>165</v>
      </c>
    </row>
    <row r="10" spans="1:5" ht="23.25">
      <c r="A10" s="256">
        <v>6</v>
      </c>
      <c r="B10" s="257" t="s">
        <v>886</v>
      </c>
      <c r="C10" s="258" t="s">
        <v>448</v>
      </c>
      <c r="D10" s="259" t="s">
        <v>53</v>
      </c>
      <c r="E10" s="260" t="s">
        <v>448</v>
      </c>
    </row>
    <row r="11" spans="1:5" ht="23.25">
      <c r="A11" s="256">
        <v>7</v>
      </c>
      <c r="B11" s="257" t="s">
        <v>887</v>
      </c>
      <c r="C11" s="258" t="s">
        <v>693</v>
      </c>
      <c r="D11" s="259" t="s">
        <v>53</v>
      </c>
      <c r="E11" s="260" t="s">
        <v>693</v>
      </c>
    </row>
    <row r="12" spans="1:5" ht="18">
      <c r="A12" s="252"/>
      <c r="B12" s="253"/>
      <c r="C12" s="252"/>
      <c r="D12" s="253"/>
      <c r="E12" s="2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G42"/>
  <sheetViews>
    <sheetView topLeftCell="A19" workbookViewId="0">
      <selection activeCell="F32" sqref="F32"/>
    </sheetView>
  </sheetViews>
  <sheetFormatPr defaultColWidth="9" defaultRowHeight="15"/>
  <cols>
    <col min="1" max="1" width="19" style="39" customWidth="1"/>
    <col min="2" max="2" width="25.42578125" style="39" customWidth="1"/>
    <col min="3" max="3" width="9" style="39"/>
    <col min="4" max="4" width="34.140625" style="39" customWidth="1"/>
    <col min="5" max="5" width="11.28515625" style="406" customWidth="1"/>
    <col min="6" max="6" width="43.42578125" style="39" customWidth="1"/>
    <col min="7" max="7" width="39.140625" style="39" bestFit="1" customWidth="1"/>
    <col min="8" max="8" width="43.85546875" style="39" customWidth="1"/>
    <col min="9" max="16384" width="9" style="39"/>
  </cols>
  <sheetData>
    <row r="31" spans="1:7" ht="21">
      <c r="A31" s="24" t="s">
        <v>340</v>
      </c>
      <c r="B31" s="24" t="s">
        <v>341</v>
      </c>
      <c r="C31" s="24" t="s">
        <v>342</v>
      </c>
      <c r="D31" s="24" t="s">
        <v>343</v>
      </c>
      <c r="E31" s="84" t="s">
        <v>8</v>
      </c>
      <c r="F31" s="75" t="s">
        <v>785</v>
      </c>
      <c r="G31" s="82" t="s">
        <v>836</v>
      </c>
    </row>
    <row r="32" spans="1:7" ht="21">
      <c r="A32" s="24" t="s">
        <v>414</v>
      </c>
      <c r="B32" s="400" t="s">
        <v>464</v>
      </c>
      <c r="C32" s="24" t="s">
        <v>348</v>
      </c>
      <c r="D32" s="400" t="s">
        <v>472</v>
      </c>
      <c r="E32" s="405" t="s">
        <v>17</v>
      </c>
      <c r="F32" s="73" t="s">
        <v>961</v>
      </c>
      <c r="G32" s="73" t="s">
        <v>962</v>
      </c>
    </row>
    <row r="33" spans="1:7" ht="21">
      <c r="A33" s="24" t="s">
        <v>415</v>
      </c>
      <c r="B33" s="400" t="s">
        <v>465</v>
      </c>
      <c r="C33" s="24" t="s">
        <v>345</v>
      </c>
      <c r="D33" s="400" t="s">
        <v>473</v>
      </c>
      <c r="E33" s="405" t="s">
        <v>17</v>
      </c>
      <c r="F33" s="26"/>
      <c r="G33" s="120"/>
    </row>
    <row r="34" spans="1:7" ht="42">
      <c r="A34" s="24" t="s">
        <v>416</v>
      </c>
      <c r="B34" s="400" t="s">
        <v>347</v>
      </c>
      <c r="C34" s="24" t="s">
        <v>348</v>
      </c>
      <c r="D34" s="400" t="s">
        <v>418</v>
      </c>
      <c r="E34" s="405" t="s">
        <v>17</v>
      </c>
      <c r="F34" s="26" t="s">
        <v>786</v>
      </c>
      <c r="G34" s="120"/>
    </row>
    <row r="35" spans="1:7" ht="21">
      <c r="A35" s="24" t="s">
        <v>417</v>
      </c>
      <c r="B35" s="400" t="s">
        <v>70</v>
      </c>
      <c r="C35" s="24" t="s">
        <v>348</v>
      </c>
      <c r="D35" s="400" t="s">
        <v>139</v>
      </c>
      <c r="E35" s="405" t="s">
        <v>17</v>
      </c>
      <c r="F35" s="73" t="s">
        <v>961</v>
      </c>
      <c r="G35" s="29" t="s">
        <v>849</v>
      </c>
    </row>
    <row r="36" spans="1:7" ht="21">
      <c r="A36" s="24" t="s">
        <v>956</v>
      </c>
      <c r="B36" s="400" t="s">
        <v>129</v>
      </c>
      <c r="C36" s="24" t="s">
        <v>345</v>
      </c>
      <c r="D36" s="400" t="s">
        <v>471</v>
      </c>
      <c r="E36" s="405" t="s">
        <v>11</v>
      </c>
      <c r="F36" s="26"/>
      <c r="G36" s="120"/>
    </row>
    <row r="37" spans="1:7" ht="84">
      <c r="A37" s="24" t="s">
        <v>957</v>
      </c>
      <c r="B37" s="400" t="s">
        <v>163</v>
      </c>
      <c r="C37" s="24" t="s">
        <v>348</v>
      </c>
      <c r="D37" s="78" t="s">
        <v>398</v>
      </c>
      <c r="E37" s="405" t="s">
        <v>17</v>
      </c>
      <c r="F37" s="26" t="s">
        <v>164</v>
      </c>
      <c r="G37" s="120"/>
    </row>
    <row r="38" spans="1:7" ht="105">
      <c r="A38" s="24" t="s">
        <v>958</v>
      </c>
      <c r="B38" s="400" t="s">
        <v>466</v>
      </c>
      <c r="C38" s="24" t="s">
        <v>348</v>
      </c>
      <c r="D38" s="400" t="s">
        <v>399</v>
      </c>
      <c r="E38" s="405" t="s">
        <v>17</v>
      </c>
      <c r="F38" s="77" t="s">
        <v>787</v>
      </c>
      <c r="G38" s="120"/>
    </row>
    <row r="39" spans="1:7" ht="21">
      <c r="A39" s="24" t="s">
        <v>959</v>
      </c>
      <c r="B39" s="400" t="s">
        <v>467</v>
      </c>
      <c r="C39" s="24" t="s">
        <v>348</v>
      </c>
      <c r="D39" s="400" t="s">
        <v>469</v>
      </c>
      <c r="E39" s="405" t="s">
        <v>17</v>
      </c>
      <c r="F39" s="26" t="s">
        <v>851</v>
      </c>
      <c r="G39" s="26" t="s">
        <v>964</v>
      </c>
    </row>
    <row r="40" spans="1:7" ht="21">
      <c r="A40" s="24" t="s">
        <v>960</v>
      </c>
      <c r="B40" s="400" t="s">
        <v>468</v>
      </c>
      <c r="C40" s="24" t="s">
        <v>348</v>
      </c>
      <c r="D40" s="400" t="s">
        <v>470</v>
      </c>
      <c r="E40" s="405" t="s">
        <v>17</v>
      </c>
      <c r="F40" s="26" t="s">
        <v>851</v>
      </c>
      <c r="G40" s="26" t="s">
        <v>963</v>
      </c>
    </row>
    <row r="41" spans="1:7" ht="21">
      <c r="A41" s="24" t="s">
        <v>474</v>
      </c>
      <c r="B41" s="400" t="s">
        <v>69</v>
      </c>
      <c r="C41" s="24" t="s">
        <v>348</v>
      </c>
      <c r="D41" s="400" t="s">
        <v>138</v>
      </c>
      <c r="E41" s="405" t="s">
        <v>17</v>
      </c>
      <c r="F41" s="26" t="s">
        <v>851</v>
      </c>
      <c r="G41" s="26" t="s">
        <v>965</v>
      </c>
    </row>
    <row r="42" spans="1:7">
      <c r="A42" s="41"/>
      <c r="B42" s="4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4"/>
  <sheetViews>
    <sheetView topLeftCell="B89" zoomScaleNormal="100" workbookViewId="0">
      <selection activeCell="D97" sqref="D97"/>
    </sheetView>
  </sheetViews>
  <sheetFormatPr defaultColWidth="9.28515625" defaultRowHeight="21"/>
  <cols>
    <col min="1" max="1" width="21.85546875" style="38" customWidth="1"/>
    <col min="2" max="2" width="23.5703125" style="38" customWidth="1"/>
    <col min="3" max="3" width="34.5703125" style="38" customWidth="1"/>
    <col min="4" max="4" width="52.85546875" style="38" customWidth="1"/>
    <col min="5" max="5" width="50.7109375" style="38" customWidth="1"/>
    <col min="6" max="6" width="7.42578125" style="38" customWidth="1"/>
    <col min="7" max="7" width="11.28515625" style="28" customWidth="1"/>
    <col min="8" max="8" width="11.42578125" style="28" customWidth="1"/>
    <col min="9" max="9" width="12.5703125" style="28" customWidth="1"/>
    <col min="10" max="10" width="13" style="28" customWidth="1"/>
    <col min="11" max="11" width="12.85546875" style="28" bestFit="1" customWidth="1"/>
    <col min="12" max="12" width="15.140625" style="28" customWidth="1"/>
    <col min="13" max="13" width="15.28515625" style="28" bestFit="1" customWidth="1"/>
    <col min="14" max="14" width="15.85546875" style="28" customWidth="1"/>
    <col min="15" max="15" width="20.42578125" style="28" customWidth="1"/>
    <col min="16" max="16" width="20.140625" style="28" bestFit="1" customWidth="1"/>
    <col min="17" max="17" width="22.5703125" style="28" customWidth="1"/>
    <col min="18" max="18" width="23.42578125" style="28" customWidth="1"/>
    <col min="19" max="19" width="19.7109375" style="28" customWidth="1"/>
    <col min="20" max="20" width="22" style="28" customWidth="1"/>
    <col min="21" max="21" width="21.85546875" style="28" bestFit="1" customWidth="1"/>
    <col min="22" max="22" width="23.5703125" style="28" bestFit="1" customWidth="1"/>
    <col min="23" max="23" width="25.5703125" style="28" customWidth="1"/>
    <col min="24" max="24" width="17.5703125" style="28" customWidth="1"/>
    <col min="25" max="25" width="17.85546875" style="28" customWidth="1"/>
    <col min="26" max="26" width="20.42578125" style="28" customWidth="1"/>
    <col min="27" max="27" width="21" style="28" customWidth="1"/>
    <col min="28" max="28" width="32" style="28" bestFit="1" customWidth="1"/>
    <col min="29" max="29" width="17" style="28" customWidth="1"/>
    <col min="30" max="30" width="17.140625" style="28" bestFit="1" customWidth="1"/>
    <col min="31" max="31" width="21.7109375" style="28" bestFit="1" customWidth="1"/>
    <col min="32" max="32" width="19" style="28" bestFit="1" customWidth="1"/>
    <col min="33" max="33" width="26.42578125" style="28" bestFit="1" customWidth="1"/>
    <col min="34" max="34" width="11.42578125" style="28" customWidth="1"/>
    <col min="35" max="36" width="13.140625" style="28" customWidth="1"/>
    <col min="37" max="37" width="14.85546875" style="28" customWidth="1"/>
    <col min="38" max="39" width="14.5703125" style="28" bestFit="1" customWidth="1"/>
    <col min="40" max="16384" width="9.28515625" style="28"/>
  </cols>
  <sheetData>
    <row r="1" spans="1:37" s="43" customFormat="1">
      <c r="A1" s="48" t="s">
        <v>558</v>
      </c>
      <c r="B1" s="503" t="s">
        <v>463</v>
      </c>
      <c r="C1" s="503"/>
      <c r="D1" s="503"/>
      <c r="E1" s="503"/>
      <c r="F1" s="503"/>
      <c r="G1" s="503"/>
    </row>
    <row r="2" spans="1:37" s="43" customFormat="1">
      <c r="A2" s="42"/>
      <c r="B2" s="42"/>
      <c r="C2" s="42"/>
      <c r="D2" s="42"/>
      <c r="E2" s="42"/>
      <c r="F2" s="42"/>
    </row>
    <row r="3" spans="1:37" s="43" customFormat="1">
      <c r="A3" s="42" t="s">
        <v>475</v>
      </c>
      <c r="B3" s="42"/>
      <c r="C3" s="42"/>
      <c r="D3" s="42"/>
      <c r="E3" s="42"/>
      <c r="F3" s="42"/>
    </row>
    <row r="4" spans="1:37" s="43" customFormat="1">
      <c r="A4" s="42" t="s">
        <v>476</v>
      </c>
      <c r="B4" s="42"/>
      <c r="C4" s="42"/>
      <c r="D4" s="42"/>
      <c r="E4" s="42"/>
      <c r="F4" s="42"/>
    </row>
    <row r="5" spans="1:37" s="45" customFormat="1">
      <c r="A5" s="48" t="s">
        <v>477</v>
      </c>
      <c r="B5" s="48"/>
      <c r="C5" s="48"/>
      <c r="D5" s="48"/>
      <c r="E5" s="48"/>
      <c r="F5" s="48"/>
      <c r="G5" s="411"/>
      <c r="H5" s="411"/>
      <c r="I5" s="411"/>
      <c r="J5" s="411"/>
      <c r="K5" s="411"/>
      <c r="L5" s="411"/>
      <c r="M5" s="411"/>
      <c r="N5" s="411"/>
      <c r="O5" s="411"/>
      <c r="P5" s="411"/>
      <c r="Q5" s="411"/>
      <c r="R5" s="411"/>
      <c r="S5" s="411"/>
      <c r="T5" s="411"/>
      <c r="U5" s="411"/>
      <c r="V5" s="411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1"/>
      <c r="AI5" s="411"/>
      <c r="AJ5" s="411"/>
      <c r="AK5" s="411"/>
    </row>
    <row r="6" spans="1:37" s="45" customFormat="1">
      <c r="A6" s="48" t="s">
        <v>478</v>
      </c>
      <c r="B6" s="48"/>
      <c r="C6" s="48"/>
      <c r="D6" s="48"/>
      <c r="E6" s="48"/>
      <c r="F6" s="48"/>
    </row>
    <row r="7" spans="1:37" s="45" customFormat="1" ht="42">
      <c r="A7" s="49" t="s">
        <v>347</v>
      </c>
      <c r="B7" s="49" t="s">
        <v>467</v>
      </c>
      <c r="C7" s="49" t="s">
        <v>468</v>
      </c>
      <c r="D7" s="49" t="s">
        <v>127</v>
      </c>
      <c r="E7" s="49" t="s">
        <v>70</v>
      </c>
      <c r="F7" s="49" t="s">
        <v>406</v>
      </c>
      <c r="G7" s="58" t="s">
        <v>479</v>
      </c>
      <c r="H7" s="57" t="s">
        <v>480</v>
      </c>
      <c r="I7" s="57" t="s">
        <v>481</v>
      </c>
      <c r="J7" s="57" t="s">
        <v>482</v>
      </c>
      <c r="K7" s="57" t="s">
        <v>483</v>
      </c>
      <c r="L7" s="57" t="s">
        <v>484</v>
      </c>
      <c r="M7" s="57" t="s">
        <v>485</v>
      </c>
      <c r="N7" s="57" t="s">
        <v>486</v>
      </c>
      <c r="O7" s="57" t="s">
        <v>487</v>
      </c>
      <c r="P7" s="57" t="s">
        <v>488</v>
      </c>
      <c r="Q7" s="57" t="s">
        <v>489</v>
      </c>
      <c r="R7" s="57" t="s">
        <v>490</v>
      </c>
      <c r="S7" s="57" t="s">
        <v>491</v>
      </c>
      <c r="T7" s="57" t="s">
        <v>492</v>
      </c>
      <c r="U7" s="57" t="s">
        <v>493</v>
      </c>
      <c r="V7" s="57" t="s">
        <v>494</v>
      </c>
      <c r="W7" s="57" t="s">
        <v>495</v>
      </c>
      <c r="X7" s="58" t="s">
        <v>496</v>
      </c>
      <c r="Y7" s="58" t="s">
        <v>497</v>
      </c>
      <c r="Z7" s="58" t="s">
        <v>498</v>
      </c>
      <c r="AA7" s="58" t="s">
        <v>499</v>
      </c>
      <c r="AB7" s="57" t="s">
        <v>500</v>
      </c>
      <c r="AC7" s="57" t="s">
        <v>501</v>
      </c>
      <c r="AD7" s="57" t="s">
        <v>502</v>
      </c>
      <c r="AE7" s="57" t="s">
        <v>503</v>
      </c>
      <c r="AF7" s="57" t="s">
        <v>504</v>
      </c>
      <c r="AG7" s="57" t="s">
        <v>505</v>
      </c>
      <c r="AH7" s="57" t="s">
        <v>506</v>
      </c>
      <c r="AI7" s="57" t="s">
        <v>507</v>
      </c>
      <c r="AJ7" s="57" t="s">
        <v>508</v>
      </c>
      <c r="AK7" s="57" t="s">
        <v>509</v>
      </c>
    </row>
    <row r="8" spans="1:37" s="45" customFormat="1">
      <c r="A8" s="49" t="s">
        <v>408</v>
      </c>
      <c r="B8" s="49" t="s">
        <v>510</v>
      </c>
      <c r="C8" s="49" t="s">
        <v>511</v>
      </c>
      <c r="D8" s="49" t="s">
        <v>512</v>
      </c>
      <c r="E8" s="49" t="s">
        <v>411</v>
      </c>
      <c r="F8" s="49">
        <v>55099025</v>
      </c>
      <c r="G8" s="121">
        <v>500</v>
      </c>
      <c r="H8" s="57">
        <f>O8+T8+X8+AC8+AH8</f>
        <v>5</v>
      </c>
      <c r="I8" s="122">
        <f>P8+U8+Y8+AD8+AI8</f>
        <v>5000</v>
      </c>
      <c r="J8" s="57">
        <f>O8+T8+X8</f>
        <v>3</v>
      </c>
      <c r="K8" s="123">
        <f>P8+U8+Y8</f>
        <v>3000</v>
      </c>
      <c r="L8" s="122">
        <f>J8/H8*100</f>
        <v>60</v>
      </c>
      <c r="M8" s="122">
        <f>K8/I8*100</f>
        <v>60</v>
      </c>
      <c r="N8" s="121">
        <v>500</v>
      </c>
      <c r="O8" s="57">
        <v>1</v>
      </c>
      <c r="P8" s="123">
        <v>1000</v>
      </c>
      <c r="Q8" s="122">
        <f>O8/$H$91*100</f>
        <v>20</v>
      </c>
      <c r="R8" s="124">
        <f>P8/$I$91*100</f>
        <v>20</v>
      </c>
      <c r="S8" s="121">
        <v>500</v>
      </c>
      <c r="T8" s="57">
        <v>1</v>
      </c>
      <c r="U8" s="123">
        <v>1000</v>
      </c>
      <c r="V8" s="122">
        <f>T8/$H$91*100</f>
        <v>20</v>
      </c>
      <c r="W8" s="122">
        <f>U8/$I$91*100</f>
        <v>20</v>
      </c>
      <c r="X8" s="57">
        <v>1</v>
      </c>
      <c r="Y8" s="123">
        <v>1000</v>
      </c>
      <c r="Z8" s="122">
        <f>X8/$H$91*100</f>
        <v>20</v>
      </c>
      <c r="AA8" s="124">
        <f>Y8/$I$91*100</f>
        <v>20</v>
      </c>
      <c r="AB8" s="121">
        <v>500</v>
      </c>
      <c r="AC8" s="57">
        <v>1</v>
      </c>
      <c r="AD8" s="123">
        <v>1000</v>
      </c>
      <c r="AE8" s="122">
        <f>AC8/$H$91*100</f>
        <v>20</v>
      </c>
      <c r="AF8" s="124">
        <f>AD8/$I$91*100</f>
        <v>20</v>
      </c>
      <c r="AG8" s="121">
        <v>500</v>
      </c>
      <c r="AH8" s="57">
        <v>1</v>
      </c>
      <c r="AI8" s="123">
        <v>1000</v>
      </c>
      <c r="AJ8" s="122">
        <f>AH8/$H$91*100</f>
        <v>20</v>
      </c>
      <c r="AK8" s="122">
        <f>AI8/$I$91*100</f>
        <v>20</v>
      </c>
    </row>
    <row r="9" spans="1:37" s="45" customFormat="1">
      <c r="A9" s="49" t="s">
        <v>408</v>
      </c>
      <c r="B9" s="49" t="s">
        <v>510</v>
      </c>
      <c r="C9" s="49" t="s">
        <v>511</v>
      </c>
      <c r="D9" s="49" t="s">
        <v>512</v>
      </c>
      <c r="E9" s="49" t="s">
        <v>513</v>
      </c>
      <c r="F9" s="49">
        <v>55099026</v>
      </c>
      <c r="G9" s="121">
        <v>500</v>
      </c>
      <c r="H9" s="57">
        <f t="shared" ref="H9:I10" si="0">O9+T9+X9+AC9+AH9</f>
        <v>5</v>
      </c>
      <c r="I9" s="122">
        <f t="shared" si="0"/>
        <v>5004</v>
      </c>
      <c r="J9" s="57">
        <f t="shared" ref="J9:K10" si="1">O9+T9+X9</f>
        <v>3</v>
      </c>
      <c r="K9" s="123">
        <f t="shared" si="1"/>
        <v>3002</v>
      </c>
      <c r="L9" s="122">
        <f t="shared" ref="L9:M10" si="2">J9/H9*100</f>
        <v>60</v>
      </c>
      <c r="M9" s="122">
        <f t="shared" si="2"/>
        <v>59.992006394884086</v>
      </c>
      <c r="N9" s="121">
        <v>500</v>
      </c>
      <c r="O9" s="57">
        <v>1</v>
      </c>
      <c r="P9" s="123">
        <v>1001</v>
      </c>
      <c r="Q9" s="122">
        <f>O9/$H$91*100</f>
        <v>20</v>
      </c>
      <c r="R9" s="124">
        <f>P9/$I$91*100</f>
        <v>20.02</v>
      </c>
      <c r="S9" s="121">
        <v>500</v>
      </c>
      <c r="T9" s="57">
        <v>1</v>
      </c>
      <c r="U9" s="123">
        <v>1001</v>
      </c>
      <c r="V9" s="122">
        <f>T9/$H$91*100</f>
        <v>20</v>
      </c>
      <c r="W9" s="122">
        <f>U9/$I$91*100</f>
        <v>20.02</v>
      </c>
      <c r="X9" s="57">
        <v>1</v>
      </c>
      <c r="Y9" s="123">
        <v>1000</v>
      </c>
      <c r="Z9" s="122">
        <f>X9/$H$91*100</f>
        <v>20</v>
      </c>
      <c r="AA9" s="124">
        <f>Y9/$I$91*100</f>
        <v>20</v>
      </c>
      <c r="AB9" s="121">
        <v>500</v>
      </c>
      <c r="AC9" s="57">
        <v>1</v>
      </c>
      <c r="AD9" s="123">
        <v>1001</v>
      </c>
      <c r="AE9" s="122">
        <f>AC9/$H$91*100</f>
        <v>20</v>
      </c>
      <c r="AF9" s="124">
        <f>AD9/$I$91*100</f>
        <v>20.02</v>
      </c>
      <c r="AG9" s="121">
        <v>500</v>
      </c>
      <c r="AH9" s="57">
        <v>1</v>
      </c>
      <c r="AI9" s="123">
        <v>1001</v>
      </c>
      <c r="AJ9" s="122">
        <f>AH9/$H$91*100</f>
        <v>20</v>
      </c>
      <c r="AK9" s="122">
        <f>AI9/$I$91*100</f>
        <v>20.02</v>
      </c>
    </row>
    <row r="10" spans="1:37" s="45" customFormat="1">
      <c r="A10" s="49" t="s">
        <v>408</v>
      </c>
      <c r="B10" s="49" t="s">
        <v>510</v>
      </c>
      <c r="C10" s="49" t="s">
        <v>511</v>
      </c>
      <c r="D10" s="49" t="s">
        <v>512</v>
      </c>
      <c r="E10" s="49" t="s">
        <v>513</v>
      </c>
      <c r="F10" s="49">
        <v>55099027</v>
      </c>
      <c r="G10" s="121">
        <v>500</v>
      </c>
      <c r="H10" s="57">
        <f t="shared" si="0"/>
        <v>5</v>
      </c>
      <c r="I10" s="122">
        <f t="shared" si="0"/>
        <v>5008</v>
      </c>
      <c r="J10" s="57">
        <f t="shared" si="1"/>
        <v>3</v>
      </c>
      <c r="K10" s="123">
        <f t="shared" si="1"/>
        <v>3004</v>
      </c>
      <c r="L10" s="122">
        <f t="shared" si="2"/>
        <v>60</v>
      </c>
      <c r="M10" s="122">
        <f t="shared" si="2"/>
        <v>59.984025559105433</v>
      </c>
      <c r="N10" s="121">
        <v>500</v>
      </c>
      <c r="O10" s="57">
        <v>1</v>
      </c>
      <c r="P10" s="123">
        <v>1002</v>
      </c>
      <c r="Q10" s="122">
        <f>O10/$H$91*100</f>
        <v>20</v>
      </c>
      <c r="R10" s="124">
        <f>P10/$I$91*100</f>
        <v>20.04</v>
      </c>
      <c r="S10" s="121">
        <v>500</v>
      </c>
      <c r="T10" s="57">
        <v>1</v>
      </c>
      <c r="U10" s="123">
        <v>1002</v>
      </c>
      <c r="V10" s="122">
        <f>T10/$H$91*100</f>
        <v>20</v>
      </c>
      <c r="W10" s="122">
        <f>U10/$I$91*100</f>
        <v>20.04</v>
      </c>
      <c r="X10" s="57">
        <v>1</v>
      </c>
      <c r="Y10" s="123">
        <v>1000</v>
      </c>
      <c r="Z10" s="122">
        <f>X10/$H$91*100</f>
        <v>20</v>
      </c>
      <c r="AA10" s="124">
        <f>Y10/$I$91*100</f>
        <v>20</v>
      </c>
      <c r="AB10" s="121">
        <v>500</v>
      </c>
      <c r="AC10" s="57">
        <v>1</v>
      </c>
      <c r="AD10" s="123">
        <v>1002</v>
      </c>
      <c r="AE10" s="122">
        <f>AC10/$H$91*100</f>
        <v>20</v>
      </c>
      <c r="AF10" s="124">
        <f>AD10/$I$91*100</f>
        <v>20.04</v>
      </c>
      <c r="AG10" s="121">
        <v>500</v>
      </c>
      <c r="AH10" s="57">
        <v>1</v>
      </c>
      <c r="AI10" s="123">
        <v>1002</v>
      </c>
      <c r="AJ10" s="122">
        <f>AH10/$H$91*100</f>
        <v>20</v>
      </c>
      <c r="AK10" s="122">
        <f>AI10/$I$91*100</f>
        <v>20.04</v>
      </c>
    </row>
    <row r="11" spans="1:37" s="45" customFormat="1">
      <c r="A11" s="48" t="s">
        <v>514</v>
      </c>
      <c r="B11" s="48"/>
      <c r="C11" s="48"/>
      <c r="D11" s="48"/>
      <c r="E11" s="48"/>
      <c r="F11" s="48"/>
      <c r="G11" s="121">
        <f>SUM(G8:G10)</f>
        <v>1500</v>
      </c>
      <c r="H11" s="121">
        <f t="shared" ref="H11:AK11" si="3">SUM(H8:H10)</f>
        <v>15</v>
      </c>
      <c r="I11" s="121">
        <f t="shared" si="3"/>
        <v>15012</v>
      </c>
      <c r="J11" s="121">
        <f t="shared" si="3"/>
        <v>9</v>
      </c>
      <c r="K11" s="121">
        <f t="shared" si="3"/>
        <v>9006</v>
      </c>
      <c r="L11" s="121">
        <f t="shared" si="3"/>
        <v>180</v>
      </c>
      <c r="M11" s="121">
        <f t="shared" si="3"/>
        <v>179.97603195398952</v>
      </c>
      <c r="N11" s="121">
        <f t="shared" si="3"/>
        <v>1500</v>
      </c>
      <c r="O11" s="121">
        <f t="shared" si="3"/>
        <v>3</v>
      </c>
      <c r="P11" s="121">
        <f t="shared" si="3"/>
        <v>3003</v>
      </c>
      <c r="Q11" s="121">
        <f t="shared" si="3"/>
        <v>60</v>
      </c>
      <c r="R11" s="121">
        <f t="shared" si="3"/>
        <v>60.059999999999995</v>
      </c>
      <c r="S11" s="121">
        <f t="shared" si="3"/>
        <v>1500</v>
      </c>
      <c r="T11" s="121">
        <f t="shared" si="3"/>
        <v>3</v>
      </c>
      <c r="U11" s="121">
        <f t="shared" si="3"/>
        <v>3003</v>
      </c>
      <c r="V11" s="121">
        <f t="shared" si="3"/>
        <v>60</v>
      </c>
      <c r="W11" s="121">
        <f t="shared" si="3"/>
        <v>60.059999999999995</v>
      </c>
      <c r="X11" s="121">
        <f t="shared" si="3"/>
        <v>3</v>
      </c>
      <c r="Y11" s="121">
        <f t="shared" si="3"/>
        <v>3000</v>
      </c>
      <c r="Z11" s="121">
        <f t="shared" si="3"/>
        <v>60</v>
      </c>
      <c r="AA11" s="121">
        <f t="shared" si="3"/>
        <v>60</v>
      </c>
      <c r="AB11" s="121">
        <f t="shared" si="3"/>
        <v>1500</v>
      </c>
      <c r="AC11" s="121">
        <f t="shared" si="3"/>
        <v>3</v>
      </c>
      <c r="AD11" s="121">
        <f t="shared" si="3"/>
        <v>3003</v>
      </c>
      <c r="AE11" s="121">
        <f t="shared" si="3"/>
        <v>60</v>
      </c>
      <c r="AF11" s="121">
        <f t="shared" si="3"/>
        <v>60.059999999999995</v>
      </c>
      <c r="AG11" s="121">
        <f t="shared" si="3"/>
        <v>1500</v>
      </c>
      <c r="AH11" s="121">
        <f t="shared" si="3"/>
        <v>3</v>
      </c>
      <c r="AI11" s="121">
        <f t="shared" si="3"/>
        <v>3003</v>
      </c>
      <c r="AJ11" s="121">
        <f t="shared" si="3"/>
        <v>60</v>
      </c>
      <c r="AK11" s="121">
        <f t="shared" si="3"/>
        <v>60.059999999999995</v>
      </c>
    </row>
    <row r="12" spans="1:37" s="45" customFormat="1">
      <c r="A12" s="48" t="s">
        <v>515</v>
      </c>
      <c r="B12" s="48"/>
      <c r="C12" s="48"/>
      <c r="D12" s="48"/>
      <c r="E12" s="48"/>
      <c r="F12" s="48"/>
      <c r="G12" s="121"/>
      <c r="H12" s="57"/>
      <c r="I12" s="122"/>
      <c r="J12" s="57"/>
      <c r="K12" s="123"/>
      <c r="L12" s="122"/>
      <c r="M12" s="122"/>
      <c r="N12" s="121"/>
      <c r="O12" s="57"/>
      <c r="P12" s="123"/>
      <c r="Q12" s="122"/>
      <c r="R12" s="124"/>
      <c r="S12" s="121"/>
      <c r="T12" s="57"/>
      <c r="U12" s="123"/>
      <c r="V12" s="122"/>
      <c r="W12" s="122"/>
      <c r="X12" s="57"/>
      <c r="Y12" s="123"/>
      <c r="Z12" s="122"/>
      <c r="AA12" s="124"/>
      <c r="AB12" s="121"/>
      <c r="AC12" s="57"/>
      <c r="AD12" s="123"/>
      <c r="AE12" s="122"/>
      <c r="AF12" s="124"/>
      <c r="AG12" s="121"/>
      <c r="AH12" s="57"/>
      <c r="AI12" s="123"/>
      <c r="AJ12" s="122"/>
      <c r="AK12" s="122"/>
    </row>
    <row r="13" spans="1:37" s="45" customFormat="1" ht="42">
      <c r="A13" s="49" t="s">
        <v>347</v>
      </c>
      <c r="B13" s="49" t="s">
        <v>467</v>
      </c>
      <c r="C13" s="49" t="s">
        <v>468</v>
      </c>
      <c r="D13" s="49" t="s">
        <v>127</v>
      </c>
      <c r="E13" s="49" t="s">
        <v>70</v>
      </c>
      <c r="F13" s="49" t="s">
        <v>406</v>
      </c>
      <c r="G13" s="58" t="s">
        <v>479</v>
      </c>
      <c r="H13" s="57" t="s">
        <v>480</v>
      </c>
      <c r="I13" s="57" t="s">
        <v>481</v>
      </c>
      <c r="J13" s="57" t="s">
        <v>482</v>
      </c>
      <c r="K13" s="57" t="s">
        <v>483</v>
      </c>
      <c r="L13" s="57" t="s">
        <v>484</v>
      </c>
      <c r="M13" s="57" t="s">
        <v>485</v>
      </c>
      <c r="N13" s="57" t="s">
        <v>486</v>
      </c>
      <c r="O13" s="57" t="s">
        <v>487</v>
      </c>
      <c r="P13" s="57" t="s">
        <v>488</v>
      </c>
      <c r="Q13" s="57" t="s">
        <v>489</v>
      </c>
      <c r="R13" s="57" t="s">
        <v>490</v>
      </c>
      <c r="S13" s="57" t="s">
        <v>491</v>
      </c>
      <c r="T13" s="57" t="s">
        <v>492</v>
      </c>
      <c r="U13" s="57" t="s">
        <v>493</v>
      </c>
      <c r="V13" s="57" t="s">
        <v>494</v>
      </c>
      <c r="W13" s="57" t="s">
        <v>495</v>
      </c>
      <c r="X13" s="58" t="s">
        <v>496</v>
      </c>
      <c r="Y13" s="58" t="s">
        <v>497</v>
      </c>
      <c r="Z13" s="58" t="s">
        <v>498</v>
      </c>
      <c r="AA13" s="58" t="s">
        <v>499</v>
      </c>
      <c r="AB13" s="57" t="s">
        <v>500</v>
      </c>
      <c r="AC13" s="57" t="s">
        <v>501</v>
      </c>
      <c r="AD13" s="57" t="s">
        <v>502</v>
      </c>
      <c r="AE13" s="57" t="s">
        <v>503</v>
      </c>
      <c r="AF13" s="57" t="s">
        <v>504</v>
      </c>
      <c r="AG13" s="57" t="s">
        <v>505</v>
      </c>
      <c r="AH13" s="57" t="s">
        <v>506</v>
      </c>
      <c r="AI13" s="57" t="s">
        <v>507</v>
      </c>
      <c r="AJ13" s="57" t="s">
        <v>508</v>
      </c>
      <c r="AK13" s="57" t="s">
        <v>509</v>
      </c>
    </row>
    <row r="14" spans="1:37" s="45" customFormat="1">
      <c r="A14" s="49" t="s">
        <v>408</v>
      </c>
      <c r="B14" s="49" t="s">
        <v>510</v>
      </c>
      <c r="C14" s="49" t="s">
        <v>511</v>
      </c>
      <c r="D14" s="49" t="s">
        <v>516</v>
      </c>
      <c r="E14" s="49" t="s">
        <v>513</v>
      </c>
      <c r="F14" s="49">
        <v>55099028</v>
      </c>
      <c r="G14" s="121">
        <v>500</v>
      </c>
      <c r="H14" s="57">
        <f>O14+T14+X14+AC14+AH14</f>
        <v>5</v>
      </c>
      <c r="I14" s="122">
        <f>P14+U14+Y14+AD14+AI14</f>
        <v>5000</v>
      </c>
      <c r="J14" s="57">
        <f>O14+T14+X14</f>
        <v>3</v>
      </c>
      <c r="K14" s="123">
        <f>P14+U14+Y14</f>
        <v>3000</v>
      </c>
      <c r="L14" s="122">
        <f>J14/H14*100</f>
        <v>60</v>
      </c>
      <c r="M14" s="122">
        <f>K14/I14*100</f>
        <v>60</v>
      </c>
      <c r="N14" s="121">
        <v>500</v>
      </c>
      <c r="O14" s="57">
        <v>1</v>
      </c>
      <c r="P14" s="123">
        <v>1000</v>
      </c>
      <c r="Q14" s="122">
        <f>O14/$H$91*100</f>
        <v>20</v>
      </c>
      <c r="R14" s="124">
        <f>P14/$I$91*100</f>
        <v>20</v>
      </c>
      <c r="S14" s="121">
        <v>500</v>
      </c>
      <c r="T14" s="57">
        <v>1</v>
      </c>
      <c r="U14" s="123">
        <v>1000</v>
      </c>
      <c r="V14" s="122">
        <f>T14/$H$91*100</f>
        <v>20</v>
      </c>
      <c r="W14" s="122">
        <f>U14/$I$91*100</f>
        <v>20</v>
      </c>
      <c r="X14" s="57">
        <v>1</v>
      </c>
      <c r="Y14" s="123">
        <v>1000</v>
      </c>
      <c r="Z14" s="122">
        <f>X14/$H$91*100</f>
        <v>20</v>
      </c>
      <c r="AA14" s="124">
        <f>Y14/$I$91*100</f>
        <v>20</v>
      </c>
      <c r="AB14" s="121">
        <v>500</v>
      </c>
      <c r="AC14" s="57">
        <v>1</v>
      </c>
      <c r="AD14" s="123">
        <v>1000</v>
      </c>
      <c r="AE14" s="122">
        <f>AC14/$H$91*100</f>
        <v>20</v>
      </c>
      <c r="AF14" s="124">
        <f>AD14/$I$91*100</f>
        <v>20</v>
      </c>
      <c r="AG14" s="121">
        <v>500</v>
      </c>
      <c r="AH14" s="57">
        <v>1</v>
      </c>
      <c r="AI14" s="123">
        <v>1000</v>
      </c>
      <c r="AJ14" s="122">
        <f>AH14/$H$91*100</f>
        <v>20</v>
      </c>
      <c r="AK14" s="122">
        <f>AI14/$I$91*100</f>
        <v>20</v>
      </c>
    </row>
    <row r="15" spans="1:37" s="45" customFormat="1">
      <c r="A15" s="49" t="s">
        <v>408</v>
      </c>
      <c r="B15" s="49" t="s">
        <v>510</v>
      </c>
      <c r="C15" s="49" t="s">
        <v>511</v>
      </c>
      <c r="D15" s="49" t="s">
        <v>516</v>
      </c>
      <c r="E15" s="49" t="s">
        <v>513</v>
      </c>
      <c r="F15" s="49">
        <v>55099029</v>
      </c>
      <c r="G15" s="121">
        <v>500</v>
      </c>
      <c r="H15" s="57">
        <f t="shared" ref="H15:I15" si="4">O15+T15+X15+AC15+AH15</f>
        <v>5</v>
      </c>
      <c r="I15" s="122">
        <f t="shared" si="4"/>
        <v>5004</v>
      </c>
      <c r="J15" s="57">
        <f t="shared" ref="J15:K15" si="5">O15+T15+X15</f>
        <v>3</v>
      </c>
      <c r="K15" s="123">
        <f t="shared" si="5"/>
        <v>3002</v>
      </c>
      <c r="L15" s="122">
        <f t="shared" ref="L15:M15" si="6">J15/H15*100</f>
        <v>60</v>
      </c>
      <c r="M15" s="122">
        <f t="shared" si="6"/>
        <v>59.992006394884086</v>
      </c>
      <c r="N15" s="121">
        <v>500</v>
      </c>
      <c r="O15" s="57">
        <v>1</v>
      </c>
      <c r="P15" s="123">
        <v>1001</v>
      </c>
      <c r="Q15" s="122">
        <f>O15/$H$91*100</f>
        <v>20</v>
      </c>
      <c r="R15" s="124">
        <f>P15/$I$91*100</f>
        <v>20.02</v>
      </c>
      <c r="S15" s="121">
        <v>500</v>
      </c>
      <c r="T15" s="57">
        <v>1</v>
      </c>
      <c r="U15" s="123">
        <v>1001</v>
      </c>
      <c r="V15" s="122">
        <f>T15/$H$91*100</f>
        <v>20</v>
      </c>
      <c r="W15" s="122">
        <f>U15/$I$91*100</f>
        <v>20.02</v>
      </c>
      <c r="X15" s="57">
        <v>1</v>
      </c>
      <c r="Y15" s="123">
        <v>1000</v>
      </c>
      <c r="Z15" s="122">
        <f>X15/$H$91*100</f>
        <v>20</v>
      </c>
      <c r="AA15" s="124">
        <f>Y15/$I$91*100</f>
        <v>20</v>
      </c>
      <c r="AB15" s="121">
        <v>500</v>
      </c>
      <c r="AC15" s="57">
        <v>1</v>
      </c>
      <c r="AD15" s="123">
        <v>1001</v>
      </c>
      <c r="AE15" s="122">
        <f>AC15/$H$91*100</f>
        <v>20</v>
      </c>
      <c r="AF15" s="124">
        <f>AD15/$I$91*100</f>
        <v>20.02</v>
      </c>
      <c r="AG15" s="121">
        <v>500</v>
      </c>
      <c r="AH15" s="57">
        <v>1</v>
      </c>
      <c r="AI15" s="123">
        <v>1001</v>
      </c>
      <c r="AJ15" s="122">
        <f>AH15/$H$91*100</f>
        <v>20</v>
      </c>
      <c r="AK15" s="122">
        <f>AI15/$I$91*100</f>
        <v>20.02</v>
      </c>
    </row>
    <row r="16" spans="1:37" s="45" customFormat="1">
      <c r="A16" s="48" t="s">
        <v>517</v>
      </c>
      <c r="B16" s="48"/>
      <c r="C16" s="48"/>
      <c r="D16" s="48"/>
      <c r="E16" s="48"/>
      <c r="F16" s="48"/>
      <c r="G16" s="411">
        <f>SUM(G14:G15)</f>
        <v>1000</v>
      </c>
      <c r="H16" s="411">
        <f t="shared" ref="H16:AK16" si="7">SUM(H14:H15)</f>
        <v>10</v>
      </c>
      <c r="I16" s="411">
        <f t="shared" si="7"/>
        <v>10004</v>
      </c>
      <c r="J16" s="411">
        <f t="shared" si="7"/>
        <v>6</v>
      </c>
      <c r="K16" s="411">
        <f t="shared" si="7"/>
        <v>6002</v>
      </c>
      <c r="L16" s="411">
        <f t="shared" si="7"/>
        <v>120</v>
      </c>
      <c r="M16" s="411">
        <f t="shared" si="7"/>
        <v>119.99200639488409</v>
      </c>
      <c r="N16" s="411">
        <f t="shared" si="7"/>
        <v>1000</v>
      </c>
      <c r="O16" s="411">
        <f t="shared" si="7"/>
        <v>2</v>
      </c>
      <c r="P16" s="411">
        <f t="shared" si="7"/>
        <v>2001</v>
      </c>
      <c r="Q16" s="411">
        <f t="shared" si="7"/>
        <v>40</v>
      </c>
      <c r="R16" s="411">
        <f t="shared" si="7"/>
        <v>40.019999999999996</v>
      </c>
      <c r="S16" s="411">
        <f t="shared" si="7"/>
        <v>1000</v>
      </c>
      <c r="T16" s="411">
        <f t="shared" si="7"/>
        <v>2</v>
      </c>
      <c r="U16" s="411">
        <f t="shared" si="7"/>
        <v>2001</v>
      </c>
      <c r="V16" s="411">
        <f t="shared" si="7"/>
        <v>40</v>
      </c>
      <c r="W16" s="411">
        <f t="shared" si="7"/>
        <v>40.019999999999996</v>
      </c>
      <c r="X16" s="411">
        <f t="shared" si="7"/>
        <v>2</v>
      </c>
      <c r="Y16" s="411">
        <f t="shared" si="7"/>
        <v>2000</v>
      </c>
      <c r="Z16" s="411">
        <f t="shared" si="7"/>
        <v>40</v>
      </c>
      <c r="AA16" s="411">
        <f t="shared" si="7"/>
        <v>40</v>
      </c>
      <c r="AB16" s="411">
        <f t="shared" si="7"/>
        <v>1000</v>
      </c>
      <c r="AC16" s="411">
        <f t="shared" si="7"/>
        <v>2</v>
      </c>
      <c r="AD16" s="411">
        <f t="shared" si="7"/>
        <v>2001</v>
      </c>
      <c r="AE16" s="411">
        <f t="shared" si="7"/>
        <v>40</v>
      </c>
      <c r="AF16" s="411">
        <f t="shared" si="7"/>
        <v>40.019999999999996</v>
      </c>
      <c r="AG16" s="411">
        <f t="shared" si="7"/>
        <v>1000</v>
      </c>
      <c r="AH16" s="411">
        <f t="shared" si="7"/>
        <v>2</v>
      </c>
      <c r="AI16" s="411">
        <f t="shared" si="7"/>
        <v>2001</v>
      </c>
      <c r="AJ16" s="411">
        <f t="shared" si="7"/>
        <v>40</v>
      </c>
      <c r="AK16" s="411">
        <f t="shared" si="7"/>
        <v>40.019999999999996</v>
      </c>
    </row>
    <row r="17" spans="1:37" s="45" customFormat="1">
      <c r="A17" s="48" t="s">
        <v>518</v>
      </c>
      <c r="B17" s="48"/>
      <c r="C17" s="48"/>
      <c r="D17" s="48"/>
      <c r="E17" s="48"/>
      <c r="F17" s="48"/>
      <c r="G17" s="411">
        <f t="shared" ref="G17:AK17" si="8">SUM(G11+G16)</f>
        <v>2500</v>
      </c>
      <c r="H17" s="411">
        <f t="shared" si="8"/>
        <v>25</v>
      </c>
      <c r="I17" s="411">
        <f t="shared" si="8"/>
        <v>25016</v>
      </c>
      <c r="J17" s="411">
        <f t="shared" si="8"/>
        <v>15</v>
      </c>
      <c r="K17" s="411">
        <f t="shared" si="8"/>
        <v>15008</v>
      </c>
      <c r="L17" s="411">
        <f t="shared" si="8"/>
        <v>300</v>
      </c>
      <c r="M17" s="411">
        <f t="shared" si="8"/>
        <v>299.96803834887362</v>
      </c>
      <c r="N17" s="411">
        <f t="shared" si="8"/>
        <v>2500</v>
      </c>
      <c r="O17" s="411">
        <f t="shared" si="8"/>
        <v>5</v>
      </c>
      <c r="P17" s="411">
        <f t="shared" si="8"/>
        <v>5004</v>
      </c>
      <c r="Q17" s="411">
        <f t="shared" si="8"/>
        <v>100</v>
      </c>
      <c r="R17" s="411">
        <f t="shared" si="8"/>
        <v>100.07999999999998</v>
      </c>
      <c r="S17" s="411">
        <f t="shared" si="8"/>
        <v>2500</v>
      </c>
      <c r="T17" s="411">
        <f t="shared" si="8"/>
        <v>5</v>
      </c>
      <c r="U17" s="411">
        <f t="shared" si="8"/>
        <v>5004</v>
      </c>
      <c r="V17" s="411">
        <f t="shared" si="8"/>
        <v>100</v>
      </c>
      <c r="W17" s="411">
        <f t="shared" si="8"/>
        <v>100.07999999999998</v>
      </c>
      <c r="X17" s="411">
        <f t="shared" si="8"/>
        <v>5</v>
      </c>
      <c r="Y17" s="411">
        <f t="shared" si="8"/>
        <v>5000</v>
      </c>
      <c r="Z17" s="411">
        <f t="shared" si="8"/>
        <v>100</v>
      </c>
      <c r="AA17" s="411">
        <f t="shared" si="8"/>
        <v>100</v>
      </c>
      <c r="AB17" s="411">
        <f t="shared" si="8"/>
        <v>2500</v>
      </c>
      <c r="AC17" s="411">
        <f t="shared" si="8"/>
        <v>5</v>
      </c>
      <c r="AD17" s="411">
        <f t="shared" si="8"/>
        <v>5004</v>
      </c>
      <c r="AE17" s="411">
        <f t="shared" si="8"/>
        <v>100</v>
      </c>
      <c r="AF17" s="411">
        <f t="shared" si="8"/>
        <v>100.07999999999998</v>
      </c>
      <c r="AG17" s="411">
        <f t="shared" si="8"/>
        <v>2500</v>
      </c>
      <c r="AH17" s="411">
        <f t="shared" si="8"/>
        <v>5</v>
      </c>
      <c r="AI17" s="411">
        <f t="shared" si="8"/>
        <v>5004</v>
      </c>
      <c r="AJ17" s="411">
        <f t="shared" si="8"/>
        <v>100</v>
      </c>
      <c r="AK17" s="411">
        <f t="shared" si="8"/>
        <v>100.07999999999998</v>
      </c>
    </row>
    <row r="18" spans="1:37" s="45" customFormat="1">
      <c r="A18" s="48"/>
      <c r="B18" s="48"/>
      <c r="C18" s="48"/>
      <c r="D18" s="48"/>
      <c r="E18" s="48"/>
      <c r="F18" s="48"/>
    </row>
    <row r="19" spans="1:37" s="43" customFormat="1">
      <c r="A19" s="42" t="s">
        <v>519</v>
      </c>
      <c r="B19" s="42"/>
      <c r="C19" s="42"/>
      <c r="D19" s="42"/>
      <c r="E19" s="42"/>
      <c r="F19" s="42"/>
    </row>
    <row r="20" spans="1:37" s="45" customFormat="1">
      <c r="A20" s="42" t="s">
        <v>520</v>
      </c>
      <c r="B20" s="42"/>
      <c r="C20" s="42"/>
      <c r="D20" s="42"/>
      <c r="E20" s="42"/>
      <c r="F20" s="42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</row>
    <row r="21" spans="1:37" s="45" customFormat="1" ht="42">
      <c r="A21" s="49" t="s">
        <v>347</v>
      </c>
      <c r="B21" s="49" t="s">
        <v>467</v>
      </c>
      <c r="C21" s="49" t="s">
        <v>468</v>
      </c>
      <c r="D21" s="49" t="s">
        <v>127</v>
      </c>
      <c r="E21" s="49" t="s">
        <v>70</v>
      </c>
      <c r="F21" s="49" t="s">
        <v>406</v>
      </c>
      <c r="G21" s="58" t="s">
        <v>479</v>
      </c>
      <c r="H21" s="57" t="s">
        <v>480</v>
      </c>
      <c r="I21" s="57" t="s">
        <v>481</v>
      </c>
      <c r="J21" s="57" t="s">
        <v>482</v>
      </c>
      <c r="K21" s="57" t="s">
        <v>483</v>
      </c>
      <c r="L21" s="57" t="s">
        <v>484</v>
      </c>
      <c r="M21" s="57" t="s">
        <v>485</v>
      </c>
      <c r="N21" s="57" t="s">
        <v>486</v>
      </c>
      <c r="O21" s="57" t="s">
        <v>487</v>
      </c>
      <c r="P21" s="57" t="s">
        <v>488</v>
      </c>
      <c r="Q21" s="57" t="s">
        <v>489</v>
      </c>
      <c r="R21" s="57" t="s">
        <v>490</v>
      </c>
      <c r="S21" s="57" t="s">
        <v>491</v>
      </c>
      <c r="T21" s="57" t="s">
        <v>492</v>
      </c>
      <c r="U21" s="57" t="s">
        <v>493</v>
      </c>
      <c r="V21" s="57" t="s">
        <v>494</v>
      </c>
      <c r="W21" s="57" t="s">
        <v>495</v>
      </c>
      <c r="X21" s="58" t="s">
        <v>496</v>
      </c>
      <c r="Y21" s="58" t="s">
        <v>497</v>
      </c>
      <c r="Z21" s="58" t="s">
        <v>498</v>
      </c>
      <c r="AA21" s="58" t="s">
        <v>499</v>
      </c>
      <c r="AB21" s="57" t="s">
        <v>500</v>
      </c>
      <c r="AC21" s="57" t="s">
        <v>501</v>
      </c>
      <c r="AD21" s="57" t="s">
        <v>502</v>
      </c>
      <c r="AE21" s="57" t="s">
        <v>503</v>
      </c>
      <c r="AF21" s="57" t="s">
        <v>504</v>
      </c>
      <c r="AG21" s="57" t="s">
        <v>505</v>
      </c>
      <c r="AH21" s="57" t="s">
        <v>506</v>
      </c>
      <c r="AI21" s="57" t="s">
        <v>507</v>
      </c>
      <c r="AJ21" s="57" t="s">
        <v>508</v>
      </c>
      <c r="AK21" s="57" t="s">
        <v>509</v>
      </c>
    </row>
    <row r="22" spans="1:37" s="45" customFormat="1">
      <c r="A22" s="49" t="s">
        <v>408</v>
      </c>
      <c r="B22" s="49" t="s">
        <v>510</v>
      </c>
      <c r="C22" s="49" t="s">
        <v>521</v>
      </c>
      <c r="D22" s="49" t="s">
        <v>522</v>
      </c>
      <c r="E22" s="49" t="s">
        <v>411</v>
      </c>
      <c r="F22" s="49">
        <v>54079095</v>
      </c>
      <c r="G22" s="121">
        <v>500</v>
      </c>
      <c r="H22" s="57">
        <f>O22+T22+X22+AC22+AH22</f>
        <v>5</v>
      </c>
      <c r="I22" s="122">
        <f>P22+U22+Y22+AD22+AI22</f>
        <v>5000</v>
      </c>
      <c r="J22" s="57">
        <f>O22+T22+X22</f>
        <v>3</v>
      </c>
      <c r="K22" s="123">
        <f>P22+U22+Y22</f>
        <v>3000</v>
      </c>
      <c r="L22" s="122">
        <f>J22/H22*100</f>
        <v>60</v>
      </c>
      <c r="M22" s="122">
        <f>K22/I22*100</f>
        <v>60</v>
      </c>
      <c r="N22" s="121">
        <v>500</v>
      </c>
      <c r="O22" s="57">
        <v>1</v>
      </c>
      <c r="P22" s="123">
        <v>1000</v>
      </c>
      <c r="Q22" s="122">
        <f>O22/$H$91*100</f>
        <v>20</v>
      </c>
      <c r="R22" s="124">
        <f>P22/$I$91*100</f>
        <v>20</v>
      </c>
      <c r="S22" s="121">
        <v>500</v>
      </c>
      <c r="T22" s="57">
        <v>1</v>
      </c>
      <c r="U22" s="123">
        <v>1000</v>
      </c>
      <c r="V22" s="122">
        <f>T22/$H$91*100</f>
        <v>20</v>
      </c>
      <c r="W22" s="122">
        <f>U22/$I$91*100</f>
        <v>20</v>
      </c>
      <c r="X22" s="57">
        <v>1</v>
      </c>
      <c r="Y22" s="123">
        <v>1000</v>
      </c>
      <c r="Z22" s="122">
        <f>X22/$H$91*100</f>
        <v>20</v>
      </c>
      <c r="AA22" s="124">
        <f>Y22/$I$91*100</f>
        <v>20</v>
      </c>
      <c r="AB22" s="121">
        <v>500</v>
      </c>
      <c r="AC22" s="57">
        <v>1</v>
      </c>
      <c r="AD22" s="123">
        <v>1000</v>
      </c>
      <c r="AE22" s="122">
        <f>AC22/$H$91*100</f>
        <v>20</v>
      </c>
      <c r="AF22" s="124">
        <f>AD22/$I$91*100</f>
        <v>20</v>
      </c>
      <c r="AG22" s="121">
        <v>500</v>
      </c>
      <c r="AH22" s="57">
        <v>1</v>
      </c>
      <c r="AI22" s="123">
        <v>1000</v>
      </c>
      <c r="AJ22" s="122">
        <f>AH22/$H$91*100</f>
        <v>20</v>
      </c>
      <c r="AK22" s="122">
        <f>AI22/$I$91*100</f>
        <v>20</v>
      </c>
    </row>
    <row r="23" spans="1:37" s="45" customFormat="1">
      <c r="A23" s="49" t="s">
        <v>408</v>
      </c>
      <c r="B23" s="49" t="s">
        <v>510</v>
      </c>
      <c r="C23" s="49" t="s">
        <v>521</v>
      </c>
      <c r="D23" s="49" t="s">
        <v>522</v>
      </c>
      <c r="E23" s="49" t="s">
        <v>513</v>
      </c>
      <c r="F23" s="49">
        <v>55099026</v>
      </c>
      <c r="G23" s="121">
        <v>500</v>
      </c>
      <c r="H23" s="57">
        <f t="shared" ref="H23:I24" si="9">O23+T23+X23+AC23+AH23</f>
        <v>5</v>
      </c>
      <c r="I23" s="122">
        <f t="shared" si="9"/>
        <v>5004</v>
      </c>
      <c r="J23" s="57">
        <f t="shared" ref="J23:K24" si="10">O23+T23+X23</f>
        <v>3</v>
      </c>
      <c r="K23" s="123">
        <f t="shared" si="10"/>
        <v>3002</v>
      </c>
      <c r="L23" s="122">
        <f t="shared" ref="L23:M24" si="11">J23/H23*100</f>
        <v>60</v>
      </c>
      <c r="M23" s="122">
        <f t="shared" si="11"/>
        <v>59.992006394884086</v>
      </c>
      <c r="N23" s="121">
        <v>500</v>
      </c>
      <c r="O23" s="57">
        <v>1</v>
      </c>
      <c r="P23" s="123">
        <v>1001</v>
      </c>
      <c r="Q23" s="122">
        <f t="shared" ref="Q23:Q24" si="12">O23/$H$91*100</f>
        <v>20</v>
      </c>
      <c r="R23" s="124">
        <f t="shared" ref="R23:R24" si="13">P23/$I$91*100</f>
        <v>20.02</v>
      </c>
      <c r="S23" s="121">
        <v>500</v>
      </c>
      <c r="T23" s="57">
        <v>1</v>
      </c>
      <c r="U23" s="123">
        <v>1001</v>
      </c>
      <c r="V23" s="122">
        <f t="shared" ref="V23:V24" si="14">T23/$H$91*100</f>
        <v>20</v>
      </c>
      <c r="W23" s="122">
        <f t="shared" ref="W23:W24" si="15">U23/$I$91*100</f>
        <v>20.02</v>
      </c>
      <c r="X23" s="57">
        <v>1</v>
      </c>
      <c r="Y23" s="123">
        <v>1000</v>
      </c>
      <c r="Z23" s="122">
        <f t="shared" ref="Z23:Z24" si="16">X23/$H$91*100</f>
        <v>20</v>
      </c>
      <c r="AA23" s="124">
        <f t="shared" ref="AA23:AA24" si="17">Y23/$I$91*100</f>
        <v>20</v>
      </c>
      <c r="AB23" s="121">
        <v>500</v>
      </c>
      <c r="AC23" s="57">
        <v>1</v>
      </c>
      <c r="AD23" s="123">
        <v>1001</v>
      </c>
      <c r="AE23" s="122">
        <f t="shared" ref="AE23:AE24" si="18">AC23/$H$91*100</f>
        <v>20</v>
      </c>
      <c r="AF23" s="124">
        <f t="shared" ref="AF23:AF24" si="19">AD23/$I$91*100</f>
        <v>20.02</v>
      </c>
      <c r="AG23" s="121">
        <v>500</v>
      </c>
      <c r="AH23" s="57">
        <v>1</v>
      </c>
      <c r="AI23" s="123">
        <v>1001</v>
      </c>
      <c r="AJ23" s="122">
        <f t="shared" ref="AJ23:AJ24" si="20">AH23/$H$91*100</f>
        <v>20</v>
      </c>
      <c r="AK23" s="122">
        <f t="shared" ref="AK23:AK24" si="21">AI23/$I$91*100</f>
        <v>20.02</v>
      </c>
    </row>
    <row r="24" spans="1:37" s="45" customFormat="1">
      <c r="A24" s="49" t="s">
        <v>408</v>
      </c>
      <c r="B24" s="49" t="s">
        <v>510</v>
      </c>
      <c r="C24" s="49" t="s">
        <v>521</v>
      </c>
      <c r="D24" s="49" t="s">
        <v>522</v>
      </c>
      <c r="E24" s="49" t="s">
        <v>513</v>
      </c>
      <c r="F24" s="49">
        <v>55099027</v>
      </c>
      <c r="G24" s="121">
        <v>500</v>
      </c>
      <c r="H24" s="57">
        <f t="shared" si="9"/>
        <v>5</v>
      </c>
      <c r="I24" s="122">
        <f t="shared" si="9"/>
        <v>5008</v>
      </c>
      <c r="J24" s="57">
        <f t="shared" si="10"/>
        <v>3</v>
      </c>
      <c r="K24" s="123">
        <f t="shared" si="10"/>
        <v>3004</v>
      </c>
      <c r="L24" s="122">
        <f t="shared" si="11"/>
        <v>60</v>
      </c>
      <c r="M24" s="122">
        <f t="shared" si="11"/>
        <v>59.984025559105433</v>
      </c>
      <c r="N24" s="121">
        <v>500</v>
      </c>
      <c r="O24" s="57">
        <v>1</v>
      </c>
      <c r="P24" s="123">
        <v>1002</v>
      </c>
      <c r="Q24" s="122">
        <f t="shared" si="12"/>
        <v>20</v>
      </c>
      <c r="R24" s="124">
        <f t="shared" si="13"/>
        <v>20.04</v>
      </c>
      <c r="S24" s="121">
        <v>500</v>
      </c>
      <c r="T24" s="57">
        <v>1</v>
      </c>
      <c r="U24" s="123">
        <v>1002</v>
      </c>
      <c r="V24" s="122">
        <f t="shared" si="14"/>
        <v>20</v>
      </c>
      <c r="W24" s="122">
        <f t="shared" si="15"/>
        <v>20.04</v>
      </c>
      <c r="X24" s="57">
        <v>1</v>
      </c>
      <c r="Y24" s="123">
        <v>1000</v>
      </c>
      <c r="Z24" s="122">
        <f t="shared" si="16"/>
        <v>20</v>
      </c>
      <c r="AA24" s="124">
        <f t="shared" si="17"/>
        <v>20</v>
      </c>
      <c r="AB24" s="121">
        <v>500</v>
      </c>
      <c r="AC24" s="57">
        <v>1</v>
      </c>
      <c r="AD24" s="123">
        <v>1002</v>
      </c>
      <c r="AE24" s="122">
        <f t="shared" si="18"/>
        <v>20</v>
      </c>
      <c r="AF24" s="124">
        <f t="shared" si="19"/>
        <v>20.04</v>
      </c>
      <c r="AG24" s="121">
        <v>500</v>
      </c>
      <c r="AH24" s="57">
        <v>1</v>
      </c>
      <c r="AI24" s="123">
        <v>1002</v>
      </c>
      <c r="AJ24" s="122">
        <f t="shared" si="20"/>
        <v>20</v>
      </c>
      <c r="AK24" s="122">
        <f t="shared" si="21"/>
        <v>20.04</v>
      </c>
    </row>
    <row r="25" spans="1:37" s="45" customFormat="1">
      <c r="A25" s="42" t="s">
        <v>523</v>
      </c>
      <c r="B25" s="42"/>
      <c r="C25" s="42"/>
      <c r="D25" s="42"/>
      <c r="E25" s="42"/>
      <c r="F25" s="42"/>
      <c r="G25" s="121">
        <f>SUM(G22:G24)</f>
        <v>1500</v>
      </c>
      <c r="H25" s="121">
        <f t="shared" ref="H25:AK25" si="22">SUM(H22:H24)</f>
        <v>15</v>
      </c>
      <c r="I25" s="121">
        <f t="shared" si="22"/>
        <v>15012</v>
      </c>
      <c r="J25" s="121">
        <f t="shared" si="22"/>
        <v>9</v>
      </c>
      <c r="K25" s="121">
        <f t="shared" si="22"/>
        <v>9006</v>
      </c>
      <c r="L25" s="121">
        <f t="shared" si="22"/>
        <v>180</v>
      </c>
      <c r="M25" s="121">
        <f t="shared" si="22"/>
        <v>179.97603195398952</v>
      </c>
      <c r="N25" s="121">
        <f t="shared" si="22"/>
        <v>1500</v>
      </c>
      <c r="O25" s="121">
        <f t="shared" si="22"/>
        <v>3</v>
      </c>
      <c r="P25" s="121">
        <f t="shared" si="22"/>
        <v>3003</v>
      </c>
      <c r="Q25" s="121">
        <f t="shared" si="22"/>
        <v>60</v>
      </c>
      <c r="R25" s="121">
        <f t="shared" si="22"/>
        <v>60.059999999999995</v>
      </c>
      <c r="S25" s="121">
        <f t="shared" si="22"/>
        <v>1500</v>
      </c>
      <c r="T25" s="121">
        <f t="shared" si="22"/>
        <v>3</v>
      </c>
      <c r="U25" s="121">
        <f t="shared" si="22"/>
        <v>3003</v>
      </c>
      <c r="V25" s="121">
        <f t="shared" si="22"/>
        <v>60</v>
      </c>
      <c r="W25" s="121">
        <f t="shared" si="22"/>
        <v>60.059999999999995</v>
      </c>
      <c r="X25" s="121">
        <f t="shared" si="22"/>
        <v>3</v>
      </c>
      <c r="Y25" s="121">
        <f t="shared" si="22"/>
        <v>3000</v>
      </c>
      <c r="Z25" s="121">
        <f t="shared" si="22"/>
        <v>60</v>
      </c>
      <c r="AA25" s="121">
        <f t="shared" si="22"/>
        <v>60</v>
      </c>
      <c r="AB25" s="121">
        <f t="shared" si="22"/>
        <v>1500</v>
      </c>
      <c r="AC25" s="121">
        <f t="shared" si="22"/>
        <v>3</v>
      </c>
      <c r="AD25" s="121">
        <f t="shared" si="22"/>
        <v>3003</v>
      </c>
      <c r="AE25" s="121">
        <f t="shared" si="22"/>
        <v>60</v>
      </c>
      <c r="AF25" s="121">
        <f t="shared" si="22"/>
        <v>60.059999999999995</v>
      </c>
      <c r="AG25" s="121">
        <f t="shared" si="22"/>
        <v>1500</v>
      </c>
      <c r="AH25" s="121">
        <f t="shared" si="22"/>
        <v>3</v>
      </c>
      <c r="AI25" s="121">
        <f t="shared" si="22"/>
        <v>3003</v>
      </c>
      <c r="AJ25" s="121">
        <f t="shared" si="22"/>
        <v>60</v>
      </c>
      <c r="AK25" s="121">
        <f t="shared" si="22"/>
        <v>60.059999999999995</v>
      </c>
    </row>
    <row r="26" spans="1:37" s="43" customFormat="1">
      <c r="A26" s="49"/>
      <c r="B26" s="49"/>
      <c r="C26" s="49"/>
      <c r="D26" s="49"/>
      <c r="E26" s="49"/>
      <c r="F26" s="125"/>
    </row>
    <row r="27" spans="1:37" s="43" customFormat="1">
      <c r="A27" s="42" t="s">
        <v>524</v>
      </c>
      <c r="B27" s="42"/>
      <c r="C27" s="42"/>
      <c r="D27" s="42"/>
      <c r="E27" s="42"/>
      <c r="F27" s="42"/>
      <c r="G27" s="44">
        <f>G25</f>
        <v>1500</v>
      </c>
      <c r="H27" s="44">
        <f t="shared" ref="H27:AK27" si="23">H25</f>
        <v>15</v>
      </c>
      <c r="I27" s="44">
        <f t="shared" si="23"/>
        <v>15012</v>
      </c>
      <c r="J27" s="44">
        <f t="shared" si="23"/>
        <v>9</v>
      </c>
      <c r="K27" s="44">
        <f t="shared" si="23"/>
        <v>9006</v>
      </c>
      <c r="L27" s="44">
        <f t="shared" si="23"/>
        <v>180</v>
      </c>
      <c r="M27" s="44">
        <f t="shared" si="23"/>
        <v>179.97603195398952</v>
      </c>
      <c r="N27" s="44">
        <f t="shared" si="23"/>
        <v>1500</v>
      </c>
      <c r="O27" s="44">
        <f t="shared" si="23"/>
        <v>3</v>
      </c>
      <c r="P27" s="44">
        <f t="shared" si="23"/>
        <v>3003</v>
      </c>
      <c r="Q27" s="44">
        <f t="shared" si="23"/>
        <v>60</v>
      </c>
      <c r="R27" s="44">
        <f t="shared" si="23"/>
        <v>60.059999999999995</v>
      </c>
      <c r="S27" s="44">
        <f t="shared" si="23"/>
        <v>1500</v>
      </c>
      <c r="T27" s="44">
        <f t="shared" si="23"/>
        <v>3</v>
      </c>
      <c r="U27" s="44">
        <f t="shared" si="23"/>
        <v>3003</v>
      </c>
      <c r="V27" s="44">
        <f t="shared" si="23"/>
        <v>60</v>
      </c>
      <c r="W27" s="44">
        <f t="shared" si="23"/>
        <v>60.059999999999995</v>
      </c>
      <c r="X27" s="44">
        <f t="shared" si="23"/>
        <v>3</v>
      </c>
      <c r="Y27" s="44">
        <f t="shared" si="23"/>
        <v>3000</v>
      </c>
      <c r="Z27" s="44">
        <f t="shared" si="23"/>
        <v>60</v>
      </c>
      <c r="AA27" s="44">
        <f t="shared" si="23"/>
        <v>60</v>
      </c>
      <c r="AB27" s="44">
        <f t="shared" si="23"/>
        <v>1500</v>
      </c>
      <c r="AC27" s="44">
        <f t="shared" si="23"/>
        <v>3</v>
      </c>
      <c r="AD27" s="44">
        <f t="shared" si="23"/>
        <v>3003</v>
      </c>
      <c r="AE27" s="44">
        <f t="shared" si="23"/>
        <v>60</v>
      </c>
      <c r="AF27" s="44">
        <f t="shared" si="23"/>
        <v>60.059999999999995</v>
      </c>
      <c r="AG27" s="44">
        <f t="shared" si="23"/>
        <v>1500</v>
      </c>
      <c r="AH27" s="44">
        <f t="shared" si="23"/>
        <v>3</v>
      </c>
      <c r="AI27" s="44">
        <f t="shared" si="23"/>
        <v>3003</v>
      </c>
      <c r="AJ27" s="44">
        <f t="shared" si="23"/>
        <v>60</v>
      </c>
      <c r="AK27" s="44">
        <f t="shared" si="23"/>
        <v>60.059999999999995</v>
      </c>
    </row>
    <row r="28" spans="1:37" s="43" customFormat="1">
      <c r="A28" s="42"/>
      <c r="B28" s="42"/>
      <c r="C28" s="42"/>
      <c r="D28" s="42"/>
      <c r="E28" s="42"/>
      <c r="F28" s="42"/>
    </row>
    <row r="29" spans="1:37" s="43" customFormat="1">
      <c r="A29" s="42" t="s">
        <v>525</v>
      </c>
      <c r="B29" s="42"/>
      <c r="C29" s="42"/>
      <c r="D29" s="42"/>
      <c r="E29" s="42"/>
      <c r="F29" s="42"/>
      <c r="G29" s="44">
        <f>SUM(G27+G17)</f>
        <v>4000</v>
      </c>
      <c r="H29" s="44">
        <f t="shared" ref="H29:AK29" si="24">SUM(H27+H17)</f>
        <v>40</v>
      </c>
      <c r="I29" s="44">
        <f t="shared" si="24"/>
        <v>40028</v>
      </c>
      <c r="J29" s="44">
        <f t="shared" si="24"/>
        <v>24</v>
      </c>
      <c r="K29" s="44">
        <f t="shared" si="24"/>
        <v>24014</v>
      </c>
      <c r="L29" s="44">
        <f t="shared" si="24"/>
        <v>480</v>
      </c>
      <c r="M29" s="44">
        <f t="shared" si="24"/>
        <v>479.94407030286311</v>
      </c>
      <c r="N29" s="44">
        <f t="shared" si="24"/>
        <v>4000</v>
      </c>
      <c r="O29" s="44">
        <f t="shared" si="24"/>
        <v>8</v>
      </c>
      <c r="P29" s="44">
        <f t="shared" si="24"/>
        <v>8007</v>
      </c>
      <c r="Q29" s="44">
        <f t="shared" si="24"/>
        <v>160</v>
      </c>
      <c r="R29" s="44">
        <f t="shared" si="24"/>
        <v>160.13999999999999</v>
      </c>
      <c r="S29" s="44">
        <f t="shared" si="24"/>
        <v>4000</v>
      </c>
      <c r="T29" s="44">
        <f t="shared" si="24"/>
        <v>8</v>
      </c>
      <c r="U29" s="44">
        <f t="shared" si="24"/>
        <v>8007</v>
      </c>
      <c r="V29" s="44">
        <f t="shared" si="24"/>
        <v>160</v>
      </c>
      <c r="W29" s="44">
        <f t="shared" si="24"/>
        <v>160.13999999999999</v>
      </c>
      <c r="X29" s="44">
        <f t="shared" si="24"/>
        <v>8</v>
      </c>
      <c r="Y29" s="44">
        <f t="shared" si="24"/>
        <v>8000</v>
      </c>
      <c r="Z29" s="44">
        <f t="shared" si="24"/>
        <v>160</v>
      </c>
      <c r="AA29" s="44">
        <f t="shared" si="24"/>
        <v>160</v>
      </c>
      <c r="AB29" s="44">
        <f t="shared" si="24"/>
        <v>4000</v>
      </c>
      <c r="AC29" s="44">
        <f t="shared" si="24"/>
        <v>8</v>
      </c>
      <c r="AD29" s="44">
        <f t="shared" si="24"/>
        <v>8007</v>
      </c>
      <c r="AE29" s="44">
        <f t="shared" si="24"/>
        <v>160</v>
      </c>
      <c r="AF29" s="44">
        <f t="shared" si="24"/>
        <v>160.13999999999999</v>
      </c>
      <c r="AG29" s="44">
        <f t="shared" si="24"/>
        <v>4000</v>
      </c>
      <c r="AH29" s="44">
        <f t="shared" si="24"/>
        <v>8</v>
      </c>
      <c r="AI29" s="44">
        <f t="shared" si="24"/>
        <v>8007</v>
      </c>
      <c r="AJ29" s="44">
        <f t="shared" si="24"/>
        <v>160</v>
      </c>
      <c r="AK29" s="44">
        <f t="shared" si="24"/>
        <v>160.13999999999999</v>
      </c>
    </row>
    <row r="30" spans="1:37" s="43" customFormat="1">
      <c r="A30" s="42" t="s">
        <v>526</v>
      </c>
      <c r="B30" s="42"/>
      <c r="C30" s="42"/>
      <c r="D30" s="42"/>
      <c r="E30" s="42"/>
      <c r="F30" s="42"/>
      <c r="G30" s="43">
        <f>G29</f>
        <v>4000</v>
      </c>
      <c r="H30" s="43">
        <f t="shared" ref="H30:AJ30" si="25">H29</f>
        <v>40</v>
      </c>
      <c r="I30" s="43">
        <f t="shared" si="25"/>
        <v>40028</v>
      </c>
      <c r="J30" s="43">
        <f t="shared" si="25"/>
        <v>24</v>
      </c>
      <c r="K30" s="43">
        <f t="shared" si="25"/>
        <v>24014</v>
      </c>
      <c r="L30" s="43">
        <f t="shared" si="25"/>
        <v>480</v>
      </c>
      <c r="M30" s="43">
        <f t="shared" si="25"/>
        <v>479.94407030286311</v>
      </c>
      <c r="N30" s="43">
        <f t="shared" si="25"/>
        <v>4000</v>
      </c>
      <c r="O30" s="43">
        <f t="shared" si="25"/>
        <v>8</v>
      </c>
      <c r="P30" s="43">
        <f t="shared" si="25"/>
        <v>8007</v>
      </c>
      <c r="Q30" s="43">
        <f t="shared" si="25"/>
        <v>160</v>
      </c>
      <c r="R30" s="43">
        <f t="shared" si="25"/>
        <v>160.13999999999999</v>
      </c>
      <c r="S30" s="43">
        <f t="shared" si="25"/>
        <v>4000</v>
      </c>
      <c r="T30" s="43">
        <f t="shared" si="25"/>
        <v>8</v>
      </c>
      <c r="U30" s="43">
        <f t="shared" si="25"/>
        <v>8007</v>
      </c>
      <c r="V30" s="43">
        <f t="shared" si="25"/>
        <v>160</v>
      </c>
      <c r="W30" s="44">
        <f>W29</f>
        <v>160.13999999999999</v>
      </c>
      <c r="X30" s="43">
        <f t="shared" si="25"/>
        <v>8</v>
      </c>
      <c r="Y30" s="43">
        <f t="shared" si="25"/>
        <v>8000</v>
      </c>
      <c r="Z30" s="43">
        <f t="shared" si="25"/>
        <v>160</v>
      </c>
      <c r="AA30" s="43">
        <f t="shared" si="25"/>
        <v>160</v>
      </c>
      <c r="AB30" s="43">
        <f t="shared" si="25"/>
        <v>4000</v>
      </c>
      <c r="AC30" s="43">
        <f t="shared" si="25"/>
        <v>8</v>
      </c>
      <c r="AD30" s="43">
        <f t="shared" si="25"/>
        <v>8007</v>
      </c>
      <c r="AE30" s="43">
        <f t="shared" si="25"/>
        <v>160</v>
      </c>
      <c r="AF30" s="44">
        <f>AF29</f>
        <v>160.13999999999999</v>
      </c>
      <c r="AG30" s="43">
        <f t="shared" si="25"/>
        <v>4000</v>
      </c>
      <c r="AH30" s="43">
        <f t="shared" si="25"/>
        <v>8</v>
      </c>
      <c r="AI30" s="43">
        <f t="shared" si="25"/>
        <v>8007</v>
      </c>
      <c r="AJ30" s="43">
        <f t="shared" si="25"/>
        <v>160</v>
      </c>
      <c r="AK30" s="44">
        <f>AK29</f>
        <v>160.13999999999999</v>
      </c>
    </row>
    <row r="31" spans="1:37" s="43" customFormat="1">
      <c r="A31" s="42"/>
      <c r="B31" s="42"/>
      <c r="C31" s="42"/>
      <c r="D31" s="42"/>
      <c r="E31" s="42"/>
      <c r="F31" s="42"/>
    </row>
    <row r="32" spans="1:37" s="43" customFormat="1">
      <c r="A32" s="42"/>
      <c r="B32" s="42"/>
      <c r="C32" s="42"/>
      <c r="D32" s="42"/>
      <c r="E32" s="42"/>
      <c r="F32" s="42"/>
    </row>
    <row r="33" spans="1:39" s="43" customFormat="1">
      <c r="A33" s="42" t="s">
        <v>527</v>
      </c>
      <c r="B33" s="42"/>
      <c r="C33" s="42"/>
      <c r="D33" s="42"/>
      <c r="E33" s="42"/>
      <c r="F33" s="42"/>
    </row>
    <row r="34" spans="1:39" s="43" customFormat="1">
      <c r="A34" s="42" t="s">
        <v>476</v>
      </c>
      <c r="B34" s="42"/>
      <c r="C34" s="42"/>
      <c r="D34" s="42"/>
      <c r="E34" s="42"/>
      <c r="F34" s="42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s="43" customFormat="1">
      <c r="A35" s="42" t="s">
        <v>528</v>
      </c>
      <c r="B35" s="42"/>
      <c r="C35" s="42"/>
      <c r="D35" s="42"/>
      <c r="E35" s="42"/>
      <c r="F35" s="42"/>
    </row>
    <row r="36" spans="1:39" s="43" customFormat="1">
      <c r="A36" s="42" t="s">
        <v>529</v>
      </c>
      <c r="B36" s="42"/>
      <c r="C36" s="42"/>
      <c r="D36" s="42"/>
      <c r="E36" s="42"/>
      <c r="F36" s="42"/>
    </row>
    <row r="37" spans="1:39" s="45" customFormat="1" ht="42">
      <c r="A37" s="49" t="s">
        <v>347</v>
      </c>
      <c r="B37" s="49" t="s">
        <v>467</v>
      </c>
      <c r="C37" s="49" t="s">
        <v>468</v>
      </c>
      <c r="D37" s="49" t="s">
        <v>127</v>
      </c>
      <c r="E37" s="49" t="s">
        <v>70</v>
      </c>
      <c r="F37" s="49" t="s">
        <v>406</v>
      </c>
      <c r="G37" s="58" t="s">
        <v>479</v>
      </c>
      <c r="H37" s="57" t="s">
        <v>480</v>
      </c>
      <c r="I37" s="57" t="s">
        <v>481</v>
      </c>
      <c r="J37" s="57" t="s">
        <v>482</v>
      </c>
      <c r="K37" s="57" t="s">
        <v>483</v>
      </c>
      <c r="L37" s="57" t="s">
        <v>484</v>
      </c>
      <c r="M37" s="57" t="s">
        <v>485</v>
      </c>
      <c r="N37" s="57" t="s">
        <v>486</v>
      </c>
      <c r="O37" s="57" t="s">
        <v>487</v>
      </c>
      <c r="P37" s="57" t="s">
        <v>488</v>
      </c>
      <c r="Q37" s="57" t="s">
        <v>489</v>
      </c>
      <c r="R37" s="57" t="s">
        <v>490</v>
      </c>
      <c r="S37" s="57" t="s">
        <v>491</v>
      </c>
      <c r="T37" s="57" t="s">
        <v>492</v>
      </c>
      <c r="U37" s="57" t="s">
        <v>493</v>
      </c>
      <c r="V37" s="57" t="s">
        <v>494</v>
      </c>
      <c r="W37" s="57" t="s">
        <v>495</v>
      </c>
      <c r="X37" s="58" t="s">
        <v>496</v>
      </c>
      <c r="Y37" s="58" t="s">
        <v>497</v>
      </c>
      <c r="Z37" s="58" t="s">
        <v>498</v>
      </c>
      <c r="AA37" s="58" t="s">
        <v>499</v>
      </c>
      <c r="AB37" s="57" t="s">
        <v>500</v>
      </c>
      <c r="AC37" s="57" t="s">
        <v>501</v>
      </c>
      <c r="AD37" s="57" t="s">
        <v>502</v>
      </c>
      <c r="AE37" s="57" t="s">
        <v>503</v>
      </c>
      <c r="AF37" s="57" t="s">
        <v>504</v>
      </c>
      <c r="AG37" s="57" t="s">
        <v>505</v>
      </c>
      <c r="AH37" s="57" t="s">
        <v>506</v>
      </c>
      <c r="AI37" s="57" t="s">
        <v>507</v>
      </c>
      <c r="AJ37" s="57" t="s">
        <v>508</v>
      </c>
      <c r="AK37" s="57" t="s">
        <v>509</v>
      </c>
    </row>
    <row r="38" spans="1:39" s="45" customFormat="1">
      <c r="A38" s="49" t="s">
        <v>408</v>
      </c>
      <c r="B38" s="49" t="s">
        <v>510</v>
      </c>
      <c r="C38" s="49" t="s">
        <v>530</v>
      </c>
      <c r="D38" s="49" t="s">
        <v>531</v>
      </c>
      <c r="E38" s="49" t="s">
        <v>411</v>
      </c>
      <c r="F38" s="49">
        <v>55099025</v>
      </c>
      <c r="G38" s="121">
        <v>500</v>
      </c>
      <c r="H38" s="57">
        <f>O38+T38+X38+AC38+AH38</f>
        <v>5</v>
      </c>
      <c r="I38" s="122">
        <f>P38+U38+Y38+AD38+AI38</f>
        <v>5000</v>
      </c>
      <c r="J38" s="57">
        <f>O38+T38+X38</f>
        <v>3</v>
      </c>
      <c r="K38" s="123">
        <f>P38+U38+Y38</f>
        <v>3000</v>
      </c>
      <c r="L38" s="122">
        <f>J38/H38*100</f>
        <v>60</v>
      </c>
      <c r="M38" s="122">
        <f>K38/I38*100</f>
        <v>60</v>
      </c>
      <c r="N38" s="121">
        <v>500</v>
      </c>
      <c r="O38" s="57">
        <v>1</v>
      </c>
      <c r="P38" s="123">
        <v>1000</v>
      </c>
      <c r="Q38" s="122">
        <f>O38/$H$91*100</f>
        <v>20</v>
      </c>
      <c r="R38" s="124">
        <f>P38/$I$91*100</f>
        <v>20</v>
      </c>
      <c r="S38" s="121">
        <v>500</v>
      </c>
      <c r="T38" s="57">
        <v>1</v>
      </c>
      <c r="U38" s="123">
        <v>1000</v>
      </c>
      <c r="V38" s="122">
        <f>T38/$H$91*100</f>
        <v>20</v>
      </c>
      <c r="W38" s="122">
        <f>U38/$I$91*100</f>
        <v>20</v>
      </c>
      <c r="X38" s="57">
        <v>1</v>
      </c>
      <c r="Y38" s="123">
        <v>1000</v>
      </c>
      <c r="Z38" s="122">
        <f>X38/$H$91*100</f>
        <v>20</v>
      </c>
      <c r="AA38" s="124">
        <f>Y38/$I$91*100</f>
        <v>20</v>
      </c>
      <c r="AB38" s="121">
        <v>500</v>
      </c>
      <c r="AC38" s="57">
        <v>1</v>
      </c>
      <c r="AD38" s="123">
        <v>1000</v>
      </c>
      <c r="AE38" s="122">
        <f>AC38/$H$91*100</f>
        <v>20</v>
      </c>
      <c r="AF38" s="124">
        <f>AD38/$I$91*100</f>
        <v>20</v>
      </c>
      <c r="AG38" s="121">
        <v>500</v>
      </c>
      <c r="AH38" s="57">
        <v>1</v>
      </c>
      <c r="AI38" s="123">
        <v>1000</v>
      </c>
      <c r="AJ38" s="122">
        <f>AH38/$H$91*100</f>
        <v>20</v>
      </c>
      <c r="AK38" s="122">
        <f>AI38/$I$91*100</f>
        <v>20</v>
      </c>
    </row>
    <row r="39" spans="1:39" s="45" customFormat="1">
      <c r="A39" s="49" t="s">
        <v>408</v>
      </c>
      <c r="B39" s="49" t="s">
        <v>510</v>
      </c>
      <c r="C39" s="49" t="s">
        <v>530</v>
      </c>
      <c r="D39" s="49" t="s">
        <v>531</v>
      </c>
      <c r="E39" s="49" t="s">
        <v>513</v>
      </c>
      <c r="F39" s="49">
        <v>55099026</v>
      </c>
      <c r="G39" s="121">
        <v>500</v>
      </c>
      <c r="H39" s="57">
        <f t="shared" ref="H39:I40" si="26">O39+T39+X39+AC39+AH39</f>
        <v>5</v>
      </c>
      <c r="I39" s="122">
        <f t="shared" si="26"/>
        <v>5004</v>
      </c>
      <c r="J39" s="57">
        <f t="shared" ref="J39:K40" si="27">O39+T39+X39</f>
        <v>3</v>
      </c>
      <c r="K39" s="123">
        <f t="shared" si="27"/>
        <v>3002</v>
      </c>
      <c r="L39" s="122">
        <f t="shared" ref="L39:M40" si="28">J39/H39*100</f>
        <v>60</v>
      </c>
      <c r="M39" s="122">
        <f t="shared" si="28"/>
        <v>59.992006394884086</v>
      </c>
      <c r="N39" s="121">
        <v>500</v>
      </c>
      <c r="O39" s="57">
        <v>1</v>
      </c>
      <c r="P39" s="123">
        <v>1001</v>
      </c>
      <c r="Q39" s="122">
        <f>O39/$H$91*100</f>
        <v>20</v>
      </c>
      <c r="R39" s="124">
        <f>P39/$I$91*100</f>
        <v>20.02</v>
      </c>
      <c r="S39" s="121">
        <v>500</v>
      </c>
      <c r="T39" s="57">
        <v>1</v>
      </c>
      <c r="U39" s="123">
        <v>1001</v>
      </c>
      <c r="V39" s="122">
        <f>T39/$H$91*100</f>
        <v>20</v>
      </c>
      <c r="W39" s="122">
        <f>U39/$I$91*100</f>
        <v>20.02</v>
      </c>
      <c r="X39" s="57">
        <v>1</v>
      </c>
      <c r="Y39" s="123">
        <v>1000</v>
      </c>
      <c r="Z39" s="122">
        <f>X39/$H$91*100</f>
        <v>20</v>
      </c>
      <c r="AA39" s="124">
        <f>Y39/$I$91*100</f>
        <v>20</v>
      </c>
      <c r="AB39" s="121">
        <v>500</v>
      </c>
      <c r="AC39" s="57">
        <v>1</v>
      </c>
      <c r="AD39" s="123">
        <v>1001</v>
      </c>
      <c r="AE39" s="122">
        <f>AC39/$H$91*100</f>
        <v>20</v>
      </c>
      <c r="AF39" s="124">
        <f>AD39/$I$91*100</f>
        <v>20.02</v>
      </c>
      <c r="AG39" s="121">
        <v>500</v>
      </c>
      <c r="AH39" s="57">
        <v>1</v>
      </c>
      <c r="AI39" s="123">
        <v>1001</v>
      </c>
      <c r="AJ39" s="122">
        <f>AH39/$H$91*100</f>
        <v>20</v>
      </c>
      <c r="AK39" s="122">
        <f>AI39/$I$91*100</f>
        <v>20.02</v>
      </c>
    </row>
    <row r="40" spans="1:39" s="45" customFormat="1">
      <c r="A40" s="49" t="s">
        <v>408</v>
      </c>
      <c r="B40" s="49" t="s">
        <v>510</v>
      </c>
      <c r="C40" s="49" t="s">
        <v>530</v>
      </c>
      <c r="D40" s="49" t="s">
        <v>531</v>
      </c>
      <c r="E40" s="49" t="s">
        <v>513</v>
      </c>
      <c r="F40" s="49">
        <v>55099027</v>
      </c>
      <c r="G40" s="121">
        <v>500</v>
      </c>
      <c r="H40" s="57">
        <f t="shared" si="26"/>
        <v>5</v>
      </c>
      <c r="I40" s="122">
        <f t="shared" si="26"/>
        <v>5008</v>
      </c>
      <c r="J40" s="57">
        <f t="shared" si="27"/>
        <v>3</v>
      </c>
      <c r="K40" s="123">
        <f t="shared" si="27"/>
        <v>3004</v>
      </c>
      <c r="L40" s="122">
        <f t="shared" si="28"/>
        <v>60</v>
      </c>
      <c r="M40" s="122">
        <f t="shared" si="28"/>
        <v>59.984025559105433</v>
      </c>
      <c r="N40" s="121">
        <v>500</v>
      </c>
      <c r="O40" s="57">
        <v>1</v>
      </c>
      <c r="P40" s="123">
        <v>1002</v>
      </c>
      <c r="Q40" s="122">
        <f>O40/$H$91*100</f>
        <v>20</v>
      </c>
      <c r="R40" s="124">
        <f>P40/$I$91*100</f>
        <v>20.04</v>
      </c>
      <c r="S40" s="121">
        <v>500</v>
      </c>
      <c r="T40" s="57">
        <v>1</v>
      </c>
      <c r="U40" s="123">
        <v>1002</v>
      </c>
      <c r="V40" s="122">
        <f>T40/$H$91*100</f>
        <v>20</v>
      </c>
      <c r="W40" s="122">
        <f>U40/$I$91*100</f>
        <v>20.04</v>
      </c>
      <c r="X40" s="57">
        <v>1</v>
      </c>
      <c r="Y40" s="123">
        <v>1000</v>
      </c>
      <c r="Z40" s="122">
        <f>X40/$H$91*100</f>
        <v>20</v>
      </c>
      <c r="AA40" s="124">
        <f>Y40/$I$91*100</f>
        <v>20</v>
      </c>
      <c r="AB40" s="121">
        <v>500</v>
      </c>
      <c r="AC40" s="57">
        <v>1</v>
      </c>
      <c r="AD40" s="123">
        <v>1002</v>
      </c>
      <c r="AE40" s="122">
        <f>AC40/$H$91*100</f>
        <v>20</v>
      </c>
      <c r="AF40" s="124">
        <f>AD40/$I$91*100</f>
        <v>20.04</v>
      </c>
      <c r="AG40" s="121">
        <v>500</v>
      </c>
      <c r="AH40" s="57">
        <v>1</v>
      </c>
      <c r="AI40" s="123">
        <v>1002</v>
      </c>
      <c r="AJ40" s="122">
        <f>AH40/$H$91*100</f>
        <v>20</v>
      </c>
      <c r="AK40" s="122">
        <f>AI40/$I$91*100</f>
        <v>20.04</v>
      </c>
    </row>
    <row r="41" spans="1:39" s="45" customFormat="1">
      <c r="A41" s="42" t="s">
        <v>532</v>
      </c>
      <c r="B41" s="42"/>
      <c r="C41" s="42"/>
      <c r="D41" s="42"/>
      <c r="E41" s="42"/>
      <c r="F41" s="42"/>
      <c r="G41" s="121">
        <f>SUM(G38:G40)</f>
        <v>1500</v>
      </c>
      <c r="H41" s="121">
        <f t="shared" ref="H41:AK41" si="29">SUM(H38:H40)</f>
        <v>15</v>
      </c>
      <c r="I41" s="121">
        <f t="shared" si="29"/>
        <v>15012</v>
      </c>
      <c r="J41" s="121">
        <f t="shared" si="29"/>
        <v>9</v>
      </c>
      <c r="K41" s="121">
        <f t="shared" si="29"/>
        <v>9006</v>
      </c>
      <c r="L41" s="121">
        <f t="shared" si="29"/>
        <v>180</v>
      </c>
      <c r="M41" s="121">
        <f t="shared" si="29"/>
        <v>179.97603195398952</v>
      </c>
      <c r="N41" s="121">
        <f t="shared" si="29"/>
        <v>1500</v>
      </c>
      <c r="O41" s="121">
        <f t="shared" si="29"/>
        <v>3</v>
      </c>
      <c r="P41" s="121">
        <f t="shared" si="29"/>
        <v>3003</v>
      </c>
      <c r="Q41" s="121">
        <f t="shared" si="29"/>
        <v>60</v>
      </c>
      <c r="R41" s="121">
        <f t="shared" si="29"/>
        <v>60.059999999999995</v>
      </c>
      <c r="S41" s="121">
        <f t="shared" si="29"/>
        <v>1500</v>
      </c>
      <c r="T41" s="121">
        <f t="shared" si="29"/>
        <v>3</v>
      </c>
      <c r="U41" s="121">
        <f t="shared" si="29"/>
        <v>3003</v>
      </c>
      <c r="V41" s="121">
        <f t="shared" si="29"/>
        <v>60</v>
      </c>
      <c r="W41" s="121">
        <f t="shared" si="29"/>
        <v>60.059999999999995</v>
      </c>
      <c r="X41" s="121">
        <f t="shared" si="29"/>
        <v>3</v>
      </c>
      <c r="Y41" s="121">
        <f t="shared" si="29"/>
        <v>3000</v>
      </c>
      <c r="Z41" s="121">
        <f t="shared" si="29"/>
        <v>60</v>
      </c>
      <c r="AA41" s="121">
        <f t="shared" si="29"/>
        <v>60</v>
      </c>
      <c r="AB41" s="121">
        <f t="shared" si="29"/>
        <v>1500</v>
      </c>
      <c r="AC41" s="121">
        <f t="shared" si="29"/>
        <v>3</v>
      </c>
      <c r="AD41" s="121">
        <f t="shared" si="29"/>
        <v>3003</v>
      </c>
      <c r="AE41" s="121">
        <f t="shared" si="29"/>
        <v>60</v>
      </c>
      <c r="AF41" s="121">
        <f t="shared" si="29"/>
        <v>60.059999999999995</v>
      </c>
      <c r="AG41" s="121">
        <f t="shared" si="29"/>
        <v>1500</v>
      </c>
      <c r="AH41" s="121">
        <f t="shared" si="29"/>
        <v>3</v>
      </c>
      <c r="AI41" s="121">
        <f t="shared" si="29"/>
        <v>3003</v>
      </c>
      <c r="AJ41" s="121">
        <f t="shared" si="29"/>
        <v>60</v>
      </c>
      <c r="AK41" s="121">
        <f t="shared" si="29"/>
        <v>60.059999999999995</v>
      </c>
    </row>
    <row r="42" spans="1:39" s="43" customFormat="1">
      <c r="A42" s="49"/>
      <c r="B42" s="49"/>
      <c r="C42" s="49"/>
      <c r="D42" s="49"/>
      <c r="E42" s="49"/>
      <c r="F42" s="125"/>
      <c r="G42" s="126"/>
      <c r="H42" s="126"/>
      <c r="I42" s="121"/>
      <c r="J42" s="57"/>
      <c r="K42" s="122"/>
      <c r="L42" s="57"/>
      <c r="M42" s="123"/>
      <c r="N42" s="122"/>
      <c r="O42" s="122"/>
      <c r="P42" s="121"/>
      <c r="Q42" s="57"/>
      <c r="R42" s="123"/>
      <c r="S42" s="122"/>
      <c r="T42" s="124"/>
      <c r="U42" s="121"/>
      <c r="V42" s="57"/>
      <c r="W42" s="123"/>
      <c r="X42" s="122"/>
      <c r="Y42" s="122"/>
      <c r="Z42" s="57"/>
      <c r="AA42" s="123"/>
      <c r="AB42" s="122"/>
      <c r="AC42" s="124"/>
      <c r="AD42" s="121"/>
      <c r="AE42" s="57"/>
      <c r="AF42" s="123"/>
      <c r="AG42" s="122"/>
      <c r="AH42" s="124"/>
      <c r="AI42" s="121"/>
      <c r="AJ42" s="57"/>
      <c r="AK42" s="123"/>
      <c r="AL42" s="122"/>
      <c r="AM42" s="122"/>
    </row>
    <row r="43" spans="1:39" s="43" customFormat="1">
      <c r="A43" s="42" t="s">
        <v>533</v>
      </c>
      <c r="B43" s="42"/>
      <c r="C43" s="42"/>
      <c r="D43" s="42"/>
      <c r="E43" s="42"/>
      <c r="F43" s="42"/>
      <c r="H43" s="126"/>
      <c r="I43" s="121"/>
      <c r="J43" s="57"/>
      <c r="K43" s="122"/>
      <c r="L43" s="57"/>
      <c r="M43" s="123"/>
      <c r="N43" s="122"/>
      <c r="O43" s="122"/>
      <c r="P43" s="121"/>
      <c r="Q43" s="57"/>
      <c r="R43" s="123"/>
      <c r="S43" s="122"/>
      <c r="T43" s="124"/>
      <c r="U43" s="121"/>
      <c r="V43" s="57"/>
      <c r="W43" s="123"/>
      <c r="X43" s="122"/>
      <c r="Y43" s="122"/>
      <c r="Z43" s="57"/>
      <c r="AA43" s="123"/>
      <c r="AB43" s="122"/>
      <c r="AC43" s="124"/>
      <c r="AD43" s="121"/>
      <c r="AE43" s="57"/>
      <c r="AF43" s="123"/>
      <c r="AG43" s="122"/>
      <c r="AH43" s="124"/>
      <c r="AI43" s="121"/>
      <c r="AJ43" s="57"/>
      <c r="AK43" s="123"/>
      <c r="AL43" s="122"/>
      <c r="AM43" s="122"/>
    </row>
    <row r="44" spans="1:39" s="45" customFormat="1" ht="42">
      <c r="A44" s="49" t="s">
        <v>347</v>
      </c>
      <c r="B44" s="49" t="s">
        <v>467</v>
      </c>
      <c r="C44" s="49" t="s">
        <v>468</v>
      </c>
      <c r="D44" s="49" t="s">
        <v>127</v>
      </c>
      <c r="E44" s="49" t="s">
        <v>70</v>
      </c>
      <c r="F44" s="49" t="s">
        <v>406</v>
      </c>
      <c r="G44" s="58" t="s">
        <v>479</v>
      </c>
      <c r="H44" s="57" t="s">
        <v>480</v>
      </c>
      <c r="I44" s="57" t="s">
        <v>481</v>
      </c>
      <c r="J44" s="57" t="s">
        <v>482</v>
      </c>
      <c r="K44" s="57" t="s">
        <v>483</v>
      </c>
      <c r="L44" s="57" t="s">
        <v>484</v>
      </c>
      <c r="M44" s="57" t="s">
        <v>485</v>
      </c>
      <c r="N44" s="57" t="s">
        <v>486</v>
      </c>
      <c r="O44" s="57" t="s">
        <v>487</v>
      </c>
      <c r="P44" s="57" t="s">
        <v>488</v>
      </c>
      <c r="Q44" s="57" t="s">
        <v>489</v>
      </c>
      <c r="R44" s="57" t="s">
        <v>490</v>
      </c>
      <c r="S44" s="57" t="s">
        <v>491</v>
      </c>
      <c r="T44" s="57" t="s">
        <v>492</v>
      </c>
      <c r="U44" s="57" t="s">
        <v>493</v>
      </c>
      <c r="V44" s="57" t="s">
        <v>494</v>
      </c>
      <c r="W44" s="57" t="s">
        <v>495</v>
      </c>
      <c r="X44" s="58" t="s">
        <v>496</v>
      </c>
      <c r="Y44" s="58" t="s">
        <v>497</v>
      </c>
      <c r="Z44" s="58" t="s">
        <v>498</v>
      </c>
      <c r="AA44" s="58" t="s">
        <v>499</v>
      </c>
      <c r="AB44" s="57" t="s">
        <v>500</v>
      </c>
      <c r="AC44" s="57" t="s">
        <v>501</v>
      </c>
      <c r="AD44" s="57" t="s">
        <v>502</v>
      </c>
      <c r="AE44" s="57" t="s">
        <v>503</v>
      </c>
      <c r="AF44" s="57" t="s">
        <v>504</v>
      </c>
      <c r="AG44" s="57" t="s">
        <v>505</v>
      </c>
      <c r="AH44" s="57" t="s">
        <v>506</v>
      </c>
      <c r="AI44" s="57" t="s">
        <v>507</v>
      </c>
      <c r="AJ44" s="57" t="s">
        <v>508</v>
      </c>
      <c r="AK44" s="57" t="s">
        <v>509</v>
      </c>
    </row>
    <row r="45" spans="1:39" s="45" customFormat="1">
      <c r="A45" s="49" t="s">
        <v>408</v>
      </c>
      <c r="B45" s="49" t="s">
        <v>510</v>
      </c>
      <c r="C45" s="49" t="s">
        <v>530</v>
      </c>
      <c r="D45" s="49" t="s">
        <v>534</v>
      </c>
      <c r="E45" s="49" t="s">
        <v>411</v>
      </c>
      <c r="F45" s="49">
        <v>54079095</v>
      </c>
      <c r="G45" s="121">
        <v>500</v>
      </c>
      <c r="H45" s="57">
        <f>O45+T45+X45+AC45+AH45</f>
        <v>5</v>
      </c>
      <c r="I45" s="122">
        <f>P45+U45+Y45+AD45+AI45</f>
        <v>5000</v>
      </c>
      <c r="J45" s="57">
        <f>O45+T45+X45</f>
        <v>3</v>
      </c>
      <c r="K45" s="123">
        <f>P45+U45+Y45</f>
        <v>3000</v>
      </c>
      <c r="L45" s="122">
        <f>J45/H45*100</f>
        <v>60</v>
      </c>
      <c r="M45" s="122">
        <f>K45/I45*100</f>
        <v>60</v>
      </c>
      <c r="N45" s="121">
        <v>500</v>
      </c>
      <c r="O45" s="57">
        <v>1</v>
      </c>
      <c r="P45" s="123">
        <v>1000</v>
      </c>
      <c r="Q45" s="122">
        <f>O45/$H$91*100</f>
        <v>20</v>
      </c>
      <c r="R45" s="124">
        <f>P45/$I$91*100</f>
        <v>20</v>
      </c>
      <c r="S45" s="121">
        <v>500</v>
      </c>
      <c r="T45" s="57">
        <v>1</v>
      </c>
      <c r="U45" s="123">
        <v>1000</v>
      </c>
      <c r="V45" s="122">
        <f>T45/$H$91*100</f>
        <v>20</v>
      </c>
      <c r="W45" s="122">
        <f>U45/$I$91*100</f>
        <v>20</v>
      </c>
      <c r="X45" s="57">
        <v>1</v>
      </c>
      <c r="Y45" s="123">
        <v>1000</v>
      </c>
      <c r="Z45" s="122">
        <f>X45/$H$91*100</f>
        <v>20</v>
      </c>
      <c r="AA45" s="124">
        <f>Y45/$I$91*100</f>
        <v>20</v>
      </c>
      <c r="AB45" s="121">
        <v>500</v>
      </c>
      <c r="AC45" s="57">
        <v>1</v>
      </c>
      <c r="AD45" s="123">
        <v>1000</v>
      </c>
      <c r="AE45" s="122">
        <f>AC45/$H$91*100</f>
        <v>20</v>
      </c>
      <c r="AF45" s="124">
        <f>AD45/$I$91*100</f>
        <v>20</v>
      </c>
      <c r="AG45" s="121">
        <v>500</v>
      </c>
      <c r="AH45" s="57">
        <v>1</v>
      </c>
      <c r="AI45" s="123">
        <v>1000</v>
      </c>
      <c r="AJ45" s="122">
        <f>AH45/$H$91*100</f>
        <v>20</v>
      </c>
      <c r="AK45" s="122">
        <f>AI45/$I$91*100</f>
        <v>20</v>
      </c>
    </row>
    <row r="46" spans="1:39" s="45" customFormat="1">
      <c r="A46" s="49" t="s">
        <v>408</v>
      </c>
      <c r="B46" s="49" t="s">
        <v>510</v>
      </c>
      <c r="C46" s="49" t="s">
        <v>530</v>
      </c>
      <c r="D46" s="49" t="s">
        <v>534</v>
      </c>
      <c r="E46" s="49" t="s">
        <v>513</v>
      </c>
      <c r="F46" s="49">
        <v>55099026</v>
      </c>
      <c r="G46" s="121">
        <v>500</v>
      </c>
      <c r="H46" s="57">
        <f t="shared" ref="H46:I46" si="30">O46+T46+X46+AC46+AH46</f>
        <v>5</v>
      </c>
      <c r="I46" s="122">
        <f t="shared" si="30"/>
        <v>5004</v>
      </c>
      <c r="J46" s="57">
        <f t="shared" ref="J46:K46" si="31">O46+T46+X46</f>
        <v>3</v>
      </c>
      <c r="K46" s="123">
        <f t="shared" si="31"/>
        <v>3002</v>
      </c>
      <c r="L46" s="122">
        <f t="shared" ref="L46:M46" si="32">J46/H46*100</f>
        <v>60</v>
      </c>
      <c r="M46" s="122">
        <f t="shared" si="32"/>
        <v>59.992006394884086</v>
      </c>
      <c r="N46" s="121">
        <v>500</v>
      </c>
      <c r="O46" s="57">
        <v>1</v>
      </c>
      <c r="P46" s="123">
        <v>1001</v>
      </c>
      <c r="Q46" s="122">
        <f t="shared" ref="Q46" si="33">O46/$H$91*100</f>
        <v>20</v>
      </c>
      <c r="R46" s="124">
        <f t="shared" ref="R46" si="34">P46/$I$91*100</f>
        <v>20.02</v>
      </c>
      <c r="S46" s="121">
        <v>500</v>
      </c>
      <c r="T46" s="57">
        <v>1</v>
      </c>
      <c r="U46" s="123">
        <v>1001</v>
      </c>
      <c r="V46" s="122">
        <f t="shared" ref="V46" si="35">T46/$H$91*100</f>
        <v>20</v>
      </c>
      <c r="W46" s="122">
        <f t="shared" ref="W46" si="36">U46/$I$91*100</f>
        <v>20.02</v>
      </c>
      <c r="X46" s="57">
        <v>1</v>
      </c>
      <c r="Y46" s="123">
        <v>1000</v>
      </c>
      <c r="Z46" s="122">
        <f t="shared" ref="Z46" si="37">X46/$H$91*100</f>
        <v>20</v>
      </c>
      <c r="AA46" s="124">
        <f t="shared" ref="AA46" si="38">Y46/$I$91*100</f>
        <v>20</v>
      </c>
      <c r="AB46" s="121">
        <v>500</v>
      </c>
      <c r="AC46" s="57">
        <v>1</v>
      </c>
      <c r="AD46" s="123">
        <v>1001</v>
      </c>
      <c r="AE46" s="122">
        <f t="shared" ref="AE46" si="39">AC46/$H$91*100</f>
        <v>20</v>
      </c>
      <c r="AF46" s="124">
        <f t="shared" ref="AF46" si="40">AD46/$I$91*100</f>
        <v>20.02</v>
      </c>
      <c r="AG46" s="121">
        <v>500</v>
      </c>
      <c r="AH46" s="57">
        <v>1</v>
      </c>
      <c r="AI46" s="123">
        <v>1001</v>
      </c>
      <c r="AJ46" s="122">
        <f t="shared" ref="AJ46" si="41">AH46/$H$91*100</f>
        <v>20</v>
      </c>
      <c r="AK46" s="122">
        <f t="shared" ref="AK46" si="42">AI46/$I$91*100</f>
        <v>20.02</v>
      </c>
    </row>
    <row r="47" spans="1:39" s="43" customFormat="1">
      <c r="A47" s="42" t="s">
        <v>535</v>
      </c>
      <c r="B47" s="42"/>
      <c r="C47" s="42"/>
      <c r="D47" s="42"/>
      <c r="E47" s="42"/>
      <c r="F47" s="42"/>
      <c r="G47" s="44">
        <f>SUM(G45:G46)</f>
        <v>1000</v>
      </c>
      <c r="H47" s="44">
        <f t="shared" ref="H47:AK47" si="43">SUM(H45:H46)</f>
        <v>10</v>
      </c>
      <c r="I47" s="44">
        <f t="shared" si="43"/>
        <v>10004</v>
      </c>
      <c r="J47" s="44">
        <f t="shared" si="43"/>
        <v>6</v>
      </c>
      <c r="K47" s="44">
        <f t="shared" si="43"/>
        <v>6002</v>
      </c>
      <c r="L47" s="44">
        <f t="shared" si="43"/>
        <v>120</v>
      </c>
      <c r="M47" s="44">
        <f t="shared" si="43"/>
        <v>119.99200639488409</v>
      </c>
      <c r="N47" s="44">
        <f t="shared" si="43"/>
        <v>1000</v>
      </c>
      <c r="O47" s="44">
        <f t="shared" si="43"/>
        <v>2</v>
      </c>
      <c r="P47" s="44">
        <f t="shared" si="43"/>
        <v>2001</v>
      </c>
      <c r="Q47" s="44">
        <f t="shared" si="43"/>
        <v>40</v>
      </c>
      <c r="R47" s="44">
        <f t="shared" si="43"/>
        <v>40.019999999999996</v>
      </c>
      <c r="S47" s="44">
        <f t="shared" si="43"/>
        <v>1000</v>
      </c>
      <c r="T47" s="44">
        <f t="shared" si="43"/>
        <v>2</v>
      </c>
      <c r="U47" s="44">
        <f t="shared" si="43"/>
        <v>2001</v>
      </c>
      <c r="V47" s="44">
        <f t="shared" si="43"/>
        <v>40</v>
      </c>
      <c r="W47" s="44">
        <f t="shared" si="43"/>
        <v>40.019999999999996</v>
      </c>
      <c r="X47" s="44">
        <f t="shared" si="43"/>
        <v>2</v>
      </c>
      <c r="Y47" s="44">
        <f t="shared" si="43"/>
        <v>2000</v>
      </c>
      <c r="Z47" s="44">
        <f t="shared" si="43"/>
        <v>40</v>
      </c>
      <c r="AA47" s="44">
        <f t="shared" si="43"/>
        <v>40</v>
      </c>
      <c r="AB47" s="44">
        <f t="shared" si="43"/>
        <v>1000</v>
      </c>
      <c r="AC47" s="44">
        <f t="shared" si="43"/>
        <v>2</v>
      </c>
      <c r="AD47" s="44">
        <f t="shared" si="43"/>
        <v>2001</v>
      </c>
      <c r="AE47" s="44">
        <f t="shared" si="43"/>
        <v>40</v>
      </c>
      <c r="AF47" s="44">
        <f t="shared" si="43"/>
        <v>40.019999999999996</v>
      </c>
      <c r="AG47" s="44">
        <f t="shared" si="43"/>
        <v>1000</v>
      </c>
      <c r="AH47" s="44">
        <f t="shared" si="43"/>
        <v>2</v>
      </c>
      <c r="AI47" s="44">
        <f t="shared" si="43"/>
        <v>2001</v>
      </c>
      <c r="AJ47" s="44">
        <f t="shared" si="43"/>
        <v>40</v>
      </c>
      <c r="AK47" s="44">
        <f t="shared" si="43"/>
        <v>40.019999999999996</v>
      </c>
    </row>
    <row r="48" spans="1:39" s="43" customFormat="1">
      <c r="A48" s="42"/>
      <c r="B48" s="42"/>
      <c r="C48" s="42"/>
      <c r="D48" s="42"/>
      <c r="E48" s="42"/>
      <c r="F48" s="42"/>
    </row>
    <row r="49" spans="1:37" s="43" customFormat="1">
      <c r="A49" s="42" t="s">
        <v>536</v>
      </c>
      <c r="B49" s="42"/>
      <c r="C49" s="42"/>
      <c r="D49" s="42"/>
      <c r="E49" s="42"/>
      <c r="F49" s="42"/>
      <c r="G49" s="44">
        <f t="shared" ref="G49:AK49" si="44">SUM(G41+G47)</f>
        <v>2500</v>
      </c>
      <c r="H49" s="44">
        <f t="shared" si="44"/>
        <v>25</v>
      </c>
      <c r="I49" s="44">
        <f t="shared" si="44"/>
        <v>25016</v>
      </c>
      <c r="J49" s="44">
        <f t="shared" si="44"/>
        <v>15</v>
      </c>
      <c r="K49" s="44">
        <f t="shared" si="44"/>
        <v>15008</v>
      </c>
      <c r="L49" s="44">
        <f t="shared" si="44"/>
        <v>300</v>
      </c>
      <c r="M49" s="44">
        <f t="shared" si="44"/>
        <v>299.96803834887362</v>
      </c>
      <c r="N49" s="44">
        <f t="shared" si="44"/>
        <v>2500</v>
      </c>
      <c r="O49" s="44">
        <f t="shared" si="44"/>
        <v>5</v>
      </c>
      <c r="P49" s="44">
        <f t="shared" si="44"/>
        <v>5004</v>
      </c>
      <c r="Q49" s="44">
        <f t="shared" si="44"/>
        <v>100</v>
      </c>
      <c r="R49" s="44">
        <f t="shared" si="44"/>
        <v>100.07999999999998</v>
      </c>
      <c r="S49" s="44">
        <f t="shared" si="44"/>
        <v>2500</v>
      </c>
      <c r="T49" s="44">
        <f t="shared" si="44"/>
        <v>5</v>
      </c>
      <c r="U49" s="44">
        <f t="shared" si="44"/>
        <v>5004</v>
      </c>
      <c r="V49" s="44">
        <f t="shared" si="44"/>
        <v>100</v>
      </c>
      <c r="W49" s="44">
        <f t="shared" si="44"/>
        <v>100.07999999999998</v>
      </c>
      <c r="X49" s="44">
        <f t="shared" si="44"/>
        <v>5</v>
      </c>
      <c r="Y49" s="44">
        <f t="shared" si="44"/>
        <v>5000</v>
      </c>
      <c r="Z49" s="44">
        <f t="shared" si="44"/>
        <v>100</v>
      </c>
      <c r="AA49" s="44">
        <f t="shared" si="44"/>
        <v>100</v>
      </c>
      <c r="AB49" s="44">
        <f t="shared" si="44"/>
        <v>2500</v>
      </c>
      <c r="AC49" s="44">
        <f t="shared" si="44"/>
        <v>5</v>
      </c>
      <c r="AD49" s="44">
        <f t="shared" si="44"/>
        <v>5004</v>
      </c>
      <c r="AE49" s="44">
        <f t="shared" si="44"/>
        <v>100</v>
      </c>
      <c r="AF49" s="44">
        <f t="shared" si="44"/>
        <v>100.07999999999998</v>
      </c>
      <c r="AG49" s="44">
        <f t="shared" si="44"/>
        <v>2500</v>
      </c>
      <c r="AH49" s="44">
        <f t="shared" si="44"/>
        <v>5</v>
      </c>
      <c r="AI49" s="44">
        <f t="shared" si="44"/>
        <v>5004</v>
      </c>
      <c r="AJ49" s="44">
        <f t="shared" si="44"/>
        <v>100</v>
      </c>
      <c r="AK49" s="44">
        <f t="shared" si="44"/>
        <v>100.07999999999998</v>
      </c>
    </row>
    <row r="50" spans="1:37" s="43" customFormat="1">
      <c r="A50" s="42"/>
      <c r="B50" s="42"/>
      <c r="C50" s="42"/>
      <c r="D50" s="42"/>
      <c r="E50" s="42"/>
      <c r="F50" s="42"/>
    </row>
    <row r="51" spans="1:37" s="43" customFormat="1">
      <c r="A51" s="42" t="s">
        <v>537</v>
      </c>
      <c r="B51" s="42"/>
      <c r="C51" s="42"/>
      <c r="D51" s="42"/>
      <c r="E51" s="42"/>
      <c r="F51" s="42"/>
    </row>
    <row r="52" spans="1:37" s="43" customFormat="1">
      <c r="A52" s="42" t="s">
        <v>538</v>
      </c>
      <c r="B52" s="42"/>
      <c r="C52" s="42"/>
      <c r="D52" s="42"/>
      <c r="E52" s="42"/>
      <c r="F52" s="42"/>
    </row>
    <row r="53" spans="1:37" s="45" customFormat="1" ht="42">
      <c r="A53" s="49" t="s">
        <v>347</v>
      </c>
      <c r="B53" s="49" t="s">
        <v>467</v>
      </c>
      <c r="C53" s="49" t="s">
        <v>468</v>
      </c>
      <c r="D53" s="49" t="s">
        <v>127</v>
      </c>
      <c r="E53" s="49" t="s">
        <v>70</v>
      </c>
      <c r="F53" s="49" t="s">
        <v>406</v>
      </c>
      <c r="G53" s="58" t="s">
        <v>479</v>
      </c>
      <c r="H53" s="57" t="s">
        <v>480</v>
      </c>
      <c r="I53" s="57" t="s">
        <v>481</v>
      </c>
      <c r="J53" s="57" t="s">
        <v>482</v>
      </c>
      <c r="K53" s="57" t="s">
        <v>483</v>
      </c>
      <c r="L53" s="57" t="s">
        <v>484</v>
      </c>
      <c r="M53" s="57" t="s">
        <v>485</v>
      </c>
      <c r="N53" s="57" t="s">
        <v>486</v>
      </c>
      <c r="O53" s="57" t="s">
        <v>487</v>
      </c>
      <c r="P53" s="57" t="s">
        <v>488</v>
      </c>
      <c r="Q53" s="57" t="s">
        <v>489</v>
      </c>
      <c r="R53" s="57" t="s">
        <v>490</v>
      </c>
      <c r="S53" s="57" t="s">
        <v>491</v>
      </c>
      <c r="T53" s="57" t="s">
        <v>492</v>
      </c>
      <c r="U53" s="57" t="s">
        <v>493</v>
      </c>
      <c r="V53" s="57" t="s">
        <v>494</v>
      </c>
      <c r="W53" s="57" t="s">
        <v>495</v>
      </c>
      <c r="X53" s="58" t="s">
        <v>496</v>
      </c>
      <c r="Y53" s="58" t="s">
        <v>497</v>
      </c>
      <c r="Z53" s="58" t="s">
        <v>498</v>
      </c>
      <c r="AA53" s="58" t="s">
        <v>499</v>
      </c>
      <c r="AB53" s="57" t="s">
        <v>500</v>
      </c>
      <c r="AC53" s="57" t="s">
        <v>501</v>
      </c>
      <c r="AD53" s="57" t="s">
        <v>502</v>
      </c>
      <c r="AE53" s="57" t="s">
        <v>503</v>
      </c>
      <c r="AF53" s="57" t="s">
        <v>504</v>
      </c>
      <c r="AG53" s="57" t="s">
        <v>505</v>
      </c>
      <c r="AH53" s="57" t="s">
        <v>506</v>
      </c>
      <c r="AI53" s="57" t="s">
        <v>507</v>
      </c>
      <c r="AJ53" s="57" t="s">
        <v>508</v>
      </c>
      <c r="AK53" s="57" t="s">
        <v>509</v>
      </c>
    </row>
    <row r="54" spans="1:37" s="45" customFormat="1">
      <c r="A54" s="49" t="s">
        <v>408</v>
      </c>
      <c r="B54" s="49" t="s">
        <v>510</v>
      </c>
      <c r="C54" s="49" t="s">
        <v>539</v>
      </c>
      <c r="D54" s="49" t="s">
        <v>540</v>
      </c>
      <c r="E54" s="49" t="s">
        <v>411</v>
      </c>
      <c r="F54" s="49">
        <v>54079095</v>
      </c>
      <c r="G54" s="121">
        <v>500</v>
      </c>
      <c r="H54" s="57">
        <f>O54+T54+X54+AC54+AH54</f>
        <v>5</v>
      </c>
      <c r="I54" s="122">
        <f>P54+U54+Y54+AD54+AI54</f>
        <v>5000</v>
      </c>
      <c r="J54" s="57">
        <f>O54+T54+X54</f>
        <v>3</v>
      </c>
      <c r="K54" s="123">
        <f>P54+U54+Y54</f>
        <v>3000</v>
      </c>
      <c r="L54" s="122">
        <f>J54/H54*100</f>
        <v>60</v>
      </c>
      <c r="M54" s="122">
        <f>K54/I54*100</f>
        <v>60</v>
      </c>
      <c r="N54" s="121">
        <v>500</v>
      </c>
      <c r="O54" s="57">
        <v>1</v>
      </c>
      <c r="P54" s="123">
        <v>1000</v>
      </c>
      <c r="Q54" s="122">
        <f>O54/$H$91*100</f>
        <v>20</v>
      </c>
      <c r="R54" s="124">
        <f>P54/$I$91*100</f>
        <v>20</v>
      </c>
      <c r="S54" s="121">
        <v>500</v>
      </c>
      <c r="T54" s="57">
        <v>1</v>
      </c>
      <c r="U54" s="123">
        <v>1000</v>
      </c>
      <c r="V54" s="122">
        <f>T54/$H$91*100</f>
        <v>20</v>
      </c>
      <c r="W54" s="122">
        <f>U54/$I$91*100</f>
        <v>20</v>
      </c>
      <c r="X54" s="57">
        <v>1</v>
      </c>
      <c r="Y54" s="123">
        <v>1000</v>
      </c>
      <c r="Z54" s="122">
        <f>X54/$H$91*100</f>
        <v>20</v>
      </c>
      <c r="AA54" s="124">
        <f>Y54/$I$91*100</f>
        <v>20</v>
      </c>
      <c r="AB54" s="121">
        <v>500</v>
      </c>
      <c r="AC54" s="57">
        <v>1</v>
      </c>
      <c r="AD54" s="123">
        <v>1000</v>
      </c>
      <c r="AE54" s="122">
        <f>AC54/$H$91*100</f>
        <v>20</v>
      </c>
      <c r="AF54" s="124">
        <f>AD54/$I$91*100</f>
        <v>20</v>
      </c>
      <c r="AG54" s="121">
        <v>500</v>
      </c>
      <c r="AH54" s="57">
        <v>1</v>
      </c>
      <c r="AI54" s="123">
        <v>1000</v>
      </c>
      <c r="AJ54" s="122">
        <f>AH54/$H$91*100</f>
        <v>20</v>
      </c>
      <c r="AK54" s="122">
        <f>AI54/$I$91*100</f>
        <v>20</v>
      </c>
    </row>
    <row r="55" spans="1:37" s="45" customFormat="1">
      <c r="A55" s="49" t="s">
        <v>408</v>
      </c>
      <c r="B55" s="49" t="s">
        <v>510</v>
      </c>
      <c r="C55" s="49" t="s">
        <v>539</v>
      </c>
      <c r="D55" s="49" t="s">
        <v>540</v>
      </c>
      <c r="E55" s="49" t="s">
        <v>513</v>
      </c>
      <c r="F55" s="49">
        <v>55099026</v>
      </c>
      <c r="G55" s="121">
        <v>500</v>
      </c>
      <c r="H55" s="57">
        <f t="shared" ref="H55:I56" si="45">O55+T55+X55+AC55+AH55</f>
        <v>5</v>
      </c>
      <c r="I55" s="122">
        <f t="shared" si="45"/>
        <v>5004</v>
      </c>
      <c r="J55" s="57">
        <f t="shared" ref="J55:K56" si="46">O55+T55+X55</f>
        <v>3</v>
      </c>
      <c r="K55" s="123">
        <f t="shared" si="46"/>
        <v>3002</v>
      </c>
      <c r="L55" s="122">
        <f t="shared" ref="L55:M56" si="47">J55/H55*100</f>
        <v>60</v>
      </c>
      <c r="M55" s="122">
        <f t="shared" si="47"/>
        <v>59.992006394884086</v>
      </c>
      <c r="N55" s="121">
        <v>500</v>
      </c>
      <c r="O55" s="57">
        <v>1</v>
      </c>
      <c r="P55" s="123">
        <v>1001</v>
      </c>
      <c r="Q55" s="122">
        <f t="shared" ref="Q55:Q56" si="48">O55/$H$91*100</f>
        <v>20</v>
      </c>
      <c r="R55" s="124">
        <f t="shared" ref="R55:R56" si="49">P55/$I$91*100</f>
        <v>20.02</v>
      </c>
      <c r="S55" s="121">
        <v>500</v>
      </c>
      <c r="T55" s="57">
        <v>1</v>
      </c>
      <c r="U55" s="123">
        <v>1001</v>
      </c>
      <c r="V55" s="122">
        <f t="shared" ref="V55:V56" si="50">T55/$H$91*100</f>
        <v>20</v>
      </c>
      <c r="W55" s="122">
        <f t="shared" ref="W55:W56" si="51">U55/$I$91*100</f>
        <v>20.02</v>
      </c>
      <c r="X55" s="57">
        <v>1</v>
      </c>
      <c r="Y55" s="123">
        <v>1000</v>
      </c>
      <c r="Z55" s="122">
        <f t="shared" ref="Z55:Z56" si="52">X55/$H$91*100</f>
        <v>20</v>
      </c>
      <c r="AA55" s="124">
        <f t="shared" ref="AA55:AA56" si="53">Y55/$I$91*100</f>
        <v>20</v>
      </c>
      <c r="AB55" s="121">
        <v>500</v>
      </c>
      <c r="AC55" s="57">
        <v>1</v>
      </c>
      <c r="AD55" s="123">
        <v>1001</v>
      </c>
      <c r="AE55" s="122">
        <f t="shared" ref="AE55:AE56" si="54">AC55/$H$91*100</f>
        <v>20</v>
      </c>
      <c r="AF55" s="124">
        <f t="shared" ref="AF55:AF56" si="55">AD55/$I$91*100</f>
        <v>20.02</v>
      </c>
      <c r="AG55" s="121">
        <v>500</v>
      </c>
      <c r="AH55" s="57">
        <v>1</v>
      </c>
      <c r="AI55" s="123">
        <v>1001</v>
      </c>
      <c r="AJ55" s="122">
        <f t="shared" ref="AJ55:AJ56" si="56">AH55/$H$91*100</f>
        <v>20</v>
      </c>
      <c r="AK55" s="122">
        <f t="shared" ref="AK55:AK56" si="57">AI55/$I$91*100</f>
        <v>20.02</v>
      </c>
    </row>
    <row r="56" spans="1:37" s="45" customFormat="1">
      <c r="A56" s="49" t="s">
        <v>408</v>
      </c>
      <c r="B56" s="49" t="s">
        <v>510</v>
      </c>
      <c r="C56" s="49" t="s">
        <v>539</v>
      </c>
      <c r="D56" s="49" t="s">
        <v>540</v>
      </c>
      <c r="E56" s="49" t="s">
        <v>513</v>
      </c>
      <c r="F56" s="49">
        <v>55099027</v>
      </c>
      <c r="G56" s="121">
        <v>500</v>
      </c>
      <c r="H56" s="57">
        <f t="shared" si="45"/>
        <v>5</v>
      </c>
      <c r="I56" s="122">
        <f t="shared" si="45"/>
        <v>5008</v>
      </c>
      <c r="J56" s="57">
        <f t="shared" si="46"/>
        <v>3</v>
      </c>
      <c r="K56" s="123">
        <f t="shared" si="46"/>
        <v>3004</v>
      </c>
      <c r="L56" s="122">
        <f t="shared" si="47"/>
        <v>60</v>
      </c>
      <c r="M56" s="122">
        <f t="shared" si="47"/>
        <v>59.984025559105433</v>
      </c>
      <c r="N56" s="121">
        <v>500</v>
      </c>
      <c r="O56" s="57">
        <v>1</v>
      </c>
      <c r="P56" s="123">
        <v>1002</v>
      </c>
      <c r="Q56" s="122">
        <f t="shared" si="48"/>
        <v>20</v>
      </c>
      <c r="R56" s="124">
        <f t="shared" si="49"/>
        <v>20.04</v>
      </c>
      <c r="S56" s="121">
        <v>500</v>
      </c>
      <c r="T56" s="57">
        <v>1</v>
      </c>
      <c r="U56" s="123">
        <v>1002</v>
      </c>
      <c r="V56" s="122">
        <f t="shared" si="50"/>
        <v>20</v>
      </c>
      <c r="W56" s="122">
        <f t="shared" si="51"/>
        <v>20.04</v>
      </c>
      <c r="X56" s="57">
        <v>1</v>
      </c>
      <c r="Y56" s="123">
        <v>1000</v>
      </c>
      <c r="Z56" s="122">
        <f t="shared" si="52"/>
        <v>20</v>
      </c>
      <c r="AA56" s="124">
        <f t="shared" si="53"/>
        <v>20</v>
      </c>
      <c r="AB56" s="121">
        <v>500</v>
      </c>
      <c r="AC56" s="57">
        <v>1</v>
      </c>
      <c r="AD56" s="123">
        <v>1002</v>
      </c>
      <c r="AE56" s="122">
        <f t="shared" si="54"/>
        <v>20</v>
      </c>
      <c r="AF56" s="124">
        <f t="shared" si="55"/>
        <v>20.04</v>
      </c>
      <c r="AG56" s="121">
        <v>500</v>
      </c>
      <c r="AH56" s="57">
        <v>1</v>
      </c>
      <c r="AI56" s="123">
        <v>1002</v>
      </c>
      <c r="AJ56" s="122">
        <f t="shared" si="56"/>
        <v>20</v>
      </c>
      <c r="AK56" s="122">
        <f t="shared" si="57"/>
        <v>20.04</v>
      </c>
    </row>
    <row r="57" spans="1:37" s="45" customFormat="1">
      <c r="A57" s="42" t="s">
        <v>541</v>
      </c>
      <c r="B57" s="42"/>
      <c r="C57" s="42"/>
      <c r="D57" s="42"/>
      <c r="E57" s="42"/>
      <c r="F57" s="42"/>
      <c r="G57" s="121">
        <f>SUM(G54:G56)</f>
        <v>1500</v>
      </c>
      <c r="H57" s="121">
        <f t="shared" ref="H57:AK57" si="58">SUM(H54:H56)</f>
        <v>15</v>
      </c>
      <c r="I57" s="121">
        <f t="shared" si="58"/>
        <v>15012</v>
      </c>
      <c r="J57" s="121">
        <f t="shared" si="58"/>
        <v>9</v>
      </c>
      <c r="K57" s="121">
        <f t="shared" si="58"/>
        <v>9006</v>
      </c>
      <c r="L57" s="121">
        <f t="shared" si="58"/>
        <v>180</v>
      </c>
      <c r="M57" s="121">
        <f t="shared" si="58"/>
        <v>179.97603195398952</v>
      </c>
      <c r="N57" s="121">
        <f t="shared" si="58"/>
        <v>1500</v>
      </c>
      <c r="O57" s="121">
        <f t="shared" si="58"/>
        <v>3</v>
      </c>
      <c r="P57" s="121">
        <f t="shared" si="58"/>
        <v>3003</v>
      </c>
      <c r="Q57" s="121">
        <f t="shared" si="58"/>
        <v>60</v>
      </c>
      <c r="R57" s="121">
        <f t="shared" si="58"/>
        <v>60.059999999999995</v>
      </c>
      <c r="S57" s="121">
        <f t="shared" si="58"/>
        <v>1500</v>
      </c>
      <c r="T57" s="121">
        <f t="shared" si="58"/>
        <v>3</v>
      </c>
      <c r="U57" s="121">
        <f t="shared" si="58"/>
        <v>3003</v>
      </c>
      <c r="V57" s="121">
        <f t="shared" si="58"/>
        <v>60</v>
      </c>
      <c r="W57" s="121">
        <f t="shared" si="58"/>
        <v>60.059999999999995</v>
      </c>
      <c r="X57" s="121">
        <f t="shared" si="58"/>
        <v>3</v>
      </c>
      <c r="Y57" s="121">
        <f t="shared" si="58"/>
        <v>3000</v>
      </c>
      <c r="Z57" s="121">
        <f t="shared" si="58"/>
        <v>60</v>
      </c>
      <c r="AA57" s="121">
        <f t="shared" si="58"/>
        <v>60</v>
      </c>
      <c r="AB57" s="121">
        <f t="shared" si="58"/>
        <v>1500</v>
      </c>
      <c r="AC57" s="121">
        <f t="shared" si="58"/>
        <v>3</v>
      </c>
      <c r="AD57" s="121">
        <f t="shared" si="58"/>
        <v>3003</v>
      </c>
      <c r="AE57" s="121">
        <f t="shared" si="58"/>
        <v>60</v>
      </c>
      <c r="AF57" s="121">
        <f t="shared" si="58"/>
        <v>60.059999999999995</v>
      </c>
      <c r="AG57" s="121">
        <f t="shared" si="58"/>
        <v>1500</v>
      </c>
      <c r="AH57" s="121">
        <f t="shared" si="58"/>
        <v>3</v>
      </c>
      <c r="AI57" s="121">
        <f t="shared" si="58"/>
        <v>3003</v>
      </c>
      <c r="AJ57" s="121">
        <f t="shared" si="58"/>
        <v>60</v>
      </c>
      <c r="AK57" s="121">
        <f t="shared" si="58"/>
        <v>60.059999999999995</v>
      </c>
    </row>
    <row r="58" spans="1:37" s="43" customFormat="1">
      <c r="A58" s="49"/>
      <c r="B58" s="49"/>
      <c r="C58" s="49"/>
      <c r="D58" s="49"/>
      <c r="E58" s="49"/>
      <c r="F58" s="125"/>
    </row>
    <row r="59" spans="1:37" s="43" customFormat="1">
      <c r="A59" s="42" t="s">
        <v>542</v>
      </c>
      <c r="B59" s="42"/>
      <c r="C59" s="42"/>
      <c r="D59" s="42"/>
      <c r="E59" s="42"/>
      <c r="F59" s="42"/>
      <c r="G59" s="44">
        <f>G57</f>
        <v>1500</v>
      </c>
      <c r="H59" s="44">
        <f t="shared" ref="H59:AK59" si="59">H57</f>
        <v>15</v>
      </c>
      <c r="I59" s="44">
        <f t="shared" si="59"/>
        <v>15012</v>
      </c>
      <c r="J59" s="44">
        <f t="shared" si="59"/>
        <v>9</v>
      </c>
      <c r="K59" s="44">
        <f t="shared" si="59"/>
        <v>9006</v>
      </c>
      <c r="L59" s="44">
        <f t="shared" si="59"/>
        <v>180</v>
      </c>
      <c r="M59" s="44">
        <f t="shared" si="59"/>
        <v>179.97603195398952</v>
      </c>
      <c r="N59" s="44">
        <f t="shared" si="59"/>
        <v>1500</v>
      </c>
      <c r="O59" s="44">
        <f t="shared" si="59"/>
        <v>3</v>
      </c>
      <c r="P59" s="44">
        <f t="shared" si="59"/>
        <v>3003</v>
      </c>
      <c r="Q59" s="44">
        <f t="shared" si="59"/>
        <v>60</v>
      </c>
      <c r="R59" s="44">
        <f t="shared" si="59"/>
        <v>60.059999999999995</v>
      </c>
      <c r="S59" s="44">
        <f t="shared" si="59"/>
        <v>1500</v>
      </c>
      <c r="T59" s="44">
        <f t="shared" si="59"/>
        <v>3</v>
      </c>
      <c r="U59" s="44">
        <f t="shared" si="59"/>
        <v>3003</v>
      </c>
      <c r="V59" s="44">
        <f t="shared" si="59"/>
        <v>60</v>
      </c>
      <c r="W59" s="44">
        <f t="shared" si="59"/>
        <v>60.059999999999995</v>
      </c>
      <c r="X59" s="44">
        <f t="shared" si="59"/>
        <v>3</v>
      </c>
      <c r="Y59" s="44">
        <f t="shared" si="59"/>
        <v>3000</v>
      </c>
      <c r="Z59" s="44">
        <f t="shared" si="59"/>
        <v>60</v>
      </c>
      <c r="AA59" s="44">
        <f t="shared" si="59"/>
        <v>60</v>
      </c>
      <c r="AB59" s="44">
        <f t="shared" si="59"/>
        <v>1500</v>
      </c>
      <c r="AC59" s="44">
        <f t="shared" si="59"/>
        <v>3</v>
      </c>
      <c r="AD59" s="44">
        <f t="shared" si="59"/>
        <v>3003</v>
      </c>
      <c r="AE59" s="44">
        <f t="shared" si="59"/>
        <v>60</v>
      </c>
      <c r="AF59" s="44">
        <f t="shared" si="59"/>
        <v>60.059999999999995</v>
      </c>
      <c r="AG59" s="44">
        <f t="shared" si="59"/>
        <v>1500</v>
      </c>
      <c r="AH59" s="44">
        <f t="shared" si="59"/>
        <v>3</v>
      </c>
      <c r="AI59" s="44">
        <f t="shared" si="59"/>
        <v>3003</v>
      </c>
      <c r="AJ59" s="44">
        <f t="shared" si="59"/>
        <v>60</v>
      </c>
      <c r="AK59" s="44">
        <f t="shared" si="59"/>
        <v>60.059999999999995</v>
      </c>
    </row>
    <row r="60" spans="1:37" s="43" customFormat="1">
      <c r="A60" s="42"/>
      <c r="B60" s="42"/>
      <c r="C60" s="42"/>
      <c r="D60" s="42"/>
      <c r="E60" s="42"/>
      <c r="F60" s="42"/>
    </row>
    <row r="61" spans="1:37" s="43" customFormat="1">
      <c r="A61" s="42" t="s">
        <v>525</v>
      </c>
      <c r="B61" s="42"/>
      <c r="C61" s="42"/>
      <c r="D61" s="42"/>
      <c r="E61" s="42"/>
      <c r="F61" s="42"/>
      <c r="G61" s="44">
        <f>SUM(G59+G49)</f>
        <v>4000</v>
      </c>
      <c r="H61" s="44">
        <f t="shared" ref="H61:AK61" si="60">SUM(H59+H49)</f>
        <v>40</v>
      </c>
      <c r="I61" s="44">
        <f t="shared" si="60"/>
        <v>40028</v>
      </c>
      <c r="J61" s="44">
        <f t="shared" si="60"/>
        <v>24</v>
      </c>
      <c r="K61" s="44">
        <f t="shared" si="60"/>
        <v>24014</v>
      </c>
      <c r="L61" s="44">
        <f t="shared" si="60"/>
        <v>480</v>
      </c>
      <c r="M61" s="44">
        <f t="shared" si="60"/>
        <v>479.94407030286311</v>
      </c>
      <c r="N61" s="44">
        <f t="shared" si="60"/>
        <v>4000</v>
      </c>
      <c r="O61" s="44">
        <f t="shared" si="60"/>
        <v>8</v>
      </c>
      <c r="P61" s="44">
        <f t="shared" si="60"/>
        <v>8007</v>
      </c>
      <c r="Q61" s="44">
        <f t="shared" si="60"/>
        <v>160</v>
      </c>
      <c r="R61" s="44">
        <f t="shared" si="60"/>
        <v>160.13999999999999</v>
      </c>
      <c r="S61" s="44">
        <f t="shared" si="60"/>
        <v>4000</v>
      </c>
      <c r="T61" s="44">
        <f t="shared" si="60"/>
        <v>8</v>
      </c>
      <c r="U61" s="44">
        <f t="shared" si="60"/>
        <v>8007</v>
      </c>
      <c r="V61" s="44">
        <f t="shared" si="60"/>
        <v>160</v>
      </c>
      <c r="W61" s="44">
        <f t="shared" si="60"/>
        <v>160.13999999999999</v>
      </c>
      <c r="X61" s="44">
        <f t="shared" si="60"/>
        <v>8</v>
      </c>
      <c r="Y61" s="44">
        <f t="shared" si="60"/>
        <v>8000</v>
      </c>
      <c r="Z61" s="44">
        <f t="shared" si="60"/>
        <v>160</v>
      </c>
      <c r="AA61" s="44">
        <f t="shared" si="60"/>
        <v>160</v>
      </c>
      <c r="AB61" s="44">
        <f t="shared" si="60"/>
        <v>4000</v>
      </c>
      <c r="AC61" s="44">
        <f t="shared" si="60"/>
        <v>8</v>
      </c>
      <c r="AD61" s="44">
        <f t="shared" si="60"/>
        <v>8007</v>
      </c>
      <c r="AE61" s="44">
        <f t="shared" si="60"/>
        <v>160</v>
      </c>
      <c r="AF61" s="44">
        <f t="shared" si="60"/>
        <v>160.13999999999999</v>
      </c>
      <c r="AG61" s="44">
        <f t="shared" si="60"/>
        <v>4000</v>
      </c>
      <c r="AH61" s="44">
        <f t="shared" si="60"/>
        <v>8</v>
      </c>
      <c r="AI61" s="44">
        <f t="shared" si="60"/>
        <v>8007</v>
      </c>
      <c r="AJ61" s="44">
        <f t="shared" si="60"/>
        <v>160</v>
      </c>
      <c r="AK61" s="44">
        <f t="shared" si="60"/>
        <v>160.13999999999999</v>
      </c>
    </row>
    <row r="62" spans="1:37" s="43" customFormat="1">
      <c r="A62" s="42" t="s">
        <v>543</v>
      </c>
      <c r="B62" s="42"/>
      <c r="C62" s="42"/>
      <c r="D62" s="42"/>
      <c r="E62" s="42"/>
      <c r="F62" s="42"/>
      <c r="G62" s="44">
        <f>G59+G49</f>
        <v>4000</v>
      </c>
      <c r="H62" s="44">
        <f t="shared" ref="H62:AK62" si="61">H59+H49</f>
        <v>40</v>
      </c>
      <c r="I62" s="44">
        <f t="shared" si="61"/>
        <v>40028</v>
      </c>
      <c r="J62" s="44">
        <f t="shared" si="61"/>
        <v>24</v>
      </c>
      <c r="K62" s="44">
        <f t="shared" si="61"/>
        <v>24014</v>
      </c>
      <c r="L62" s="44">
        <f t="shared" si="61"/>
        <v>480</v>
      </c>
      <c r="M62" s="44">
        <f t="shared" si="61"/>
        <v>479.94407030286311</v>
      </c>
      <c r="N62" s="44">
        <f t="shared" si="61"/>
        <v>4000</v>
      </c>
      <c r="O62" s="44">
        <f t="shared" si="61"/>
        <v>8</v>
      </c>
      <c r="P62" s="44">
        <f t="shared" si="61"/>
        <v>8007</v>
      </c>
      <c r="Q62" s="44">
        <f t="shared" si="61"/>
        <v>160</v>
      </c>
      <c r="R62" s="44">
        <f t="shared" si="61"/>
        <v>160.13999999999999</v>
      </c>
      <c r="S62" s="44">
        <f t="shared" si="61"/>
        <v>4000</v>
      </c>
      <c r="T62" s="44">
        <f t="shared" si="61"/>
        <v>8</v>
      </c>
      <c r="U62" s="44">
        <f t="shared" si="61"/>
        <v>8007</v>
      </c>
      <c r="V62" s="44">
        <f t="shared" si="61"/>
        <v>160</v>
      </c>
      <c r="W62" s="44">
        <f t="shared" si="61"/>
        <v>160.13999999999999</v>
      </c>
      <c r="X62" s="44">
        <f t="shared" si="61"/>
        <v>8</v>
      </c>
      <c r="Y62" s="44">
        <f t="shared" si="61"/>
        <v>8000</v>
      </c>
      <c r="Z62" s="44">
        <f t="shared" si="61"/>
        <v>160</v>
      </c>
      <c r="AA62" s="44">
        <f t="shared" si="61"/>
        <v>160</v>
      </c>
      <c r="AB62" s="44">
        <f t="shared" si="61"/>
        <v>4000</v>
      </c>
      <c r="AC62" s="44">
        <f t="shared" si="61"/>
        <v>8</v>
      </c>
      <c r="AD62" s="44">
        <f t="shared" si="61"/>
        <v>8007</v>
      </c>
      <c r="AE62" s="44">
        <f t="shared" si="61"/>
        <v>160</v>
      </c>
      <c r="AF62" s="44">
        <f t="shared" si="61"/>
        <v>160.13999999999999</v>
      </c>
      <c r="AG62" s="44">
        <f t="shared" si="61"/>
        <v>4000</v>
      </c>
      <c r="AH62" s="44">
        <f t="shared" si="61"/>
        <v>8</v>
      </c>
      <c r="AI62" s="44">
        <f t="shared" si="61"/>
        <v>8007</v>
      </c>
      <c r="AJ62" s="44">
        <f t="shared" si="61"/>
        <v>160</v>
      </c>
      <c r="AK62" s="44">
        <f t="shared" si="61"/>
        <v>160.13999999999999</v>
      </c>
    </row>
    <row r="63" spans="1:37" s="43" customFormat="1">
      <c r="A63" s="42" t="s">
        <v>314</v>
      </c>
      <c r="B63" s="42"/>
      <c r="C63" s="42"/>
      <c r="D63" s="42"/>
      <c r="E63" s="42"/>
      <c r="F63" s="42"/>
      <c r="G63" s="44">
        <f>G61+G30</f>
        <v>8000</v>
      </c>
      <c r="H63" s="44">
        <f t="shared" ref="H63:AK63" si="62">H61+H30</f>
        <v>80</v>
      </c>
      <c r="I63" s="44">
        <f t="shared" si="62"/>
        <v>80056</v>
      </c>
      <c r="J63" s="44">
        <f t="shared" si="62"/>
        <v>48</v>
      </c>
      <c r="K63" s="44">
        <f t="shared" si="62"/>
        <v>48028</v>
      </c>
      <c r="L63" s="44">
        <f t="shared" si="62"/>
        <v>960</v>
      </c>
      <c r="M63" s="44">
        <f t="shared" si="62"/>
        <v>959.88814060572622</v>
      </c>
      <c r="N63" s="44">
        <f t="shared" si="62"/>
        <v>8000</v>
      </c>
      <c r="O63" s="44">
        <f t="shared" si="62"/>
        <v>16</v>
      </c>
      <c r="P63" s="44">
        <f t="shared" si="62"/>
        <v>16014</v>
      </c>
      <c r="Q63" s="44">
        <f t="shared" si="62"/>
        <v>320</v>
      </c>
      <c r="R63" s="44">
        <f t="shared" si="62"/>
        <v>320.27999999999997</v>
      </c>
      <c r="S63" s="44">
        <f t="shared" si="62"/>
        <v>8000</v>
      </c>
      <c r="T63" s="44">
        <f t="shared" si="62"/>
        <v>16</v>
      </c>
      <c r="U63" s="44">
        <f t="shared" si="62"/>
        <v>16014</v>
      </c>
      <c r="V63" s="44">
        <f t="shared" si="62"/>
        <v>320</v>
      </c>
      <c r="W63" s="44">
        <f t="shared" si="62"/>
        <v>320.27999999999997</v>
      </c>
      <c r="X63" s="44">
        <f t="shared" si="62"/>
        <v>16</v>
      </c>
      <c r="Y63" s="44">
        <f t="shared" si="62"/>
        <v>16000</v>
      </c>
      <c r="Z63" s="44">
        <f t="shared" si="62"/>
        <v>320</v>
      </c>
      <c r="AA63" s="44">
        <f t="shared" si="62"/>
        <v>320</v>
      </c>
      <c r="AB63" s="44">
        <f t="shared" si="62"/>
        <v>8000</v>
      </c>
      <c r="AC63" s="44">
        <f t="shared" si="62"/>
        <v>16</v>
      </c>
      <c r="AD63" s="44">
        <f t="shared" si="62"/>
        <v>16014</v>
      </c>
      <c r="AE63" s="44">
        <f t="shared" si="62"/>
        <v>320</v>
      </c>
      <c r="AF63" s="44">
        <f t="shared" si="62"/>
        <v>320.27999999999997</v>
      </c>
      <c r="AG63" s="44">
        <f t="shared" si="62"/>
        <v>8000</v>
      </c>
      <c r="AH63" s="44">
        <f t="shared" si="62"/>
        <v>16</v>
      </c>
      <c r="AI63" s="44">
        <f t="shared" si="62"/>
        <v>16014</v>
      </c>
      <c r="AJ63" s="44">
        <f t="shared" si="62"/>
        <v>320</v>
      </c>
      <c r="AK63" s="44">
        <f t="shared" si="62"/>
        <v>320.27999999999997</v>
      </c>
    </row>
    <row r="64" spans="1:37" s="43" customFormat="1">
      <c r="A64" s="42"/>
      <c r="B64" s="42"/>
      <c r="C64" s="42"/>
      <c r="D64" s="42"/>
      <c r="E64" s="42"/>
      <c r="F64" s="42"/>
    </row>
    <row r="65" spans="1:37" s="43" customFormat="1">
      <c r="A65" s="42" t="s">
        <v>544</v>
      </c>
      <c r="B65" s="42"/>
      <c r="C65" s="42"/>
      <c r="D65" s="42"/>
      <c r="E65" s="42"/>
      <c r="F65" s="42"/>
      <c r="G65" s="44">
        <f t="shared" ref="G65:AK65" si="63">G11</f>
        <v>1500</v>
      </c>
      <c r="H65" s="44">
        <f t="shared" si="63"/>
        <v>15</v>
      </c>
      <c r="I65" s="44">
        <f t="shared" si="63"/>
        <v>15012</v>
      </c>
      <c r="J65" s="44">
        <f t="shared" si="63"/>
        <v>9</v>
      </c>
      <c r="K65" s="44">
        <f t="shared" si="63"/>
        <v>9006</v>
      </c>
      <c r="L65" s="44">
        <f t="shared" si="63"/>
        <v>180</v>
      </c>
      <c r="M65" s="44">
        <f t="shared" si="63"/>
        <v>179.97603195398952</v>
      </c>
      <c r="N65" s="44">
        <f t="shared" si="63"/>
        <v>1500</v>
      </c>
      <c r="O65" s="44">
        <f t="shared" si="63"/>
        <v>3</v>
      </c>
      <c r="P65" s="44">
        <f t="shared" si="63"/>
        <v>3003</v>
      </c>
      <c r="Q65" s="44">
        <f t="shared" si="63"/>
        <v>60</v>
      </c>
      <c r="R65" s="44">
        <f t="shared" si="63"/>
        <v>60.059999999999995</v>
      </c>
      <c r="S65" s="44">
        <f t="shared" si="63"/>
        <v>1500</v>
      </c>
      <c r="T65" s="44">
        <f t="shared" si="63"/>
        <v>3</v>
      </c>
      <c r="U65" s="44">
        <f t="shared" si="63"/>
        <v>3003</v>
      </c>
      <c r="V65" s="44">
        <f t="shared" si="63"/>
        <v>60</v>
      </c>
      <c r="W65" s="44">
        <f t="shared" si="63"/>
        <v>60.059999999999995</v>
      </c>
      <c r="X65" s="44">
        <f t="shared" si="63"/>
        <v>3</v>
      </c>
      <c r="Y65" s="44">
        <f t="shared" si="63"/>
        <v>3000</v>
      </c>
      <c r="Z65" s="44">
        <f t="shared" si="63"/>
        <v>60</v>
      </c>
      <c r="AA65" s="44">
        <f t="shared" si="63"/>
        <v>60</v>
      </c>
      <c r="AB65" s="44">
        <f t="shared" si="63"/>
        <v>1500</v>
      </c>
      <c r="AC65" s="44">
        <f t="shared" si="63"/>
        <v>3</v>
      </c>
      <c r="AD65" s="44">
        <f t="shared" si="63"/>
        <v>3003</v>
      </c>
      <c r="AE65" s="44">
        <f t="shared" si="63"/>
        <v>60</v>
      </c>
      <c r="AF65" s="44">
        <f t="shared" si="63"/>
        <v>60.059999999999995</v>
      </c>
      <c r="AG65" s="44">
        <f t="shared" si="63"/>
        <v>1500</v>
      </c>
      <c r="AH65" s="44">
        <f t="shared" si="63"/>
        <v>3</v>
      </c>
      <c r="AI65" s="44">
        <f t="shared" si="63"/>
        <v>3003</v>
      </c>
      <c r="AJ65" s="44">
        <f t="shared" si="63"/>
        <v>60</v>
      </c>
      <c r="AK65" s="44">
        <f t="shared" si="63"/>
        <v>60.059999999999995</v>
      </c>
    </row>
    <row r="66" spans="1:37" s="43" customFormat="1">
      <c r="A66" s="42" t="s">
        <v>545</v>
      </c>
      <c r="B66" s="42"/>
      <c r="C66" s="42"/>
      <c r="D66" s="42"/>
      <c r="E66" s="42"/>
      <c r="F66" s="42"/>
      <c r="G66" s="44">
        <f t="shared" ref="G66:AK66" si="64">G16</f>
        <v>1000</v>
      </c>
      <c r="H66" s="44">
        <f t="shared" si="64"/>
        <v>10</v>
      </c>
      <c r="I66" s="44">
        <f t="shared" si="64"/>
        <v>10004</v>
      </c>
      <c r="J66" s="44">
        <f t="shared" si="64"/>
        <v>6</v>
      </c>
      <c r="K66" s="44">
        <f t="shared" si="64"/>
        <v>6002</v>
      </c>
      <c r="L66" s="44">
        <f t="shared" si="64"/>
        <v>120</v>
      </c>
      <c r="M66" s="44">
        <f t="shared" si="64"/>
        <v>119.99200639488409</v>
      </c>
      <c r="N66" s="44">
        <f t="shared" si="64"/>
        <v>1000</v>
      </c>
      <c r="O66" s="44">
        <f t="shared" si="64"/>
        <v>2</v>
      </c>
      <c r="P66" s="44">
        <f t="shared" si="64"/>
        <v>2001</v>
      </c>
      <c r="Q66" s="44">
        <f t="shared" si="64"/>
        <v>40</v>
      </c>
      <c r="R66" s="44">
        <f t="shared" si="64"/>
        <v>40.019999999999996</v>
      </c>
      <c r="S66" s="44">
        <f t="shared" si="64"/>
        <v>1000</v>
      </c>
      <c r="T66" s="44">
        <f t="shared" si="64"/>
        <v>2</v>
      </c>
      <c r="U66" s="44">
        <f t="shared" si="64"/>
        <v>2001</v>
      </c>
      <c r="V66" s="44">
        <f t="shared" si="64"/>
        <v>40</v>
      </c>
      <c r="W66" s="44">
        <f t="shared" si="64"/>
        <v>40.019999999999996</v>
      </c>
      <c r="X66" s="44">
        <f t="shared" si="64"/>
        <v>2</v>
      </c>
      <c r="Y66" s="44">
        <f t="shared" si="64"/>
        <v>2000</v>
      </c>
      <c r="Z66" s="44">
        <f t="shared" si="64"/>
        <v>40</v>
      </c>
      <c r="AA66" s="44">
        <f t="shared" si="64"/>
        <v>40</v>
      </c>
      <c r="AB66" s="44">
        <f t="shared" si="64"/>
        <v>1000</v>
      </c>
      <c r="AC66" s="44">
        <f t="shared" si="64"/>
        <v>2</v>
      </c>
      <c r="AD66" s="44">
        <f t="shared" si="64"/>
        <v>2001</v>
      </c>
      <c r="AE66" s="44">
        <f t="shared" si="64"/>
        <v>40</v>
      </c>
      <c r="AF66" s="44">
        <f t="shared" si="64"/>
        <v>40.019999999999996</v>
      </c>
      <c r="AG66" s="44">
        <f t="shared" si="64"/>
        <v>1000</v>
      </c>
      <c r="AH66" s="44">
        <f t="shared" si="64"/>
        <v>2</v>
      </c>
      <c r="AI66" s="44">
        <f t="shared" si="64"/>
        <v>2001</v>
      </c>
      <c r="AJ66" s="44">
        <f t="shared" si="64"/>
        <v>40</v>
      </c>
      <c r="AK66" s="44">
        <f t="shared" si="64"/>
        <v>40.019999999999996</v>
      </c>
    </row>
    <row r="67" spans="1:37" s="43" customFormat="1">
      <c r="A67" s="42" t="s">
        <v>546</v>
      </c>
      <c r="B67" s="42"/>
      <c r="C67" s="42"/>
      <c r="D67" s="42"/>
      <c r="E67" s="42"/>
      <c r="F67" s="42"/>
      <c r="G67" s="44">
        <f>G25</f>
        <v>1500</v>
      </c>
      <c r="H67" s="44">
        <f t="shared" ref="H67:AK67" si="65">H25</f>
        <v>15</v>
      </c>
      <c r="I67" s="44">
        <f t="shared" si="65"/>
        <v>15012</v>
      </c>
      <c r="J67" s="44">
        <f t="shared" si="65"/>
        <v>9</v>
      </c>
      <c r="K67" s="44">
        <f t="shared" si="65"/>
        <v>9006</v>
      </c>
      <c r="L67" s="44">
        <f t="shared" si="65"/>
        <v>180</v>
      </c>
      <c r="M67" s="44">
        <f t="shared" si="65"/>
        <v>179.97603195398952</v>
      </c>
      <c r="N67" s="44">
        <f t="shared" si="65"/>
        <v>1500</v>
      </c>
      <c r="O67" s="44">
        <f t="shared" si="65"/>
        <v>3</v>
      </c>
      <c r="P67" s="44">
        <f t="shared" si="65"/>
        <v>3003</v>
      </c>
      <c r="Q67" s="44">
        <f t="shared" si="65"/>
        <v>60</v>
      </c>
      <c r="R67" s="44">
        <f t="shared" si="65"/>
        <v>60.059999999999995</v>
      </c>
      <c r="S67" s="44">
        <f t="shared" si="65"/>
        <v>1500</v>
      </c>
      <c r="T67" s="44">
        <f t="shared" si="65"/>
        <v>3</v>
      </c>
      <c r="U67" s="44">
        <f t="shared" si="65"/>
        <v>3003</v>
      </c>
      <c r="V67" s="44">
        <f t="shared" si="65"/>
        <v>60</v>
      </c>
      <c r="W67" s="44">
        <f t="shared" si="65"/>
        <v>60.059999999999995</v>
      </c>
      <c r="X67" s="44">
        <f t="shared" si="65"/>
        <v>3</v>
      </c>
      <c r="Y67" s="44">
        <f t="shared" si="65"/>
        <v>3000</v>
      </c>
      <c r="Z67" s="44">
        <f t="shared" si="65"/>
        <v>60</v>
      </c>
      <c r="AA67" s="44">
        <f t="shared" si="65"/>
        <v>60</v>
      </c>
      <c r="AB67" s="44">
        <f t="shared" si="65"/>
        <v>1500</v>
      </c>
      <c r="AC67" s="44">
        <f t="shared" si="65"/>
        <v>3</v>
      </c>
      <c r="AD67" s="44">
        <f t="shared" si="65"/>
        <v>3003</v>
      </c>
      <c r="AE67" s="44">
        <f t="shared" si="65"/>
        <v>60</v>
      </c>
      <c r="AF67" s="44">
        <f t="shared" si="65"/>
        <v>60.059999999999995</v>
      </c>
      <c r="AG67" s="44">
        <f t="shared" si="65"/>
        <v>1500</v>
      </c>
      <c r="AH67" s="44">
        <f t="shared" si="65"/>
        <v>3</v>
      </c>
      <c r="AI67" s="44">
        <f t="shared" si="65"/>
        <v>3003</v>
      </c>
      <c r="AJ67" s="44">
        <f t="shared" si="65"/>
        <v>60</v>
      </c>
      <c r="AK67" s="44">
        <f t="shared" si="65"/>
        <v>60.059999999999995</v>
      </c>
    </row>
    <row r="68" spans="1:37" s="43" customFormat="1">
      <c r="A68" s="42" t="s">
        <v>547</v>
      </c>
      <c r="B68" s="42"/>
      <c r="C68" s="42"/>
      <c r="D68" s="42"/>
      <c r="E68" s="42"/>
      <c r="F68" s="42"/>
      <c r="G68" s="44">
        <f>G41</f>
        <v>1500</v>
      </c>
      <c r="H68" s="44">
        <f t="shared" ref="H68:AK68" si="66">H41</f>
        <v>15</v>
      </c>
      <c r="I68" s="44">
        <f t="shared" si="66"/>
        <v>15012</v>
      </c>
      <c r="J68" s="44">
        <f t="shared" si="66"/>
        <v>9</v>
      </c>
      <c r="K68" s="44">
        <f t="shared" si="66"/>
        <v>9006</v>
      </c>
      <c r="L68" s="44">
        <f t="shared" si="66"/>
        <v>180</v>
      </c>
      <c r="M68" s="44">
        <f t="shared" si="66"/>
        <v>179.97603195398952</v>
      </c>
      <c r="N68" s="44">
        <f t="shared" si="66"/>
        <v>1500</v>
      </c>
      <c r="O68" s="44">
        <f t="shared" si="66"/>
        <v>3</v>
      </c>
      <c r="P68" s="44">
        <f t="shared" si="66"/>
        <v>3003</v>
      </c>
      <c r="Q68" s="44">
        <f t="shared" si="66"/>
        <v>60</v>
      </c>
      <c r="R68" s="44">
        <f t="shared" si="66"/>
        <v>60.059999999999995</v>
      </c>
      <c r="S68" s="44">
        <f t="shared" si="66"/>
        <v>1500</v>
      </c>
      <c r="T68" s="44">
        <f t="shared" si="66"/>
        <v>3</v>
      </c>
      <c r="U68" s="44">
        <f t="shared" si="66"/>
        <v>3003</v>
      </c>
      <c r="V68" s="44">
        <f t="shared" si="66"/>
        <v>60</v>
      </c>
      <c r="W68" s="44">
        <f t="shared" si="66"/>
        <v>60.059999999999995</v>
      </c>
      <c r="X68" s="44">
        <f t="shared" si="66"/>
        <v>3</v>
      </c>
      <c r="Y68" s="44">
        <f t="shared" si="66"/>
        <v>3000</v>
      </c>
      <c r="Z68" s="44">
        <f t="shared" si="66"/>
        <v>60</v>
      </c>
      <c r="AA68" s="44">
        <f t="shared" si="66"/>
        <v>60</v>
      </c>
      <c r="AB68" s="44">
        <f t="shared" si="66"/>
        <v>1500</v>
      </c>
      <c r="AC68" s="44">
        <f t="shared" si="66"/>
        <v>3</v>
      </c>
      <c r="AD68" s="44">
        <f t="shared" si="66"/>
        <v>3003</v>
      </c>
      <c r="AE68" s="44">
        <f t="shared" si="66"/>
        <v>60</v>
      </c>
      <c r="AF68" s="44">
        <f t="shared" si="66"/>
        <v>60.059999999999995</v>
      </c>
      <c r="AG68" s="44">
        <f t="shared" si="66"/>
        <v>1500</v>
      </c>
      <c r="AH68" s="44">
        <f t="shared" si="66"/>
        <v>3</v>
      </c>
      <c r="AI68" s="44">
        <f t="shared" si="66"/>
        <v>3003</v>
      </c>
      <c r="AJ68" s="44">
        <f t="shared" si="66"/>
        <v>60</v>
      </c>
      <c r="AK68" s="44">
        <f t="shared" si="66"/>
        <v>60.059999999999995</v>
      </c>
    </row>
    <row r="69" spans="1:37" s="43" customFormat="1">
      <c r="A69" s="42" t="s">
        <v>548</v>
      </c>
      <c r="B69" s="42"/>
      <c r="C69" s="42"/>
      <c r="D69" s="42"/>
      <c r="E69" s="42"/>
      <c r="F69" s="42"/>
      <c r="G69" s="44">
        <f>G47</f>
        <v>1000</v>
      </c>
      <c r="H69" s="44">
        <f t="shared" ref="H69:AK69" si="67">H47</f>
        <v>10</v>
      </c>
      <c r="I69" s="44">
        <f t="shared" si="67"/>
        <v>10004</v>
      </c>
      <c r="J69" s="44">
        <f t="shared" si="67"/>
        <v>6</v>
      </c>
      <c r="K69" s="44">
        <f t="shared" si="67"/>
        <v>6002</v>
      </c>
      <c r="L69" s="44">
        <f t="shared" si="67"/>
        <v>120</v>
      </c>
      <c r="M69" s="44">
        <f t="shared" si="67"/>
        <v>119.99200639488409</v>
      </c>
      <c r="N69" s="44">
        <f t="shared" si="67"/>
        <v>1000</v>
      </c>
      <c r="O69" s="44">
        <f t="shared" si="67"/>
        <v>2</v>
      </c>
      <c r="P69" s="44">
        <f t="shared" si="67"/>
        <v>2001</v>
      </c>
      <c r="Q69" s="44">
        <f t="shared" si="67"/>
        <v>40</v>
      </c>
      <c r="R69" s="44">
        <f t="shared" si="67"/>
        <v>40.019999999999996</v>
      </c>
      <c r="S69" s="44">
        <f t="shared" si="67"/>
        <v>1000</v>
      </c>
      <c r="T69" s="44">
        <f t="shared" si="67"/>
        <v>2</v>
      </c>
      <c r="U69" s="44">
        <f t="shared" si="67"/>
        <v>2001</v>
      </c>
      <c r="V69" s="44">
        <f t="shared" si="67"/>
        <v>40</v>
      </c>
      <c r="W69" s="44">
        <f t="shared" si="67"/>
        <v>40.019999999999996</v>
      </c>
      <c r="X69" s="44">
        <f t="shared" si="67"/>
        <v>2</v>
      </c>
      <c r="Y69" s="44">
        <f t="shared" si="67"/>
        <v>2000</v>
      </c>
      <c r="Z69" s="44">
        <f t="shared" si="67"/>
        <v>40</v>
      </c>
      <c r="AA69" s="44">
        <f t="shared" si="67"/>
        <v>40</v>
      </c>
      <c r="AB69" s="44">
        <f t="shared" si="67"/>
        <v>1000</v>
      </c>
      <c r="AC69" s="44">
        <f t="shared" si="67"/>
        <v>2</v>
      </c>
      <c r="AD69" s="44">
        <f t="shared" si="67"/>
        <v>2001</v>
      </c>
      <c r="AE69" s="44">
        <f t="shared" si="67"/>
        <v>40</v>
      </c>
      <c r="AF69" s="44">
        <f t="shared" si="67"/>
        <v>40.019999999999996</v>
      </c>
      <c r="AG69" s="44">
        <f t="shared" si="67"/>
        <v>1000</v>
      </c>
      <c r="AH69" s="44">
        <f t="shared" si="67"/>
        <v>2</v>
      </c>
      <c r="AI69" s="44">
        <f t="shared" si="67"/>
        <v>2001</v>
      </c>
      <c r="AJ69" s="44">
        <f t="shared" si="67"/>
        <v>40</v>
      </c>
      <c r="AK69" s="44">
        <f t="shared" si="67"/>
        <v>40.019999999999996</v>
      </c>
    </row>
    <row r="70" spans="1:37" s="43" customFormat="1">
      <c r="A70" s="42" t="s">
        <v>549</v>
      </c>
      <c r="B70" s="42"/>
      <c r="C70" s="42"/>
      <c r="D70" s="42"/>
      <c r="E70" s="42"/>
      <c r="F70" s="42"/>
      <c r="G70" s="44">
        <f>G57</f>
        <v>1500</v>
      </c>
      <c r="H70" s="44">
        <f t="shared" ref="H70:AK70" si="68">H57</f>
        <v>15</v>
      </c>
      <c r="I70" s="44">
        <f t="shared" si="68"/>
        <v>15012</v>
      </c>
      <c r="J70" s="44">
        <f t="shared" si="68"/>
        <v>9</v>
      </c>
      <c r="K70" s="44">
        <f t="shared" si="68"/>
        <v>9006</v>
      </c>
      <c r="L70" s="44">
        <f t="shared" si="68"/>
        <v>180</v>
      </c>
      <c r="M70" s="44">
        <f t="shared" si="68"/>
        <v>179.97603195398952</v>
      </c>
      <c r="N70" s="44">
        <f t="shared" si="68"/>
        <v>1500</v>
      </c>
      <c r="O70" s="44">
        <f t="shared" si="68"/>
        <v>3</v>
      </c>
      <c r="P70" s="44">
        <f t="shared" si="68"/>
        <v>3003</v>
      </c>
      <c r="Q70" s="44">
        <f t="shared" si="68"/>
        <v>60</v>
      </c>
      <c r="R70" s="44">
        <f t="shared" si="68"/>
        <v>60.059999999999995</v>
      </c>
      <c r="S70" s="44">
        <f t="shared" si="68"/>
        <v>1500</v>
      </c>
      <c r="T70" s="44">
        <f t="shared" si="68"/>
        <v>3</v>
      </c>
      <c r="U70" s="44">
        <f t="shared" si="68"/>
        <v>3003</v>
      </c>
      <c r="V70" s="44">
        <f t="shared" si="68"/>
        <v>60</v>
      </c>
      <c r="W70" s="44">
        <f t="shared" si="68"/>
        <v>60.059999999999995</v>
      </c>
      <c r="X70" s="44">
        <f t="shared" si="68"/>
        <v>3</v>
      </c>
      <c r="Y70" s="44">
        <f t="shared" si="68"/>
        <v>3000</v>
      </c>
      <c r="Z70" s="44">
        <f t="shared" si="68"/>
        <v>60</v>
      </c>
      <c r="AA70" s="44">
        <f t="shared" si="68"/>
        <v>60</v>
      </c>
      <c r="AB70" s="44">
        <f t="shared" si="68"/>
        <v>1500</v>
      </c>
      <c r="AC70" s="44">
        <f t="shared" si="68"/>
        <v>3</v>
      </c>
      <c r="AD70" s="44">
        <f t="shared" si="68"/>
        <v>3003</v>
      </c>
      <c r="AE70" s="44">
        <f t="shared" si="68"/>
        <v>60</v>
      </c>
      <c r="AF70" s="44">
        <f t="shared" si="68"/>
        <v>60.059999999999995</v>
      </c>
      <c r="AG70" s="44">
        <f t="shared" si="68"/>
        <v>1500</v>
      </c>
      <c r="AH70" s="44">
        <f t="shared" si="68"/>
        <v>3</v>
      </c>
      <c r="AI70" s="44">
        <f t="shared" si="68"/>
        <v>3003</v>
      </c>
      <c r="AJ70" s="44">
        <f t="shared" si="68"/>
        <v>60</v>
      </c>
      <c r="AK70" s="44">
        <f t="shared" si="68"/>
        <v>60.059999999999995</v>
      </c>
    </row>
    <row r="71" spans="1:37" s="43" customFormat="1">
      <c r="A71" s="42" t="s">
        <v>550</v>
      </c>
      <c r="B71" s="42"/>
      <c r="C71" s="42"/>
      <c r="D71" s="42"/>
      <c r="E71" s="42"/>
      <c r="F71" s="42"/>
      <c r="G71" s="44">
        <f>G17</f>
        <v>2500</v>
      </c>
      <c r="H71" s="44">
        <f t="shared" ref="H71:AK71" si="69">H17</f>
        <v>25</v>
      </c>
      <c r="I71" s="44">
        <f t="shared" si="69"/>
        <v>25016</v>
      </c>
      <c r="J71" s="44">
        <f t="shared" si="69"/>
        <v>15</v>
      </c>
      <c r="K71" s="44">
        <f t="shared" si="69"/>
        <v>15008</v>
      </c>
      <c r="L71" s="44">
        <f t="shared" si="69"/>
        <v>300</v>
      </c>
      <c r="M71" s="44">
        <f t="shared" si="69"/>
        <v>299.96803834887362</v>
      </c>
      <c r="N71" s="44">
        <f t="shared" si="69"/>
        <v>2500</v>
      </c>
      <c r="O71" s="44">
        <f t="shared" si="69"/>
        <v>5</v>
      </c>
      <c r="P71" s="44">
        <f t="shared" si="69"/>
        <v>5004</v>
      </c>
      <c r="Q71" s="44">
        <f t="shared" si="69"/>
        <v>100</v>
      </c>
      <c r="R71" s="44">
        <f t="shared" si="69"/>
        <v>100.07999999999998</v>
      </c>
      <c r="S71" s="44">
        <f t="shared" si="69"/>
        <v>2500</v>
      </c>
      <c r="T71" s="44">
        <f t="shared" si="69"/>
        <v>5</v>
      </c>
      <c r="U71" s="44">
        <f t="shared" si="69"/>
        <v>5004</v>
      </c>
      <c r="V71" s="44">
        <f t="shared" si="69"/>
        <v>100</v>
      </c>
      <c r="W71" s="44">
        <f t="shared" si="69"/>
        <v>100.07999999999998</v>
      </c>
      <c r="X71" s="44">
        <f t="shared" si="69"/>
        <v>5</v>
      </c>
      <c r="Y71" s="44">
        <f t="shared" si="69"/>
        <v>5000</v>
      </c>
      <c r="Z71" s="44">
        <f t="shared" si="69"/>
        <v>100</v>
      </c>
      <c r="AA71" s="44">
        <f t="shared" si="69"/>
        <v>100</v>
      </c>
      <c r="AB71" s="44">
        <f t="shared" si="69"/>
        <v>2500</v>
      </c>
      <c r="AC71" s="44">
        <f t="shared" si="69"/>
        <v>5</v>
      </c>
      <c r="AD71" s="44">
        <f t="shared" si="69"/>
        <v>5004</v>
      </c>
      <c r="AE71" s="44">
        <f t="shared" si="69"/>
        <v>100</v>
      </c>
      <c r="AF71" s="44">
        <f t="shared" si="69"/>
        <v>100.07999999999998</v>
      </c>
      <c r="AG71" s="44">
        <f t="shared" si="69"/>
        <v>2500</v>
      </c>
      <c r="AH71" s="44">
        <f t="shared" si="69"/>
        <v>5</v>
      </c>
      <c r="AI71" s="44">
        <f t="shared" si="69"/>
        <v>5004</v>
      </c>
      <c r="AJ71" s="44">
        <f t="shared" si="69"/>
        <v>100</v>
      </c>
      <c r="AK71" s="44">
        <f t="shared" si="69"/>
        <v>100.07999999999998</v>
      </c>
    </row>
    <row r="72" spans="1:37" s="43" customFormat="1">
      <c r="A72" s="42" t="s">
        <v>551</v>
      </c>
      <c r="B72" s="42"/>
      <c r="C72" s="42"/>
      <c r="D72" s="42"/>
      <c r="E72" s="42"/>
      <c r="F72" s="42"/>
      <c r="G72" s="44">
        <f>G27</f>
        <v>1500</v>
      </c>
      <c r="H72" s="44">
        <f t="shared" ref="H72:AK72" si="70">H27</f>
        <v>15</v>
      </c>
      <c r="I72" s="44">
        <f t="shared" si="70"/>
        <v>15012</v>
      </c>
      <c r="J72" s="44">
        <f t="shared" si="70"/>
        <v>9</v>
      </c>
      <c r="K72" s="44">
        <f t="shared" si="70"/>
        <v>9006</v>
      </c>
      <c r="L72" s="44">
        <f t="shared" si="70"/>
        <v>180</v>
      </c>
      <c r="M72" s="44">
        <f t="shared" si="70"/>
        <v>179.97603195398952</v>
      </c>
      <c r="N72" s="44">
        <f t="shared" si="70"/>
        <v>1500</v>
      </c>
      <c r="O72" s="44">
        <f t="shared" si="70"/>
        <v>3</v>
      </c>
      <c r="P72" s="44">
        <f t="shared" si="70"/>
        <v>3003</v>
      </c>
      <c r="Q72" s="44">
        <f t="shared" si="70"/>
        <v>60</v>
      </c>
      <c r="R72" s="44">
        <f t="shared" si="70"/>
        <v>60.059999999999995</v>
      </c>
      <c r="S72" s="44">
        <f t="shared" si="70"/>
        <v>1500</v>
      </c>
      <c r="T72" s="44">
        <f t="shared" si="70"/>
        <v>3</v>
      </c>
      <c r="U72" s="44">
        <f t="shared" si="70"/>
        <v>3003</v>
      </c>
      <c r="V72" s="44">
        <f t="shared" si="70"/>
        <v>60</v>
      </c>
      <c r="W72" s="44">
        <f t="shared" si="70"/>
        <v>60.059999999999995</v>
      </c>
      <c r="X72" s="44">
        <f t="shared" si="70"/>
        <v>3</v>
      </c>
      <c r="Y72" s="44">
        <f t="shared" si="70"/>
        <v>3000</v>
      </c>
      <c r="Z72" s="44">
        <f t="shared" si="70"/>
        <v>60</v>
      </c>
      <c r="AA72" s="44">
        <f t="shared" si="70"/>
        <v>60</v>
      </c>
      <c r="AB72" s="44">
        <f t="shared" si="70"/>
        <v>1500</v>
      </c>
      <c r="AC72" s="44">
        <f t="shared" si="70"/>
        <v>3</v>
      </c>
      <c r="AD72" s="44">
        <f t="shared" si="70"/>
        <v>3003</v>
      </c>
      <c r="AE72" s="44">
        <f t="shared" si="70"/>
        <v>60</v>
      </c>
      <c r="AF72" s="44">
        <f t="shared" si="70"/>
        <v>60.059999999999995</v>
      </c>
      <c r="AG72" s="44">
        <f t="shared" si="70"/>
        <v>1500</v>
      </c>
      <c r="AH72" s="44">
        <f t="shared" si="70"/>
        <v>3</v>
      </c>
      <c r="AI72" s="44">
        <f t="shared" si="70"/>
        <v>3003</v>
      </c>
      <c r="AJ72" s="44">
        <f t="shared" si="70"/>
        <v>60</v>
      </c>
      <c r="AK72" s="44">
        <f t="shared" si="70"/>
        <v>60.059999999999995</v>
      </c>
    </row>
    <row r="73" spans="1:37" s="43" customFormat="1">
      <c r="A73" s="42" t="s">
        <v>552</v>
      </c>
      <c r="B73" s="42"/>
      <c r="C73" s="42"/>
      <c r="D73" s="42"/>
      <c r="E73" s="42"/>
      <c r="F73" s="42"/>
      <c r="G73" s="44">
        <f>G49</f>
        <v>2500</v>
      </c>
      <c r="H73" s="44">
        <f t="shared" ref="H73:AK73" si="71">H49</f>
        <v>25</v>
      </c>
      <c r="I73" s="44">
        <f t="shared" si="71"/>
        <v>25016</v>
      </c>
      <c r="J73" s="44">
        <f t="shared" si="71"/>
        <v>15</v>
      </c>
      <c r="K73" s="44">
        <f t="shared" si="71"/>
        <v>15008</v>
      </c>
      <c r="L73" s="44">
        <f t="shared" si="71"/>
        <v>300</v>
      </c>
      <c r="M73" s="44">
        <f t="shared" si="71"/>
        <v>299.96803834887362</v>
      </c>
      <c r="N73" s="44">
        <f t="shared" si="71"/>
        <v>2500</v>
      </c>
      <c r="O73" s="44">
        <f t="shared" si="71"/>
        <v>5</v>
      </c>
      <c r="P73" s="44">
        <f t="shared" si="71"/>
        <v>5004</v>
      </c>
      <c r="Q73" s="44">
        <f t="shared" si="71"/>
        <v>100</v>
      </c>
      <c r="R73" s="44">
        <f t="shared" si="71"/>
        <v>100.07999999999998</v>
      </c>
      <c r="S73" s="44">
        <f t="shared" si="71"/>
        <v>2500</v>
      </c>
      <c r="T73" s="44">
        <f t="shared" si="71"/>
        <v>5</v>
      </c>
      <c r="U73" s="44">
        <f t="shared" si="71"/>
        <v>5004</v>
      </c>
      <c r="V73" s="44">
        <f t="shared" si="71"/>
        <v>100</v>
      </c>
      <c r="W73" s="44">
        <f t="shared" si="71"/>
        <v>100.07999999999998</v>
      </c>
      <c r="X73" s="44">
        <f t="shared" si="71"/>
        <v>5</v>
      </c>
      <c r="Y73" s="44">
        <f t="shared" si="71"/>
        <v>5000</v>
      </c>
      <c r="Z73" s="44">
        <f t="shared" si="71"/>
        <v>100</v>
      </c>
      <c r="AA73" s="44">
        <f t="shared" si="71"/>
        <v>100</v>
      </c>
      <c r="AB73" s="44">
        <f t="shared" si="71"/>
        <v>2500</v>
      </c>
      <c r="AC73" s="44">
        <f t="shared" si="71"/>
        <v>5</v>
      </c>
      <c r="AD73" s="44">
        <f t="shared" si="71"/>
        <v>5004</v>
      </c>
      <c r="AE73" s="44">
        <f t="shared" si="71"/>
        <v>100</v>
      </c>
      <c r="AF73" s="44">
        <f t="shared" si="71"/>
        <v>100.07999999999998</v>
      </c>
      <c r="AG73" s="44">
        <f t="shared" si="71"/>
        <v>2500</v>
      </c>
      <c r="AH73" s="44">
        <f t="shared" si="71"/>
        <v>5</v>
      </c>
      <c r="AI73" s="44">
        <f t="shared" si="71"/>
        <v>5004</v>
      </c>
      <c r="AJ73" s="44">
        <f t="shared" si="71"/>
        <v>100</v>
      </c>
      <c r="AK73" s="44">
        <f t="shared" si="71"/>
        <v>100.07999999999998</v>
      </c>
    </row>
    <row r="74" spans="1:37" s="43" customFormat="1">
      <c r="A74" s="42" t="s">
        <v>553</v>
      </c>
      <c r="B74" s="42"/>
      <c r="C74" s="42"/>
      <c r="D74" s="42"/>
      <c r="E74" s="42"/>
      <c r="F74" s="42"/>
      <c r="G74" s="44">
        <f>G59</f>
        <v>1500</v>
      </c>
      <c r="H74" s="44">
        <f t="shared" ref="H74:AK74" si="72">H59</f>
        <v>15</v>
      </c>
      <c r="I74" s="44">
        <f t="shared" si="72"/>
        <v>15012</v>
      </c>
      <c r="J74" s="44">
        <f t="shared" si="72"/>
        <v>9</v>
      </c>
      <c r="K74" s="44">
        <f t="shared" si="72"/>
        <v>9006</v>
      </c>
      <c r="L74" s="44">
        <f t="shared" si="72"/>
        <v>180</v>
      </c>
      <c r="M74" s="44">
        <f t="shared" si="72"/>
        <v>179.97603195398952</v>
      </c>
      <c r="N74" s="44">
        <f t="shared" si="72"/>
        <v>1500</v>
      </c>
      <c r="O74" s="44">
        <f t="shared" si="72"/>
        <v>3</v>
      </c>
      <c r="P74" s="44">
        <f t="shared" si="72"/>
        <v>3003</v>
      </c>
      <c r="Q74" s="44">
        <f t="shared" si="72"/>
        <v>60</v>
      </c>
      <c r="R74" s="44">
        <f t="shared" si="72"/>
        <v>60.059999999999995</v>
      </c>
      <c r="S74" s="44">
        <f t="shared" si="72"/>
        <v>1500</v>
      </c>
      <c r="T74" s="44">
        <f t="shared" si="72"/>
        <v>3</v>
      </c>
      <c r="U74" s="44">
        <f t="shared" si="72"/>
        <v>3003</v>
      </c>
      <c r="V74" s="44">
        <f t="shared" si="72"/>
        <v>60</v>
      </c>
      <c r="W74" s="44">
        <f t="shared" si="72"/>
        <v>60.059999999999995</v>
      </c>
      <c r="X74" s="44">
        <f t="shared" si="72"/>
        <v>3</v>
      </c>
      <c r="Y74" s="44">
        <f t="shared" si="72"/>
        <v>3000</v>
      </c>
      <c r="Z74" s="44">
        <f t="shared" si="72"/>
        <v>60</v>
      </c>
      <c r="AA74" s="44">
        <f t="shared" si="72"/>
        <v>60</v>
      </c>
      <c r="AB74" s="44">
        <f t="shared" si="72"/>
        <v>1500</v>
      </c>
      <c r="AC74" s="44">
        <f t="shared" si="72"/>
        <v>3</v>
      </c>
      <c r="AD74" s="44">
        <f t="shared" si="72"/>
        <v>3003</v>
      </c>
      <c r="AE74" s="44">
        <f t="shared" si="72"/>
        <v>60</v>
      </c>
      <c r="AF74" s="44">
        <f t="shared" si="72"/>
        <v>60.059999999999995</v>
      </c>
      <c r="AG74" s="44">
        <f t="shared" si="72"/>
        <v>1500</v>
      </c>
      <c r="AH74" s="44">
        <f t="shared" si="72"/>
        <v>3</v>
      </c>
      <c r="AI74" s="44">
        <f t="shared" si="72"/>
        <v>3003</v>
      </c>
      <c r="AJ74" s="44">
        <f t="shared" si="72"/>
        <v>60</v>
      </c>
      <c r="AK74" s="44">
        <f t="shared" si="72"/>
        <v>60.059999999999995</v>
      </c>
    </row>
    <row r="75" spans="1:37" s="43" customFormat="1">
      <c r="A75" s="42" t="s">
        <v>554</v>
      </c>
      <c r="B75" s="42"/>
      <c r="C75" s="42"/>
      <c r="D75" s="42"/>
      <c r="E75" s="42"/>
      <c r="F75" s="42"/>
      <c r="G75" s="44">
        <f>G29+G61</f>
        <v>8000</v>
      </c>
      <c r="H75" s="44">
        <f t="shared" ref="H75:AK75" si="73">H29+H61</f>
        <v>80</v>
      </c>
      <c r="I75" s="44">
        <f t="shared" si="73"/>
        <v>80056</v>
      </c>
      <c r="J75" s="44">
        <f t="shared" si="73"/>
        <v>48</v>
      </c>
      <c r="K75" s="44">
        <f t="shared" si="73"/>
        <v>48028</v>
      </c>
      <c r="L75" s="44">
        <f t="shared" si="73"/>
        <v>960</v>
      </c>
      <c r="M75" s="44">
        <f t="shared" si="73"/>
        <v>959.88814060572622</v>
      </c>
      <c r="N75" s="44">
        <f t="shared" si="73"/>
        <v>8000</v>
      </c>
      <c r="O75" s="44">
        <f t="shared" si="73"/>
        <v>16</v>
      </c>
      <c r="P75" s="44">
        <f t="shared" si="73"/>
        <v>16014</v>
      </c>
      <c r="Q75" s="44">
        <f t="shared" si="73"/>
        <v>320</v>
      </c>
      <c r="R75" s="44">
        <f t="shared" si="73"/>
        <v>320.27999999999997</v>
      </c>
      <c r="S75" s="44">
        <f t="shared" si="73"/>
        <v>8000</v>
      </c>
      <c r="T75" s="44">
        <f t="shared" si="73"/>
        <v>16</v>
      </c>
      <c r="U75" s="44">
        <f t="shared" si="73"/>
        <v>16014</v>
      </c>
      <c r="V75" s="44">
        <f t="shared" si="73"/>
        <v>320</v>
      </c>
      <c r="W75" s="44">
        <f t="shared" si="73"/>
        <v>320.27999999999997</v>
      </c>
      <c r="X75" s="44">
        <f t="shared" si="73"/>
        <v>16</v>
      </c>
      <c r="Y75" s="44">
        <f t="shared" si="73"/>
        <v>16000</v>
      </c>
      <c r="Z75" s="44">
        <f t="shared" si="73"/>
        <v>320</v>
      </c>
      <c r="AA75" s="44">
        <f t="shared" si="73"/>
        <v>320</v>
      </c>
      <c r="AB75" s="44">
        <f t="shared" si="73"/>
        <v>8000</v>
      </c>
      <c r="AC75" s="44">
        <f t="shared" si="73"/>
        <v>16</v>
      </c>
      <c r="AD75" s="44">
        <f t="shared" si="73"/>
        <v>16014</v>
      </c>
      <c r="AE75" s="44">
        <f t="shared" si="73"/>
        <v>320</v>
      </c>
      <c r="AF75" s="44">
        <f t="shared" si="73"/>
        <v>320.27999999999997</v>
      </c>
      <c r="AG75" s="44">
        <f t="shared" si="73"/>
        <v>8000</v>
      </c>
      <c r="AH75" s="44">
        <f t="shared" si="73"/>
        <v>16</v>
      </c>
      <c r="AI75" s="44">
        <f t="shared" si="73"/>
        <v>16014</v>
      </c>
      <c r="AJ75" s="44">
        <f t="shared" si="73"/>
        <v>320</v>
      </c>
      <c r="AK75" s="44">
        <f t="shared" si="73"/>
        <v>320.27999999999997</v>
      </c>
    </row>
    <row r="76" spans="1:37" s="43" customFormat="1">
      <c r="A76" s="42" t="s">
        <v>555</v>
      </c>
      <c r="B76" s="42"/>
      <c r="C76" s="42"/>
      <c r="D76" s="42"/>
      <c r="E76" s="42"/>
      <c r="F76" s="42"/>
      <c r="G76" s="44">
        <f>G30</f>
        <v>4000</v>
      </c>
      <c r="H76" s="44">
        <f t="shared" ref="H76:AK76" si="74">H30</f>
        <v>40</v>
      </c>
      <c r="I76" s="44">
        <f t="shared" si="74"/>
        <v>40028</v>
      </c>
      <c r="J76" s="44">
        <f t="shared" si="74"/>
        <v>24</v>
      </c>
      <c r="K76" s="44">
        <f t="shared" si="74"/>
        <v>24014</v>
      </c>
      <c r="L76" s="44">
        <f t="shared" si="74"/>
        <v>480</v>
      </c>
      <c r="M76" s="44">
        <f t="shared" si="74"/>
        <v>479.94407030286311</v>
      </c>
      <c r="N76" s="44">
        <f t="shared" si="74"/>
        <v>4000</v>
      </c>
      <c r="O76" s="44">
        <f t="shared" si="74"/>
        <v>8</v>
      </c>
      <c r="P76" s="44">
        <f t="shared" si="74"/>
        <v>8007</v>
      </c>
      <c r="Q76" s="44">
        <f t="shared" si="74"/>
        <v>160</v>
      </c>
      <c r="R76" s="44">
        <f t="shared" si="74"/>
        <v>160.13999999999999</v>
      </c>
      <c r="S76" s="44">
        <f t="shared" si="74"/>
        <v>4000</v>
      </c>
      <c r="T76" s="44">
        <f t="shared" si="74"/>
        <v>8</v>
      </c>
      <c r="U76" s="44">
        <f t="shared" si="74"/>
        <v>8007</v>
      </c>
      <c r="V76" s="44">
        <f t="shared" si="74"/>
        <v>160</v>
      </c>
      <c r="W76" s="44">
        <f t="shared" si="74"/>
        <v>160.13999999999999</v>
      </c>
      <c r="X76" s="44">
        <f t="shared" si="74"/>
        <v>8</v>
      </c>
      <c r="Y76" s="44">
        <f t="shared" si="74"/>
        <v>8000</v>
      </c>
      <c r="Z76" s="44">
        <f t="shared" si="74"/>
        <v>160</v>
      </c>
      <c r="AA76" s="44">
        <f t="shared" si="74"/>
        <v>160</v>
      </c>
      <c r="AB76" s="44">
        <f t="shared" si="74"/>
        <v>4000</v>
      </c>
      <c r="AC76" s="44">
        <f t="shared" si="74"/>
        <v>8</v>
      </c>
      <c r="AD76" s="44">
        <f t="shared" si="74"/>
        <v>8007</v>
      </c>
      <c r="AE76" s="44">
        <f t="shared" si="74"/>
        <v>160</v>
      </c>
      <c r="AF76" s="44">
        <f t="shared" si="74"/>
        <v>160.13999999999999</v>
      </c>
      <c r="AG76" s="44">
        <f t="shared" si="74"/>
        <v>4000</v>
      </c>
      <c r="AH76" s="44">
        <f t="shared" si="74"/>
        <v>8</v>
      </c>
      <c r="AI76" s="44">
        <f t="shared" si="74"/>
        <v>8007</v>
      </c>
      <c r="AJ76" s="44">
        <f t="shared" si="74"/>
        <v>160</v>
      </c>
      <c r="AK76" s="44">
        <f t="shared" si="74"/>
        <v>160.13999999999999</v>
      </c>
    </row>
    <row r="77" spans="1:37" s="43" customFormat="1">
      <c r="A77" s="42" t="s">
        <v>556</v>
      </c>
      <c r="B77" s="42"/>
      <c r="C77" s="42"/>
      <c r="D77" s="42"/>
      <c r="E77" s="42"/>
      <c r="F77" s="42"/>
      <c r="G77" s="44">
        <f>G62</f>
        <v>4000</v>
      </c>
      <c r="H77" s="44">
        <f t="shared" ref="H77:AK77" si="75">H62</f>
        <v>40</v>
      </c>
      <c r="I77" s="44">
        <f t="shared" si="75"/>
        <v>40028</v>
      </c>
      <c r="J77" s="44">
        <f t="shared" si="75"/>
        <v>24</v>
      </c>
      <c r="K77" s="44">
        <f t="shared" si="75"/>
        <v>24014</v>
      </c>
      <c r="L77" s="44">
        <f t="shared" si="75"/>
        <v>480</v>
      </c>
      <c r="M77" s="44">
        <f t="shared" si="75"/>
        <v>479.94407030286311</v>
      </c>
      <c r="N77" s="44">
        <f t="shared" si="75"/>
        <v>4000</v>
      </c>
      <c r="O77" s="44">
        <f t="shared" si="75"/>
        <v>8</v>
      </c>
      <c r="P77" s="44">
        <f t="shared" si="75"/>
        <v>8007</v>
      </c>
      <c r="Q77" s="44">
        <f t="shared" si="75"/>
        <v>160</v>
      </c>
      <c r="R77" s="44">
        <f t="shared" si="75"/>
        <v>160.13999999999999</v>
      </c>
      <c r="S77" s="44">
        <f t="shared" si="75"/>
        <v>4000</v>
      </c>
      <c r="T77" s="44">
        <f t="shared" si="75"/>
        <v>8</v>
      </c>
      <c r="U77" s="44">
        <f t="shared" si="75"/>
        <v>8007</v>
      </c>
      <c r="V77" s="44">
        <f t="shared" si="75"/>
        <v>160</v>
      </c>
      <c r="W77" s="44">
        <f t="shared" si="75"/>
        <v>160.13999999999999</v>
      </c>
      <c r="X77" s="44">
        <f t="shared" si="75"/>
        <v>8</v>
      </c>
      <c r="Y77" s="44">
        <f t="shared" si="75"/>
        <v>8000</v>
      </c>
      <c r="Z77" s="44">
        <f t="shared" si="75"/>
        <v>160</v>
      </c>
      <c r="AA77" s="44">
        <f t="shared" si="75"/>
        <v>160</v>
      </c>
      <c r="AB77" s="44">
        <f t="shared" si="75"/>
        <v>4000</v>
      </c>
      <c r="AC77" s="44">
        <f t="shared" si="75"/>
        <v>8</v>
      </c>
      <c r="AD77" s="44">
        <f t="shared" si="75"/>
        <v>8007</v>
      </c>
      <c r="AE77" s="44">
        <f t="shared" si="75"/>
        <v>160</v>
      </c>
      <c r="AF77" s="44">
        <f t="shared" si="75"/>
        <v>160.13999999999999</v>
      </c>
      <c r="AG77" s="44">
        <f t="shared" si="75"/>
        <v>4000</v>
      </c>
      <c r="AH77" s="44">
        <f t="shared" si="75"/>
        <v>8</v>
      </c>
      <c r="AI77" s="44">
        <f t="shared" si="75"/>
        <v>8007</v>
      </c>
      <c r="AJ77" s="44">
        <f t="shared" si="75"/>
        <v>160</v>
      </c>
      <c r="AK77" s="44">
        <f t="shared" si="75"/>
        <v>160.13999999999999</v>
      </c>
    </row>
    <row r="78" spans="1:37" s="43" customFormat="1">
      <c r="A78" s="42" t="s">
        <v>557</v>
      </c>
      <c r="B78" s="42"/>
      <c r="C78" s="42"/>
      <c r="D78" s="42"/>
      <c r="E78" s="42"/>
      <c r="F78" s="42"/>
      <c r="G78" s="44">
        <f>G76+G77</f>
        <v>8000</v>
      </c>
      <c r="H78" s="44">
        <f t="shared" ref="H78:AK78" si="76">H76+H77</f>
        <v>80</v>
      </c>
      <c r="I78" s="44">
        <f t="shared" si="76"/>
        <v>80056</v>
      </c>
      <c r="J78" s="44">
        <f t="shared" si="76"/>
        <v>48</v>
      </c>
      <c r="K78" s="44">
        <f t="shared" si="76"/>
        <v>48028</v>
      </c>
      <c r="L78" s="44">
        <f t="shared" si="76"/>
        <v>960</v>
      </c>
      <c r="M78" s="44">
        <f t="shared" si="76"/>
        <v>959.88814060572622</v>
      </c>
      <c r="N78" s="44">
        <f t="shared" si="76"/>
        <v>8000</v>
      </c>
      <c r="O78" s="44">
        <f t="shared" si="76"/>
        <v>16</v>
      </c>
      <c r="P78" s="44">
        <f t="shared" si="76"/>
        <v>16014</v>
      </c>
      <c r="Q78" s="44">
        <f t="shared" si="76"/>
        <v>320</v>
      </c>
      <c r="R78" s="44">
        <f t="shared" si="76"/>
        <v>320.27999999999997</v>
      </c>
      <c r="S78" s="44">
        <f t="shared" si="76"/>
        <v>8000</v>
      </c>
      <c r="T78" s="44">
        <f t="shared" si="76"/>
        <v>16</v>
      </c>
      <c r="U78" s="44">
        <f t="shared" si="76"/>
        <v>16014</v>
      </c>
      <c r="V78" s="44">
        <f t="shared" si="76"/>
        <v>320</v>
      </c>
      <c r="W78" s="44">
        <f t="shared" si="76"/>
        <v>320.27999999999997</v>
      </c>
      <c r="X78" s="44">
        <f t="shared" si="76"/>
        <v>16</v>
      </c>
      <c r="Y78" s="44">
        <f t="shared" si="76"/>
        <v>16000</v>
      </c>
      <c r="Z78" s="44">
        <f t="shared" si="76"/>
        <v>320</v>
      </c>
      <c r="AA78" s="44">
        <f t="shared" si="76"/>
        <v>320</v>
      </c>
      <c r="AB78" s="44">
        <f t="shared" si="76"/>
        <v>8000</v>
      </c>
      <c r="AC78" s="44">
        <f t="shared" si="76"/>
        <v>16</v>
      </c>
      <c r="AD78" s="44">
        <f t="shared" si="76"/>
        <v>16014</v>
      </c>
      <c r="AE78" s="44">
        <f t="shared" si="76"/>
        <v>320</v>
      </c>
      <c r="AF78" s="44">
        <f t="shared" si="76"/>
        <v>320.27999999999997</v>
      </c>
      <c r="AG78" s="44">
        <f t="shared" si="76"/>
        <v>8000</v>
      </c>
      <c r="AH78" s="44">
        <f t="shared" si="76"/>
        <v>16</v>
      </c>
      <c r="AI78" s="44">
        <f t="shared" si="76"/>
        <v>16014</v>
      </c>
      <c r="AJ78" s="44">
        <f t="shared" si="76"/>
        <v>320</v>
      </c>
      <c r="AK78" s="44">
        <f t="shared" si="76"/>
        <v>320.27999999999997</v>
      </c>
    </row>
    <row r="80" spans="1:37">
      <c r="A80" s="38" t="s">
        <v>838</v>
      </c>
    </row>
    <row r="81" spans="1:46" s="47" customFormat="1">
      <c r="A81" s="46"/>
      <c r="B81" s="46"/>
      <c r="C81" s="46"/>
      <c r="D81" s="46"/>
      <c r="E81" s="46"/>
      <c r="F81" s="46"/>
    </row>
    <row r="84" spans="1:46">
      <c r="A84" s="35" t="s">
        <v>777</v>
      </c>
    </row>
    <row r="86" spans="1:46">
      <c r="A86" s="127" t="s">
        <v>559</v>
      </c>
      <c r="J86" s="28" t="s">
        <v>560</v>
      </c>
      <c r="K86" s="28" t="s">
        <v>560</v>
      </c>
      <c r="L86" s="28" t="s">
        <v>560</v>
      </c>
      <c r="M86" s="28" t="s">
        <v>560</v>
      </c>
      <c r="N86" s="28" t="s">
        <v>560</v>
      </c>
      <c r="O86" s="28" t="s">
        <v>560</v>
      </c>
      <c r="P86" s="28" t="s">
        <v>561</v>
      </c>
      <c r="Q86" s="28" t="s">
        <v>561</v>
      </c>
      <c r="R86" s="28" t="s">
        <v>561</v>
      </c>
      <c r="S86" s="28" t="s">
        <v>561</v>
      </c>
      <c r="T86" s="28" t="s">
        <v>561</v>
      </c>
      <c r="U86" s="28" t="s">
        <v>561</v>
      </c>
      <c r="V86" s="28" t="s">
        <v>561</v>
      </c>
      <c r="W86" s="28" t="s">
        <v>561</v>
      </c>
      <c r="X86" s="28" t="s">
        <v>561</v>
      </c>
      <c r="Y86" s="28" t="s">
        <v>561</v>
      </c>
      <c r="Z86" s="28" t="s">
        <v>561</v>
      </c>
      <c r="AA86" s="28" t="s">
        <v>561</v>
      </c>
      <c r="AB86" s="28" t="s">
        <v>561</v>
      </c>
      <c r="AC86" s="28" t="s">
        <v>561</v>
      </c>
      <c r="AD86" s="28" t="s">
        <v>562</v>
      </c>
      <c r="AE86" s="28" t="s">
        <v>562</v>
      </c>
      <c r="AF86" s="28" t="s">
        <v>562</v>
      </c>
      <c r="AG86" s="28" t="s">
        <v>562</v>
      </c>
      <c r="AH86" s="28" t="s">
        <v>562</v>
      </c>
      <c r="AI86" s="28" t="s">
        <v>562</v>
      </c>
      <c r="AJ86" s="28" t="s">
        <v>562</v>
      </c>
      <c r="AK86" s="28" t="s">
        <v>562</v>
      </c>
      <c r="AL86" s="28" t="s">
        <v>562</v>
      </c>
      <c r="AM86" s="28" t="s">
        <v>562</v>
      </c>
    </row>
    <row r="87" spans="1:46">
      <c r="A87" s="127" t="s">
        <v>563</v>
      </c>
      <c r="P87" s="128" t="s">
        <v>564</v>
      </c>
      <c r="Q87" s="128" t="s">
        <v>564</v>
      </c>
      <c r="R87" s="128" t="s">
        <v>565</v>
      </c>
      <c r="S87" s="128" t="s">
        <v>565</v>
      </c>
      <c r="T87" s="128" t="s">
        <v>565</v>
      </c>
      <c r="U87" s="129" t="s">
        <v>565</v>
      </c>
      <c r="V87" s="129" t="s">
        <v>565</v>
      </c>
      <c r="W87" s="129" t="s">
        <v>565</v>
      </c>
      <c r="X87" s="129" t="s">
        <v>565</v>
      </c>
      <c r="Y87" s="129" t="s">
        <v>565</v>
      </c>
      <c r="Z87" s="130" t="s">
        <v>565</v>
      </c>
      <c r="AA87" s="130" t="s">
        <v>565</v>
      </c>
      <c r="AB87" s="130" t="s">
        <v>565</v>
      </c>
      <c r="AC87" s="130" t="s">
        <v>565</v>
      </c>
      <c r="AD87" s="131" t="s">
        <v>566</v>
      </c>
      <c r="AE87" s="131" t="s">
        <v>566</v>
      </c>
      <c r="AF87" s="131" t="s">
        <v>566</v>
      </c>
      <c r="AG87" s="131" t="s">
        <v>566</v>
      </c>
      <c r="AH87" s="131" t="s">
        <v>566</v>
      </c>
      <c r="AI87" s="132" t="s">
        <v>567</v>
      </c>
      <c r="AJ87" s="132" t="s">
        <v>567</v>
      </c>
      <c r="AK87" s="132" t="s">
        <v>567</v>
      </c>
      <c r="AL87" s="132" t="s">
        <v>567</v>
      </c>
      <c r="AM87" s="132" t="s">
        <v>567</v>
      </c>
    </row>
    <row r="88" spans="1:46">
      <c r="A88" s="127"/>
      <c r="B88" s="133"/>
      <c r="C88" s="133"/>
      <c r="D88" s="133"/>
      <c r="E88" s="133"/>
      <c r="H88" s="134" t="s">
        <v>568</v>
      </c>
      <c r="I88" s="134" t="s">
        <v>568</v>
      </c>
      <c r="J88" s="134" t="s">
        <v>568</v>
      </c>
      <c r="K88" s="134" t="s">
        <v>568</v>
      </c>
      <c r="L88" s="134" t="s">
        <v>568</v>
      </c>
      <c r="M88" s="134" t="s">
        <v>568</v>
      </c>
      <c r="N88" s="128" t="s">
        <v>569</v>
      </c>
      <c r="O88" s="128" t="s">
        <v>569</v>
      </c>
      <c r="P88" s="128" t="s">
        <v>569</v>
      </c>
      <c r="Q88" s="128" t="s">
        <v>569</v>
      </c>
      <c r="R88" s="128" t="s">
        <v>569</v>
      </c>
      <c r="S88" s="129" t="s">
        <v>570</v>
      </c>
      <c r="T88" s="129" t="s">
        <v>570</v>
      </c>
      <c r="U88" s="129" t="s">
        <v>570</v>
      </c>
      <c r="V88" s="129" t="s">
        <v>570</v>
      </c>
      <c r="W88" s="129" t="s">
        <v>570</v>
      </c>
      <c r="X88" s="130" t="s">
        <v>571</v>
      </c>
      <c r="Y88" s="130" t="s">
        <v>571</v>
      </c>
      <c r="Z88" s="130" t="s">
        <v>571</v>
      </c>
      <c r="AA88" s="130" t="s">
        <v>571</v>
      </c>
      <c r="AB88" s="131" t="s">
        <v>569</v>
      </c>
      <c r="AC88" s="131" t="s">
        <v>569</v>
      </c>
      <c r="AD88" s="131" t="s">
        <v>569</v>
      </c>
      <c r="AE88" s="131" t="s">
        <v>569</v>
      </c>
      <c r="AF88" s="131" t="s">
        <v>569</v>
      </c>
      <c r="AG88" s="132" t="s">
        <v>572</v>
      </c>
      <c r="AH88" s="132" t="s">
        <v>572</v>
      </c>
      <c r="AI88" s="132" t="s">
        <v>572</v>
      </c>
      <c r="AJ88" s="132" t="s">
        <v>572</v>
      </c>
      <c r="AK88" s="132" t="s">
        <v>572</v>
      </c>
    </row>
    <row r="89" spans="1:46">
      <c r="A89" s="127">
        <v>1</v>
      </c>
      <c r="B89" s="127">
        <v>2</v>
      </c>
      <c r="C89" s="127">
        <v>3</v>
      </c>
      <c r="D89" s="127">
        <v>4</v>
      </c>
      <c r="E89" s="127">
        <v>5</v>
      </c>
      <c r="F89" s="127">
        <v>6</v>
      </c>
      <c r="G89" s="135" t="s">
        <v>573</v>
      </c>
      <c r="H89" s="136">
        <v>10</v>
      </c>
      <c r="I89" s="136">
        <v>11</v>
      </c>
      <c r="J89" s="137">
        <v>12</v>
      </c>
      <c r="K89" s="137">
        <v>13</v>
      </c>
      <c r="L89" s="135" t="s">
        <v>574</v>
      </c>
      <c r="M89" s="135" t="s">
        <v>575</v>
      </c>
      <c r="N89" s="137">
        <v>16</v>
      </c>
      <c r="O89" s="137">
        <v>17</v>
      </c>
      <c r="P89" s="137">
        <v>18</v>
      </c>
      <c r="Q89" s="135" t="s">
        <v>576</v>
      </c>
      <c r="R89" s="135" t="s">
        <v>577</v>
      </c>
      <c r="S89" s="137">
        <v>21</v>
      </c>
      <c r="T89" s="137">
        <v>22</v>
      </c>
      <c r="U89" s="137">
        <v>23</v>
      </c>
      <c r="V89" s="135" t="s">
        <v>578</v>
      </c>
      <c r="W89" s="135" t="s">
        <v>579</v>
      </c>
      <c r="X89" s="137">
        <v>36</v>
      </c>
      <c r="Y89" s="137">
        <v>37</v>
      </c>
      <c r="Z89" s="135" t="s">
        <v>580</v>
      </c>
      <c r="AA89" s="135" t="s">
        <v>581</v>
      </c>
      <c r="AB89" s="137">
        <v>26</v>
      </c>
      <c r="AC89" s="137">
        <v>27</v>
      </c>
      <c r="AD89" s="137">
        <v>28</v>
      </c>
      <c r="AE89" s="135" t="s">
        <v>582</v>
      </c>
      <c r="AF89" s="135" t="s">
        <v>583</v>
      </c>
      <c r="AG89" s="137">
        <v>31</v>
      </c>
      <c r="AH89" s="137">
        <v>32</v>
      </c>
      <c r="AI89" s="137">
        <v>33</v>
      </c>
      <c r="AJ89" s="135" t="s">
        <v>584</v>
      </c>
      <c r="AK89" s="135" t="s">
        <v>585</v>
      </c>
    </row>
    <row r="90" spans="1:46" ht="42">
      <c r="A90" s="138" t="s">
        <v>347</v>
      </c>
      <c r="B90" s="139" t="s">
        <v>467</v>
      </c>
      <c r="C90" s="139" t="s">
        <v>468</v>
      </c>
      <c r="D90" s="139" t="s">
        <v>127</v>
      </c>
      <c r="E90" s="139" t="s">
        <v>70</v>
      </c>
      <c r="F90" s="139" t="s">
        <v>406</v>
      </c>
      <c r="G90" s="140" t="s">
        <v>479</v>
      </c>
      <c r="H90" s="141" t="s">
        <v>480</v>
      </c>
      <c r="I90" s="141" t="s">
        <v>481</v>
      </c>
      <c r="J90" s="141" t="s">
        <v>482</v>
      </c>
      <c r="K90" s="141" t="s">
        <v>483</v>
      </c>
      <c r="L90" s="141" t="s">
        <v>484</v>
      </c>
      <c r="M90" s="141" t="s">
        <v>485</v>
      </c>
      <c r="N90" s="142" t="s">
        <v>486</v>
      </c>
      <c r="O90" s="142" t="s">
        <v>487</v>
      </c>
      <c r="P90" s="142" t="s">
        <v>488</v>
      </c>
      <c r="Q90" s="142" t="s">
        <v>489</v>
      </c>
      <c r="R90" s="142" t="s">
        <v>490</v>
      </c>
      <c r="S90" s="143" t="s">
        <v>491</v>
      </c>
      <c r="T90" s="143" t="s">
        <v>492</v>
      </c>
      <c r="U90" s="143" t="s">
        <v>493</v>
      </c>
      <c r="V90" s="143" t="s">
        <v>494</v>
      </c>
      <c r="W90" s="143" t="s">
        <v>495</v>
      </c>
      <c r="X90" s="144" t="s">
        <v>496</v>
      </c>
      <c r="Y90" s="144" t="s">
        <v>497</v>
      </c>
      <c r="Z90" s="144" t="s">
        <v>498</v>
      </c>
      <c r="AA90" s="144" t="s">
        <v>499</v>
      </c>
      <c r="AB90" s="145" t="s">
        <v>500</v>
      </c>
      <c r="AC90" s="145" t="s">
        <v>501</v>
      </c>
      <c r="AD90" s="145" t="s">
        <v>502</v>
      </c>
      <c r="AE90" s="145" t="s">
        <v>503</v>
      </c>
      <c r="AF90" s="145" t="s">
        <v>504</v>
      </c>
      <c r="AG90" s="146" t="s">
        <v>505</v>
      </c>
      <c r="AH90" s="146" t="s">
        <v>506</v>
      </c>
      <c r="AI90" s="146" t="s">
        <v>507</v>
      </c>
      <c r="AJ90" s="146" t="s">
        <v>508</v>
      </c>
      <c r="AK90" s="146" t="s">
        <v>509</v>
      </c>
    </row>
    <row r="91" spans="1:46">
      <c r="A91" s="138" t="s">
        <v>408</v>
      </c>
      <c r="B91" s="139" t="s">
        <v>510</v>
      </c>
      <c r="C91" s="139" t="s">
        <v>586</v>
      </c>
      <c r="D91" s="139" t="s">
        <v>586</v>
      </c>
      <c r="E91" s="139" t="s">
        <v>411</v>
      </c>
      <c r="F91" s="139">
        <v>54079095</v>
      </c>
      <c r="G91" s="147">
        <v>500</v>
      </c>
      <c r="H91" s="141">
        <f>O91+T91+X91+AC91+AH91</f>
        <v>5</v>
      </c>
      <c r="I91" s="148">
        <f>P91+U91+Y91+AD91+AI91</f>
        <v>5000</v>
      </c>
      <c r="J91" s="141">
        <f>O91+T91+X91</f>
        <v>3</v>
      </c>
      <c r="K91" s="149">
        <f>P91+U91+Y91</f>
        <v>3000</v>
      </c>
      <c r="L91" s="148">
        <f>J91/H91*100</f>
        <v>60</v>
      </c>
      <c r="M91" s="148">
        <f>K91/I91*100</f>
        <v>60</v>
      </c>
      <c r="N91" s="150">
        <v>500</v>
      </c>
      <c r="O91" s="142">
        <v>1</v>
      </c>
      <c r="P91" s="151">
        <v>1000</v>
      </c>
      <c r="Q91" s="152">
        <f>O91/$H$91*100</f>
        <v>20</v>
      </c>
      <c r="R91" s="153">
        <f>P91/$I$91*100</f>
        <v>20</v>
      </c>
      <c r="S91" s="154">
        <v>500</v>
      </c>
      <c r="T91" s="143">
        <v>1</v>
      </c>
      <c r="U91" s="155">
        <v>1000</v>
      </c>
      <c r="V91" s="156">
        <f>T91/$H$91*100</f>
        <v>20</v>
      </c>
      <c r="W91" s="156">
        <f>U91/$I$91*100</f>
        <v>20</v>
      </c>
      <c r="X91" s="157">
        <v>1</v>
      </c>
      <c r="Y91" s="158">
        <v>1000</v>
      </c>
      <c r="Z91" s="159">
        <f>X91/$H$91*100</f>
        <v>20</v>
      </c>
      <c r="AA91" s="160">
        <f>Y91/$I$91*100</f>
        <v>20</v>
      </c>
      <c r="AB91" s="161">
        <v>500</v>
      </c>
      <c r="AC91" s="145">
        <v>1</v>
      </c>
      <c r="AD91" s="162">
        <v>1000</v>
      </c>
      <c r="AE91" s="163">
        <f>AC91/$H$91*100</f>
        <v>20</v>
      </c>
      <c r="AF91" s="164">
        <f>AD91/$I$91*100</f>
        <v>20</v>
      </c>
      <c r="AG91" s="165">
        <v>500</v>
      </c>
      <c r="AH91" s="146">
        <v>1</v>
      </c>
      <c r="AI91" s="166">
        <v>1000</v>
      </c>
      <c r="AJ91" s="167">
        <f>AH91/$H$91*100</f>
        <v>20</v>
      </c>
      <c r="AK91" s="167">
        <f>AI91/$I$91*100</f>
        <v>20</v>
      </c>
    </row>
    <row r="92" spans="1:46">
      <c r="A92" s="168"/>
      <c r="B92" s="62"/>
      <c r="C92" s="62"/>
      <c r="D92" s="62"/>
      <c r="E92" s="62"/>
      <c r="F92" s="62"/>
      <c r="G92" s="504" t="s">
        <v>587</v>
      </c>
      <c r="H92" s="169"/>
      <c r="I92" s="170"/>
      <c r="J92" s="169"/>
      <c r="K92" s="170"/>
      <c r="L92" s="171"/>
      <c r="M92" s="171"/>
      <c r="N92" s="506" t="s">
        <v>588</v>
      </c>
      <c r="O92" s="169"/>
      <c r="P92" s="172"/>
      <c r="Q92" s="173"/>
      <c r="R92" s="174"/>
      <c r="S92" s="508" t="s">
        <v>588</v>
      </c>
      <c r="T92" s="169"/>
      <c r="U92" s="169"/>
      <c r="V92" s="171"/>
      <c r="W92" s="169"/>
      <c r="X92" s="169"/>
      <c r="Y92" s="169"/>
      <c r="Z92" s="171"/>
      <c r="AA92" s="169"/>
      <c r="AB92" s="510" t="s">
        <v>588</v>
      </c>
      <c r="AC92" s="169"/>
      <c r="AD92" s="169"/>
      <c r="AE92" s="171"/>
      <c r="AF92" s="169"/>
      <c r="AG92" s="501" t="s">
        <v>588</v>
      </c>
      <c r="AH92" s="169"/>
      <c r="AI92" s="169"/>
      <c r="AJ92" s="171"/>
      <c r="AK92" s="169"/>
      <c r="AL92" s="69"/>
      <c r="AM92" s="69"/>
      <c r="AN92" s="69"/>
      <c r="AO92" s="69"/>
      <c r="AP92" s="69"/>
      <c r="AQ92" s="169"/>
      <c r="AR92" s="171"/>
      <c r="AS92" s="169"/>
      <c r="AT92" s="169"/>
    </row>
    <row r="93" spans="1:46">
      <c r="A93" s="66"/>
      <c r="B93" s="175"/>
      <c r="C93" s="175"/>
      <c r="D93" s="175"/>
      <c r="E93" s="175"/>
      <c r="F93" s="175"/>
      <c r="G93" s="505"/>
      <c r="H93" s="176"/>
      <c r="I93" s="176"/>
      <c r="J93" s="176"/>
      <c r="K93" s="176"/>
      <c r="L93" s="176"/>
      <c r="M93" s="176"/>
      <c r="N93" s="507"/>
      <c r="O93" s="176" t="s">
        <v>589</v>
      </c>
      <c r="P93" s="176"/>
      <c r="Q93" s="176"/>
      <c r="R93" s="176"/>
      <c r="S93" s="509"/>
      <c r="T93" s="176" t="s">
        <v>590</v>
      </c>
      <c r="U93" s="176"/>
      <c r="V93" s="176"/>
      <c r="W93" s="176"/>
      <c r="X93" s="176" t="s">
        <v>591</v>
      </c>
      <c r="Y93" s="176"/>
      <c r="Z93" s="176"/>
      <c r="AA93" s="176"/>
      <c r="AB93" s="511"/>
      <c r="AC93" s="176" t="s">
        <v>592</v>
      </c>
      <c r="AD93" s="176"/>
      <c r="AE93" s="176"/>
      <c r="AF93" s="176"/>
      <c r="AG93" s="502"/>
      <c r="AH93" s="176" t="s">
        <v>593</v>
      </c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</row>
    <row r="94" spans="1:46">
      <c r="D94" s="28"/>
      <c r="E94" s="28"/>
      <c r="F94" s="28"/>
    </row>
    <row r="95" spans="1:46">
      <c r="D95" s="28"/>
      <c r="E95" s="28"/>
      <c r="F95" s="28"/>
    </row>
    <row r="96" spans="1:46">
      <c r="A96" s="84" t="s">
        <v>340</v>
      </c>
      <c r="B96" s="84" t="s">
        <v>368</v>
      </c>
      <c r="C96" s="84" t="s">
        <v>369</v>
      </c>
      <c r="D96" s="84" t="s">
        <v>795</v>
      </c>
      <c r="E96" s="26" t="s">
        <v>969</v>
      </c>
      <c r="F96" s="28"/>
    </row>
    <row r="97" spans="1:6" ht="105">
      <c r="A97" s="108" t="s">
        <v>370</v>
      </c>
      <c r="B97" s="32" t="s">
        <v>594</v>
      </c>
      <c r="C97" s="78" t="s">
        <v>399</v>
      </c>
      <c r="D97" s="582" t="s">
        <v>787</v>
      </c>
      <c r="E97" s="26"/>
      <c r="F97" s="28"/>
    </row>
    <row r="98" spans="1:6">
      <c r="A98" s="108" t="s">
        <v>371</v>
      </c>
      <c r="B98" s="32" t="s">
        <v>467</v>
      </c>
      <c r="C98" s="32" t="s">
        <v>469</v>
      </c>
      <c r="D98" s="16" t="s">
        <v>146</v>
      </c>
      <c r="E98" s="16" t="s">
        <v>967</v>
      </c>
      <c r="F98" s="28"/>
    </row>
    <row r="99" spans="1:6">
      <c r="A99" s="108" t="s">
        <v>372</v>
      </c>
      <c r="B99" s="32" t="s">
        <v>468</v>
      </c>
      <c r="C99" s="32" t="s">
        <v>470</v>
      </c>
      <c r="D99" s="16" t="s">
        <v>146</v>
      </c>
      <c r="E99" s="16" t="s">
        <v>968</v>
      </c>
      <c r="F99" s="28"/>
    </row>
    <row r="100" spans="1:6">
      <c r="A100" s="108" t="s">
        <v>373</v>
      </c>
      <c r="B100" s="32" t="s">
        <v>595</v>
      </c>
      <c r="C100" s="32" t="s">
        <v>138</v>
      </c>
      <c r="D100" s="16" t="s">
        <v>146</v>
      </c>
      <c r="E100" s="26" t="s">
        <v>852</v>
      </c>
      <c r="F100" s="28"/>
    </row>
    <row r="101" spans="1:6" ht="42">
      <c r="A101" s="108" t="s">
        <v>374</v>
      </c>
      <c r="B101" s="32" t="s">
        <v>347</v>
      </c>
      <c r="C101" s="32" t="s">
        <v>418</v>
      </c>
      <c r="D101" s="32" t="s">
        <v>786</v>
      </c>
      <c r="E101" s="26" t="s">
        <v>837</v>
      </c>
      <c r="F101" s="28"/>
    </row>
    <row r="102" spans="1:6" ht="42">
      <c r="A102" s="108" t="s">
        <v>375</v>
      </c>
      <c r="B102" s="32" t="s">
        <v>70</v>
      </c>
      <c r="C102" s="32" t="s">
        <v>139</v>
      </c>
      <c r="D102" s="32" t="s">
        <v>961</v>
      </c>
      <c r="E102" s="178" t="s">
        <v>986</v>
      </c>
      <c r="F102" s="28"/>
    </row>
    <row r="103" spans="1:6" ht="84">
      <c r="A103" s="108" t="s">
        <v>376</v>
      </c>
      <c r="B103" s="32" t="s">
        <v>406</v>
      </c>
      <c r="C103" s="32" t="s">
        <v>398</v>
      </c>
      <c r="D103" s="32" t="s">
        <v>164</v>
      </c>
      <c r="E103" s="26" t="s">
        <v>970</v>
      </c>
      <c r="F103" s="28"/>
    </row>
    <row r="104" spans="1:6" ht="42">
      <c r="A104" s="108" t="s">
        <v>676</v>
      </c>
      <c r="B104" s="32" t="s">
        <v>479</v>
      </c>
      <c r="C104" s="32" t="s">
        <v>596</v>
      </c>
      <c r="D104" s="32" t="s">
        <v>155</v>
      </c>
      <c r="E104" s="26" t="s">
        <v>973</v>
      </c>
      <c r="F104" s="28"/>
    </row>
    <row r="105" spans="1:6" ht="126">
      <c r="A105" s="108" t="s">
        <v>377</v>
      </c>
      <c r="B105" s="32" t="s">
        <v>480</v>
      </c>
      <c r="C105" s="32" t="s">
        <v>801</v>
      </c>
      <c r="D105" s="92" t="s">
        <v>853</v>
      </c>
      <c r="E105" s="26"/>
      <c r="F105" s="28"/>
    </row>
    <row r="106" spans="1:6" ht="126">
      <c r="A106" s="108" t="s">
        <v>379</v>
      </c>
      <c r="B106" s="32" t="s">
        <v>481</v>
      </c>
      <c r="C106" s="32" t="s">
        <v>802</v>
      </c>
      <c r="D106" s="19" t="s">
        <v>150</v>
      </c>
      <c r="E106" s="27"/>
      <c r="F106" s="28"/>
    </row>
    <row r="107" spans="1:6" ht="105">
      <c r="A107" s="108" t="s">
        <v>677</v>
      </c>
      <c r="B107" s="32" t="s">
        <v>482</v>
      </c>
      <c r="C107" s="32" t="s">
        <v>598</v>
      </c>
      <c r="D107" s="412" t="s">
        <v>971</v>
      </c>
      <c r="E107" s="413" t="s">
        <v>1042</v>
      </c>
      <c r="F107" s="28"/>
    </row>
    <row r="108" spans="1:6" ht="84">
      <c r="A108" s="108" t="s">
        <v>381</v>
      </c>
      <c r="B108" s="32" t="s">
        <v>483</v>
      </c>
      <c r="C108" s="32" t="s">
        <v>599</v>
      </c>
      <c r="D108" s="412" t="s">
        <v>972</v>
      </c>
      <c r="E108" s="413" t="s">
        <v>1004</v>
      </c>
      <c r="F108" s="28"/>
    </row>
    <row r="109" spans="1:6" ht="42">
      <c r="A109" s="108" t="s">
        <v>678</v>
      </c>
      <c r="B109" s="32" t="s">
        <v>484</v>
      </c>
      <c r="C109" s="32" t="s">
        <v>600</v>
      </c>
      <c r="D109" s="32"/>
      <c r="E109" s="26"/>
      <c r="F109" s="28"/>
    </row>
    <row r="110" spans="1:6" ht="42">
      <c r="A110" s="108" t="s">
        <v>382</v>
      </c>
      <c r="B110" s="32" t="s">
        <v>485</v>
      </c>
      <c r="C110" s="32" t="s">
        <v>601</v>
      </c>
      <c r="D110" s="32"/>
      <c r="E110" s="26"/>
      <c r="F110" s="28"/>
    </row>
    <row r="111" spans="1:6" ht="42">
      <c r="A111" s="108" t="s">
        <v>383</v>
      </c>
      <c r="B111" s="32" t="s">
        <v>486</v>
      </c>
      <c r="C111" s="32" t="s">
        <v>603</v>
      </c>
      <c r="D111" s="32" t="s">
        <v>155</v>
      </c>
      <c r="E111" s="26" t="s">
        <v>973</v>
      </c>
      <c r="F111" s="28"/>
    </row>
    <row r="112" spans="1:6" ht="42">
      <c r="A112" s="108" t="s">
        <v>384</v>
      </c>
      <c r="B112" s="32" t="s">
        <v>487</v>
      </c>
      <c r="C112" s="32" t="s">
        <v>604</v>
      </c>
      <c r="D112" s="32" t="s">
        <v>155</v>
      </c>
      <c r="E112" s="178" t="s">
        <v>981</v>
      </c>
      <c r="F112" s="28"/>
    </row>
    <row r="113" spans="1:6" ht="105">
      <c r="A113" s="108" t="s">
        <v>385</v>
      </c>
      <c r="B113" s="32" t="s">
        <v>488</v>
      </c>
      <c r="C113" s="32" t="s">
        <v>602</v>
      </c>
      <c r="D113" s="412" t="s">
        <v>972</v>
      </c>
      <c r="E113" s="413" t="s">
        <v>1005</v>
      </c>
      <c r="F113" s="28"/>
    </row>
    <row r="114" spans="1:6" ht="42">
      <c r="A114" s="108" t="s">
        <v>386</v>
      </c>
      <c r="B114" s="32" t="s">
        <v>489</v>
      </c>
      <c r="C114" s="178" t="s">
        <v>605</v>
      </c>
      <c r="D114" s="32"/>
      <c r="E114" s="26"/>
      <c r="F114" s="28"/>
    </row>
    <row r="115" spans="1:6" ht="42">
      <c r="A115" s="108" t="s">
        <v>387</v>
      </c>
      <c r="B115" s="32" t="s">
        <v>490</v>
      </c>
      <c r="C115" s="178" t="s">
        <v>606</v>
      </c>
      <c r="D115" s="32"/>
      <c r="E115" s="26"/>
      <c r="F115" s="28"/>
    </row>
    <row r="116" spans="1:6" ht="84">
      <c r="A116" s="108" t="s">
        <v>388</v>
      </c>
      <c r="B116" s="32" t="s">
        <v>491</v>
      </c>
      <c r="C116" s="32" t="s">
        <v>804</v>
      </c>
      <c r="D116" s="32" t="s">
        <v>155</v>
      </c>
      <c r="E116" s="178" t="s">
        <v>974</v>
      </c>
      <c r="F116" s="28"/>
    </row>
    <row r="117" spans="1:6" ht="84">
      <c r="A117" s="108" t="s">
        <v>389</v>
      </c>
      <c r="B117" s="32" t="s">
        <v>492</v>
      </c>
      <c r="C117" s="32" t="s">
        <v>803</v>
      </c>
      <c r="D117" s="32" t="s">
        <v>155</v>
      </c>
      <c r="E117" s="178" t="s">
        <v>974</v>
      </c>
      <c r="F117" s="28"/>
    </row>
    <row r="118" spans="1:6" ht="126">
      <c r="A118" s="108" t="s">
        <v>390</v>
      </c>
      <c r="B118" s="32" t="s">
        <v>493</v>
      </c>
      <c r="C118" s="32" t="s">
        <v>805</v>
      </c>
      <c r="D118" s="412" t="s">
        <v>972</v>
      </c>
      <c r="E118" s="413" t="s">
        <v>1006</v>
      </c>
      <c r="F118" s="28"/>
    </row>
    <row r="119" spans="1:6" ht="42">
      <c r="A119" s="108" t="s">
        <v>391</v>
      </c>
      <c r="B119" s="32" t="s">
        <v>494</v>
      </c>
      <c r="C119" s="178" t="s">
        <v>607</v>
      </c>
      <c r="D119" s="32"/>
      <c r="E119" s="26"/>
      <c r="F119" s="28"/>
    </row>
    <row r="120" spans="1:6" ht="42">
      <c r="A120" s="108" t="s">
        <v>392</v>
      </c>
      <c r="B120" s="32" t="s">
        <v>495</v>
      </c>
      <c r="C120" s="178" t="s">
        <v>796</v>
      </c>
      <c r="D120" s="32"/>
      <c r="E120" s="26"/>
      <c r="F120" s="28"/>
    </row>
    <row r="121" spans="1:6" ht="189">
      <c r="A121" s="108" t="s">
        <v>393</v>
      </c>
      <c r="B121" s="32" t="s">
        <v>496</v>
      </c>
      <c r="C121" s="32" t="s">
        <v>609</v>
      </c>
      <c r="D121" s="32" t="s">
        <v>975</v>
      </c>
      <c r="E121" s="178" t="s">
        <v>1043</v>
      </c>
      <c r="F121" s="28"/>
    </row>
    <row r="122" spans="1:6" ht="147">
      <c r="A122" s="108" t="s">
        <v>394</v>
      </c>
      <c r="B122" s="32" t="s">
        <v>497</v>
      </c>
      <c r="C122" s="32" t="s">
        <v>610</v>
      </c>
      <c r="D122" s="412" t="s">
        <v>972</v>
      </c>
      <c r="E122" s="178" t="s">
        <v>1007</v>
      </c>
      <c r="F122" s="28"/>
    </row>
    <row r="123" spans="1:6" ht="42">
      <c r="A123" s="108" t="s">
        <v>395</v>
      </c>
      <c r="B123" s="32" t="s">
        <v>498</v>
      </c>
      <c r="C123" s="178" t="s">
        <v>611</v>
      </c>
      <c r="D123" s="412"/>
      <c r="E123" s="413"/>
      <c r="F123" s="28"/>
    </row>
    <row r="124" spans="1:6" ht="42">
      <c r="A124" s="108" t="s">
        <v>396</v>
      </c>
      <c r="B124" s="32" t="s">
        <v>499</v>
      </c>
      <c r="C124" s="178" t="s">
        <v>608</v>
      </c>
      <c r="D124" s="32"/>
      <c r="E124" s="26"/>
      <c r="F124" s="28"/>
    </row>
    <row r="125" spans="1:6" ht="105">
      <c r="A125" s="108" t="s">
        <v>397</v>
      </c>
      <c r="B125" s="32" t="s">
        <v>500</v>
      </c>
      <c r="C125" s="32" t="s">
        <v>978</v>
      </c>
      <c r="D125" s="32" t="s">
        <v>155</v>
      </c>
      <c r="E125" s="178" t="s">
        <v>976</v>
      </c>
      <c r="F125" s="28"/>
    </row>
    <row r="126" spans="1:6" ht="105">
      <c r="A126" s="108" t="s">
        <v>680</v>
      </c>
      <c r="B126" s="32" t="s">
        <v>501</v>
      </c>
      <c r="C126" s="32" t="s">
        <v>979</v>
      </c>
      <c r="D126" s="32" t="s">
        <v>975</v>
      </c>
      <c r="E126" s="178" t="s">
        <v>976</v>
      </c>
    </row>
    <row r="127" spans="1:6" ht="147">
      <c r="A127" s="108" t="s">
        <v>681</v>
      </c>
      <c r="B127" s="32" t="s">
        <v>502</v>
      </c>
      <c r="C127" s="32" t="s">
        <v>982</v>
      </c>
      <c r="D127" s="32" t="s">
        <v>977</v>
      </c>
      <c r="E127" s="414" t="s">
        <v>980</v>
      </c>
    </row>
    <row r="128" spans="1:6" ht="42">
      <c r="A128" s="108" t="s">
        <v>682</v>
      </c>
      <c r="B128" s="32" t="s">
        <v>503</v>
      </c>
      <c r="C128" s="178" t="s">
        <v>797</v>
      </c>
      <c r="D128" s="32"/>
      <c r="E128" s="27"/>
    </row>
    <row r="129" spans="1:5" ht="42">
      <c r="A129" s="108" t="s">
        <v>683</v>
      </c>
      <c r="B129" s="32" t="s">
        <v>504</v>
      </c>
      <c r="C129" s="178" t="s">
        <v>798</v>
      </c>
      <c r="D129" s="32"/>
      <c r="E129" s="27"/>
    </row>
    <row r="130" spans="1:5" ht="126">
      <c r="A130" s="108" t="s">
        <v>684</v>
      </c>
      <c r="B130" s="32" t="s">
        <v>505</v>
      </c>
      <c r="C130" s="32" t="s">
        <v>808</v>
      </c>
      <c r="D130" s="32" t="s">
        <v>155</v>
      </c>
      <c r="E130" s="178" t="s">
        <v>974</v>
      </c>
    </row>
    <row r="131" spans="1:5" ht="126">
      <c r="A131" s="108" t="s">
        <v>685</v>
      </c>
      <c r="B131" s="32" t="s">
        <v>506</v>
      </c>
      <c r="C131" s="32" t="s">
        <v>807</v>
      </c>
      <c r="D131" s="32" t="s">
        <v>985</v>
      </c>
      <c r="E131" s="108" t="s">
        <v>984</v>
      </c>
    </row>
    <row r="132" spans="1:5" ht="108" customHeight="1">
      <c r="A132" s="108" t="s">
        <v>686</v>
      </c>
      <c r="B132" s="32" t="s">
        <v>507</v>
      </c>
      <c r="C132" s="32" t="s">
        <v>806</v>
      </c>
      <c r="D132" s="32" t="s">
        <v>977</v>
      </c>
      <c r="E132" s="108" t="s">
        <v>983</v>
      </c>
    </row>
    <row r="133" spans="1:5">
      <c r="A133" s="108" t="s">
        <v>793</v>
      </c>
      <c r="B133" s="32" t="s">
        <v>508</v>
      </c>
      <c r="C133" s="178" t="s">
        <v>799</v>
      </c>
      <c r="D133" s="32"/>
      <c r="E133" s="27"/>
    </row>
    <row r="134" spans="1:5">
      <c r="A134" s="108" t="s">
        <v>794</v>
      </c>
      <c r="B134" s="32" t="s">
        <v>509</v>
      </c>
      <c r="C134" s="178" t="s">
        <v>800</v>
      </c>
      <c r="D134" s="32"/>
      <c r="E134" s="27"/>
    </row>
  </sheetData>
  <mergeCells count="6">
    <mergeCell ref="AG92:AG93"/>
    <mergeCell ref="B1:G1"/>
    <mergeCell ref="G92:G93"/>
    <mergeCell ref="N92:N93"/>
    <mergeCell ref="S92:S93"/>
    <mergeCell ref="AB92:AB9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38" sqref="D38"/>
    </sheetView>
  </sheetViews>
  <sheetFormatPr defaultColWidth="9" defaultRowHeight="21"/>
  <cols>
    <col min="1" max="1" width="15.7109375" style="38" customWidth="1"/>
    <col min="2" max="2" width="23" style="38" customWidth="1"/>
    <col min="3" max="3" width="9" style="226" customWidth="1"/>
    <col min="4" max="4" width="27.85546875" style="38" customWidth="1"/>
    <col min="5" max="5" width="10.7109375" style="226" customWidth="1"/>
    <col min="6" max="6" width="39.140625" style="38" bestFit="1" customWidth="1"/>
    <col min="7" max="7" width="47.7109375" style="38" customWidth="1"/>
    <col min="8" max="16384" width="9" style="38"/>
  </cols>
  <sheetData>
    <row r="1" spans="1:6" s="70" customFormat="1">
      <c r="A1" s="67" t="s">
        <v>612</v>
      </c>
      <c r="B1" s="67" t="s">
        <v>613</v>
      </c>
      <c r="C1" s="225"/>
      <c r="D1" s="67"/>
      <c r="E1" s="225"/>
      <c r="F1" s="67"/>
    </row>
    <row r="2" spans="1:6" s="61" customFormat="1">
      <c r="C2" s="397"/>
      <c r="E2" s="397"/>
      <c r="F2" s="408"/>
    </row>
    <row r="3" spans="1:6" s="61" customFormat="1">
      <c r="C3" s="397"/>
      <c r="E3" s="397"/>
    </row>
    <row r="4" spans="1:6" s="61" customFormat="1">
      <c r="A4" s="67"/>
      <c r="C4" s="397"/>
      <c r="E4" s="397"/>
    </row>
    <row r="5" spans="1:6" s="61" customFormat="1">
      <c r="C5" s="397"/>
      <c r="E5" s="397"/>
    </row>
    <row r="6" spans="1:6" s="61" customFormat="1">
      <c r="C6" s="397"/>
      <c r="E6" s="397"/>
    </row>
    <row r="7" spans="1:6" s="61" customFormat="1">
      <c r="C7" s="397"/>
      <c r="E7" s="397"/>
    </row>
    <row r="8" spans="1:6" s="61" customFormat="1">
      <c r="C8" s="397"/>
      <c r="E8" s="397"/>
    </row>
    <row r="9" spans="1:6" s="61" customFormat="1">
      <c r="C9" s="397"/>
      <c r="E9" s="397"/>
    </row>
    <row r="10" spans="1:6" s="61" customFormat="1">
      <c r="C10" s="397"/>
      <c r="E10" s="397"/>
    </row>
    <row r="11" spans="1:6" s="61" customFormat="1">
      <c r="C11" s="397"/>
      <c r="E11" s="397"/>
    </row>
    <row r="12" spans="1:6" s="61" customFormat="1">
      <c r="C12" s="397"/>
      <c r="E12" s="397"/>
    </row>
    <row r="13" spans="1:6" s="61" customFormat="1">
      <c r="C13" s="397"/>
      <c r="E13" s="397"/>
    </row>
    <row r="14" spans="1:6" s="61" customFormat="1">
      <c r="C14" s="397"/>
      <c r="E14" s="397"/>
    </row>
    <row r="15" spans="1:6" s="61" customFormat="1">
      <c r="C15" s="397"/>
      <c r="E15" s="397"/>
    </row>
    <row r="16" spans="1:6" s="61" customFormat="1">
      <c r="C16" s="397"/>
      <c r="E16" s="397"/>
    </row>
    <row r="17" spans="1:7" s="61" customFormat="1">
      <c r="B17" s="409"/>
      <c r="C17" s="397"/>
      <c r="E17" s="397"/>
    </row>
    <row r="18" spans="1:7" s="61" customFormat="1">
      <c r="B18" s="408"/>
      <c r="C18" s="397"/>
      <c r="E18" s="397"/>
    </row>
    <row r="19" spans="1:7" s="61" customFormat="1">
      <c r="B19" s="408"/>
      <c r="C19" s="397"/>
      <c r="E19" s="397"/>
    </row>
    <row r="20" spans="1:7" s="61" customFormat="1">
      <c r="A20" s="410"/>
      <c r="B20" s="410"/>
      <c r="C20" s="397"/>
      <c r="E20" s="397"/>
    </row>
    <row r="21" spans="1:7" s="61" customFormat="1">
      <c r="A21" s="410"/>
      <c r="B21" s="410"/>
      <c r="C21" s="397"/>
      <c r="E21" s="397"/>
    </row>
    <row r="22" spans="1:7" s="61" customFormat="1">
      <c r="C22" s="397"/>
      <c r="E22" s="397"/>
    </row>
    <row r="24" spans="1:7">
      <c r="A24" s="84" t="s">
        <v>340</v>
      </c>
      <c r="B24" s="84" t="s">
        <v>341</v>
      </c>
      <c r="C24" s="416" t="s">
        <v>342</v>
      </c>
      <c r="D24" s="84" t="s">
        <v>343</v>
      </c>
      <c r="E24" s="84" t="s">
        <v>8</v>
      </c>
      <c r="F24" s="75" t="s">
        <v>785</v>
      </c>
      <c r="G24" s="27" t="s">
        <v>836</v>
      </c>
    </row>
    <row r="25" spans="1:7">
      <c r="A25" s="84" t="s">
        <v>414</v>
      </c>
      <c r="B25" s="415" t="s">
        <v>464</v>
      </c>
      <c r="C25" s="24" t="s">
        <v>348</v>
      </c>
      <c r="D25" s="412" t="s">
        <v>472</v>
      </c>
      <c r="E25" s="407" t="s">
        <v>27</v>
      </c>
      <c r="F25" s="73" t="s">
        <v>961</v>
      </c>
      <c r="G25" s="73" t="s">
        <v>962</v>
      </c>
    </row>
    <row r="26" spans="1:7">
      <c r="A26" s="84" t="s">
        <v>415</v>
      </c>
      <c r="B26" s="415" t="s">
        <v>465</v>
      </c>
      <c r="C26" s="24" t="s">
        <v>345</v>
      </c>
      <c r="D26" s="412" t="s">
        <v>473</v>
      </c>
      <c r="E26" s="407" t="s">
        <v>17</v>
      </c>
      <c r="F26" s="229" t="s">
        <v>840</v>
      </c>
      <c r="G26" s="27"/>
    </row>
    <row r="27" spans="1:7" ht="42">
      <c r="A27" s="84" t="s">
        <v>416</v>
      </c>
      <c r="B27" s="415" t="s">
        <v>347</v>
      </c>
      <c r="C27" s="24" t="s">
        <v>348</v>
      </c>
      <c r="D27" s="412" t="s">
        <v>418</v>
      </c>
      <c r="E27" s="238" t="s">
        <v>17</v>
      </c>
      <c r="F27" s="27" t="s">
        <v>786</v>
      </c>
      <c r="G27" s="27"/>
    </row>
    <row r="28" spans="1:7">
      <c r="A28" s="84" t="s">
        <v>417</v>
      </c>
      <c r="B28" s="415" t="s">
        <v>70</v>
      </c>
      <c r="C28" s="24" t="s">
        <v>348</v>
      </c>
      <c r="D28" s="412" t="s">
        <v>139</v>
      </c>
      <c r="E28" s="407" t="s">
        <v>17</v>
      </c>
      <c r="F28" s="73" t="s">
        <v>961</v>
      </c>
      <c r="G28" s="26" t="s">
        <v>849</v>
      </c>
    </row>
    <row r="29" spans="1:7">
      <c r="A29" s="84" t="s">
        <v>956</v>
      </c>
      <c r="B29" s="415" t="s">
        <v>129</v>
      </c>
      <c r="C29" s="24" t="s">
        <v>345</v>
      </c>
      <c r="D29" s="412" t="s">
        <v>471</v>
      </c>
      <c r="E29" s="407" t="s">
        <v>11</v>
      </c>
      <c r="F29" s="229" t="s">
        <v>840</v>
      </c>
      <c r="G29" s="27"/>
    </row>
    <row r="30" spans="1:7" ht="84">
      <c r="A30" s="84" t="s">
        <v>957</v>
      </c>
      <c r="B30" s="415" t="s">
        <v>163</v>
      </c>
      <c r="C30" s="24" t="s">
        <v>348</v>
      </c>
      <c r="D30" s="412" t="s">
        <v>809</v>
      </c>
      <c r="E30" s="407" t="s">
        <v>17</v>
      </c>
      <c r="F30" s="27" t="s">
        <v>164</v>
      </c>
      <c r="G30" s="27"/>
    </row>
    <row r="31" spans="1:7" ht="126">
      <c r="A31" s="84" t="s">
        <v>958</v>
      </c>
      <c r="B31" s="415" t="s">
        <v>466</v>
      </c>
      <c r="C31" s="24" t="s">
        <v>345</v>
      </c>
      <c r="D31" s="412" t="s">
        <v>966</v>
      </c>
      <c r="E31" s="407" t="s">
        <v>17</v>
      </c>
      <c r="F31" s="73" t="s">
        <v>787</v>
      </c>
      <c r="G31" s="27"/>
    </row>
    <row r="32" spans="1:7">
      <c r="A32" s="84" t="s">
        <v>959</v>
      </c>
      <c r="B32" s="415" t="s">
        <v>467</v>
      </c>
      <c r="C32" s="24" t="s">
        <v>348</v>
      </c>
      <c r="D32" s="412" t="s">
        <v>469</v>
      </c>
      <c r="E32" s="405" t="s">
        <v>17</v>
      </c>
      <c r="F32" s="26" t="s">
        <v>851</v>
      </c>
      <c r="G32" s="26" t="s">
        <v>964</v>
      </c>
    </row>
    <row r="33" spans="1:7">
      <c r="A33" s="84" t="s">
        <v>960</v>
      </c>
      <c r="B33" s="415" t="s">
        <v>468</v>
      </c>
      <c r="C33" s="24" t="s">
        <v>348</v>
      </c>
      <c r="D33" s="412" t="s">
        <v>470</v>
      </c>
      <c r="E33" s="405" t="s">
        <v>17</v>
      </c>
      <c r="F33" s="26" t="s">
        <v>851</v>
      </c>
      <c r="G33" s="26" t="s">
        <v>963</v>
      </c>
    </row>
    <row r="34" spans="1:7">
      <c r="A34" s="84" t="s">
        <v>474</v>
      </c>
      <c r="B34" s="415" t="s">
        <v>69</v>
      </c>
      <c r="C34" s="24" t="s">
        <v>348</v>
      </c>
      <c r="D34" s="412" t="s">
        <v>138</v>
      </c>
      <c r="E34" s="405" t="s">
        <v>17</v>
      </c>
      <c r="F34" s="26" t="s">
        <v>851</v>
      </c>
      <c r="G34" s="26" t="s">
        <v>965</v>
      </c>
    </row>
    <row r="37" spans="1:7">
      <c r="A37" s="24" t="s">
        <v>358</v>
      </c>
      <c r="B37" s="24" t="s">
        <v>343</v>
      </c>
    </row>
    <row r="38" spans="1:7" ht="105">
      <c r="A38" s="32" t="s">
        <v>359</v>
      </c>
      <c r="B38" s="400" t="s">
        <v>674</v>
      </c>
    </row>
    <row r="39" spans="1:7" ht="42">
      <c r="A39" s="400" t="s">
        <v>360</v>
      </c>
      <c r="B39" s="400" t="s">
        <v>675</v>
      </c>
    </row>
    <row r="40" spans="1:7">
      <c r="A40" s="400" t="s">
        <v>361</v>
      </c>
      <c r="B40" s="400" t="s">
        <v>362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1"/>
  <sheetViews>
    <sheetView topLeftCell="A85" zoomScaleNormal="100" workbookViewId="0">
      <selection activeCell="D96" sqref="D96"/>
    </sheetView>
  </sheetViews>
  <sheetFormatPr defaultColWidth="9.28515625" defaultRowHeight="21"/>
  <cols>
    <col min="1" max="1" width="32.28515625" style="59" bestFit="1" customWidth="1"/>
    <col min="2" max="2" width="21.5703125" style="52" customWidth="1"/>
    <col min="3" max="3" width="34.42578125" style="52" customWidth="1"/>
    <col min="4" max="4" width="37.42578125" style="52" customWidth="1"/>
    <col min="5" max="5" width="45.42578125" style="65" customWidth="1"/>
    <col min="6" max="6" width="18.85546875" style="52" customWidth="1"/>
    <col min="7" max="7" width="10.28515625" style="52" bestFit="1" customWidth="1"/>
    <col min="8" max="8" width="10" style="52" customWidth="1"/>
    <col min="9" max="9" width="11.42578125" style="52" customWidth="1"/>
    <col min="10" max="10" width="9.85546875" style="52" customWidth="1"/>
    <col min="11" max="11" width="10.140625" style="52" bestFit="1" customWidth="1"/>
    <col min="12" max="12" width="12.7109375" style="52" customWidth="1"/>
    <col min="13" max="13" width="11.28515625" style="52" customWidth="1"/>
    <col min="14" max="14" width="12.42578125" style="52" customWidth="1"/>
    <col min="15" max="15" width="10.5703125" style="52" customWidth="1"/>
    <col min="16" max="16" width="14.42578125" style="52" customWidth="1"/>
    <col min="17" max="17" width="13.7109375" style="52" bestFit="1" customWidth="1"/>
    <col min="18" max="18" width="13" style="52" customWidth="1"/>
    <col min="19" max="19" width="15.5703125" style="52" customWidth="1"/>
    <col min="20" max="20" width="9.28515625" style="52" customWidth="1"/>
    <col min="21" max="21" width="19.5703125" style="52" bestFit="1" customWidth="1"/>
    <col min="22" max="22" width="20.28515625" style="52" customWidth="1"/>
    <col min="23" max="23" width="13.5703125" style="52" bestFit="1" customWidth="1"/>
    <col min="24" max="24" width="23.140625" style="52" customWidth="1"/>
    <col min="25" max="25" width="12.85546875" style="52" customWidth="1"/>
    <col min="26" max="26" width="11.85546875" style="52" customWidth="1"/>
    <col min="27" max="27" width="12.28515625" style="52" customWidth="1"/>
    <col min="28" max="28" width="12.5703125" style="52" customWidth="1"/>
    <col min="29" max="29" width="11.85546875" style="52" customWidth="1"/>
    <col min="30" max="31" width="16.28515625" style="52" customWidth="1"/>
    <col min="32" max="36" width="8.42578125" style="52" bestFit="1" customWidth="1"/>
    <col min="37" max="38" width="5.42578125" style="52" bestFit="1" customWidth="1"/>
    <col min="39" max="39" width="6.28515625" style="52" bestFit="1" customWidth="1"/>
    <col min="40" max="40" width="3.7109375" style="52" bestFit="1" customWidth="1"/>
    <col min="41" max="16384" width="9.28515625" style="52"/>
  </cols>
  <sheetData>
    <row r="1" spans="1:36" s="40" customFormat="1" ht="23.25">
      <c r="A1" s="67" t="s">
        <v>612</v>
      </c>
      <c r="B1" s="180" t="s">
        <v>613</v>
      </c>
      <c r="C1" s="56"/>
      <c r="D1" s="56"/>
      <c r="E1" s="180"/>
      <c r="F1" s="56"/>
      <c r="G1" s="55"/>
    </row>
    <row r="2" spans="1:36" s="65" customFormat="1">
      <c r="A2" s="61" t="s">
        <v>475</v>
      </c>
    </row>
    <row r="3" spans="1:36" s="61" customFormat="1">
      <c r="A3" s="61" t="s">
        <v>476</v>
      </c>
      <c r="B3" s="65"/>
      <c r="C3" s="65"/>
      <c r="D3" s="65"/>
      <c r="E3" s="65"/>
      <c r="F3" s="65"/>
    </row>
    <row r="4" spans="1:36" s="61" customFormat="1">
      <c r="A4" s="61" t="s">
        <v>477</v>
      </c>
      <c r="B4" s="65"/>
      <c r="C4" s="65"/>
      <c r="D4" s="65"/>
      <c r="E4" s="65"/>
      <c r="F4" s="65"/>
    </row>
    <row r="5" spans="1:36" s="61" customFormat="1">
      <c r="A5" s="61" t="s">
        <v>478</v>
      </c>
      <c r="B5" s="65"/>
      <c r="C5" s="65"/>
      <c r="D5" s="65"/>
      <c r="E5" s="65"/>
      <c r="F5" s="65"/>
    </row>
    <row r="6" spans="1:36" s="65" customFormat="1" ht="25.5" customHeight="1">
      <c r="A6" s="62" t="s">
        <v>347</v>
      </c>
      <c r="B6" s="169" t="s">
        <v>467</v>
      </c>
      <c r="C6" s="169" t="s">
        <v>468</v>
      </c>
      <c r="D6" s="169" t="s">
        <v>127</v>
      </c>
      <c r="E6" s="169" t="s">
        <v>70</v>
      </c>
      <c r="F6" s="169" t="s">
        <v>406</v>
      </c>
      <c r="G6" s="197" t="s">
        <v>129</v>
      </c>
      <c r="H6" s="197" t="s">
        <v>130</v>
      </c>
      <c r="I6" s="198" t="s">
        <v>614</v>
      </c>
      <c r="J6" s="198" t="s">
        <v>615</v>
      </c>
      <c r="K6" s="198" t="s">
        <v>616</v>
      </c>
      <c r="L6" s="199" t="s">
        <v>617</v>
      </c>
      <c r="M6" s="198" t="s">
        <v>618</v>
      </c>
      <c r="N6" s="198" t="s">
        <v>619</v>
      </c>
      <c r="O6" s="200" t="s">
        <v>620</v>
      </c>
      <c r="P6" s="200" t="s">
        <v>669</v>
      </c>
      <c r="Q6" s="200" t="s">
        <v>621</v>
      </c>
      <c r="R6" s="200" t="s">
        <v>622</v>
      </c>
      <c r="S6" s="198" t="s">
        <v>623</v>
      </c>
      <c r="T6" s="198" t="s">
        <v>624</v>
      </c>
      <c r="U6" s="198" t="s">
        <v>625</v>
      </c>
      <c r="V6" s="198" t="s">
        <v>626</v>
      </c>
      <c r="W6" s="198" t="s">
        <v>627</v>
      </c>
      <c r="X6" s="198" t="s">
        <v>628</v>
      </c>
      <c r="Y6" s="198" t="s">
        <v>629</v>
      </c>
      <c r="Z6" s="198" t="s">
        <v>630</v>
      </c>
      <c r="AA6" s="198" t="s">
        <v>631</v>
      </c>
      <c r="AB6" s="198" t="s">
        <v>632</v>
      </c>
      <c r="AC6" s="198" t="s">
        <v>633</v>
      </c>
      <c r="AD6" s="198" t="s">
        <v>634</v>
      </c>
      <c r="AE6" s="198" t="s">
        <v>635</v>
      </c>
      <c r="AF6" s="198" t="s">
        <v>636</v>
      </c>
      <c r="AG6" s="198" t="s">
        <v>637</v>
      </c>
      <c r="AH6" s="198" t="s">
        <v>638</v>
      </c>
      <c r="AI6" s="198" t="s">
        <v>639</v>
      </c>
      <c r="AJ6" s="198" t="s">
        <v>640</v>
      </c>
    </row>
    <row r="7" spans="1:36" s="65" customFormat="1">
      <c r="A7" s="62" t="s">
        <v>408</v>
      </c>
      <c r="B7" s="169" t="s">
        <v>510</v>
      </c>
      <c r="C7" s="169" t="s">
        <v>511</v>
      </c>
      <c r="D7" s="169" t="s">
        <v>512</v>
      </c>
      <c r="E7" s="169" t="s">
        <v>411</v>
      </c>
      <c r="F7" s="169">
        <v>55099025</v>
      </c>
      <c r="G7" s="201">
        <v>40735</v>
      </c>
      <c r="H7" s="201">
        <v>40742</v>
      </c>
      <c r="I7" s="198">
        <v>10</v>
      </c>
      <c r="J7" s="202">
        <v>286710.23</v>
      </c>
      <c r="K7" s="198">
        <v>8</v>
      </c>
      <c r="L7" s="199">
        <v>230102.31</v>
      </c>
      <c r="M7" s="198">
        <v>80</v>
      </c>
      <c r="N7" s="198">
        <v>80.260000000000005</v>
      </c>
      <c r="O7" s="200">
        <v>0</v>
      </c>
      <c r="P7" s="200">
        <v>0</v>
      </c>
      <c r="Q7" s="200">
        <v>0</v>
      </c>
      <c r="R7" s="200">
        <v>0</v>
      </c>
      <c r="S7" s="198">
        <v>0</v>
      </c>
      <c r="T7" s="198">
        <v>8</v>
      </c>
      <c r="U7" s="198">
        <v>0</v>
      </c>
      <c r="V7" s="198"/>
      <c r="W7" s="198">
        <v>0</v>
      </c>
      <c r="X7" s="198">
        <v>0</v>
      </c>
      <c r="Y7" s="198">
        <v>0</v>
      </c>
      <c r="Z7" s="198">
        <v>0</v>
      </c>
      <c r="AA7" s="198">
        <v>0</v>
      </c>
      <c r="AB7" s="198">
        <v>0</v>
      </c>
      <c r="AC7" s="198">
        <v>0</v>
      </c>
      <c r="AD7" s="198"/>
      <c r="AE7" s="198"/>
      <c r="AF7" s="198">
        <v>0</v>
      </c>
      <c r="AG7" s="198">
        <v>0</v>
      </c>
      <c r="AH7" s="198">
        <v>0</v>
      </c>
      <c r="AI7" s="198">
        <v>0</v>
      </c>
      <c r="AJ7" s="198">
        <v>2</v>
      </c>
    </row>
    <row r="8" spans="1:36" s="65" customFormat="1">
      <c r="A8" s="62" t="s">
        <v>408</v>
      </c>
      <c r="B8" s="169" t="s">
        <v>510</v>
      </c>
      <c r="C8" s="169" t="s">
        <v>511</v>
      </c>
      <c r="D8" s="169" t="s">
        <v>512</v>
      </c>
      <c r="E8" s="169" t="s">
        <v>513</v>
      </c>
      <c r="F8" s="169">
        <v>55099026</v>
      </c>
      <c r="G8" s="201">
        <v>40735</v>
      </c>
      <c r="H8" s="201">
        <v>40742</v>
      </c>
      <c r="I8" s="198">
        <v>10</v>
      </c>
      <c r="J8" s="202">
        <v>286710.23</v>
      </c>
      <c r="K8" s="198">
        <v>8</v>
      </c>
      <c r="L8" s="199">
        <v>230102.31</v>
      </c>
      <c r="M8" s="198">
        <v>80</v>
      </c>
      <c r="N8" s="198">
        <v>80.260000000000005</v>
      </c>
      <c r="O8" s="200">
        <v>0</v>
      </c>
      <c r="P8" s="200">
        <v>0</v>
      </c>
      <c r="Q8" s="200">
        <v>0</v>
      </c>
      <c r="R8" s="200">
        <v>0</v>
      </c>
      <c r="S8" s="198">
        <v>0</v>
      </c>
      <c r="T8" s="198">
        <v>8</v>
      </c>
      <c r="U8" s="198">
        <v>0</v>
      </c>
      <c r="V8" s="198"/>
      <c r="W8" s="198">
        <v>0</v>
      </c>
      <c r="X8" s="198">
        <v>0</v>
      </c>
      <c r="Y8" s="198">
        <v>0</v>
      </c>
      <c r="Z8" s="198">
        <v>0</v>
      </c>
      <c r="AA8" s="198">
        <v>0</v>
      </c>
      <c r="AB8" s="198">
        <v>0</v>
      </c>
      <c r="AC8" s="198">
        <v>0</v>
      </c>
      <c r="AD8" s="198"/>
      <c r="AE8" s="198"/>
      <c r="AF8" s="198">
        <v>0</v>
      </c>
      <c r="AG8" s="198">
        <v>0</v>
      </c>
      <c r="AH8" s="198">
        <v>0</v>
      </c>
      <c r="AI8" s="198">
        <v>0</v>
      </c>
      <c r="AJ8" s="198">
        <v>2</v>
      </c>
    </row>
    <row r="9" spans="1:36" s="65" customFormat="1">
      <c r="A9" s="62" t="s">
        <v>408</v>
      </c>
      <c r="B9" s="169" t="s">
        <v>510</v>
      </c>
      <c r="C9" s="169" t="s">
        <v>511</v>
      </c>
      <c r="D9" s="169" t="s">
        <v>512</v>
      </c>
      <c r="E9" s="169" t="s">
        <v>513</v>
      </c>
      <c r="F9" s="169">
        <v>55099027</v>
      </c>
      <c r="G9" s="201">
        <v>40735</v>
      </c>
      <c r="H9" s="201">
        <v>40742</v>
      </c>
      <c r="I9" s="198">
        <v>10</v>
      </c>
      <c r="J9" s="202">
        <v>286710.23</v>
      </c>
      <c r="K9" s="198">
        <v>8</v>
      </c>
      <c r="L9" s="199">
        <v>230102.31</v>
      </c>
      <c r="M9" s="198">
        <v>80</v>
      </c>
      <c r="N9" s="198">
        <v>80.260000000000005</v>
      </c>
      <c r="O9" s="200">
        <v>0</v>
      </c>
      <c r="P9" s="200">
        <v>0</v>
      </c>
      <c r="Q9" s="200">
        <v>0</v>
      </c>
      <c r="R9" s="200">
        <v>0</v>
      </c>
      <c r="S9" s="198">
        <v>0</v>
      </c>
      <c r="T9" s="198">
        <v>8</v>
      </c>
      <c r="U9" s="198">
        <v>0</v>
      </c>
      <c r="V9" s="198"/>
      <c r="W9" s="198">
        <v>0</v>
      </c>
      <c r="X9" s="198">
        <v>0</v>
      </c>
      <c r="Y9" s="198">
        <v>0</v>
      </c>
      <c r="Z9" s="198">
        <v>0</v>
      </c>
      <c r="AA9" s="198">
        <v>0</v>
      </c>
      <c r="AB9" s="198">
        <v>0</v>
      </c>
      <c r="AC9" s="198">
        <v>0</v>
      </c>
      <c r="AD9" s="198"/>
      <c r="AE9" s="198"/>
      <c r="AF9" s="198">
        <v>0</v>
      </c>
      <c r="AG9" s="198">
        <v>0</v>
      </c>
      <c r="AH9" s="198">
        <v>0</v>
      </c>
      <c r="AI9" s="198">
        <v>0</v>
      </c>
      <c r="AJ9" s="198">
        <v>2</v>
      </c>
    </row>
    <row r="10" spans="1:36" s="107" customFormat="1">
      <c r="A10" s="61" t="s">
        <v>514</v>
      </c>
      <c r="B10" s="65"/>
      <c r="C10" s="65"/>
      <c r="D10" s="65"/>
      <c r="E10" s="65"/>
      <c r="F10" s="65"/>
      <c r="I10" s="107">
        <f>SUM(I7:I9)</f>
        <v>30</v>
      </c>
      <c r="J10" s="107">
        <f t="shared" ref="J10:AJ10" si="0">SUM(J7:J9)</f>
        <v>860130.69</v>
      </c>
      <c r="K10" s="107">
        <f t="shared" si="0"/>
        <v>24</v>
      </c>
      <c r="L10" s="107">
        <f t="shared" si="0"/>
        <v>690306.92999999993</v>
      </c>
      <c r="M10" s="107">
        <f t="shared" si="0"/>
        <v>240</v>
      </c>
      <c r="N10" s="107">
        <f t="shared" si="0"/>
        <v>240.78000000000003</v>
      </c>
      <c r="O10" s="107">
        <f t="shared" si="0"/>
        <v>0</v>
      </c>
      <c r="P10" s="107">
        <f t="shared" si="0"/>
        <v>0</v>
      </c>
      <c r="Q10" s="107">
        <f t="shared" si="0"/>
        <v>0</v>
      </c>
      <c r="R10" s="107">
        <f t="shared" si="0"/>
        <v>0</v>
      </c>
      <c r="S10" s="107">
        <f t="shared" si="0"/>
        <v>0</v>
      </c>
      <c r="T10" s="107">
        <f t="shared" si="0"/>
        <v>24</v>
      </c>
      <c r="U10" s="107">
        <f t="shared" si="0"/>
        <v>0</v>
      </c>
      <c r="V10" s="107">
        <f t="shared" si="0"/>
        <v>0</v>
      </c>
      <c r="W10" s="107">
        <f t="shared" si="0"/>
        <v>0</v>
      </c>
      <c r="X10" s="107">
        <f t="shared" si="0"/>
        <v>0</v>
      </c>
      <c r="Y10" s="107">
        <f t="shared" si="0"/>
        <v>0</v>
      </c>
      <c r="Z10" s="107">
        <f t="shared" si="0"/>
        <v>0</v>
      </c>
      <c r="AA10" s="107">
        <f t="shared" si="0"/>
        <v>0</v>
      </c>
      <c r="AB10" s="107">
        <f t="shared" si="0"/>
        <v>0</v>
      </c>
      <c r="AC10" s="107">
        <f t="shared" si="0"/>
        <v>0</v>
      </c>
      <c r="AD10" s="107">
        <f t="shared" si="0"/>
        <v>0</v>
      </c>
      <c r="AE10" s="107">
        <f t="shared" si="0"/>
        <v>0</v>
      </c>
      <c r="AF10" s="107">
        <f t="shared" si="0"/>
        <v>0</v>
      </c>
      <c r="AG10" s="107">
        <f t="shared" si="0"/>
        <v>0</v>
      </c>
      <c r="AH10" s="107">
        <f t="shared" si="0"/>
        <v>0</v>
      </c>
      <c r="AI10" s="107">
        <f t="shared" si="0"/>
        <v>0</v>
      </c>
      <c r="AJ10" s="107">
        <f t="shared" si="0"/>
        <v>6</v>
      </c>
    </row>
    <row r="11" spans="1:36" s="61" customFormat="1">
      <c r="A11" s="61" t="s">
        <v>515</v>
      </c>
      <c r="B11" s="65"/>
      <c r="C11" s="65"/>
      <c r="D11" s="65"/>
      <c r="E11" s="65"/>
      <c r="F11" s="65"/>
    </row>
    <row r="12" spans="1:36" s="65" customFormat="1" ht="26.25" customHeight="1">
      <c r="A12" s="62" t="s">
        <v>347</v>
      </c>
      <c r="B12" s="169" t="s">
        <v>467</v>
      </c>
      <c r="C12" s="169" t="s">
        <v>468</v>
      </c>
      <c r="D12" s="169" t="s">
        <v>127</v>
      </c>
      <c r="E12" s="169" t="s">
        <v>70</v>
      </c>
      <c r="F12" s="169" t="s">
        <v>406</v>
      </c>
      <c r="G12" s="197" t="s">
        <v>129</v>
      </c>
      <c r="H12" s="197" t="s">
        <v>130</v>
      </c>
      <c r="I12" s="198" t="s">
        <v>614</v>
      </c>
      <c r="J12" s="198" t="s">
        <v>615</v>
      </c>
      <c r="K12" s="198" t="s">
        <v>616</v>
      </c>
      <c r="L12" s="199" t="s">
        <v>617</v>
      </c>
      <c r="M12" s="198" t="s">
        <v>618</v>
      </c>
      <c r="N12" s="198" t="s">
        <v>619</v>
      </c>
      <c r="O12" s="200" t="s">
        <v>620</v>
      </c>
      <c r="P12" s="200" t="s">
        <v>669</v>
      </c>
      <c r="Q12" s="200" t="s">
        <v>621</v>
      </c>
      <c r="R12" s="200" t="s">
        <v>622</v>
      </c>
      <c r="S12" s="198" t="s">
        <v>623</v>
      </c>
      <c r="T12" s="198" t="s">
        <v>624</v>
      </c>
      <c r="U12" s="198" t="s">
        <v>625</v>
      </c>
      <c r="V12" s="198" t="s">
        <v>626</v>
      </c>
      <c r="W12" s="198" t="s">
        <v>627</v>
      </c>
      <c r="X12" s="198" t="s">
        <v>628</v>
      </c>
      <c r="Y12" s="198" t="s">
        <v>629</v>
      </c>
      <c r="Z12" s="198" t="s">
        <v>630</v>
      </c>
      <c r="AA12" s="198" t="s">
        <v>631</v>
      </c>
      <c r="AB12" s="198" t="s">
        <v>632</v>
      </c>
      <c r="AC12" s="198" t="s">
        <v>633</v>
      </c>
      <c r="AD12" s="198" t="s">
        <v>634</v>
      </c>
      <c r="AE12" s="198" t="s">
        <v>635</v>
      </c>
      <c r="AF12" s="198" t="s">
        <v>636</v>
      </c>
      <c r="AG12" s="198" t="s">
        <v>637</v>
      </c>
      <c r="AH12" s="198" t="s">
        <v>638</v>
      </c>
      <c r="AI12" s="198" t="s">
        <v>639</v>
      </c>
      <c r="AJ12" s="198" t="s">
        <v>640</v>
      </c>
    </row>
    <row r="13" spans="1:36" s="65" customFormat="1">
      <c r="A13" s="62" t="s">
        <v>408</v>
      </c>
      <c r="B13" s="169" t="s">
        <v>510</v>
      </c>
      <c r="C13" s="169" t="s">
        <v>511</v>
      </c>
      <c r="D13" s="169" t="s">
        <v>516</v>
      </c>
      <c r="E13" s="169" t="s">
        <v>513</v>
      </c>
      <c r="F13" s="169">
        <v>55099028</v>
      </c>
      <c r="G13" s="201">
        <v>40735</v>
      </c>
      <c r="H13" s="201">
        <v>40742</v>
      </c>
      <c r="I13" s="198">
        <v>10</v>
      </c>
      <c r="J13" s="202">
        <v>286710.23</v>
      </c>
      <c r="K13" s="198">
        <v>8</v>
      </c>
      <c r="L13" s="199">
        <v>230102.31</v>
      </c>
      <c r="M13" s="198">
        <v>80</v>
      </c>
      <c r="N13" s="198">
        <v>80.260000000000005</v>
      </c>
      <c r="O13" s="200">
        <v>0</v>
      </c>
      <c r="P13" s="200">
        <v>0</v>
      </c>
      <c r="Q13" s="200">
        <v>0</v>
      </c>
      <c r="R13" s="200">
        <v>0</v>
      </c>
      <c r="S13" s="198">
        <v>0</v>
      </c>
      <c r="T13" s="198">
        <v>8</v>
      </c>
      <c r="U13" s="198">
        <v>0</v>
      </c>
      <c r="V13" s="198"/>
      <c r="W13" s="198">
        <v>0</v>
      </c>
      <c r="X13" s="198">
        <v>0</v>
      </c>
      <c r="Y13" s="198">
        <v>0</v>
      </c>
      <c r="Z13" s="198">
        <v>0</v>
      </c>
      <c r="AA13" s="198">
        <v>0</v>
      </c>
      <c r="AB13" s="198">
        <v>0</v>
      </c>
      <c r="AC13" s="198">
        <v>0</v>
      </c>
      <c r="AD13" s="198"/>
      <c r="AE13" s="198"/>
      <c r="AF13" s="198">
        <v>0</v>
      </c>
      <c r="AG13" s="198">
        <v>0</v>
      </c>
      <c r="AH13" s="198">
        <v>0</v>
      </c>
      <c r="AI13" s="198">
        <v>0</v>
      </c>
      <c r="AJ13" s="198">
        <v>2</v>
      </c>
    </row>
    <row r="14" spans="1:36" s="65" customFormat="1">
      <c r="A14" s="62" t="s">
        <v>408</v>
      </c>
      <c r="B14" s="169" t="s">
        <v>510</v>
      </c>
      <c r="C14" s="169" t="s">
        <v>511</v>
      </c>
      <c r="D14" s="169" t="s">
        <v>516</v>
      </c>
      <c r="E14" s="169" t="s">
        <v>513</v>
      </c>
      <c r="F14" s="169">
        <v>55099029</v>
      </c>
      <c r="G14" s="201">
        <v>40735</v>
      </c>
      <c r="H14" s="201">
        <v>40742</v>
      </c>
      <c r="I14" s="198">
        <v>10</v>
      </c>
      <c r="J14" s="202">
        <v>286710.23</v>
      </c>
      <c r="K14" s="198">
        <v>8</v>
      </c>
      <c r="L14" s="199">
        <v>230102.31</v>
      </c>
      <c r="M14" s="198">
        <v>80</v>
      </c>
      <c r="N14" s="198">
        <v>80.260000000000005</v>
      </c>
      <c r="O14" s="200">
        <v>0</v>
      </c>
      <c r="P14" s="200">
        <v>0</v>
      </c>
      <c r="Q14" s="200">
        <v>0</v>
      </c>
      <c r="R14" s="200">
        <v>0</v>
      </c>
      <c r="S14" s="198">
        <v>0</v>
      </c>
      <c r="T14" s="198">
        <v>8</v>
      </c>
      <c r="U14" s="198">
        <v>0</v>
      </c>
      <c r="V14" s="198"/>
      <c r="W14" s="198">
        <v>0</v>
      </c>
      <c r="X14" s="198">
        <v>0</v>
      </c>
      <c r="Y14" s="198">
        <v>0</v>
      </c>
      <c r="Z14" s="198">
        <v>0</v>
      </c>
      <c r="AA14" s="198">
        <v>0</v>
      </c>
      <c r="AB14" s="198">
        <v>0</v>
      </c>
      <c r="AC14" s="198">
        <v>0</v>
      </c>
      <c r="AD14" s="198"/>
      <c r="AE14" s="198"/>
      <c r="AF14" s="198">
        <v>0</v>
      </c>
      <c r="AG14" s="198">
        <v>0</v>
      </c>
      <c r="AH14" s="198">
        <v>0</v>
      </c>
      <c r="AI14" s="198">
        <v>0</v>
      </c>
      <c r="AJ14" s="198">
        <v>2</v>
      </c>
    </row>
    <row r="15" spans="1:36" s="107" customFormat="1">
      <c r="A15" s="61" t="s">
        <v>517</v>
      </c>
      <c r="B15" s="65"/>
      <c r="C15" s="65"/>
      <c r="D15" s="65"/>
      <c r="E15" s="65"/>
      <c r="F15" s="65"/>
      <c r="I15" s="107">
        <f>SUM(I12:I14)</f>
        <v>20</v>
      </c>
      <c r="J15" s="107">
        <f t="shared" ref="J15:AJ15" si="1">SUM(J12:J14)</f>
        <v>573420.46</v>
      </c>
      <c r="K15" s="107">
        <f t="shared" si="1"/>
        <v>16</v>
      </c>
      <c r="L15" s="107">
        <f t="shared" si="1"/>
        <v>460204.62</v>
      </c>
      <c r="M15" s="107">
        <f t="shared" si="1"/>
        <v>160</v>
      </c>
      <c r="N15" s="107">
        <f t="shared" si="1"/>
        <v>160.52000000000001</v>
      </c>
      <c r="O15" s="107">
        <f t="shared" si="1"/>
        <v>0</v>
      </c>
      <c r="P15" s="107">
        <f t="shared" si="1"/>
        <v>0</v>
      </c>
      <c r="Q15" s="107">
        <f t="shared" si="1"/>
        <v>0</v>
      </c>
      <c r="R15" s="107">
        <f t="shared" si="1"/>
        <v>0</v>
      </c>
      <c r="S15" s="107">
        <f t="shared" si="1"/>
        <v>0</v>
      </c>
      <c r="T15" s="107">
        <f t="shared" si="1"/>
        <v>16</v>
      </c>
      <c r="U15" s="107">
        <f t="shared" si="1"/>
        <v>0</v>
      </c>
      <c r="V15" s="107">
        <f t="shared" si="1"/>
        <v>0</v>
      </c>
      <c r="W15" s="107">
        <f t="shared" si="1"/>
        <v>0</v>
      </c>
      <c r="X15" s="107">
        <f t="shared" si="1"/>
        <v>0</v>
      </c>
      <c r="Y15" s="107">
        <f t="shared" si="1"/>
        <v>0</v>
      </c>
      <c r="Z15" s="107">
        <f t="shared" si="1"/>
        <v>0</v>
      </c>
      <c r="AA15" s="107">
        <f t="shared" si="1"/>
        <v>0</v>
      </c>
      <c r="AB15" s="107">
        <f t="shared" si="1"/>
        <v>0</v>
      </c>
      <c r="AC15" s="107">
        <f t="shared" si="1"/>
        <v>0</v>
      </c>
      <c r="AD15" s="107">
        <f t="shared" si="1"/>
        <v>0</v>
      </c>
      <c r="AE15" s="107">
        <f t="shared" si="1"/>
        <v>0</v>
      </c>
      <c r="AF15" s="107">
        <f t="shared" si="1"/>
        <v>0</v>
      </c>
      <c r="AG15" s="107">
        <f t="shared" si="1"/>
        <v>0</v>
      </c>
      <c r="AH15" s="107">
        <f t="shared" si="1"/>
        <v>0</v>
      </c>
      <c r="AI15" s="107">
        <f t="shared" si="1"/>
        <v>0</v>
      </c>
      <c r="AJ15" s="107">
        <f t="shared" si="1"/>
        <v>4</v>
      </c>
    </row>
    <row r="16" spans="1:36" s="61" customFormat="1">
      <c r="A16" s="61" t="s">
        <v>518</v>
      </c>
      <c r="B16" s="65"/>
      <c r="C16" s="65"/>
      <c r="D16" s="65"/>
      <c r="E16" s="65"/>
      <c r="F16" s="65"/>
      <c r="I16" s="107">
        <f t="shared" ref="I16:AJ16" si="2">SUM(I10+I15)</f>
        <v>50</v>
      </c>
      <c r="J16" s="107">
        <f t="shared" si="2"/>
        <v>1433551.15</v>
      </c>
      <c r="K16" s="107">
        <f t="shared" si="2"/>
        <v>40</v>
      </c>
      <c r="L16" s="107">
        <f t="shared" si="2"/>
        <v>1150511.5499999998</v>
      </c>
      <c r="M16" s="107">
        <f t="shared" si="2"/>
        <v>400</v>
      </c>
      <c r="N16" s="107">
        <f t="shared" si="2"/>
        <v>401.30000000000007</v>
      </c>
      <c r="O16" s="107">
        <f t="shared" si="2"/>
        <v>0</v>
      </c>
      <c r="P16" s="107">
        <f t="shared" si="2"/>
        <v>0</v>
      </c>
      <c r="Q16" s="107">
        <f t="shared" si="2"/>
        <v>0</v>
      </c>
      <c r="R16" s="107">
        <f t="shared" si="2"/>
        <v>0</v>
      </c>
      <c r="S16" s="107">
        <f t="shared" si="2"/>
        <v>0</v>
      </c>
      <c r="T16" s="107">
        <f t="shared" si="2"/>
        <v>40</v>
      </c>
      <c r="U16" s="107">
        <f t="shared" si="2"/>
        <v>0</v>
      </c>
      <c r="V16" s="107">
        <f t="shared" si="2"/>
        <v>0</v>
      </c>
      <c r="W16" s="107">
        <f t="shared" si="2"/>
        <v>0</v>
      </c>
      <c r="X16" s="107">
        <f t="shared" si="2"/>
        <v>0</v>
      </c>
      <c r="Y16" s="107">
        <f t="shared" si="2"/>
        <v>0</v>
      </c>
      <c r="Z16" s="107">
        <f t="shared" si="2"/>
        <v>0</v>
      </c>
      <c r="AA16" s="107">
        <f t="shared" si="2"/>
        <v>0</v>
      </c>
      <c r="AB16" s="107">
        <f t="shared" si="2"/>
        <v>0</v>
      </c>
      <c r="AC16" s="107">
        <f t="shared" si="2"/>
        <v>0</v>
      </c>
      <c r="AD16" s="107">
        <f t="shared" si="2"/>
        <v>0</v>
      </c>
      <c r="AE16" s="107">
        <f t="shared" si="2"/>
        <v>0</v>
      </c>
      <c r="AF16" s="107">
        <f t="shared" si="2"/>
        <v>0</v>
      </c>
      <c r="AG16" s="107">
        <f t="shared" si="2"/>
        <v>0</v>
      </c>
      <c r="AH16" s="107">
        <f t="shared" si="2"/>
        <v>0</v>
      </c>
      <c r="AI16" s="107">
        <f t="shared" si="2"/>
        <v>0</v>
      </c>
      <c r="AJ16" s="107">
        <f t="shared" si="2"/>
        <v>10</v>
      </c>
    </row>
    <row r="17" spans="1:36" s="65" customFormat="1">
      <c r="A17" s="61"/>
    </row>
    <row r="18" spans="1:36" s="61" customFormat="1">
      <c r="A18" s="61" t="s">
        <v>519</v>
      </c>
      <c r="B18" s="65"/>
      <c r="C18" s="65"/>
      <c r="D18" s="65"/>
      <c r="E18" s="65"/>
      <c r="F18" s="65"/>
    </row>
    <row r="19" spans="1:36" s="61" customFormat="1">
      <c r="A19" s="61" t="s">
        <v>520</v>
      </c>
      <c r="B19" s="65"/>
      <c r="C19" s="65"/>
      <c r="D19" s="65"/>
      <c r="E19" s="65"/>
      <c r="F19" s="65"/>
    </row>
    <row r="20" spans="1:36" s="65" customFormat="1" ht="42">
      <c r="A20" s="62" t="s">
        <v>347</v>
      </c>
      <c r="B20" s="169" t="s">
        <v>467</v>
      </c>
      <c r="C20" s="169" t="s">
        <v>468</v>
      </c>
      <c r="D20" s="169" t="s">
        <v>127</v>
      </c>
      <c r="E20" s="169" t="s">
        <v>70</v>
      </c>
      <c r="F20" s="169" t="s">
        <v>406</v>
      </c>
      <c r="G20" s="197" t="s">
        <v>129</v>
      </c>
      <c r="H20" s="197" t="s">
        <v>130</v>
      </c>
      <c r="I20" s="169" t="s">
        <v>614</v>
      </c>
      <c r="J20" s="169" t="s">
        <v>615</v>
      </c>
      <c r="K20" s="169" t="s">
        <v>616</v>
      </c>
      <c r="L20" s="203" t="s">
        <v>617</v>
      </c>
      <c r="M20" s="169" t="s">
        <v>618</v>
      </c>
      <c r="N20" s="169" t="s">
        <v>619</v>
      </c>
      <c r="O20" s="204" t="s">
        <v>620</v>
      </c>
      <c r="P20" s="204" t="s">
        <v>669</v>
      </c>
      <c r="Q20" s="204" t="s">
        <v>621</v>
      </c>
      <c r="R20" s="204" t="s">
        <v>622</v>
      </c>
      <c r="S20" s="169" t="s">
        <v>623</v>
      </c>
      <c r="T20" s="169" t="s">
        <v>624</v>
      </c>
      <c r="U20" s="169" t="s">
        <v>625</v>
      </c>
      <c r="V20" s="169" t="s">
        <v>626</v>
      </c>
      <c r="W20" s="169" t="s">
        <v>627</v>
      </c>
      <c r="X20" s="169" t="s">
        <v>628</v>
      </c>
      <c r="Y20" s="169" t="s">
        <v>629</v>
      </c>
      <c r="Z20" s="169" t="s">
        <v>630</v>
      </c>
      <c r="AA20" s="169" t="s">
        <v>631</v>
      </c>
      <c r="AB20" s="169" t="s">
        <v>632</v>
      </c>
      <c r="AC20" s="169" t="s">
        <v>633</v>
      </c>
      <c r="AD20" s="169" t="s">
        <v>634</v>
      </c>
      <c r="AE20" s="169" t="s">
        <v>635</v>
      </c>
      <c r="AF20" s="169" t="s">
        <v>636</v>
      </c>
      <c r="AG20" s="169" t="s">
        <v>637</v>
      </c>
      <c r="AH20" s="169" t="s">
        <v>638</v>
      </c>
      <c r="AI20" s="169" t="s">
        <v>639</v>
      </c>
      <c r="AJ20" s="169" t="s">
        <v>640</v>
      </c>
    </row>
    <row r="21" spans="1:36" s="65" customFormat="1">
      <c r="A21" s="62" t="s">
        <v>408</v>
      </c>
      <c r="B21" s="169" t="s">
        <v>510</v>
      </c>
      <c r="C21" s="169" t="s">
        <v>521</v>
      </c>
      <c r="D21" s="169" t="s">
        <v>522</v>
      </c>
      <c r="E21" s="169" t="s">
        <v>411</v>
      </c>
      <c r="F21" s="169">
        <v>54079095</v>
      </c>
      <c r="G21" s="201">
        <v>40735</v>
      </c>
      <c r="H21" s="201">
        <v>40742</v>
      </c>
      <c r="I21" s="169">
        <v>10</v>
      </c>
      <c r="J21" s="170">
        <v>286710.23</v>
      </c>
      <c r="K21" s="169">
        <v>8</v>
      </c>
      <c r="L21" s="203">
        <v>230102.31</v>
      </c>
      <c r="M21" s="169">
        <v>80</v>
      </c>
      <c r="N21" s="169">
        <v>80.260000000000005</v>
      </c>
      <c r="O21" s="204">
        <v>0</v>
      </c>
      <c r="P21" s="204">
        <v>0</v>
      </c>
      <c r="Q21" s="204">
        <v>0</v>
      </c>
      <c r="R21" s="204">
        <v>0</v>
      </c>
      <c r="S21" s="169">
        <v>0</v>
      </c>
      <c r="T21" s="169">
        <v>8</v>
      </c>
      <c r="U21" s="169">
        <v>0</v>
      </c>
      <c r="V21" s="169"/>
      <c r="W21" s="169">
        <v>0</v>
      </c>
      <c r="X21" s="169">
        <v>0</v>
      </c>
      <c r="Y21" s="169">
        <v>0</v>
      </c>
      <c r="Z21" s="169">
        <v>0</v>
      </c>
      <c r="AA21" s="169">
        <v>0</v>
      </c>
      <c r="AB21" s="169">
        <v>0</v>
      </c>
      <c r="AC21" s="169">
        <v>0</v>
      </c>
      <c r="AD21" s="169"/>
      <c r="AE21" s="169"/>
      <c r="AF21" s="169">
        <v>0</v>
      </c>
      <c r="AG21" s="169">
        <v>0</v>
      </c>
      <c r="AH21" s="169">
        <v>0</v>
      </c>
      <c r="AI21" s="169">
        <v>0</v>
      </c>
      <c r="AJ21" s="169">
        <v>2</v>
      </c>
    </row>
    <row r="22" spans="1:36" s="65" customFormat="1">
      <c r="A22" s="62" t="s">
        <v>408</v>
      </c>
      <c r="B22" s="169" t="s">
        <v>510</v>
      </c>
      <c r="C22" s="169" t="s">
        <v>521</v>
      </c>
      <c r="D22" s="169" t="s">
        <v>522</v>
      </c>
      <c r="E22" s="169" t="s">
        <v>513</v>
      </c>
      <c r="F22" s="169">
        <v>55099026</v>
      </c>
      <c r="G22" s="201">
        <v>40735</v>
      </c>
      <c r="H22" s="201">
        <v>40742</v>
      </c>
      <c r="I22" s="169">
        <v>10</v>
      </c>
      <c r="J22" s="170">
        <v>286710.23</v>
      </c>
      <c r="K22" s="169">
        <v>8</v>
      </c>
      <c r="L22" s="203">
        <v>230102.31</v>
      </c>
      <c r="M22" s="169">
        <v>80</v>
      </c>
      <c r="N22" s="169">
        <v>80.260000000000005</v>
      </c>
      <c r="O22" s="204">
        <v>0</v>
      </c>
      <c r="P22" s="204">
        <v>0</v>
      </c>
      <c r="Q22" s="204">
        <v>0</v>
      </c>
      <c r="R22" s="204">
        <v>0</v>
      </c>
      <c r="S22" s="169">
        <v>0</v>
      </c>
      <c r="T22" s="169">
        <v>8</v>
      </c>
      <c r="U22" s="169">
        <v>0</v>
      </c>
      <c r="V22" s="169"/>
      <c r="W22" s="169">
        <v>0</v>
      </c>
      <c r="X22" s="169">
        <v>0</v>
      </c>
      <c r="Y22" s="169">
        <v>0</v>
      </c>
      <c r="Z22" s="169">
        <v>0</v>
      </c>
      <c r="AA22" s="169">
        <v>0</v>
      </c>
      <c r="AB22" s="169">
        <v>0</v>
      </c>
      <c r="AC22" s="169">
        <v>0</v>
      </c>
      <c r="AD22" s="169"/>
      <c r="AE22" s="169"/>
      <c r="AF22" s="169">
        <v>0</v>
      </c>
      <c r="AG22" s="169">
        <v>0</v>
      </c>
      <c r="AH22" s="169">
        <v>0</v>
      </c>
      <c r="AI22" s="169">
        <v>0</v>
      </c>
      <c r="AJ22" s="169">
        <v>2</v>
      </c>
    </row>
    <row r="23" spans="1:36" s="65" customFormat="1">
      <c r="A23" s="62" t="s">
        <v>408</v>
      </c>
      <c r="B23" s="169" t="s">
        <v>510</v>
      </c>
      <c r="C23" s="169" t="s">
        <v>521</v>
      </c>
      <c r="D23" s="169" t="s">
        <v>522</v>
      </c>
      <c r="E23" s="169" t="s">
        <v>513</v>
      </c>
      <c r="F23" s="169">
        <v>55099027</v>
      </c>
      <c r="G23" s="201">
        <v>40735</v>
      </c>
      <c r="H23" s="201">
        <v>40742</v>
      </c>
      <c r="I23" s="169">
        <v>10</v>
      </c>
      <c r="J23" s="170">
        <v>286710.23</v>
      </c>
      <c r="K23" s="169">
        <v>8</v>
      </c>
      <c r="L23" s="203">
        <v>230102.31</v>
      </c>
      <c r="M23" s="169">
        <v>80</v>
      </c>
      <c r="N23" s="169">
        <v>80.260000000000005</v>
      </c>
      <c r="O23" s="204">
        <v>0</v>
      </c>
      <c r="P23" s="204">
        <v>0</v>
      </c>
      <c r="Q23" s="204">
        <v>0</v>
      </c>
      <c r="R23" s="204">
        <v>0</v>
      </c>
      <c r="S23" s="169">
        <v>0</v>
      </c>
      <c r="T23" s="169">
        <v>8</v>
      </c>
      <c r="U23" s="169">
        <v>0</v>
      </c>
      <c r="V23" s="169"/>
      <c r="W23" s="169">
        <v>0</v>
      </c>
      <c r="X23" s="169">
        <v>0</v>
      </c>
      <c r="Y23" s="169">
        <v>0</v>
      </c>
      <c r="Z23" s="169">
        <v>0</v>
      </c>
      <c r="AA23" s="169">
        <v>0</v>
      </c>
      <c r="AB23" s="169">
        <v>0</v>
      </c>
      <c r="AC23" s="169">
        <v>0</v>
      </c>
      <c r="AD23" s="169"/>
      <c r="AE23" s="169"/>
      <c r="AF23" s="169">
        <v>0</v>
      </c>
      <c r="AG23" s="169">
        <v>0</v>
      </c>
      <c r="AH23" s="169">
        <v>0</v>
      </c>
      <c r="AI23" s="169">
        <v>0</v>
      </c>
      <c r="AJ23" s="169">
        <v>2</v>
      </c>
    </row>
    <row r="24" spans="1:36" s="107" customFormat="1">
      <c r="A24" s="61" t="s">
        <v>523</v>
      </c>
      <c r="B24" s="65"/>
      <c r="C24" s="65"/>
      <c r="D24" s="65"/>
      <c r="E24" s="65"/>
      <c r="F24" s="65"/>
      <c r="I24" s="107">
        <f>SUM(I21:I23)</f>
        <v>30</v>
      </c>
      <c r="J24" s="107">
        <f t="shared" ref="J24:AJ24" si="3">SUM(J21:J23)</f>
        <v>860130.69</v>
      </c>
      <c r="K24" s="107">
        <f t="shared" si="3"/>
        <v>24</v>
      </c>
      <c r="L24" s="107">
        <f t="shared" si="3"/>
        <v>690306.92999999993</v>
      </c>
      <c r="M24" s="107">
        <f t="shared" si="3"/>
        <v>240</v>
      </c>
      <c r="N24" s="107">
        <f t="shared" si="3"/>
        <v>240.78000000000003</v>
      </c>
      <c r="O24" s="107">
        <f t="shared" si="3"/>
        <v>0</v>
      </c>
      <c r="P24" s="107">
        <f t="shared" si="3"/>
        <v>0</v>
      </c>
      <c r="Q24" s="107">
        <f t="shared" si="3"/>
        <v>0</v>
      </c>
      <c r="R24" s="107">
        <f t="shared" si="3"/>
        <v>0</v>
      </c>
      <c r="S24" s="107">
        <f t="shared" si="3"/>
        <v>0</v>
      </c>
      <c r="T24" s="107">
        <f t="shared" si="3"/>
        <v>24</v>
      </c>
      <c r="U24" s="107">
        <f t="shared" si="3"/>
        <v>0</v>
      </c>
      <c r="V24" s="107">
        <f t="shared" si="3"/>
        <v>0</v>
      </c>
      <c r="W24" s="107">
        <f t="shared" si="3"/>
        <v>0</v>
      </c>
      <c r="X24" s="107">
        <f t="shared" si="3"/>
        <v>0</v>
      </c>
      <c r="Y24" s="107">
        <f t="shared" si="3"/>
        <v>0</v>
      </c>
      <c r="Z24" s="107">
        <f t="shared" si="3"/>
        <v>0</v>
      </c>
      <c r="AA24" s="107">
        <f t="shared" si="3"/>
        <v>0</v>
      </c>
      <c r="AB24" s="107">
        <f t="shared" si="3"/>
        <v>0</v>
      </c>
      <c r="AC24" s="107">
        <f t="shared" si="3"/>
        <v>0</v>
      </c>
      <c r="AD24" s="107">
        <f t="shared" si="3"/>
        <v>0</v>
      </c>
      <c r="AE24" s="107">
        <f t="shared" si="3"/>
        <v>0</v>
      </c>
      <c r="AF24" s="107">
        <f t="shared" si="3"/>
        <v>0</v>
      </c>
      <c r="AG24" s="107">
        <f t="shared" si="3"/>
        <v>0</v>
      </c>
      <c r="AH24" s="107">
        <f t="shared" si="3"/>
        <v>0</v>
      </c>
      <c r="AI24" s="107">
        <f t="shared" si="3"/>
        <v>0</v>
      </c>
      <c r="AJ24" s="107">
        <f t="shared" si="3"/>
        <v>6</v>
      </c>
    </row>
    <row r="25" spans="1:36" s="65" customFormat="1">
      <c r="A25" s="62"/>
      <c r="B25" s="169"/>
      <c r="C25" s="169"/>
      <c r="D25" s="169"/>
      <c r="E25" s="169"/>
      <c r="F25" s="205"/>
    </row>
    <row r="26" spans="1:36" s="61" customFormat="1">
      <c r="A26" s="61" t="s">
        <v>524</v>
      </c>
      <c r="B26" s="65"/>
      <c r="C26" s="65"/>
      <c r="D26" s="65"/>
      <c r="E26" s="65"/>
      <c r="F26" s="65"/>
      <c r="I26" s="65">
        <f>I24</f>
        <v>30</v>
      </c>
      <c r="J26" s="65">
        <f t="shared" ref="J26:AJ26" si="4">J24</f>
        <v>860130.69</v>
      </c>
      <c r="K26" s="65">
        <f t="shared" si="4"/>
        <v>24</v>
      </c>
      <c r="L26" s="65">
        <f t="shared" si="4"/>
        <v>690306.92999999993</v>
      </c>
      <c r="M26" s="65">
        <f t="shared" si="4"/>
        <v>240</v>
      </c>
      <c r="N26" s="65">
        <f t="shared" si="4"/>
        <v>240.78000000000003</v>
      </c>
      <c r="O26" s="65">
        <f t="shared" si="4"/>
        <v>0</v>
      </c>
      <c r="P26" s="65">
        <f t="shared" si="4"/>
        <v>0</v>
      </c>
      <c r="Q26" s="65">
        <f t="shared" si="4"/>
        <v>0</v>
      </c>
      <c r="R26" s="65">
        <f t="shared" si="4"/>
        <v>0</v>
      </c>
      <c r="S26" s="65">
        <f t="shared" si="4"/>
        <v>0</v>
      </c>
      <c r="T26" s="65">
        <f t="shared" si="4"/>
        <v>24</v>
      </c>
      <c r="U26" s="65">
        <f t="shared" si="4"/>
        <v>0</v>
      </c>
      <c r="V26" s="65">
        <f t="shared" si="4"/>
        <v>0</v>
      </c>
      <c r="W26" s="65">
        <f t="shared" si="4"/>
        <v>0</v>
      </c>
      <c r="X26" s="65">
        <f t="shared" si="4"/>
        <v>0</v>
      </c>
      <c r="Y26" s="65">
        <f t="shared" si="4"/>
        <v>0</v>
      </c>
      <c r="Z26" s="65">
        <f t="shared" si="4"/>
        <v>0</v>
      </c>
      <c r="AA26" s="65">
        <f t="shared" si="4"/>
        <v>0</v>
      </c>
      <c r="AB26" s="65">
        <f t="shared" si="4"/>
        <v>0</v>
      </c>
      <c r="AC26" s="65">
        <f t="shared" si="4"/>
        <v>0</v>
      </c>
      <c r="AD26" s="65">
        <f t="shared" si="4"/>
        <v>0</v>
      </c>
      <c r="AE26" s="65">
        <f t="shared" si="4"/>
        <v>0</v>
      </c>
      <c r="AF26" s="65">
        <f t="shared" si="4"/>
        <v>0</v>
      </c>
      <c r="AG26" s="65">
        <f t="shared" si="4"/>
        <v>0</v>
      </c>
      <c r="AH26" s="65">
        <f t="shared" si="4"/>
        <v>0</v>
      </c>
      <c r="AI26" s="65">
        <f t="shared" si="4"/>
        <v>0</v>
      </c>
      <c r="AJ26" s="65">
        <f t="shared" si="4"/>
        <v>6</v>
      </c>
    </row>
    <row r="27" spans="1:36" s="65" customFormat="1">
      <c r="A27" s="61"/>
    </row>
    <row r="28" spans="1:36" s="61" customFormat="1">
      <c r="A28" s="61" t="s">
        <v>525</v>
      </c>
      <c r="B28" s="65"/>
      <c r="C28" s="65"/>
      <c r="D28" s="65"/>
      <c r="E28" s="65"/>
      <c r="F28" s="65"/>
      <c r="I28" s="65">
        <f>I10+I16+I26</f>
        <v>110</v>
      </c>
      <c r="J28" s="65">
        <f t="shared" ref="J28:AJ28" si="5">J16+J26</f>
        <v>2293681.84</v>
      </c>
      <c r="K28" s="65">
        <f t="shared" si="5"/>
        <v>64</v>
      </c>
      <c r="L28" s="65">
        <f t="shared" si="5"/>
        <v>1840818.4799999997</v>
      </c>
      <c r="M28" s="65">
        <f t="shared" si="5"/>
        <v>640</v>
      </c>
      <c r="N28" s="65">
        <f t="shared" si="5"/>
        <v>642.08000000000015</v>
      </c>
      <c r="O28" s="65">
        <f t="shared" si="5"/>
        <v>0</v>
      </c>
      <c r="P28" s="65">
        <f t="shared" si="5"/>
        <v>0</v>
      </c>
      <c r="Q28" s="65">
        <f t="shared" si="5"/>
        <v>0</v>
      </c>
      <c r="R28" s="65">
        <f t="shared" si="5"/>
        <v>0</v>
      </c>
      <c r="S28" s="65">
        <f t="shared" si="5"/>
        <v>0</v>
      </c>
      <c r="T28" s="65">
        <f t="shared" si="5"/>
        <v>64</v>
      </c>
      <c r="U28" s="65">
        <f t="shared" si="5"/>
        <v>0</v>
      </c>
      <c r="V28" s="65">
        <f t="shared" si="5"/>
        <v>0</v>
      </c>
      <c r="W28" s="65">
        <f t="shared" si="5"/>
        <v>0</v>
      </c>
      <c r="X28" s="65">
        <f t="shared" si="5"/>
        <v>0</v>
      </c>
      <c r="Y28" s="65">
        <f t="shared" si="5"/>
        <v>0</v>
      </c>
      <c r="Z28" s="65">
        <f t="shared" si="5"/>
        <v>0</v>
      </c>
      <c r="AA28" s="65">
        <f t="shared" si="5"/>
        <v>0</v>
      </c>
      <c r="AB28" s="65">
        <f t="shared" si="5"/>
        <v>0</v>
      </c>
      <c r="AC28" s="65">
        <f t="shared" si="5"/>
        <v>0</v>
      </c>
      <c r="AD28" s="65">
        <f t="shared" si="5"/>
        <v>0</v>
      </c>
      <c r="AE28" s="65">
        <f t="shared" si="5"/>
        <v>0</v>
      </c>
      <c r="AF28" s="65">
        <f t="shared" si="5"/>
        <v>0</v>
      </c>
      <c r="AG28" s="65">
        <f t="shared" si="5"/>
        <v>0</v>
      </c>
      <c r="AH28" s="65">
        <f t="shared" si="5"/>
        <v>0</v>
      </c>
      <c r="AI28" s="65">
        <f t="shared" si="5"/>
        <v>0</v>
      </c>
      <c r="AJ28" s="65">
        <f t="shared" si="5"/>
        <v>16</v>
      </c>
    </row>
    <row r="29" spans="1:36" s="61" customFormat="1">
      <c r="A29" s="61" t="s">
        <v>526</v>
      </c>
      <c r="B29" s="65"/>
      <c r="C29" s="65"/>
      <c r="D29" s="65"/>
      <c r="E29" s="65"/>
      <c r="F29" s="65"/>
      <c r="I29" s="107">
        <f>I28</f>
        <v>110</v>
      </c>
      <c r="J29" s="107">
        <f t="shared" ref="J29:AJ29" si="6">J16+J28</f>
        <v>3727232.9899999998</v>
      </c>
      <c r="K29" s="107">
        <f t="shared" si="6"/>
        <v>104</v>
      </c>
      <c r="L29" s="107">
        <f t="shared" si="6"/>
        <v>2991330.0299999993</v>
      </c>
      <c r="M29" s="107">
        <f t="shared" si="6"/>
        <v>1040</v>
      </c>
      <c r="N29" s="107">
        <f t="shared" si="6"/>
        <v>1043.3800000000001</v>
      </c>
      <c r="O29" s="107">
        <f t="shared" si="6"/>
        <v>0</v>
      </c>
      <c r="P29" s="107">
        <f t="shared" si="6"/>
        <v>0</v>
      </c>
      <c r="Q29" s="107">
        <f t="shared" si="6"/>
        <v>0</v>
      </c>
      <c r="R29" s="107">
        <f t="shared" si="6"/>
        <v>0</v>
      </c>
      <c r="S29" s="107">
        <f t="shared" si="6"/>
        <v>0</v>
      </c>
      <c r="T29" s="107">
        <f t="shared" si="6"/>
        <v>104</v>
      </c>
      <c r="U29" s="107">
        <f t="shared" si="6"/>
        <v>0</v>
      </c>
      <c r="V29" s="107">
        <f t="shared" si="6"/>
        <v>0</v>
      </c>
      <c r="W29" s="107">
        <f t="shared" si="6"/>
        <v>0</v>
      </c>
      <c r="X29" s="107">
        <f t="shared" si="6"/>
        <v>0</v>
      </c>
      <c r="Y29" s="107">
        <f t="shared" si="6"/>
        <v>0</v>
      </c>
      <c r="Z29" s="107">
        <f t="shared" si="6"/>
        <v>0</v>
      </c>
      <c r="AA29" s="107">
        <f t="shared" si="6"/>
        <v>0</v>
      </c>
      <c r="AB29" s="107">
        <f t="shared" si="6"/>
        <v>0</v>
      </c>
      <c r="AC29" s="107">
        <f t="shared" si="6"/>
        <v>0</v>
      </c>
      <c r="AD29" s="107">
        <f t="shared" si="6"/>
        <v>0</v>
      </c>
      <c r="AE29" s="107">
        <f t="shared" si="6"/>
        <v>0</v>
      </c>
      <c r="AF29" s="107">
        <f t="shared" si="6"/>
        <v>0</v>
      </c>
      <c r="AG29" s="107">
        <f t="shared" si="6"/>
        <v>0</v>
      </c>
      <c r="AH29" s="107">
        <f t="shared" si="6"/>
        <v>0</v>
      </c>
      <c r="AI29" s="107">
        <f t="shared" si="6"/>
        <v>0</v>
      </c>
      <c r="AJ29" s="107">
        <f t="shared" si="6"/>
        <v>26</v>
      </c>
    </row>
    <row r="30" spans="1:36" s="65" customFormat="1">
      <c r="A30" s="61"/>
    </row>
    <row r="31" spans="1:36" s="65" customFormat="1">
      <c r="A31" s="61"/>
    </row>
    <row r="32" spans="1:36" s="61" customFormat="1">
      <c r="A32" s="61" t="s">
        <v>527</v>
      </c>
      <c r="B32" s="65"/>
      <c r="C32" s="65"/>
      <c r="D32" s="65"/>
      <c r="E32" s="65"/>
      <c r="F32" s="65"/>
    </row>
    <row r="33" spans="1:36" s="61" customFormat="1">
      <c r="A33" s="61" t="s">
        <v>476</v>
      </c>
      <c r="B33" s="65"/>
      <c r="C33" s="65"/>
      <c r="D33" s="65"/>
      <c r="E33" s="65"/>
      <c r="F33" s="65"/>
    </row>
    <row r="34" spans="1:36" s="61" customFormat="1">
      <c r="A34" s="61" t="s">
        <v>528</v>
      </c>
      <c r="B34" s="65"/>
      <c r="C34" s="65"/>
      <c r="D34" s="65"/>
      <c r="E34" s="65"/>
      <c r="F34" s="65"/>
    </row>
    <row r="35" spans="1:36" s="61" customFormat="1">
      <c r="A35" s="61" t="s">
        <v>529</v>
      </c>
      <c r="B35" s="65"/>
      <c r="C35" s="65"/>
      <c r="D35" s="65"/>
      <c r="E35" s="65"/>
      <c r="F35" s="65"/>
    </row>
    <row r="36" spans="1:36" s="65" customFormat="1" ht="42">
      <c r="A36" s="62" t="s">
        <v>347</v>
      </c>
      <c r="B36" s="169" t="s">
        <v>467</v>
      </c>
      <c r="C36" s="169" t="s">
        <v>468</v>
      </c>
      <c r="D36" s="169" t="s">
        <v>127</v>
      </c>
      <c r="E36" s="169" t="s">
        <v>70</v>
      </c>
      <c r="F36" s="169" t="s">
        <v>406</v>
      </c>
      <c r="G36" s="197" t="s">
        <v>129</v>
      </c>
      <c r="H36" s="197" t="s">
        <v>130</v>
      </c>
      <c r="I36" s="206" t="s">
        <v>614</v>
      </c>
      <c r="J36" s="206" t="s">
        <v>615</v>
      </c>
      <c r="K36" s="206" t="s">
        <v>616</v>
      </c>
      <c r="L36" s="207" t="s">
        <v>617</v>
      </c>
      <c r="M36" s="206" t="s">
        <v>618</v>
      </c>
      <c r="N36" s="206" t="s">
        <v>619</v>
      </c>
      <c r="O36" s="208" t="s">
        <v>620</v>
      </c>
      <c r="P36" s="208" t="s">
        <v>669</v>
      </c>
      <c r="Q36" s="208" t="s">
        <v>621</v>
      </c>
      <c r="R36" s="208" t="s">
        <v>622</v>
      </c>
      <c r="S36" s="206" t="s">
        <v>623</v>
      </c>
      <c r="T36" s="206" t="s">
        <v>624</v>
      </c>
      <c r="U36" s="206" t="s">
        <v>625</v>
      </c>
      <c r="V36" s="206" t="s">
        <v>626</v>
      </c>
      <c r="W36" s="206" t="s">
        <v>627</v>
      </c>
      <c r="X36" s="206" t="s">
        <v>628</v>
      </c>
      <c r="Y36" s="206" t="s">
        <v>629</v>
      </c>
      <c r="Z36" s="206" t="s">
        <v>630</v>
      </c>
      <c r="AA36" s="206" t="s">
        <v>631</v>
      </c>
      <c r="AB36" s="206" t="s">
        <v>632</v>
      </c>
      <c r="AC36" s="206" t="s">
        <v>633</v>
      </c>
      <c r="AD36" s="206" t="s">
        <v>634</v>
      </c>
      <c r="AE36" s="206" t="s">
        <v>635</v>
      </c>
      <c r="AF36" s="206" t="s">
        <v>636</v>
      </c>
      <c r="AG36" s="206" t="s">
        <v>637</v>
      </c>
      <c r="AH36" s="206" t="s">
        <v>638</v>
      </c>
      <c r="AI36" s="206" t="s">
        <v>639</v>
      </c>
      <c r="AJ36" s="206" t="s">
        <v>640</v>
      </c>
    </row>
    <row r="37" spans="1:36" s="65" customFormat="1">
      <c r="A37" s="62" t="s">
        <v>408</v>
      </c>
      <c r="B37" s="169" t="s">
        <v>510</v>
      </c>
      <c r="C37" s="169" t="s">
        <v>530</v>
      </c>
      <c r="D37" s="169" t="s">
        <v>531</v>
      </c>
      <c r="E37" s="169" t="s">
        <v>411</v>
      </c>
      <c r="F37" s="169">
        <v>55099025</v>
      </c>
      <c r="G37" s="201">
        <v>40735</v>
      </c>
      <c r="H37" s="201">
        <v>40742</v>
      </c>
      <c r="I37" s="169">
        <v>10</v>
      </c>
      <c r="J37" s="170">
        <v>286710.23</v>
      </c>
      <c r="K37" s="169">
        <v>8</v>
      </c>
      <c r="L37" s="203">
        <v>230102.31</v>
      </c>
      <c r="M37" s="169">
        <v>80</v>
      </c>
      <c r="N37" s="169">
        <v>80.260000000000005</v>
      </c>
      <c r="O37" s="204">
        <v>0</v>
      </c>
      <c r="P37" s="204">
        <v>0</v>
      </c>
      <c r="Q37" s="204">
        <v>0</v>
      </c>
      <c r="R37" s="204">
        <v>0</v>
      </c>
      <c r="S37" s="206">
        <v>0</v>
      </c>
      <c r="T37" s="169">
        <v>8</v>
      </c>
      <c r="U37" s="206">
        <v>0</v>
      </c>
      <c r="V37" s="206"/>
      <c r="W37" s="206">
        <v>0</v>
      </c>
      <c r="X37" s="206">
        <v>0</v>
      </c>
      <c r="Y37" s="206">
        <v>0</v>
      </c>
      <c r="Z37" s="206">
        <v>0</v>
      </c>
      <c r="AA37" s="206">
        <v>0</v>
      </c>
      <c r="AB37" s="206">
        <v>0</v>
      </c>
      <c r="AC37" s="206">
        <v>0</v>
      </c>
      <c r="AD37" s="206"/>
      <c r="AE37" s="206"/>
      <c r="AF37" s="206">
        <v>0</v>
      </c>
      <c r="AG37" s="206">
        <v>0</v>
      </c>
      <c r="AH37" s="206">
        <v>0</v>
      </c>
      <c r="AI37" s="206">
        <v>0</v>
      </c>
      <c r="AJ37" s="206">
        <v>2</v>
      </c>
    </row>
    <row r="38" spans="1:36" s="65" customFormat="1">
      <c r="A38" s="62" t="s">
        <v>408</v>
      </c>
      <c r="B38" s="169" t="s">
        <v>510</v>
      </c>
      <c r="C38" s="169" t="s">
        <v>530</v>
      </c>
      <c r="D38" s="169" t="s">
        <v>531</v>
      </c>
      <c r="E38" s="169" t="s">
        <v>513</v>
      </c>
      <c r="F38" s="169">
        <v>55099026</v>
      </c>
      <c r="G38" s="201">
        <v>40735</v>
      </c>
      <c r="H38" s="201">
        <v>40742</v>
      </c>
      <c r="I38" s="169">
        <v>10</v>
      </c>
      <c r="J38" s="170">
        <v>286710.23</v>
      </c>
      <c r="K38" s="169">
        <v>8</v>
      </c>
      <c r="L38" s="203">
        <v>230102.31</v>
      </c>
      <c r="M38" s="169">
        <v>80</v>
      </c>
      <c r="N38" s="169">
        <v>80.260000000000005</v>
      </c>
      <c r="O38" s="204">
        <v>0</v>
      </c>
      <c r="P38" s="204">
        <v>0</v>
      </c>
      <c r="Q38" s="204">
        <v>0</v>
      </c>
      <c r="R38" s="204">
        <v>0</v>
      </c>
      <c r="S38" s="206">
        <v>0</v>
      </c>
      <c r="T38" s="169">
        <v>8</v>
      </c>
      <c r="U38" s="206">
        <v>0</v>
      </c>
      <c r="V38" s="206"/>
      <c r="W38" s="206">
        <v>0</v>
      </c>
      <c r="X38" s="206">
        <v>0</v>
      </c>
      <c r="Y38" s="206">
        <v>0</v>
      </c>
      <c r="Z38" s="206">
        <v>0</v>
      </c>
      <c r="AA38" s="206">
        <v>0</v>
      </c>
      <c r="AB38" s="206">
        <v>0</v>
      </c>
      <c r="AC38" s="206">
        <v>0</v>
      </c>
      <c r="AD38" s="206"/>
      <c r="AE38" s="206"/>
      <c r="AF38" s="206">
        <v>0</v>
      </c>
      <c r="AG38" s="206">
        <v>0</v>
      </c>
      <c r="AH38" s="206">
        <v>0</v>
      </c>
      <c r="AI38" s="206">
        <v>0</v>
      </c>
      <c r="AJ38" s="206">
        <v>2</v>
      </c>
    </row>
    <row r="39" spans="1:36" s="65" customFormat="1">
      <c r="A39" s="62" t="s">
        <v>408</v>
      </c>
      <c r="B39" s="169" t="s">
        <v>510</v>
      </c>
      <c r="C39" s="169" t="s">
        <v>530</v>
      </c>
      <c r="D39" s="169" t="s">
        <v>531</v>
      </c>
      <c r="E39" s="169" t="s">
        <v>513</v>
      </c>
      <c r="F39" s="169">
        <v>55099027</v>
      </c>
      <c r="G39" s="201">
        <v>40735</v>
      </c>
      <c r="H39" s="201">
        <v>40742</v>
      </c>
      <c r="I39" s="169">
        <v>10</v>
      </c>
      <c r="J39" s="170">
        <v>286710.23</v>
      </c>
      <c r="K39" s="169">
        <v>8</v>
      </c>
      <c r="L39" s="203">
        <v>230102.31</v>
      </c>
      <c r="M39" s="169">
        <v>80</v>
      </c>
      <c r="N39" s="169">
        <v>80.260000000000005</v>
      </c>
      <c r="O39" s="204">
        <v>0</v>
      </c>
      <c r="P39" s="204">
        <v>0</v>
      </c>
      <c r="Q39" s="204">
        <v>0</v>
      </c>
      <c r="R39" s="204">
        <v>0</v>
      </c>
      <c r="S39" s="206">
        <v>0</v>
      </c>
      <c r="T39" s="169">
        <v>8</v>
      </c>
      <c r="U39" s="206">
        <v>0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06">
        <v>0</v>
      </c>
      <c r="AD39" s="206"/>
      <c r="AE39" s="206"/>
      <c r="AF39" s="206">
        <v>0</v>
      </c>
      <c r="AG39" s="206">
        <v>0</v>
      </c>
      <c r="AH39" s="206">
        <v>0</v>
      </c>
      <c r="AI39" s="206">
        <v>0</v>
      </c>
      <c r="AJ39" s="206">
        <v>2</v>
      </c>
    </row>
    <row r="40" spans="1:36" s="107" customFormat="1">
      <c r="A40" s="61" t="s">
        <v>532</v>
      </c>
      <c r="B40" s="65"/>
      <c r="C40" s="65"/>
      <c r="D40" s="65"/>
      <c r="E40" s="65"/>
      <c r="F40" s="65"/>
      <c r="I40" s="107">
        <f>SUM(I37:I39)</f>
        <v>30</v>
      </c>
      <c r="J40" s="107">
        <f t="shared" ref="J40:AJ40" si="7">SUM(J37:J39)</f>
        <v>860130.69</v>
      </c>
      <c r="K40" s="107">
        <f t="shared" si="7"/>
        <v>24</v>
      </c>
      <c r="L40" s="107">
        <f t="shared" si="7"/>
        <v>690306.92999999993</v>
      </c>
      <c r="M40" s="107">
        <f t="shared" si="7"/>
        <v>240</v>
      </c>
      <c r="N40" s="107">
        <f t="shared" si="7"/>
        <v>240.78000000000003</v>
      </c>
      <c r="O40" s="107">
        <f t="shared" si="7"/>
        <v>0</v>
      </c>
      <c r="P40" s="107">
        <f t="shared" si="7"/>
        <v>0</v>
      </c>
      <c r="Q40" s="107">
        <f t="shared" si="7"/>
        <v>0</v>
      </c>
      <c r="R40" s="107">
        <f t="shared" si="7"/>
        <v>0</v>
      </c>
      <c r="S40" s="107">
        <f t="shared" si="7"/>
        <v>0</v>
      </c>
      <c r="T40" s="107">
        <f t="shared" si="7"/>
        <v>24</v>
      </c>
      <c r="U40" s="107">
        <f t="shared" si="7"/>
        <v>0</v>
      </c>
      <c r="V40" s="107">
        <f t="shared" si="7"/>
        <v>0</v>
      </c>
      <c r="W40" s="107">
        <f t="shared" si="7"/>
        <v>0</v>
      </c>
      <c r="X40" s="107">
        <f t="shared" si="7"/>
        <v>0</v>
      </c>
      <c r="Y40" s="107">
        <f t="shared" si="7"/>
        <v>0</v>
      </c>
      <c r="Z40" s="107">
        <f t="shared" si="7"/>
        <v>0</v>
      </c>
      <c r="AA40" s="107">
        <f t="shared" si="7"/>
        <v>0</v>
      </c>
      <c r="AB40" s="107">
        <f t="shared" si="7"/>
        <v>0</v>
      </c>
      <c r="AC40" s="107">
        <f t="shared" si="7"/>
        <v>0</v>
      </c>
      <c r="AD40" s="107">
        <f t="shared" si="7"/>
        <v>0</v>
      </c>
      <c r="AE40" s="107">
        <f t="shared" si="7"/>
        <v>0</v>
      </c>
      <c r="AF40" s="107">
        <f t="shared" si="7"/>
        <v>0</v>
      </c>
      <c r="AG40" s="107">
        <f t="shared" si="7"/>
        <v>0</v>
      </c>
      <c r="AH40" s="107">
        <f t="shared" si="7"/>
        <v>0</v>
      </c>
      <c r="AI40" s="107">
        <f t="shared" si="7"/>
        <v>0</v>
      </c>
      <c r="AJ40" s="107">
        <f t="shared" si="7"/>
        <v>6</v>
      </c>
    </row>
    <row r="41" spans="1:36" s="65" customFormat="1">
      <c r="A41" s="62"/>
      <c r="B41" s="169"/>
      <c r="C41" s="169"/>
      <c r="D41" s="169"/>
      <c r="E41" s="169"/>
      <c r="F41" s="205"/>
    </row>
    <row r="42" spans="1:36" s="61" customFormat="1">
      <c r="A42" s="61" t="s">
        <v>533</v>
      </c>
      <c r="B42" s="65"/>
      <c r="C42" s="65"/>
      <c r="D42" s="65"/>
      <c r="E42" s="65"/>
      <c r="F42" s="65"/>
    </row>
    <row r="43" spans="1:36" s="65" customFormat="1" ht="42">
      <c r="A43" s="62" t="s">
        <v>347</v>
      </c>
      <c r="B43" s="169" t="s">
        <v>467</v>
      </c>
      <c r="C43" s="169" t="s">
        <v>468</v>
      </c>
      <c r="D43" s="169" t="s">
        <v>127</v>
      </c>
      <c r="E43" s="169" t="s">
        <v>70</v>
      </c>
      <c r="F43" s="169" t="s">
        <v>406</v>
      </c>
      <c r="G43" s="197" t="s">
        <v>129</v>
      </c>
      <c r="H43" s="197" t="s">
        <v>130</v>
      </c>
      <c r="I43" s="206" t="s">
        <v>614</v>
      </c>
      <c r="J43" s="206" t="s">
        <v>615</v>
      </c>
      <c r="K43" s="206" t="s">
        <v>616</v>
      </c>
      <c r="L43" s="207" t="s">
        <v>617</v>
      </c>
      <c r="M43" s="206" t="s">
        <v>618</v>
      </c>
      <c r="N43" s="206" t="s">
        <v>619</v>
      </c>
      <c r="O43" s="208" t="s">
        <v>620</v>
      </c>
      <c r="P43" s="208" t="s">
        <v>669</v>
      </c>
      <c r="Q43" s="208" t="s">
        <v>621</v>
      </c>
      <c r="R43" s="208" t="s">
        <v>622</v>
      </c>
      <c r="S43" s="206" t="s">
        <v>623</v>
      </c>
      <c r="T43" s="206" t="s">
        <v>624</v>
      </c>
      <c r="U43" s="206" t="s">
        <v>625</v>
      </c>
      <c r="V43" s="206" t="s">
        <v>626</v>
      </c>
      <c r="W43" s="206" t="s">
        <v>627</v>
      </c>
      <c r="X43" s="206" t="s">
        <v>628</v>
      </c>
      <c r="Y43" s="206" t="s">
        <v>629</v>
      </c>
      <c r="Z43" s="206" t="s">
        <v>630</v>
      </c>
      <c r="AA43" s="206" t="s">
        <v>631</v>
      </c>
      <c r="AB43" s="206" t="s">
        <v>632</v>
      </c>
      <c r="AC43" s="206" t="s">
        <v>633</v>
      </c>
      <c r="AD43" s="206" t="s">
        <v>634</v>
      </c>
      <c r="AE43" s="206" t="s">
        <v>635</v>
      </c>
      <c r="AF43" s="206" t="s">
        <v>636</v>
      </c>
      <c r="AG43" s="206" t="s">
        <v>637</v>
      </c>
      <c r="AH43" s="206" t="s">
        <v>638</v>
      </c>
      <c r="AI43" s="206" t="s">
        <v>639</v>
      </c>
      <c r="AJ43" s="206" t="s">
        <v>640</v>
      </c>
    </row>
    <row r="44" spans="1:36" s="65" customFormat="1">
      <c r="A44" s="62" t="s">
        <v>408</v>
      </c>
      <c r="B44" s="169" t="s">
        <v>510</v>
      </c>
      <c r="C44" s="169" t="s">
        <v>530</v>
      </c>
      <c r="D44" s="169" t="s">
        <v>534</v>
      </c>
      <c r="E44" s="169" t="s">
        <v>411</v>
      </c>
      <c r="F44" s="169">
        <v>54079095</v>
      </c>
      <c r="G44" s="201">
        <v>40735</v>
      </c>
      <c r="H44" s="201">
        <v>40742</v>
      </c>
      <c r="I44" s="169">
        <v>10</v>
      </c>
      <c r="J44" s="170">
        <v>286710.23</v>
      </c>
      <c r="K44" s="169">
        <v>8</v>
      </c>
      <c r="L44" s="203">
        <v>230102.31</v>
      </c>
      <c r="M44" s="169">
        <v>80</v>
      </c>
      <c r="N44" s="169">
        <v>80.260000000000005</v>
      </c>
      <c r="O44" s="204">
        <v>0</v>
      </c>
      <c r="P44" s="204">
        <v>0</v>
      </c>
      <c r="Q44" s="204">
        <v>0</v>
      </c>
      <c r="R44" s="204">
        <v>0</v>
      </c>
      <c r="S44" s="169">
        <v>0</v>
      </c>
      <c r="T44" s="169">
        <v>8</v>
      </c>
      <c r="U44" s="169">
        <v>0</v>
      </c>
      <c r="V44" s="169"/>
      <c r="W44" s="169">
        <v>0</v>
      </c>
      <c r="X44" s="169">
        <v>0</v>
      </c>
      <c r="Y44" s="169">
        <v>0</v>
      </c>
      <c r="Z44" s="169">
        <v>0</v>
      </c>
      <c r="AA44" s="169">
        <v>0</v>
      </c>
      <c r="AB44" s="169">
        <v>0</v>
      </c>
      <c r="AC44" s="169">
        <v>0</v>
      </c>
      <c r="AD44" s="169"/>
      <c r="AE44" s="169"/>
      <c r="AF44" s="169">
        <v>0</v>
      </c>
      <c r="AG44" s="169">
        <v>0</v>
      </c>
      <c r="AH44" s="169">
        <v>0</v>
      </c>
      <c r="AI44" s="169">
        <v>0</v>
      </c>
      <c r="AJ44" s="169">
        <v>2</v>
      </c>
    </row>
    <row r="45" spans="1:36" s="65" customFormat="1">
      <c r="A45" s="62" t="s">
        <v>408</v>
      </c>
      <c r="B45" s="169" t="s">
        <v>510</v>
      </c>
      <c r="C45" s="169" t="s">
        <v>530</v>
      </c>
      <c r="D45" s="169" t="s">
        <v>534</v>
      </c>
      <c r="E45" s="169" t="s">
        <v>513</v>
      </c>
      <c r="F45" s="169">
        <v>55099026</v>
      </c>
      <c r="G45" s="201">
        <v>40735</v>
      </c>
      <c r="H45" s="201">
        <v>40742</v>
      </c>
      <c r="I45" s="169">
        <v>10</v>
      </c>
      <c r="J45" s="170">
        <v>286710.23</v>
      </c>
      <c r="K45" s="169">
        <v>8</v>
      </c>
      <c r="L45" s="203">
        <v>230102.31</v>
      </c>
      <c r="M45" s="169">
        <v>80</v>
      </c>
      <c r="N45" s="169">
        <v>80.260000000000005</v>
      </c>
      <c r="O45" s="204">
        <v>0</v>
      </c>
      <c r="P45" s="204">
        <v>0</v>
      </c>
      <c r="Q45" s="204">
        <v>0</v>
      </c>
      <c r="R45" s="204">
        <v>0</v>
      </c>
      <c r="S45" s="169">
        <v>0</v>
      </c>
      <c r="T45" s="169">
        <v>8</v>
      </c>
      <c r="U45" s="169">
        <v>0</v>
      </c>
      <c r="V45" s="169"/>
      <c r="W45" s="169">
        <v>0</v>
      </c>
      <c r="X45" s="169">
        <v>0</v>
      </c>
      <c r="Y45" s="169">
        <v>0</v>
      </c>
      <c r="Z45" s="169">
        <v>0</v>
      </c>
      <c r="AA45" s="169">
        <v>0</v>
      </c>
      <c r="AB45" s="169">
        <v>0</v>
      </c>
      <c r="AC45" s="169">
        <v>0</v>
      </c>
      <c r="AD45" s="169"/>
      <c r="AE45" s="169"/>
      <c r="AF45" s="169">
        <v>0</v>
      </c>
      <c r="AG45" s="169">
        <v>0</v>
      </c>
      <c r="AH45" s="169">
        <v>0</v>
      </c>
      <c r="AI45" s="169">
        <v>0</v>
      </c>
      <c r="AJ45" s="169">
        <v>2</v>
      </c>
    </row>
    <row r="46" spans="1:36" s="107" customFormat="1">
      <c r="A46" s="61" t="s">
        <v>535</v>
      </c>
      <c r="B46" s="65"/>
      <c r="C46" s="65"/>
      <c r="D46" s="65"/>
      <c r="E46" s="65"/>
      <c r="F46" s="65"/>
      <c r="I46" s="65">
        <f>SUM(I43:I45)</f>
        <v>20</v>
      </c>
      <c r="J46" s="65">
        <f t="shared" ref="J46:AJ46" si="8">SUM(J43:J45)</f>
        <v>573420.46</v>
      </c>
      <c r="K46" s="65">
        <f t="shared" si="8"/>
        <v>16</v>
      </c>
      <c r="L46" s="65">
        <f t="shared" si="8"/>
        <v>460204.62</v>
      </c>
      <c r="M46" s="65">
        <f t="shared" si="8"/>
        <v>160</v>
      </c>
      <c r="N46" s="65">
        <f t="shared" si="8"/>
        <v>160.52000000000001</v>
      </c>
      <c r="O46" s="65">
        <f t="shared" si="8"/>
        <v>0</v>
      </c>
      <c r="P46" s="65">
        <f t="shared" si="8"/>
        <v>0</v>
      </c>
      <c r="Q46" s="65">
        <f t="shared" si="8"/>
        <v>0</v>
      </c>
      <c r="R46" s="65">
        <f t="shared" si="8"/>
        <v>0</v>
      </c>
      <c r="S46" s="65">
        <f t="shared" si="8"/>
        <v>0</v>
      </c>
      <c r="T46" s="65">
        <f t="shared" si="8"/>
        <v>16</v>
      </c>
      <c r="U46" s="65">
        <f t="shared" si="8"/>
        <v>0</v>
      </c>
      <c r="V46" s="65">
        <f t="shared" si="8"/>
        <v>0</v>
      </c>
      <c r="W46" s="65">
        <f t="shared" si="8"/>
        <v>0</v>
      </c>
      <c r="X46" s="65">
        <f t="shared" si="8"/>
        <v>0</v>
      </c>
      <c r="Y46" s="65">
        <f t="shared" si="8"/>
        <v>0</v>
      </c>
      <c r="Z46" s="65">
        <f t="shared" si="8"/>
        <v>0</v>
      </c>
      <c r="AA46" s="65">
        <f t="shared" si="8"/>
        <v>0</v>
      </c>
      <c r="AB46" s="65">
        <f t="shared" si="8"/>
        <v>0</v>
      </c>
      <c r="AC46" s="65">
        <f t="shared" si="8"/>
        <v>0</v>
      </c>
      <c r="AD46" s="65">
        <f t="shared" si="8"/>
        <v>0</v>
      </c>
      <c r="AE46" s="65">
        <f t="shared" si="8"/>
        <v>0</v>
      </c>
      <c r="AF46" s="65">
        <f t="shared" si="8"/>
        <v>0</v>
      </c>
      <c r="AG46" s="65">
        <f t="shared" si="8"/>
        <v>0</v>
      </c>
      <c r="AH46" s="65">
        <f t="shared" si="8"/>
        <v>0</v>
      </c>
      <c r="AI46" s="65">
        <f t="shared" si="8"/>
        <v>0</v>
      </c>
      <c r="AJ46" s="65">
        <f t="shared" si="8"/>
        <v>4</v>
      </c>
    </row>
    <row r="47" spans="1:36" s="65" customFormat="1">
      <c r="A47" s="61"/>
    </row>
    <row r="48" spans="1:36" s="61" customFormat="1">
      <c r="A48" s="61" t="s">
        <v>536</v>
      </c>
      <c r="B48" s="65"/>
      <c r="C48" s="65"/>
      <c r="D48" s="65"/>
      <c r="E48" s="65"/>
      <c r="F48" s="65"/>
      <c r="I48" s="65">
        <f>I40+I46</f>
        <v>50</v>
      </c>
      <c r="J48" s="65">
        <f t="shared" ref="J48:AJ48" si="9">J40+J46</f>
        <v>1433551.15</v>
      </c>
      <c r="K48" s="65">
        <f t="shared" si="9"/>
        <v>40</v>
      </c>
      <c r="L48" s="65">
        <f t="shared" si="9"/>
        <v>1150511.5499999998</v>
      </c>
      <c r="M48" s="65">
        <f t="shared" si="9"/>
        <v>400</v>
      </c>
      <c r="N48" s="65">
        <f t="shared" si="9"/>
        <v>401.30000000000007</v>
      </c>
      <c r="O48" s="65">
        <f t="shared" si="9"/>
        <v>0</v>
      </c>
      <c r="P48" s="65">
        <f t="shared" si="9"/>
        <v>0</v>
      </c>
      <c r="Q48" s="65">
        <f t="shared" si="9"/>
        <v>0</v>
      </c>
      <c r="R48" s="65">
        <f t="shared" si="9"/>
        <v>0</v>
      </c>
      <c r="S48" s="65">
        <f t="shared" si="9"/>
        <v>0</v>
      </c>
      <c r="T48" s="65">
        <f t="shared" si="9"/>
        <v>40</v>
      </c>
      <c r="U48" s="65">
        <f t="shared" si="9"/>
        <v>0</v>
      </c>
      <c r="V48" s="65">
        <f t="shared" si="9"/>
        <v>0</v>
      </c>
      <c r="W48" s="65">
        <f t="shared" si="9"/>
        <v>0</v>
      </c>
      <c r="X48" s="65">
        <f t="shared" si="9"/>
        <v>0</v>
      </c>
      <c r="Y48" s="65">
        <f t="shared" si="9"/>
        <v>0</v>
      </c>
      <c r="Z48" s="65">
        <f t="shared" si="9"/>
        <v>0</v>
      </c>
      <c r="AA48" s="65">
        <f t="shared" si="9"/>
        <v>0</v>
      </c>
      <c r="AB48" s="65">
        <f t="shared" si="9"/>
        <v>0</v>
      </c>
      <c r="AC48" s="65">
        <f t="shared" si="9"/>
        <v>0</v>
      </c>
      <c r="AD48" s="65">
        <f t="shared" si="9"/>
        <v>0</v>
      </c>
      <c r="AE48" s="65">
        <f t="shared" si="9"/>
        <v>0</v>
      </c>
      <c r="AF48" s="65">
        <f t="shared" si="9"/>
        <v>0</v>
      </c>
      <c r="AG48" s="65">
        <f t="shared" si="9"/>
        <v>0</v>
      </c>
      <c r="AH48" s="65">
        <f t="shared" si="9"/>
        <v>0</v>
      </c>
      <c r="AI48" s="65">
        <f t="shared" si="9"/>
        <v>0</v>
      </c>
      <c r="AJ48" s="65">
        <f t="shared" si="9"/>
        <v>10</v>
      </c>
    </row>
    <row r="49" spans="1:36" s="65" customFormat="1">
      <c r="A49" s="61"/>
    </row>
    <row r="50" spans="1:36" s="61" customFormat="1">
      <c r="A50" s="61" t="s">
        <v>537</v>
      </c>
      <c r="B50" s="65"/>
      <c r="C50" s="65"/>
      <c r="D50" s="65"/>
      <c r="E50" s="65"/>
      <c r="F50" s="65"/>
    </row>
    <row r="51" spans="1:36" s="61" customFormat="1">
      <c r="A51" s="61" t="s">
        <v>538</v>
      </c>
      <c r="B51" s="65"/>
      <c r="C51" s="65"/>
      <c r="D51" s="65"/>
      <c r="E51" s="65"/>
      <c r="F51" s="65"/>
    </row>
    <row r="52" spans="1:36" s="65" customFormat="1" ht="42">
      <c r="A52" s="62" t="s">
        <v>347</v>
      </c>
      <c r="B52" s="169" t="s">
        <v>467</v>
      </c>
      <c r="C52" s="169" t="s">
        <v>468</v>
      </c>
      <c r="D52" s="169" t="s">
        <v>127</v>
      </c>
      <c r="E52" s="169" t="s">
        <v>70</v>
      </c>
      <c r="F52" s="169" t="s">
        <v>406</v>
      </c>
      <c r="G52" s="197" t="s">
        <v>129</v>
      </c>
      <c r="H52" s="197" t="s">
        <v>130</v>
      </c>
      <c r="I52" s="206" t="s">
        <v>614</v>
      </c>
      <c r="J52" s="206" t="s">
        <v>615</v>
      </c>
      <c r="K52" s="206" t="s">
        <v>616</v>
      </c>
      <c r="L52" s="207" t="s">
        <v>617</v>
      </c>
      <c r="M52" s="206" t="s">
        <v>618</v>
      </c>
      <c r="N52" s="206" t="s">
        <v>619</v>
      </c>
      <c r="O52" s="208" t="s">
        <v>620</v>
      </c>
      <c r="P52" s="208" t="s">
        <v>669</v>
      </c>
      <c r="Q52" s="208" t="s">
        <v>621</v>
      </c>
      <c r="R52" s="208" t="s">
        <v>622</v>
      </c>
      <c r="S52" s="206" t="s">
        <v>623</v>
      </c>
      <c r="T52" s="206" t="s">
        <v>624</v>
      </c>
      <c r="U52" s="206" t="s">
        <v>625</v>
      </c>
      <c r="V52" s="206" t="s">
        <v>626</v>
      </c>
      <c r="W52" s="206" t="s">
        <v>627</v>
      </c>
      <c r="X52" s="206" t="s">
        <v>628</v>
      </c>
      <c r="Y52" s="206" t="s">
        <v>629</v>
      </c>
      <c r="Z52" s="206" t="s">
        <v>630</v>
      </c>
      <c r="AA52" s="206" t="s">
        <v>631</v>
      </c>
      <c r="AB52" s="206" t="s">
        <v>632</v>
      </c>
      <c r="AC52" s="206" t="s">
        <v>633</v>
      </c>
      <c r="AD52" s="206" t="s">
        <v>634</v>
      </c>
      <c r="AE52" s="206" t="s">
        <v>635</v>
      </c>
      <c r="AF52" s="206" t="s">
        <v>636</v>
      </c>
      <c r="AG52" s="206" t="s">
        <v>637</v>
      </c>
      <c r="AH52" s="206" t="s">
        <v>638</v>
      </c>
      <c r="AI52" s="206" t="s">
        <v>639</v>
      </c>
      <c r="AJ52" s="206" t="s">
        <v>640</v>
      </c>
    </row>
    <row r="53" spans="1:36" s="65" customFormat="1">
      <c r="A53" s="62" t="s">
        <v>408</v>
      </c>
      <c r="B53" s="169" t="s">
        <v>510</v>
      </c>
      <c r="C53" s="169" t="s">
        <v>539</v>
      </c>
      <c r="D53" s="169" t="s">
        <v>540</v>
      </c>
      <c r="E53" s="169" t="s">
        <v>411</v>
      </c>
      <c r="F53" s="169">
        <v>54079095</v>
      </c>
      <c r="G53" s="201">
        <v>40735</v>
      </c>
      <c r="H53" s="201">
        <v>40742</v>
      </c>
      <c r="I53" s="198">
        <v>10</v>
      </c>
      <c r="J53" s="202">
        <v>286710.23</v>
      </c>
      <c r="K53" s="198">
        <v>8</v>
      </c>
      <c r="L53" s="199">
        <v>230102.31</v>
      </c>
      <c r="M53" s="198">
        <v>80</v>
      </c>
      <c r="N53" s="198">
        <v>80.260000000000005</v>
      </c>
      <c r="O53" s="200">
        <v>0</v>
      </c>
      <c r="P53" s="200">
        <v>0</v>
      </c>
      <c r="Q53" s="200">
        <v>0</v>
      </c>
      <c r="R53" s="200">
        <v>0</v>
      </c>
      <c r="S53" s="198">
        <v>0</v>
      </c>
      <c r="T53" s="198">
        <v>8</v>
      </c>
      <c r="U53" s="198">
        <v>0</v>
      </c>
      <c r="V53" s="198"/>
      <c r="W53" s="198">
        <v>0</v>
      </c>
      <c r="X53" s="198">
        <v>0</v>
      </c>
      <c r="Y53" s="198">
        <v>0</v>
      </c>
      <c r="Z53" s="198">
        <v>0</v>
      </c>
      <c r="AA53" s="198">
        <v>0</v>
      </c>
      <c r="AB53" s="198">
        <v>0</v>
      </c>
      <c r="AC53" s="198">
        <v>0</v>
      </c>
      <c r="AD53" s="198">
        <v>0</v>
      </c>
      <c r="AE53" s="198">
        <v>0</v>
      </c>
      <c r="AF53" s="198">
        <v>0</v>
      </c>
      <c r="AG53" s="198">
        <v>0</v>
      </c>
      <c r="AH53" s="198">
        <v>0</v>
      </c>
      <c r="AI53" s="198">
        <v>0</v>
      </c>
      <c r="AJ53" s="198">
        <v>2</v>
      </c>
    </row>
    <row r="54" spans="1:36" s="65" customFormat="1">
      <c r="A54" s="62" t="s">
        <v>408</v>
      </c>
      <c r="B54" s="169" t="s">
        <v>510</v>
      </c>
      <c r="C54" s="169" t="s">
        <v>539</v>
      </c>
      <c r="D54" s="169" t="s">
        <v>540</v>
      </c>
      <c r="E54" s="169" t="s">
        <v>513</v>
      </c>
      <c r="F54" s="169">
        <v>55099026</v>
      </c>
      <c r="G54" s="201">
        <v>40735</v>
      </c>
      <c r="H54" s="201">
        <v>40742</v>
      </c>
      <c r="I54" s="198">
        <v>10</v>
      </c>
      <c r="J54" s="202">
        <v>286710.23</v>
      </c>
      <c r="K54" s="198">
        <v>8</v>
      </c>
      <c r="L54" s="199">
        <v>230102.31</v>
      </c>
      <c r="M54" s="198">
        <v>80</v>
      </c>
      <c r="N54" s="198">
        <v>80.260000000000005</v>
      </c>
      <c r="O54" s="200">
        <v>0</v>
      </c>
      <c r="P54" s="200">
        <v>0</v>
      </c>
      <c r="Q54" s="200">
        <v>0</v>
      </c>
      <c r="R54" s="200">
        <v>0</v>
      </c>
      <c r="S54" s="198">
        <v>0</v>
      </c>
      <c r="T54" s="198">
        <v>8</v>
      </c>
      <c r="U54" s="198">
        <v>0</v>
      </c>
      <c r="V54" s="198"/>
      <c r="W54" s="198">
        <v>0</v>
      </c>
      <c r="X54" s="198">
        <v>0</v>
      </c>
      <c r="Y54" s="198">
        <v>0</v>
      </c>
      <c r="Z54" s="198">
        <v>0</v>
      </c>
      <c r="AA54" s="198">
        <v>0</v>
      </c>
      <c r="AB54" s="198">
        <v>0</v>
      </c>
      <c r="AC54" s="198">
        <v>0</v>
      </c>
      <c r="AD54" s="198">
        <v>0</v>
      </c>
      <c r="AE54" s="198">
        <v>0</v>
      </c>
      <c r="AF54" s="198">
        <v>0</v>
      </c>
      <c r="AG54" s="198">
        <v>0</v>
      </c>
      <c r="AH54" s="198">
        <v>0</v>
      </c>
      <c r="AI54" s="198">
        <v>0</v>
      </c>
      <c r="AJ54" s="198">
        <v>2</v>
      </c>
    </row>
    <row r="55" spans="1:36" s="65" customFormat="1">
      <c r="A55" s="62" t="s">
        <v>408</v>
      </c>
      <c r="B55" s="169" t="s">
        <v>510</v>
      </c>
      <c r="C55" s="169" t="s">
        <v>539</v>
      </c>
      <c r="D55" s="169" t="s">
        <v>540</v>
      </c>
      <c r="E55" s="169" t="s">
        <v>513</v>
      </c>
      <c r="F55" s="169">
        <v>55099027</v>
      </c>
      <c r="G55" s="201">
        <v>40735</v>
      </c>
      <c r="H55" s="201">
        <v>40742</v>
      </c>
      <c r="I55" s="198">
        <v>10</v>
      </c>
      <c r="J55" s="202">
        <v>286710.23</v>
      </c>
      <c r="K55" s="198">
        <v>8</v>
      </c>
      <c r="L55" s="199">
        <v>230102.31</v>
      </c>
      <c r="M55" s="198">
        <v>80</v>
      </c>
      <c r="N55" s="198">
        <v>80.260000000000005</v>
      </c>
      <c r="O55" s="200">
        <v>0</v>
      </c>
      <c r="P55" s="200">
        <v>0</v>
      </c>
      <c r="Q55" s="200">
        <v>0</v>
      </c>
      <c r="R55" s="200">
        <v>0</v>
      </c>
      <c r="S55" s="198">
        <v>0</v>
      </c>
      <c r="T55" s="198">
        <v>8</v>
      </c>
      <c r="U55" s="198">
        <v>0</v>
      </c>
      <c r="V55" s="198"/>
      <c r="W55" s="198">
        <v>0</v>
      </c>
      <c r="X55" s="198">
        <v>0</v>
      </c>
      <c r="Y55" s="198">
        <v>0</v>
      </c>
      <c r="Z55" s="198">
        <v>0</v>
      </c>
      <c r="AA55" s="198">
        <v>0</v>
      </c>
      <c r="AB55" s="198">
        <v>0</v>
      </c>
      <c r="AC55" s="198">
        <v>0</v>
      </c>
      <c r="AD55" s="198">
        <v>0</v>
      </c>
      <c r="AE55" s="198">
        <v>0</v>
      </c>
      <c r="AF55" s="198">
        <v>0</v>
      </c>
      <c r="AG55" s="198">
        <v>0</v>
      </c>
      <c r="AH55" s="198">
        <v>0</v>
      </c>
      <c r="AI55" s="198">
        <v>0</v>
      </c>
      <c r="AJ55" s="198">
        <v>2</v>
      </c>
    </row>
    <row r="56" spans="1:36" s="61" customFormat="1">
      <c r="A56" s="61" t="s">
        <v>541</v>
      </c>
      <c r="B56" s="65"/>
      <c r="C56" s="65"/>
      <c r="D56" s="65"/>
      <c r="E56" s="65"/>
      <c r="F56" s="65"/>
      <c r="I56" s="107">
        <f>SUM(I53:I55)</f>
        <v>30</v>
      </c>
      <c r="J56" s="107">
        <f t="shared" ref="J56:AJ56" si="10">SUM(J53:J55)</f>
        <v>860130.69</v>
      </c>
      <c r="K56" s="107">
        <f t="shared" si="10"/>
        <v>24</v>
      </c>
      <c r="L56" s="107">
        <f t="shared" si="10"/>
        <v>690306.92999999993</v>
      </c>
      <c r="M56" s="107">
        <f t="shared" si="10"/>
        <v>240</v>
      </c>
      <c r="N56" s="107">
        <f t="shared" si="10"/>
        <v>240.78000000000003</v>
      </c>
      <c r="O56" s="107">
        <f t="shared" si="10"/>
        <v>0</v>
      </c>
      <c r="P56" s="107">
        <f t="shared" si="10"/>
        <v>0</v>
      </c>
      <c r="Q56" s="107">
        <f t="shared" si="10"/>
        <v>0</v>
      </c>
      <c r="R56" s="107">
        <f t="shared" si="10"/>
        <v>0</v>
      </c>
      <c r="S56" s="107">
        <f t="shared" si="10"/>
        <v>0</v>
      </c>
      <c r="T56" s="107">
        <f t="shared" si="10"/>
        <v>24</v>
      </c>
      <c r="U56" s="107">
        <f t="shared" si="10"/>
        <v>0</v>
      </c>
      <c r="V56" s="107">
        <f t="shared" si="10"/>
        <v>0</v>
      </c>
      <c r="W56" s="107">
        <f t="shared" si="10"/>
        <v>0</v>
      </c>
      <c r="X56" s="107">
        <f t="shared" si="10"/>
        <v>0</v>
      </c>
      <c r="Y56" s="107">
        <f t="shared" si="10"/>
        <v>0</v>
      </c>
      <c r="Z56" s="107">
        <f t="shared" si="10"/>
        <v>0</v>
      </c>
      <c r="AA56" s="107">
        <f t="shared" si="10"/>
        <v>0</v>
      </c>
      <c r="AB56" s="107">
        <f t="shared" si="10"/>
        <v>0</v>
      </c>
      <c r="AC56" s="107">
        <f t="shared" si="10"/>
        <v>0</v>
      </c>
      <c r="AD56" s="107">
        <f t="shared" si="10"/>
        <v>0</v>
      </c>
      <c r="AE56" s="107">
        <f t="shared" si="10"/>
        <v>0</v>
      </c>
      <c r="AF56" s="107">
        <f t="shared" si="10"/>
        <v>0</v>
      </c>
      <c r="AG56" s="107">
        <f t="shared" si="10"/>
        <v>0</v>
      </c>
      <c r="AH56" s="107">
        <f t="shared" si="10"/>
        <v>0</v>
      </c>
      <c r="AI56" s="107">
        <f t="shared" si="10"/>
        <v>0</v>
      </c>
      <c r="AJ56" s="107">
        <f t="shared" si="10"/>
        <v>6</v>
      </c>
    </row>
    <row r="57" spans="1:36" s="61" customFormat="1">
      <c r="A57" s="61" t="s">
        <v>542</v>
      </c>
      <c r="B57" s="65"/>
      <c r="C57" s="65"/>
      <c r="D57" s="65"/>
      <c r="E57" s="65"/>
      <c r="F57" s="65"/>
      <c r="I57" s="107">
        <f>I56</f>
        <v>30</v>
      </c>
      <c r="J57" s="107">
        <f t="shared" ref="J57:AJ57" si="11">J56</f>
        <v>860130.69</v>
      </c>
      <c r="K57" s="107">
        <f t="shared" si="11"/>
        <v>24</v>
      </c>
      <c r="L57" s="107">
        <f t="shared" si="11"/>
        <v>690306.92999999993</v>
      </c>
      <c r="M57" s="107">
        <f t="shared" si="11"/>
        <v>240</v>
      </c>
      <c r="N57" s="107">
        <f t="shared" si="11"/>
        <v>240.78000000000003</v>
      </c>
      <c r="O57" s="107">
        <f t="shared" si="11"/>
        <v>0</v>
      </c>
      <c r="P57" s="107">
        <f t="shared" si="11"/>
        <v>0</v>
      </c>
      <c r="Q57" s="107">
        <f t="shared" si="11"/>
        <v>0</v>
      </c>
      <c r="R57" s="107">
        <f t="shared" si="11"/>
        <v>0</v>
      </c>
      <c r="S57" s="107">
        <f t="shared" si="11"/>
        <v>0</v>
      </c>
      <c r="T57" s="107">
        <f t="shared" si="11"/>
        <v>24</v>
      </c>
      <c r="U57" s="107">
        <f t="shared" si="11"/>
        <v>0</v>
      </c>
      <c r="V57" s="107">
        <f t="shared" si="11"/>
        <v>0</v>
      </c>
      <c r="W57" s="107">
        <f t="shared" si="11"/>
        <v>0</v>
      </c>
      <c r="X57" s="107">
        <f t="shared" si="11"/>
        <v>0</v>
      </c>
      <c r="Y57" s="107">
        <f t="shared" si="11"/>
        <v>0</v>
      </c>
      <c r="Z57" s="107">
        <f t="shared" si="11"/>
        <v>0</v>
      </c>
      <c r="AA57" s="107">
        <f t="shared" si="11"/>
        <v>0</v>
      </c>
      <c r="AB57" s="107">
        <f t="shared" si="11"/>
        <v>0</v>
      </c>
      <c r="AC57" s="107">
        <f t="shared" si="11"/>
        <v>0</v>
      </c>
      <c r="AD57" s="107">
        <f t="shared" si="11"/>
        <v>0</v>
      </c>
      <c r="AE57" s="107">
        <f t="shared" si="11"/>
        <v>0</v>
      </c>
      <c r="AF57" s="107">
        <f t="shared" si="11"/>
        <v>0</v>
      </c>
      <c r="AG57" s="107">
        <f t="shared" si="11"/>
        <v>0</v>
      </c>
      <c r="AH57" s="107">
        <f t="shared" si="11"/>
        <v>0</v>
      </c>
      <c r="AI57" s="107">
        <f t="shared" si="11"/>
        <v>0</v>
      </c>
      <c r="AJ57" s="107">
        <f t="shared" si="11"/>
        <v>6</v>
      </c>
    </row>
    <row r="58" spans="1:36" s="65" customFormat="1">
      <c r="A58" s="61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1:36" s="61" customFormat="1">
      <c r="A59" s="61" t="s">
        <v>525</v>
      </c>
      <c r="B59" s="65"/>
      <c r="C59" s="65"/>
      <c r="D59" s="65"/>
      <c r="E59" s="65"/>
      <c r="F59" s="65"/>
      <c r="I59" s="107">
        <f>I48+I57</f>
        <v>80</v>
      </c>
      <c r="J59" s="107">
        <f t="shared" ref="J59:AJ59" si="12">J48+J57</f>
        <v>2293681.84</v>
      </c>
      <c r="K59" s="107">
        <f t="shared" si="12"/>
        <v>64</v>
      </c>
      <c r="L59" s="107">
        <f t="shared" si="12"/>
        <v>1840818.4799999997</v>
      </c>
      <c r="M59" s="107">
        <f t="shared" si="12"/>
        <v>640</v>
      </c>
      <c r="N59" s="107">
        <f t="shared" si="12"/>
        <v>642.08000000000015</v>
      </c>
      <c r="O59" s="107">
        <f t="shared" si="12"/>
        <v>0</v>
      </c>
      <c r="P59" s="107">
        <f t="shared" si="12"/>
        <v>0</v>
      </c>
      <c r="Q59" s="107">
        <f t="shared" si="12"/>
        <v>0</v>
      </c>
      <c r="R59" s="107">
        <f t="shared" si="12"/>
        <v>0</v>
      </c>
      <c r="S59" s="107">
        <f t="shared" si="12"/>
        <v>0</v>
      </c>
      <c r="T59" s="107">
        <f t="shared" si="12"/>
        <v>64</v>
      </c>
      <c r="U59" s="107">
        <f t="shared" si="12"/>
        <v>0</v>
      </c>
      <c r="V59" s="107">
        <f t="shared" si="12"/>
        <v>0</v>
      </c>
      <c r="W59" s="107">
        <f t="shared" si="12"/>
        <v>0</v>
      </c>
      <c r="X59" s="107">
        <f t="shared" si="12"/>
        <v>0</v>
      </c>
      <c r="Y59" s="107">
        <f t="shared" si="12"/>
        <v>0</v>
      </c>
      <c r="Z59" s="107">
        <f t="shared" si="12"/>
        <v>0</v>
      </c>
      <c r="AA59" s="107">
        <f t="shared" si="12"/>
        <v>0</v>
      </c>
      <c r="AB59" s="107">
        <f t="shared" si="12"/>
        <v>0</v>
      </c>
      <c r="AC59" s="107">
        <f t="shared" si="12"/>
        <v>0</v>
      </c>
      <c r="AD59" s="107">
        <f t="shared" si="12"/>
        <v>0</v>
      </c>
      <c r="AE59" s="107">
        <f t="shared" si="12"/>
        <v>0</v>
      </c>
      <c r="AF59" s="107">
        <f t="shared" si="12"/>
        <v>0</v>
      </c>
      <c r="AG59" s="107">
        <f t="shared" si="12"/>
        <v>0</v>
      </c>
      <c r="AH59" s="107">
        <f t="shared" si="12"/>
        <v>0</v>
      </c>
      <c r="AI59" s="107">
        <f t="shared" si="12"/>
        <v>0</v>
      </c>
      <c r="AJ59" s="107">
        <f t="shared" si="12"/>
        <v>16</v>
      </c>
    </row>
    <row r="60" spans="1:36" s="61" customFormat="1">
      <c r="A60" s="61" t="s">
        <v>543</v>
      </c>
      <c r="B60" s="65"/>
      <c r="C60" s="65"/>
      <c r="D60" s="65"/>
      <c r="E60" s="65"/>
      <c r="F60" s="65"/>
      <c r="I60" s="107">
        <f>I59</f>
        <v>80</v>
      </c>
      <c r="J60" s="107">
        <f t="shared" ref="J60:AJ60" si="13">J59</f>
        <v>2293681.84</v>
      </c>
      <c r="K60" s="107">
        <f t="shared" si="13"/>
        <v>64</v>
      </c>
      <c r="L60" s="107">
        <f t="shared" si="13"/>
        <v>1840818.4799999997</v>
      </c>
      <c r="M60" s="107">
        <f t="shared" si="13"/>
        <v>640</v>
      </c>
      <c r="N60" s="107">
        <f t="shared" si="13"/>
        <v>642.08000000000015</v>
      </c>
      <c r="O60" s="107">
        <f t="shared" si="13"/>
        <v>0</v>
      </c>
      <c r="P60" s="107">
        <f t="shared" si="13"/>
        <v>0</v>
      </c>
      <c r="Q60" s="107">
        <f t="shared" si="13"/>
        <v>0</v>
      </c>
      <c r="R60" s="107">
        <f t="shared" si="13"/>
        <v>0</v>
      </c>
      <c r="S60" s="107">
        <f t="shared" si="13"/>
        <v>0</v>
      </c>
      <c r="T60" s="107">
        <f t="shared" si="13"/>
        <v>64</v>
      </c>
      <c r="U60" s="107">
        <f t="shared" si="13"/>
        <v>0</v>
      </c>
      <c r="V60" s="107">
        <f t="shared" si="13"/>
        <v>0</v>
      </c>
      <c r="W60" s="107">
        <f t="shared" si="13"/>
        <v>0</v>
      </c>
      <c r="X60" s="107">
        <f t="shared" si="13"/>
        <v>0</v>
      </c>
      <c r="Y60" s="107">
        <f t="shared" si="13"/>
        <v>0</v>
      </c>
      <c r="Z60" s="107">
        <f t="shared" si="13"/>
        <v>0</v>
      </c>
      <c r="AA60" s="107">
        <f t="shared" si="13"/>
        <v>0</v>
      </c>
      <c r="AB60" s="107">
        <f t="shared" si="13"/>
        <v>0</v>
      </c>
      <c r="AC60" s="107">
        <f t="shared" si="13"/>
        <v>0</v>
      </c>
      <c r="AD60" s="107">
        <f t="shared" si="13"/>
        <v>0</v>
      </c>
      <c r="AE60" s="107">
        <f t="shared" si="13"/>
        <v>0</v>
      </c>
      <c r="AF60" s="107">
        <f t="shared" si="13"/>
        <v>0</v>
      </c>
      <c r="AG60" s="107">
        <f t="shared" si="13"/>
        <v>0</v>
      </c>
      <c r="AH60" s="107">
        <f t="shared" si="13"/>
        <v>0</v>
      </c>
      <c r="AI60" s="107">
        <f t="shared" si="13"/>
        <v>0</v>
      </c>
      <c r="AJ60" s="107">
        <f t="shared" si="13"/>
        <v>16</v>
      </c>
    </row>
    <row r="61" spans="1:36" s="61" customFormat="1">
      <c r="A61" s="61" t="s">
        <v>314</v>
      </c>
      <c r="B61" s="65"/>
      <c r="C61" s="65"/>
      <c r="D61" s="65"/>
      <c r="E61" s="65"/>
      <c r="F61" s="65"/>
      <c r="I61" s="107">
        <f>I28+I59</f>
        <v>190</v>
      </c>
      <c r="J61" s="107">
        <f t="shared" ref="J61:AJ61" si="14">J28+J59</f>
        <v>4587363.68</v>
      </c>
      <c r="K61" s="107">
        <f t="shared" si="14"/>
        <v>128</v>
      </c>
      <c r="L61" s="107">
        <f t="shared" si="14"/>
        <v>3681636.9599999995</v>
      </c>
      <c r="M61" s="107">
        <f t="shared" si="14"/>
        <v>1280</v>
      </c>
      <c r="N61" s="107">
        <f t="shared" si="14"/>
        <v>1284.1600000000003</v>
      </c>
      <c r="O61" s="107">
        <f t="shared" si="14"/>
        <v>0</v>
      </c>
      <c r="P61" s="107">
        <f t="shared" si="14"/>
        <v>0</v>
      </c>
      <c r="Q61" s="107">
        <f t="shared" si="14"/>
        <v>0</v>
      </c>
      <c r="R61" s="107">
        <f t="shared" si="14"/>
        <v>0</v>
      </c>
      <c r="S61" s="107">
        <f t="shared" si="14"/>
        <v>0</v>
      </c>
      <c r="T61" s="107">
        <f t="shared" si="14"/>
        <v>128</v>
      </c>
      <c r="U61" s="107">
        <f t="shared" si="14"/>
        <v>0</v>
      </c>
      <c r="V61" s="107">
        <f t="shared" si="14"/>
        <v>0</v>
      </c>
      <c r="W61" s="107">
        <f t="shared" si="14"/>
        <v>0</v>
      </c>
      <c r="X61" s="107">
        <f t="shared" si="14"/>
        <v>0</v>
      </c>
      <c r="Y61" s="107">
        <f t="shared" si="14"/>
        <v>0</v>
      </c>
      <c r="Z61" s="107">
        <f t="shared" si="14"/>
        <v>0</v>
      </c>
      <c r="AA61" s="107">
        <f t="shared" si="14"/>
        <v>0</v>
      </c>
      <c r="AB61" s="107">
        <f t="shared" si="14"/>
        <v>0</v>
      </c>
      <c r="AC61" s="107">
        <f t="shared" si="14"/>
        <v>0</v>
      </c>
      <c r="AD61" s="107">
        <f t="shared" si="14"/>
        <v>0</v>
      </c>
      <c r="AE61" s="107">
        <f t="shared" si="14"/>
        <v>0</v>
      </c>
      <c r="AF61" s="107">
        <f t="shared" si="14"/>
        <v>0</v>
      </c>
      <c r="AG61" s="107">
        <f t="shared" si="14"/>
        <v>0</v>
      </c>
      <c r="AH61" s="107">
        <f t="shared" si="14"/>
        <v>0</v>
      </c>
      <c r="AI61" s="107">
        <f t="shared" si="14"/>
        <v>0</v>
      </c>
      <c r="AJ61" s="107">
        <f t="shared" si="14"/>
        <v>32</v>
      </c>
    </row>
    <row r="62" spans="1:36" s="65" customFormat="1">
      <c r="A62" s="61"/>
    </row>
    <row r="63" spans="1:36" s="65" customFormat="1">
      <c r="A63" s="61" t="s">
        <v>544</v>
      </c>
      <c r="I63" s="65">
        <f t="shared" ref="I63:AJ63" si="15">I10</f>
        <v>30</v>
      </c>
      <c r="J63" s="65">
        <f t="shared" si="15"/>
        <v>860130.69</v>
      </c>
      <c r="K63" s="65">
        <f t="shared" si="15"/>
        <v>24</v>
      </c>
      <c r="L63" s="65">
        <f t="shared" si="15"/>
        <v>690306.92999999993</v>
      </c>
      <c r="M63" s="65">
        <f t="shared" si="15"/>
        <v>240</v>
      </c>
      <c r="N63" s="65">
        <f t="shared" si="15"/>
        <v>240.78000000000003</v>
      </c>
      <c r="O63" s="65">
        <f t="shared" si="15"/>
        <v>0</v>
      </c>
      <c r="P63" s="65">
        <f t="shared" si="15"/>
        <v>0</v>
      </c>
      <c r="Q63" s="65">
        <f t="shared" si="15"/>
        <v>0</v>
      </c>
      <c r="R63" s="65">
        <f t="shared" si="15"/>
        <v>0</v>
      </c>
      <c r="S63" s="65">
        <f t="shared" si="15"/>
        <v>0</v>
      </c>
      <c r="T63" s="65">
        <f t="shared" si="15"/>
        <v>24</v>
      </c>
      <c r="U63" s="65">
        <f t="shared" si="15"/>
        <v>0</v>
      </c>
      <c r="V63" s="65">
        <f t="shared" si="15"/>
        <v>0</v>
      </c>
      <c r="W63" s="65">
        <f t="shared" si="15"/>
        <v>0</v>
      </c>
      <c r="X63" s="65">
        <f t="shared" si="15"/>
        <v>0</v>
      </c>
      <c r="Y63" s="65">
        <f t="shared" si="15"/>
        <v>0</v>
      </c>
      <c r="Z63" s="65">
        <f t="shared" si="15"/>
        <v>0</v>
      </c>
      <c r="AA63" s="65">
        <f t="shared" si="15"/>
        <v>0</v>
      </c>
      <c r="AB63" s="65">
        <f t="shared" si="15"/>
        <v>0</v>
      </c>
      <c r="AC63" s="65">
        <f t="shared" si="15"/>
        <v>0</v>
      </c>
      <c r="AD63" s="65">
        <f t="shared" si="15"/>
        <v>0</v>
      </c>
      <c r="AE63" s="65">
        <f t="shared" si="15"/>
        <v>0</v>
      </c>
      <c r="AF63" s="65">
        <f t="shared" si="15"/>
        <v>0</v>
      </c>
      <c r="AG63" s="65">
        <f t="shared" si="15"/>
        <v>0</v>
      </c>
      <c r="AH63" s="65">
        <f t="shared" si="15"/>
        <v>0</v>
      </c>
      <c r="AI63" s="65">
        <f t="shared" si="15"/>
        <v>0</v>
      </c>
      <c r="AJ63" s="65">
        <f t="shared" si="15"/>
        <v>6</v>
      </c>
    </row>
    <row r="64" spans="1:36" s="65" customFormat="1">
      <c r="A64" s="61" t="s">
        <v>545</v>
      </c>
      <c r="I64" s="65">
        <f>I24</f>
        <v>30</v>
      </c>
      <c r="J64" s="65">
        <f t="shared" ref="J64:AB64" si="16">J24</f>
        <v>860130.69</v>
      </c>
      <c r="K64" s="65">
        <f t="shared" si="16"/>
        <v>24</v>
      </c>
      <c r="L64" s="65">
        <f t="shared" si="16"/>
        <v>690306.92999999993</v>
      </c>
      <c r="M64" s="65">
        <f t="shared" si="16"/>
        <v>240</v>
      </c>
      <c r="N64" s="65">
        <f t="shared" si="16"/>
        <v>240.78000000000003</v>
      </c>
      <c r="O64" s="65">
        <f t="shared" si="16"/>
        <v>0</v>
      </c>
      <c r="P64" s="65">
        <f t="shared" si="16"/>
        <v>0</v>
      </c>
      <c r="Q64" s="65">
        <f t="shared" si="16"/>
        <v>0</v>
      </c>
      <c r="R64" s="65">
        <f t="shared" si="16"/>
        <v>0</v>
      </c>
      <c r="S64" s="65">
        <f t="shared" si="16"/>
        <v>0</v>
      </c>
      <c r="T64" s="65">
        <f t="shared" si="16"/>
        <v>24</v>
      </c>
      <c r="U64" s="65">
        <f t="shared" si="16"/>
        <v>0</v>
      </c>
      <c r="V64" s="65">
        <f t="shared" si="16"/>
        <v>0</v>
      </c>
      <c r="W64" s="65">
        <f t="shared" si="16"/>
        <v>0</v>
      </c>
      <c r="X64" s="65">
        <f t="shared" si="16"/>
        <v>0</v>
      </c>
      <c r="Y64" s="65">
        <f t="shared" si="16"/>
        <v>0</v>
      </c>
      <c r="Z64" s="65">
        <f t="shared" si="16"/>
        <v>0</v>
      </c>
      <c r="AA64" s="65">
        <f t="shared" si="16"/>
        <v>0</v>
      </c>
      <c r="AB64" s="65">
        <f t="shared" si="16"/>
        <v>0</v>
      </c>
      <c r="AC64" s="65">
        <f>AC24</f>
        <v>0</v>
      </c>
      <c r="AD64" s="65">
        <f t="shared" ref="AD64:AJ64" si="17">AD24</f>
        <v>0</v>
      </c>
      <c r="AE64" s="65">
        <f t="shared" si="17"/>
        <v>0</v>
      </c>
      <c r="AF64" s="65">
        <f t="shared" si="17"/>
        <v>0</v>
      </c>
      <c r="AG64" s="65">
        <f t="shared" si="17"/>
        <v>0</v>
      </c>
      <c r="AH64" s="65">
        <f t="shared" si="17"/>
        <v>0</v>
      </c>
      <c r="AI64" s="65">
        <f t="shared" si="17"/>
        <v>0</v>
      </c>
      <c r="AJ64" s="65">
        <f t="shared" si="17"/>
        <v>6</v>
      </c>
    </row>
    <row r="65" spans="1:36" s="65" customFormat="1">
      <c r="A65" s="61" t="s">
        <v>546</v>
      </c>
      <c r="I65" s="65">
        <f>I24</f>
        <v>30</v>
      </c>
      <c r="J65" s="65">
        <f t="shared" ref="J65:AB65" si="18">J24</f>
        <v>860130.69</v>
      </c>
      <c r="K65" s="65">
        <f t="shared" si="18"/>
        <v>24</v>
      </c>
      <c r="L65" s="65">
        <f t="shared" si="18"/>
        <v>690306.92999999993</v>
      </c>
      <c r="M65" s="65">
        <f t="shared" si="18"/>
        <v>240</v>
      </c>
      <c r="N65" s="65">
        <f t="shared" si="18"/>
        <v>240.78000000000003</v>
      </c>
      <c r="O65" s="65">
        <f t="shared" si="18"/>
        <v>0</v>
      </c>
      <c r="P65" s="65">
        <f t="shared" si="18"/>
        <v>0</v>
      </c>
      <c r="Q65" s="65">
        <f t="shared" si="18"/>
        <v>0</v>
      </c>
      <c r="R65" s="65">
        <f t="shared" si="18"/>
        <v>0</v>
      </c>
      <c r="S65" s="65">
        <f t="shared" si="18"/>
        <v>0</v>
      </c>
      <c r="T65" s="65">
        <f t="shared" si="18"/>
        <v>24</v>
      </c>
      <c r="U65" s="65">
        <f t="shared" si="18"/>
        <v>0</v>
      </c>
      <c r="V65" s="65">
        <f t="shared" si="18"/>
        <v>0</v>
      </c>
      <c r="W65" s="65">
        <f t="shared" si="18"/>
        <v>0</v>
      </c>
      <c r="X65" s="65">
        <f t="shared" si="18"/>
        <v>0</v>
      </c>
      <c r="Y65" s="65">
        <f t="shared" si="18"/>
        <v>0</v>
      </c>
      <c r="Z65" s="65">
        <f t="shared" si="18"/>
        <v>0</v>
      </c>
      <c r="AA65" s="65">
        <f t="shared" si="18"/>
        <v>0</v>
      </c>
      <c r="AB65" s="65">
        <f t="shared" si="18"/>
        <v>0</v>
      </c>
      <c r="AC65" s="65">
        <f>AC24</f>
        <v>0</v>
      </c>
      <c r="AD65" s="65">
        <f t="shared" ref="AD65:AJ65" si="19">AD24</f>
        <v>0</v>
      </c>
      <c r="AE65" s="65">
        <f t="shared" si="19"/>
        <v>0</v>
      </c>
      <c r="AF65" s="65">
        <f t="shared" si="19"/>
        <v>0</v>
      </c>
      <c r="AG65" s="65">
        <f t="shared" si="19"/>
        <v>0</v>
      </c>
      <c r="AH65" s="65">
        <f t="shared" si="19"/>
        <v>0</v>
      </c>
      <c r="AI65" s="65">
        <f t="shared" si="19"/>
        <v>0</v>
      </c>
      <c r="AJ65" s="65">
        <f t="shared" si="19"/>
        <v>6</v>
      </c>
    </row>
    <row r="66" spans="1:36" s="65" customFormat="1">
      <c r="A66" s="61" t="s">
        <v>547</v>
      </c>
      <c r="I66" s="65">
        <f>I40</f>
        <v>30</v>
      </c>
      <c r="J66" s="65">
        <f t="shared" ref="J66:AB66" si="20">J40</f>
        <v>860130.69</v>
      </c>
      <c r="K66" s="65">
        <f t="shared" si="20"/>
        <v>24</v>
      </c>
      <c r="L66" s="65">
        <f t="shared" si="20"/>
        <v>690306.92999999993</v>
      </c>
      <c r="M66" s="65">
        <f t="shared" si="20"/>
        <v>240</v>
      </c>
      <c r="N66" s="65">
        <f t="shared" si="20"/>
        <v>240.78000000000003</v>
      </c>
      <c r="O66" s="65">
        <f t="shared" si="20"/>
        <v>0</v>
      </c>
      <c r="P66" s="65">
        <f t="shared" si="20"/>
        <v>0</v>
      </c>
      <c r="Q66" s="65">
        <f t="shared" si="20"/>
        <v>0</v>
      </c>
      <c r="R66" s="65">
        <f t="shared" si="20"/>
        <v>0</v>
      </c>
      <c r="S66" s="65">
        <f t="shared" si="20"/>
        <v>0</v>
      </c>
      <c r="T66" s="65">
        <f t="shared" si="20"/>
        <v>24</v>
      </c>
      <c r="U66" s="65">
        <f t="shared" si="20"/>
        <v>0</v>
      </c>
      <c r="V66" s="65">
        <f t="shared" si="20"/>
        <v>0</v>
      </c>
      <c r="W66" s="65">
        <f t="shared" si="20"/>
        <v>0</v>
      </c>
      <c r="X66" s="65">
        <f t="shared" si="20"/>
        <v>0</v>
      </c>
      <c r="Y66" s="65">
        <f t="shared" si="20"/>
        <v>0</v>
      </c>
      <c r="Z66" s="65">
        <f t="shared" si="20"/>
        <v>0</v>
      </c>
      <c r="AA66" s="65">
        <f t="shared" si="20"/>
        <v>0</v>
      </c>
      <c r="AB66" s="65">
        <f t="shared" si="20"/>
        <v>0</v>
      </c>
      <c r="AC66" s="65">
        <f>AC40</f>
        <v>0</v>
      </c>
      <c r="AD66" s="65">
        <f t="shared" ref="AD66:AJ66" si="21">AD40</f>
        <v>0</v>
      </c>
      <c r="AE66" s="65">
        <f t="shared" si="21"/>
        <v>0</v>
      </c>
      <c r="AF66" s="65">
        <f t="shared" si="21"/>
        <v>0</v>
      </c>
      <c r="AG66" s="65">
        <f t="shared" si="21"/>
        <v>0</v>
      </c>
      <c r="AH66" s="65">
        <f t="shared" si="21"/>
        <v>0</v>
      </c>
      <c r="AI66" s="65">
        <f t="shared" si="21"/>
        <v>0</v>
      </c>
      <c r="AJ66" s="65">
        <f t="shared" si="21"/>
        <v>6</v>
      </c>
    </row>
    <row r="67" spans="1:36" s="65" customFormat="1">
      <c r="A67" s="61" t="s">
        <v>548</v>
      </c>
      <c r="I67" s="65">
        <f>I46</f>
        <v>20</v>
      </c>
      <c r="J67" s="65">
        <f t="shared" ref="J67:AB67" si="22">J46</f>
        <v>573420.46</v>
      </c>
      <c r="K67" s="65">
        <f t="shared" si="22"/>
        <v>16</v>
      </c>
      <c r="L67" s="65">
        <f t="shared" si="22"/>
        <v>460204.62</v>
      </c>
      <c r="M67" s="65">
        <f t="shared" si="22"/>
        <v>160</v>
      </c>
      <c r="N67" s="65">
        <f t="shared" si="22"/>
        <v>160.52000000000001</v>
      </c>
      <c r="O67" s="65">
        <f t="shared" si="22"/>
        <v>0</v>
      </c>
      <c r="P67" s="65">
        <f t="shared" si="22"/>
        <v>0</v>
      </c>
      <c r="Q67" s="65">
        <f t="shared" si="22"/>
        <v>0</v>
      </c>
      <c r="R67" s="65">
        <f t="shared" si="22"/>
        <v>0</v>
      </c>
      <c r="S67" s="65">
        <f t="shared" si="22"/>
        <v>0</v>
      </c>
      <c r="T67" s="65">
        <f t="shared" si="22"/>
        <v>16</v>
      </c>
      <c r="U67" s="65">
        <f t="shared" si="22"/>
        <v>0</v>
      </c>
      <c r="V67" s="65">
        <f t="shared" si="22"/>
        <v>0</v>
      </c>
      <c r="W67" s="65">
        <f t="shared" si="22"/>
        <v>0</v>
      </c>
      <c r="X67" s="65">
        <f t="shared" si="22"/>
        <v>0</v>
      </c>
      <c r="Y67" s="65">
        <f t="shared" si="22"/>
        <v>0</v>
      </c>
      <c r="Z67" s="65">
        <f t="shared" si="22"/>
        <v>0</v>
      </c>
      <c r="AA67" s="65">
        <f t="shared" si="22"/>
        <v>0</v>
      </c>
      <c r="AB67" s="65">
        <f t="shared" si="22"/>
        <v>0</v>
      </c>
      <c r="AC67" s="65">
        <f>AC46</f>
        <v>0</v>
      </c>
      <c r="AD67" s="65">
        <f t="shared" ref="AD67:AJ67" si="23">AD46</f>
        <v>0</v>
      </c>
      <c r="AE67" s="65">
        <f t="shared" si="23"/>
        <v>0</v>
      </c>
      <c r="AF67" s="65">
        <f t="shared" si="23"/>
        <v>0</v>
      </c>
      <c r="AG67" s="65">
        <f t="shared" si="23"/>
        <v>0</v>
      </c>
      <c r="AH67" s="65">
        <f t="shared" si="23"/>
        <v>0</v>
      </c>
      <c r="AI67" s="65">
        <f t="shared" si="23"/>
        <v>0</v>
      </c>
      <c r="AJ67" s="65">
        <f t="shared" si="23"/>
        <v>4</v>
      </c>
    </row>
    <row r="68" spans="1:36" s="65" customFormat="1">
      <c r="A68" s="61" t="s">
        <v>549</v>
      </c>
      <c r="I68" s="65">
        <f>I56</f>
        <v>30</v>
      </c>
      <c r="J68" s="65">
        <f t="shared" ref="J68:AB68" si="24">J56</f>
        <v>860130.69</v>
      </c>
      <c r="K68" s="65">
        <f t="shared" si="24"/>
        <v>24</v>
      </c>
      <c r="L68" s="65">
        <f t="shared" si="24"/>
        <v>690306.92999999993</v>
      </c>
      <c r="M68" s="65">
        <f t="shared" si="24"/>
        <v>240</v>
      </c>
      <c r="N68" s="65">
        <f t="shared" si="24"/>
        <v>240.78000000000003</v>
      </c>
      <c r="O68" s="65">
        <f t="shared" si="24"/>
        <v>0</v>
      </c>
      <c r="P68" s="65">
        <f t="shared" si="24"/>
        <v>0</v>
      </c>
      <c r="Q68" s="65">
        <f t="shared" si="24"/>
        <v>0</v>
      </c>
      <c r="R68" s="65">
        <f t="shared" si="24"/>
        <v>0</v>
      </c>
      <c r="S68" s="65">
        <f t="shared" si="24"/>
        <v>0</v>
      </c>
      <c r="T68" s="65">
        <f t="shared" si="24"/>
        <v>24</v>
      </c>
      <c r="U68" s="65">
        <f t="shared" si="24"/>
        <v>0</v>
      </c>
      <c r="V68" s="65">
        <f t="shared" si="24"/>
        <v>0</v>
      </c>
      <c r="W68" s="65">
        <f t="shared" si="24"/>
        <v>0</v>
      </c>
      <c r="X68" s="65">
        <f t="shared" si="24"/>
        <v>0</v>
      </c>
      <c r="Y68" s="65">
        <f t="shared" si="24"/>
        <v>0</v>
      </c>
      <c r="Z68" s="65">
        <f t="shared" si="24"/>
        <v>0</v>
      </c>
      <c r="AA68" s="65">
        <f t="shared" si="24"/>
        <v>0</v>
      </c>
      <c r="AB68" s="65">
        <f t="shared" si="24"/>
        <v>0</v>
      </c>
      <c r="AC68" s="65">
        <f>AC56</f>
        <v>0</v>
      </c>
      <c r="AD68" s="65">
        <f t="shared" ref="AD68:AJ68" si="25">AD56</f>
        <v>0</v>
      </c>
      <c r="AE68" s="65">
        <f t="shared" si="25"/>
        <v>0</v>
      </c>
      <c r="AF68" s="65">
        <f t="shared" si="25"/>
        <v>0</v>
      </c>
      <c r="AG68" s="65">
        <f t="shared" si="25"/>
        <v>0</v>
      </c>
      <c r="AH68" s="65">
        <f t="shared" si="25"/>
        <v>0</v>
      </c>
      <c r="AI68" s="65">
        <f t="shared" si="25"/>
        <v>0</v>
      </c>
      <c r="AJ68" s="65">
        <f t="shared" si="25"/>
        <v>6</v>
      </c>
    </row>
    <row r="69" spans="1:36" s="65" customFormat="1">
      <c r="A69" s="61" t="s">
        <v>550</v>
      </c>
      <c r="I69" s="65">
        <f>I16</f>
        <v>50</v>
      </c>
      <c r="J69" s="65">
        <f t="shared" ref="J69:AB69" si="26">J16</f>
        <v>1433551.15</v>
      </c>
      <c r="K69" s="65">
        <f t="shared" si="26"/>
        <v>40</v>
      </c>
      <c r="L69" s="65">
        <f t="shared" si="26"/>
        <v>1150511.5499999998</v>
      </c>
      <c r="M69" s="65">
        <f t="shared" si="26"/>
        <v>400</v>
      </c>
      <c r="N69" s="65">
        <f t="shared" si="26"/>
        <v>401.30000000000007</v>
      </c>
      <c r="O69" s="65">
        <f t="shared" si="26"/>
        <v>0</v>
      </c>
      <c r="P69" s="65">
        <f t="shared" si="26"/>
        <v>0</v>
      </c>
      <c r="Q69" s="65">
        <f t="shared" si="26"/>
        <v>0</v>
      </c>
      <c r="R69" s="65">
        <f t="shared" si="26"/>
        <v>0</v>
      </c>
      <c r="S69" s="65">
        <f t="shared" si="26"/>
        <v>0</v>
      </c>
      <c r="T69" s="65">
        <f t="shared" si="26"/>
        <v>40</v>
      </c>
      <c r="U69" s="65">
        <f t="shared" si="26"/>
        <v>0</v>
      </c>
      <c r="V69" s="65">
        <f t="shared" si="26"/>
        <v>0</v>
      </c>
      <c r="W69" s="65">
        <f t="shared" si="26"/>
        <v>0</v>
      </c>
      <c r="X69" s="65">
        <f t="shared" si="26"/>
        <v>0</v>
      </c>
      <c r="Y69" s="65">
        <f t="shared" si="26"/>
        <v>0</v>
      </c>
      <c r="Z69" s="65">
        <f t="shared" si="26"/>
        <v>0</v>
      </c>
      <c r="AA69" s="65">
        <f t="shared" si="26"/>
        <v>0</v>
      </c>
      <c r="AB69" s="65">
        <f t="shared" si="26"/>
        <v>0</v>
      </c>
      <c r="AC69" s="65">
        <f>AC16</f>
        <v>0</v>
      </c>
      <c r="AD69" s="65">
        <f t="shared" ref="AD69:AJ69" si="27">AD16</f>
        <v>0</v>
      </c>
      <c r="AE69" s="65">
        <f t="shared" si="27"/>
        <v>0</v>
      </c>
      <c r="AF69" s="65">
        <f t="shared" si="27"/>
        <v>0</v>
      </c>
      <c r="AG69" s="65">
        <f t="shared" si="27"/>
        <v>0</v>
      </c>
      <c r="AH69" s="65">
        <f t="shared" si="27"/>
        <v>0</v>
      </c>
      <c r="AI69" s="65">
        <f t="shared" si="27"/>
        <v>0</v>
      </c>
      <c r="AJ69" s="65">
        <f t="shared" si="27"/>
        <v>10</v>
      </c>
    </row>
    <row r="70" spans="1:36" s="65" customFormat="1">
      <c r="A70" s="61" t="s">
        <v>551</v>
      </c>
      <c r="I70" s="65">
        <f>I26</f>
        <v>30</v>
      </c>
      <c r="J70" s="65">
        <f t="shared" ref="J70:AB70" si="28">J26</f>
        <v>860130.69</v>
      </c>
      <c r="K70" s="65">
        <f t="shared" si="28"/>
        <v>24</v>
      </c>
      <c r="L70" s="65">
        <f t="shared" si="28"/>
        <v>690306.92999999993</v>
      </c>
      <c r="M70" s="65">
        <f t="shared" si="28"/>
        <v>240</v>
      </c>
      <c r="N70" s="65">
        <f t="shared" si="28"/>
        <v>240.78000000000003</v>
      </c>
      <c r="O70" s="65">
        <f t="shared" si="28"/>
        <v>0</v>
      </c>
      <c r="P70" s="65">
        <f t="shared" si="28"/>
        <v>0</v>
      </c>
      <c r="Q70" s="65">
        <f t="shared" si="28"/>
        <v>0</v>
      </c>
      <c r="R70" s="65">
        <f t="shared" si="28"/>
        <v>0</v>
      </c>
      <c r="S70" s="65">
        <f t="shared" si="28"/>
        <v>0</v>
      </c>
      <c r="T70" s="65">
        <f t="shared" si="28"/>
        <v>24</v>
      </c>
      <c r="U70" s="65">
        <f t="shared" si="28"/>
        <v>0</v>
      </c>
      <c r="V70" s="65">
        <f t="shared" si="28"/>
        <v>0</v>
      </c>
      <c r="W70" s="65">
        <f t="shared" si="28"/>
        <v>0</v>
      </c>
      <c r="X70" s="65">
        <f t="shared" si="28"/>
        <v>0</v>
      </c>
      <c r="Y70" s="65">
        <f t="shared" si="28"/>
        <v>0</v>
      </c>
      <c r="Z70" s="65">
        <f t="shared" si="28"/>
        <v>0</v>
      </c>
      <c r="AA70" s="65">
        <f t="shared" si="28"/>
        <v>0</v>
      </c>
      <c r="AB70" s="65">
        <f t="shared" si="28"/>
        <v>0</v>
      </c>
      <c r="AC70" s="65">
        <f>AC26</f>
        <v>0</v>
      </c>
      <c r="AD70" s="65">
        <f t="shared" ref="AD70:AJ70" si="29">AD26</f>
        <v>0</v>
      </c>
      <c r="AE70" s="65">
        <f t="shared" si="29"/>
        <v>0</v>
      </c>
      <c r="AF70" s="65">
        <f t="shared" si="29"/>
        <v>0</v>
      </c>
      <c r="AG70" s="65">
        <f t="shared" si="29"/>
        <v>0</v>
      </c>
      <c r="AH70" s="65">
        <f t="shared" si="29"/>
        <v>0</v>
      </c>
      <c r="AI70" s="65">
        <f t="shared" si="29"/>
        <v>0</v>
      </c>
      <c r="AJ70" s="65">
        <f t="shared" si="29"/>
        <v>6</v>
      </c>
    </row>
    <row r="71" spans="1:36" s="65" customFormat="1">
      <c r="A71" s="61" t="s">
        <v>552</v>
      </c>
      <c r="I71" s="65">
        <f>I48</f>
        <v>50</v>
      </c>
      <c r="J71" s="65">
        <f t="shared" ref="J71:AB71" si="30">J48</f>
        <v>1433551.15</v>
      </c>
      <c r="K71" s="65">
        <f t="shared" si="30"/>
        <v>40</v>
      </c>
      <c r="L71" s="65">
        <f t="shared" si="30"/>
        <v>1150511.5499999998</v>
      </c>
      <c r="M71" s="65">
        <f t="shared" si="30"/>
        <v>400</v>
      </c>
      <c r="N71" s="65">
        <f t="shared" si="30"/>
        <v>401.30000000000007</v>
      </c>
      <c r="O71" s="65">
        <f t="shared" si="30"/>
        <v>0</v>
      </c>
      <c r="P71" s="65">
        <f t="shared" si="30"/>
        <v>0</v>
      </c>
      <c r="Q71" s="65">
        <f t="shared" si="30"/>
        <v>0</v>
      </c>
      <c r="R71" s="65">
        <f t="shared" si="30"/>
        <v>0</v>
      </c>
      <c r="S71" s="65">
        <f t="shared" si="30"/>
        <v>0</v>
      </c>
      <c r="T71" s="65">
        <f t="shared" si="30"/>
        <v>40</v>
      </c>
      <c r="U71" s="65">
        <f t="shared" si="30"/>
        <v>0</v>
      </c>
      <c r="V71" s="65">
        <f t="shared" si="30"/>
        <v>0</v>
      </c>
      <c r="W71" s="65">
        <f t="shared" si="30"/>
        <v>0</v>
      </c>
      <c r="X71" s="65">
        <f t="shared" si="30"/>
        <v>0</v>
      </c>
      <c r="Y71" s="65">
        <f t="shared" si="30"/>
        <v>0</v>
      </c>
      <c r="Z71" s="65">
        <f t="shared" si="30"/>
        <v>0</v>
      </c>
      <c r="AA71" s="65">
        <f t="shared" si="30"/>
        <v>0</v>
      </c>
      <c r="AB71" s="65">
        <f t="shared" si="30"/>
        <v>0</v>
      </c>
      <c r="AC71" s="65">
        <f>AC48</f>
        <v>0</v>
      </c>
      <c r="AD71" s="65">
        <f t="shared" ref="AD71:AJ71" si="31">AD48</f>
        <v>0</v>
      </c>
      <c r="AE71" s="65">
        <f t="shared" si="31"/>
        <v>0</v>
      </c>
      <c r="AF71" s="65">
        <f t="shared" si="31"/>
        <v>0</v>
      </c>
      <c r="AG71" s="65">
        <f t="shared" si="31"/>
        <v>0</v>
      </c>
      <c r="AH71" s="65">
        <f t="shared" si="31"/>
        <v>0</v>
      </c>
      <c r="AI71" s="65">
        <f t="shared" si="31"/>
        <v>0</v>
      </c>
      <c r="AJ71" s="65">
        <f t="shared" si="31"/>
        <v>10</v>
      </c>
    </row>
    <row r="72" spans="1:36" s="65" customFormat="1">
      <c r="A72" s="61" t="s">
        <v>553</v>
      </c>
      <c r="I72" s="65">
        <f>I57</f>
        <v>30</v>
      </c>
      <c r="J72" s="65">
        <f t="shared" ref="J72:AB72" si="32">J57</f>
        <v>860130.69</v>
      </c>
      <c r="K72" s="65">
        <f t="shared" si="32"/>
        <v>24</v>
      </c>
      <c r="L72" s="65">
        <f t="shared" si="32"/>
        <v>690306.92999999993</v>
      </c>
      <c r="M72" s="65">
        <f t="shared" si="32"/>
        <v>240</v>
      </c>
      <c r="N72" s="65">
        <f t="shared" si="32"/>
        <v>240.78000000000003</v>
      </c>
      <c r="O72" s="65">
        <f t="shared" si="32"/>
        <v>0</v>
      </c>
      <c r="P72" s="65">
        <f t="shared" si="32"/>
        <v>0</v>
      </c>
      <c r="Q72" s="65">
        <f t="shared" si="32"/>
        <v>0</v>
      </c>
      <c r="R72" s="65">
        <f t="shared" si="32"/>
        <v>0</v>
      </c>
      <c r="S72" s="65">
        <f t="shared" si="32"/>
        <v>0</v>
      </c>
      <c r="T72" s="65">
        <f t="shared" si="32"/>
        <v>24</v>
      </c>
      <c r="U72" s="65">
        <f t="shared" si="32"/>
        <v>0</v>
      </c>
      <c r="V72" s="65">
        <f t="shared" si="32"/>
        <v>0</v>
      </c>
      <c r="W72" s="65">
        <f t="shared" si="32"/>
        <v>0</v>
      </c>
      <c r="X72" s="65">
        <f t="shared" si="32"/>
        <v>0</v>
      </c>
      <c r="Y72" s="65">
        <f t="shared" si="32"/>
        <v>0</v>
      </c>
      <c r="Z72" s="65">
        <f t="shared" si="32"/>
        <v>0</v>
      </c>
      <c r="AA72" s="65">
        <f t="shared" si="32"/>
        <v>0</v>
      </c>
      <c r="AB72" s="65">
        <f t="shared" si="32"/>
        <v>0</v>
      </c>
      <c r="AC72" s="65">
        <f>AC57</f>
        <v>0</v>
      </c>
      <c r="AD72" s="65">
        <f t="shared" ref="AD72:AJ72" si="33">AD57</f>
        <v>0</v>
      </c>
      <c r="AE72" s="65">
        <f t="shared" si="33"/>
        <v>0</v>
      </c>
      <c r="AF72" s="65">
        <f t="shared" si="33"/>
        <v>0</v>
      </c>
      <c r="AG72" s="65">
        <f t="shared" si="33"/>
        <v>0</v>
      </c>
      <c r="AH72" s="65">
        <f t="shared" si="33"/>
        <v>0</v>
      </c>
      <c r="AI72" s="65">
        <f t="shared" si="33"/>
        <v>0</v>
      </c>
      <c r="AJ72" s="65">
        <f t="shared" si="33"/>
        <v>6</v>
      </c>
    </row>
    <row r="73" spans="1:36" s="65" customFormat="1">
      <c r="A73" s="61" t="s">
        <v>554</v>
      </c>
      <c r="I73" s="65">
        <f>I28+I59</f>
        <v>190</v>
      </c>
      <c r="J73" s="65">
        <f t="shared" ref="J73:AB73" si="34">J28+J59</f>
        <v>4587363.68</v>
      </c>
      <c r="K73" s="65">
        <f t="shared" si="34"/>
        <v>128</v>
      </c>
      <c r="L73" s="65">
        <f t="shared" si="34"/>
        <v>3681636.9599999995</v>
      </c>
      <c r="M73" s="65">
        <f t="shared" si="34"/>
        <v>1280</v>
      </c>
      <c r="N73" s="65">
        <f t="shared" si="34"/>
        <v>1284.1600000000003</v>
      </c>
      <c r="O73" s="65">
        <f t="shared" si="34"/>
        <v>0</v>
      </c>
      <c r="P73" s="65">
        <f t="shared" si="34"/>
        <v>0</v>
      </c>
      <c r="Q73" s="65">
        <f t="shared" si="34"/>
        <v>0</v>
      </c>
      <c r="R73" s="65">
        <f t="shared" si="34"/>
        <v>0</v>
      </c>
      <c r="S73" s="65">
        <f t="shared" si="34"/>
        <v>0</v>
      </c>
      <c r="T73" s="65">
        <f t="shared" si="34"/>
        <v>128</v>
      </c>
      <c r="U73" s="65">
        <f t="shared" si="34"/>
        <v>0</v>
      </c>
      <c r="V73" s="65">
        <f t="shared" si="34"/>
        <v>0</v>
      </c>
      <c r="W73" s="65">
        <f t="shared" si="34"/>
        <v>0</v>
      </c>
      <c r="X73" s="65">
        <f t="shared" si="34"/>
        <v>0</v>
      </c>
      <c r="Y73" s="65">
        <f t="shared" si="34"/>
        <v>0</v>
      </c>
      <c r="Z73" s="65">
        <f t="shared" si="34"/>
        <v>0</v>
      </c>
      <c r="AA73" s="65">
        <f t="shared" si="34"/>
        <v>0</v>
      </c>
      <c r="AB73" s="65">
        <f t="shared" si="34"/>
        <v>0</v>
      </c>
      <c r="AC73" s="65">
        <f>AC28+AC59</f>
        <v>0</v>
      </c>
      <c r="AD73" s="65">
        <f t="shared" ref="AD73:AJ73" si="35">AD28+AD59</f>
        <v>0</v>
      </c>
      <c r="AE73" s="65">
        <f t="shared" si="35"/>
        <v>0</v>
      </c>
      <c r="AF73" s="65">
        <f t="shared" si="35"/>
        <v>0</v>
      </c>
      <c r="AG73" s="65">
        <f t="shared" si="35"/>
        <v>0</v>
      </c>
      <c r="AH73" s="65">
        <f t="shared" si="35"/>
        <v>0</v>
      </c>
      <c r="AI73" s="65">
        <f t="shared" si="35"/>
        <v>0</v>
      </c>
      <c r="AJ73" s="65">
        <f t="shared" si="35"/>
        <v>32</v>
      </c>
    </row>
    <row r="74" spans="1:36" s="65" customFormat="1">
      <c r="A74" s="61" t="s">
        <v>555</v>
      </c>
      <c r="I74" s="65">
        <f>I29</f>
        <v>110</v>
      </c>
      <c r="J74" s="65">
        <f t="shared" ref="J74:AB74" si="36">J29</f>
        <v>3727232.9899999998</v>
      </c>
      <c r="K74" s="65">
        <f t="shared" si="36"/>
        <v>104</v>
      </c>
      <c r="L74" s="65">
        <f t="shared" si="36"/>
        <v>2991330.0299999993</v>
      </c>
      <c r="M74" s="65">
        <f t="shared" si="36"/>
        <v>1040</v>
      </c>
      <c r="N74" s="65">
        <f t="shared" si="36"/>
        <v>1043.3800000000001</v>
      </c>
      <c r="O74" s="65">
        <f t="shared" si="36"/>
        <v>0</v>
      </c>
      <c r="P74" s="65">
        <f t="shared" si="36"/>
        <v>0</v>
      </c>
      <c r="Q74" s="65">
        <f t="shared" si="36"/>
        <v>0</v>
      </c>
      <c r="R74" s="65">
        <f t="shared" si="36"/>
        <v>0</v>
      </c>
      <c r="S74" s="65">
        <f t="shared" si="36"/>
        <v>0</v>
      </c>
      <c r="T74" s="65">
        <f t="shared" si="36"/>
        <v>104</v>
      </c>
      <c r="U74" s="65">
        <f t="shared" si="36"/>
        <v>0</v>
      </c>
      <c r="V74" s="65">
        <f t="shared" si="36"/>
        <v>0</v>
      </c>
      <c r="W74" s="65">
        <f t="shared" si="36"/>
        <v>0</v>
      </c>
      <c r="X74" s="65">
        <f t="shared" si="36"/>
        <v>0</v>
      </c>
      <c r="Y74" s="65">
        <f t="shared" si="36"/>
        <v>0</v>
      </c>
      <c r="Z74" s="65">
        <f t="shared" si="36"/>
        <v>0</v>
      </c>
      <c r="AA74" s="65">
        <f t="shared" si="36"/>
        <v>0</v>
      </c>
      <c r="AB74" s="65">
        <f t="shared" si="36"/>
        <v>0</v>
      </c>
      <c r="AC74" s="65">
        <f>AC29</f>
        <v>0</v>
      </c>
      <c r="AD74" s="65">
        <f t="shared" ref="AD74:AJ74" si="37">AD29</f>
        <v>0</v>
      </c>
      <c r="AE74" s="65">
        <f t="shared" si="37"/>
        <v>0</v>
      </c>
      <c r="AF74" s="65">
        <f t="shared" si="37"/>
        <v>0</v>
      </c>
      <c r="AG74" s="65">
        <f t="shared" si="37"/>
        <v>0</v>
      </c>
      <c r="AH74" s="65">
        <f t="shared" si="37"/>
        <v>0</v>
      </c>
      <c r="AI74" s="65">
        <f t="shared" si="37"/>
        <v>0</v>
      </c>
      <c r="AJ74" s="65">
        <f t="shared" si="37"/>
        <v>26</v>
      </c>
    </row>
    <row r="75" spans="1:36" s="65" customFormat="1">
      <c r="A75" s="61" t="s">
        <v>556</v>
      </c>
      <c r="I75" s="65">
        <f>I60</f>
        <v>80</v>
      </c>
      <c r="J75" s="65">
        <f t="shared" ref="J75:AB75" si="38">J60</f>
        <v>2293681.84</v>
      </c>
      <c r="K75" s="65">
        <f t="shared" si="38"/>
        <v>64</v>
      </c>
      <c r="L75" s="65">
        <f t="shared" si="38"/>
        <v>1840818.4799999997</v>
      </c>
      <c r="M75" s="65">
        <f t="shared" si="38"/>
        <v>640</v>
      </c>
      <c r="N75" s="65">
        <f t="shared" si="38"/>
        <v>642.08000000000015</v>
      </c>
      <c r="O75" s="65">
        <f t="shared" si="38"/>
        <v>0</v>
      </c>
      <c r="P75" s="65">
        <f t="shared" si="38"/>
        <v>0</v>
      </c>
      <c r="Q75" s="65">
        <f t="shared" si="38"/>
        <v>0</v>
      </c>
      <c r="R75" s="65">
        <f t="shared" si="38"/>
        <v>0</v>
      </c>
      <c r="S75" s="65">
        <f t="shared" si="38"/>
        <v>0</v>
      </c>
      <c r="T75" s="65">
        <f t="shared" si="38"/>
        <v>64</v>
      </c>
      <c r="U75" s="65">
        <f t="shared" si="38"/>
        <v>0</v>
      </c>
      <c r="V75" s="65">
        <f t="shared" si="38"/>
        <v>0</v>
      </c>
      <c r="W75" s="65">
        <f t="shared" si="38"/>
        <v>0</v>
      </c>
      <c r="X75" s="65">
        <f t="shared" si="38"/>
        <v>0</v>
      </c>
      <c r="Y75" s="65">
        <f t="shared" si="38"/>
        <v>0</v>
      </c>
      <c r="Z75" s="65">
        <f t="shared" si="38"/>
        <v>0</v>
      </c>
      <c r="AA75" s="65">
        <f t="shared" si="38"/>
        <v>0</v>
      </c>
      <c r="AB75" s="65">
        <f t="shared" si="38"/>
        <v>0</v>
      </c>
      <c r="AC75" s="65">
        <f>AC60</f>
        <v>0</v>
      </c>
      <c r="AD75" s="65">
        <f t="shared" ref="AD75:AJ75" si="39">AD60</f>
        <v>0</v>
      </c>
      <c r="AE75" s="65">
        <f t="shared" si="39"/>
        <v>0</v>
      </c>
      <c r="AF75" s="65">
        <f t="shared" si="39"/>
        <v>0</v>
      </c>
      <c r="AG75" s="65">
        <f t="shared" si="39"/>
        <v>0</v>
      </c>
      <c r="AH75" s="65">
        <f t="shared" si="39"/>
        <v>0</v>
      </c>
      <c r="AI75" s="65">
        <f t="shared" si="39"/>
        <v>0</v>
      </c>
      <c r="AJ75" s="65">
        <f t="shared" si="39"/>
        <v>16</v>
      </c>
    </row>
    <row r="76" spans="1:36" s="65" customFormat="1">
      <c r="A76" s="61" t="s">
        <v>557</v>
      </c>
      <c r="I76" s="65">
        <f>I28+I59</f>
        <v>190</v>
      </c>
      <c r="J76" s="65">
        <f t="shared" ref="J76:AB76" si="40">J28+J59</f>
        <v>4587363.68</v>
      </c>
      <c r="K76" s="65">
        <f t="shared" si="40"/>
        <v>128</v>
      </c>
      <c r="L76" s="65">
        <f t="shared" si="40"/>
        <v>3681636.9599999995</v>
      </c>
      <c r="M76" s="65">
        <f t="shared" si="40"/>
        <v>1280</v>
      </c>
      <c r="N76" s="65">
        <f t="shared" si="40"/>
        <v>1284.1600000000003</v>
      </c>
      <c r="O76" s="65">
        <f t="shared" si="40"/>
        <v>0</v>
      </c>
      <c r="P76" s="65">
        <f t="shared" si="40"/>
        <v>0</v>
      </c>
      <c r="Q76" s="65">
        <f t="shared" si="40"/>
        <v>0</v>
      </c>
      <c r="R76" s="65">
        <f t="shared" si="40"/>
        <v>0</v>
      </c>
      <c r="S76" s="65">
        <f t="shared" si="40"/>
        <v>0</v>
      </c>
      <c r="T76" s="65">
        <f t="shared" si="40"/>
        <v>128</v>
      </c>
      <c r="U76" s="65">
        <f t="shared" si="40"/>
        <v>0</v>
      </c>
      <c r="V76" s="65">
        <f t="shared" si="40"/>
        <v>0</v>
      </c>
      <c r="W76" s="65">
        <f t="shared" si="40"/>
        <v>0</v>
      </c>
      <c r="X76" s="65">
        <f t="shared" si="40"/>
        <v>0</v>
      </c>
      <c r="Y76" s="65">
        <f t="shared" si="40"/>
        <v>0</v>
      </c>
      <c r="Z76" s="65">
        <f t="shared" si="40"/>
        <v>0</v>
      </c>
      <c r="AA76" s="65">
        <f t="shared" si="40"/>
        <v>0</v>
      </c>
      <c r="AB76" s="65">
        <f t="shared" si="40"/>
        <v>0</v>
      </c>
      <c r="AC76" s="65">
        <f>AC28+AC59</f>
        <v>0</v>
      </c>
      <c r="AD76" s="65">
        <f t="shared" ref="AD76:AJ76" si="41">AD28+AD59</f>
        <v>0</v>
      </c>
      <c r="AE76" s="65">
        <f t="shared" si="41"/>
        <v>0</v>
      </c>
      <c r="AF76" s="65">
        <f t="shared" si="41"/>
        <v>0</v>
      </c>
      <c r="AG76" s="65">
        <f t="shared" si="41"/>
        <v>0</v>
      </c>
      <c r="AH76" s="65">
        <f t="shared" si="41"/>
        <v>0</v>
      </c>
      <c r="AI76" s="65">
        <f t="shared" si="41"/>
        <v>0</v>
      </c>
      <c r="AJ76" s="65">
        <f t="shared" si="41"/>
        <v>32</v>
      </c>
    </row>
    <row r="80" spans="1:36">
      <c r="A80" s="59" t="s">
        <v>839</v>
      </c>
    </row>
    <row r="82" spans="1:40" s="54" customFormat="1">
      <c r="A82" s="60"/>
      <c r="E82" s="196"/>
    </row>
    <row r="84" spans="1:40">
      <c r="E84" s="181"/>
      <c r="G84" s="53"/>
    </row>
    <row r="85" spans="1:40" ht="21.75" customHeight="1">
      <c r="A85" s="35" t="s">
        <v>777</v>
      </c>
      <c r="E85" s="181"/>
      <c r="G85" s="53"/>
    </row>
    <row r="87" spans="1:40" s="192" customFormat="1" ht="18" customHeight="1">
      <c r="A87" s="209"/>
      <c r="E87" s="210"/>
      <c r="I87" s="52"/>
      <c r="J87" s="52"/>
      <c r="K87" s="52"/>
      <c r="L87" s="184"/>
      <c r="M87" s="52"/>
      <c r="N87" s="185" t="s">
        <v>641</v>
      </c>
      <c r="O87" s="186" t="s">
        <v>642</v>
      </c>
      <c r="P87" s="186" t="s">
        <v>642</v>
      </c>
      <c r="Q87" s="186" t="s">
        <v>642</v>
      </c>
      <c r="R87" s="186" t="s">
        <v>642</v>
      </c>
      <c r="S87" s="186" t="s">
        <v>642</v>
      </c>
      <c r="T87" s="186" t="s">
        <v>127</v>
      </c>
      <c r="U87" s="186" t="s">
        <v>127</v>
      </c>
      <c r="V87" s="186" t="s">
        <v>127</v>
      </c>
      <c r="W87" s="186" t="s">
        <v>127</v>
      </c>
      <c r="X87" s="186" t="s">
        <v>127</v>
      </c>
      <c r="Y87" s="186" t="s">
        <v>127</v>
      </c>
      <c r="Z87" s="186" t="s">
        <v>127</v>
      </c>
      <c r="AA87" s="186" t="s">
        <v>127</v>
      </c>
      <c r="AB87" s="186" t="s">
        <v>127</v>
      </c>
      <c r="AC87" s="186" t="s">
        <v>127</v>
      </c>
      <c r="AD87" s="186" t="s">
        <v>127</v>
      </c>
      <c r="AE87" s="186" t="s">
        <v>127</v>
      </c>
      <c r="AF87" s="186" t="s">
        <v>127</v>
      </c>
      <c r="AG87" s="186" t="s">
        <v>127</v>
      </c>
      <c r="AH87" s="186" t="s">
        <v>127</v>
      </c>
      <c r="AI87" s="186" t="s">
        <v>127</v>
      </c>
      <c r="AJ87" s="52"/>
      <c r="AK87" s="52"/>
      <c r="AL87" s="52"/>
      <c r="AM87" s="52"/>
      <c r="AN87" s="52"/>
    </row>
    <row r="88" spans="1:40" s="214" customFormat="1" ht="14.25" customHeight="1">
      <c r="A88" s="193" t="s">
        <v>347</v>
      </c>
      <c r="B88" s="211" t="s">
        <v>467</v>
      </c>
      <c r="C88" s="211" t="s">
        <v>468</v>
      </c>
      <c r="D88" s="211" t="s">
        <v>127</v>
      </c>
      <c r="E88" s="210" t="s">
        <v>70</v>
      </c>
      <c r="F88" s="211" t="s">
        <v>406</v>
      </c>
      <c r="G88" s="212" t="s">
        <v>129</v>
      </c>
      <c r="H88" s="212" t="s">
        <v>130</v>
      </c>
      <c r="I88" s="187" t="s">
        <v>614</v>
      </c>
      <c r="J88" s="187" t="s">
        <v>615</v>
      </c>
      <c r="K88" s="187" t="s">
        <v>616</v>
      </c>
      <c r="L88" s="188" t="s">
        <v>617</v>
      </c>
      <c r="M88" s="187" t="s">
        <v>618</v>
      </c>
      <c r="N88" s="187" t="s">
        <v>619</v>
      </c>
      <c r="O88" s="213" t="s">
        <v>620</v>
      </c>
      <c r="P88" s="213" t="s">
        <v>669</v>
      </c>
      <c r="Q88" s="213" t="s">
        <v>621</v>
      </c>
      <c r="R88" s="213" t="s">
        <v>622</v>
      </c>
      <c r="S88" s="187" t="s">
        <v>623</v>
      </c>
      <c r="T88" s="187" t="s">
        <v>624</v>
      </c>
      <c r="U88" s="187" t="s">
        <v>625</v>
      </c>
      <c r="V88" s="187" t="s">
        <v>626</v>
      </c>
      <c r="W88" s="187" t="s">
        <v>627</v>
      </c>
      <c r="X88" s="187" t="s">
        <v>628</v>
      </c>
      <c r="Y88" s="187" t="s">
        <v>629</v>
      </c>
      <c r="Z88" s="187" t="s">
        <v>630</v>
      </c>
      <c r="AA88" s="187" t="s">
        <v>631</v>
      </c>
      <c r="AB88" s="187" t="s">
        <v>632</v>
      </c>
      <c r="AC88" s="187" t="s">
        <v>633</v>
      </c>
      <c r="AD88" s="187" t="s">
        <v>634</v>
      </c>
      <c r="AE88" s="187" t="s">
        <v>635</v>
      </c>
      <c r="AF88" s="187" t="s">
        <v>636</v>
      </c>
      <c r="AG88" s="187" t="s">
        <v>637</v>
      </c>
      <c r="AH88" s="187" t="s">
        <v>638</v>
      </c>
      <c r="AI88" s="187" t="s">
        <v>639</v>
      </c>
      <c r="AJ88" s="187" t="s">
        <v>640</v>
      </c>
      <c r="AK88" s="186"/>
      <c r="AL88" s="186"/>
      <c r="AM88" s="186"/>
      <c r="AN88" s="186"/>
    </row>
    <row r="89" spans="1:40" s="192" customFormat="1">
      <c r="A89" s="193" t="s">
        <v>408</v>
      </c>
      <c r="B89" s="211" t="s">
        <v>510</v>
      </c>
      <c r="C89" s="211" t="s">
        <v>586</v>
      </c>
      <c r="D89" s="211" t="s">
        <v>586</v>
      </c>
      <c r="E89" s="210" t="s">
        <v>411</v>
      </c>
      <c r="F89" s="211">
        <v>54079095</v>
      </c>
      <c r="G89" s="215">
        <v>40735</v>
      </c>
      <c r="H89" s="215">
        <v>40742</v>
      </c>
      <c r="I89" s="189">
        <v>10</v>
      </c>
      <c r="J89" s="190">
        <v>286710.23</v>
      </c>
      <c r="K89" s="189">
        <v>8</v>
      </c>
      <c r="L89" s="191">
        <v>230102.31</v>
      </c>
      <c r="M89" s="189">
        <v>80</v>
      </c>
      <c r="N89" s="189">
        <v>80.260000000000005</v>
      </c>
      <c r="O89" s="216">
        <v>0</v>
      </c>
      <c r="P89" s="216">
        <v>0</v>
      </c>
      <c r="Q89" s="216">
        <v>0</v>
      </c>
      <c r="R89" s="216">
        <v>0</v>
      </c>
      <c r="S89" s="187">
        <v>0</v>
      </c>
      <c r="T89" s="189">
        <v>8</v>
      </c>
      <c r="U89" s="187">
        <v>0</v>
      </c>
      <c r="V89" s="187"/>
      <c r="W89" s="187">
        <v>0</v>
      </c>
      <c r="X89" s="187">
        <v>0</v>
      </c>
      <c r="Y89" s="187">
        <v>0</v>
      </c>
      <c r="Z89" s="187">
        <v>0</v>
      </c>
      <c r="AA89" s="187">
        <v>0</v>
      </c>
      <c r="AB89" s="187">
        <v>0</v>
      </c>
      <c r="AC89" s="187">
        <v>0</v>
      </c>
      <c r="AD89" s="187"/>
      <c r="AE89" s="187"/>
      <c r="AF89" s="187">
        <v>0</v>
      </c>
      <c r="AG89" s="187">
        <v>0</v>
      </c>
      <c r="AH89" s="187">
        <v>0</v>
      </c>
      <c r="AI89" s="187">
        <v>0</v>
      </c>
      <c r="AJ89" s="187">
        <v>2</v>
      </c>
      <c r="AK89" s="52"/>
      <c r="AL89" s="52"/>
      <c r="AM89" s="52"/>
      <c r="AN89" s="52"/>
    </row>
    <row r="90" spans="1:40" s="192" customFormat="1" ht="14.25" customHeight="1">
      <c r="A90" s="193" t="s">
        <v>408</v>
      </c>
      <c r="B90" s="211" t="s">
        <v>510</v>
      </c>
      <c r="C90" s="211" t="s">
        <v>586</v>
      </c>
      <c r="D90" s="211" t="s">
        <v>586</v>
      </c>
      <c r="E90" s="210" t="s">
        <v>513</v>
      </c>
      <c r="F90" s="211">
        <v>54079008</v>
      </c>
      <c r="G90" s="215">
        <v>40735</v>
      </c>
      <c r="H90" s="215">
        <v>40742</v>
      </c>
      <c r="I90" s="189">
        <v>10</v>
      </c>
      <c r="J90" s="190">
        <v>286710.23</v>
      </c>
      <c r="K90" s="189">
        <v>8</v>
      </c>
      <c r="L90" s="191">
        <v>230102.31</v>
      </c>
      <c r="M90" s="189">
        <v>80</v>
      </c>
      <c r="N90" s="189">
        <v>80.260000000000005</v>
      </c>
      <c r="O90" s="216">
        <v>0</v>
      </c>
      <c r="P90" s="216">
        <v>0</v>
      </c>
      <c r="Q90" s="216">
        <v>0</v>
      </c>
      <c r="R90" s="216">
        <v>0</v>
      </c>
      <c r="S90" s="187">
        <v>0</v>
      </c>
      <c r="T90" s="189">
        <v>8</v>
      </c>
      <c r="U90" s="187">
        <v>0</v>
      </c>
      <c r="V90" s="187"/>
      <c r="W90" s="187">
        <v>0</v>
      </c>
      <c r="X90" s="187">
        <v>0</v>
      </c>
      <c r="Y90" s="187">
        <v>0</v>
      </c>
      <c r="Z90" s="187">
        <v>0</v>
      </c>
      <c r="AA90" s="187">
        <v>0</v>
      </c>
      <c r="AB90" s="187">
        <v>0</v>
      </c>
      <c r="AC90" s="187">
        <v>0</v>
      </c>
      <c r="AD90" s="187"/>
      <c r="AE90" s="187"/>
      <c r="AF90" s="187">
        <v>0</v>
      </c>
      <c r="AG90" s="187">
        <v>0</v>
      </c>
      <c r="AH90" s="187">
        <v>0</v>
      </c>
      <c r="AI90" s="187">
        <v>0</v>
      </c>
      <c r="AJ90" s="187">
        <v>2</v>
      </c>
      <c r="AK90" s="52"/>
      <c r="AL90" s="52"/>
      <c r="AM90" s="52"/>
      <c r="AN90" s="52"/>
    </row>
    <row r="91" spans="1:40" s="192" customFormat="1" ht="14.25" customHeight="1">
      <c r="A91" s="209"/>
      <c r="B91" s="217"/>
      <c r="E91" s="210"/>
      <c r="I91" s="52">
        <v>5</v>
      </c>
      <c r="J91" s="52">
        <v>6</v>
      </c>
      <c r="K91" s="52">
        <v>7</v>
      </c>
      <c r="L91" s="52">
        <v>8</v>
      </c>
      <c r="M91" s="218" t="s">
        <v>643</v>
      </c>
      <c r="N91" s="218" t="s">
        <v>644</v>
      </c>
      <c r="O91" s="52">
        <v>13</v>
      </c>
      <c r="P91" s="52">
        <v>14</v>
      </c>
      <c r="Q91" s="52">
        <v>15</v>
      </c>
      <c r="R91" s="52">
        <v>16</v>
      </c>
      <c r="S91" s="52">
        <v>17</v>
      </c>
      <c r="T91" s="218" t="s">
        <v>645</v>
      </c>
      <c r="U91" s="52">
        <v>18</v>
      </c>
      <c r="V91" s="52">
        <v>19</v>
      </c>
      <c r="W91" s="52">
        <v>20</v>
      </c>
      <c r="X91" s="52">
        <v>21</v>
      </c>
      <c r="Y91" s="52">
        <v>22</v>
      </c>
      <c r="Z91" s="52">
        <v>23</v>
      </c>
      <c r="AA91" s="52">
        <v>24</v>
      </c>
      <c r="AB91" s="52">
        <v>25</v>
      </c>
      <c r="AC91" s="52">
        <v>26</v>
      </c>
      <c r="AD91" s="52">
        <v>27</v>
      </c>
      <c r="AE91" s="52">
        <v>28</v>
      </c>
      <c r="AF91" s="52">
        <v>29</v>
      </c>
      <c r="AG91" s="52">
        <v>30</v>
      </c>
      <c r="AH91" s="52">
        <v>31</v>
      </c>
      <c r="AI91" s="52">
        <v>32</v>
      </c>
      <c r="AJ91" s="218">
        <v>33</v>
      </c>
      <c r="AK91" s="52"/>
      <c r="AL91" s="52"/>
      <c r="AM91" s="52"/>
      <c r="AN91" s="52"/>
    </row>
    <row r="92" spans="1:40" s="192" customFormat="1">
      <c r="A92" s="209"/>
      <c r="E92" s="210"/>
      <c r="S92" s="192" t="s">
        <v>646</v>
      </c>
      <c r="Z92" s="219"/>
    </row>
    <row r="93" spans="1:40">
      <c r="G93" s="185"/>
      <c r="H93" s="185"/>
      <c r="I93" s="220"/>
      <c r="J93" s="220"/>
    </row>
    <row r="94" spans="1:40">
      <c r="G94" s="185"/>
      <c r="H94" s="185"/>
      <c r="I94" s="220"/>
      <c r="J94" s="220"/>
    </row>
    <row r="95" spans="1:40">
      <c r="A95" s="85" t="s">
        <v>340</v>
      </c>
      <c r="B95" s="85" t="s">
        <v>368</v>
      </c>
      <c r="C95" s="85" t="s">
        <v>369</v>
      </c>
      <c r="D95" s="85" t="s">
        <v>785</v>
      </c>
      <c r="E95" s="85" t="s">
        <v>836</v>
      </c>
      <c r="F95" s="85" t="s">
        <v>39</v>
      </c>
    </row>
    <row r="96" spans="1:40" ht="42">
      <c r="A96" s="75" t="s">
        <v>370</v>
      </c>
      <c r="B96" s="92" t="s">
        <v>124</v>
      </c>
      <c r="C96" s="92" t="s">
        <v>597</v>
      </c>
      <c r="D96" s="582" t="s">
        <v>787</v>
      </c>
      <c r="E96" s="77"/>
      <c r="F96" s="77" t="s">
        <v>117</v>
      </c>
    </row>
    <row r="97" spans="1:6">
      <c r="A97" s="75" t="s">
        <v>371</v>
      </c>
      <c r="B97" s="92" t="s">
        <v>467</v>
      </c>
      <c r="C97" s="92" t="s">
        <v>469</v>
      </c>
      <c r="D97" s="16" t="s">
        <v>146</v>
      </c>
      <c r="E97" s="16" t="s">
        <v>967</v>
      </c>
      <c r="F97" s="77" t="s">
        <v>510</v>
      </c>
    </row>
    <row r="98" spans="1:6">
      <c r="A98" s="75" t="s">
        <v>372</v>
      </c>
      <c r="B98" s="92" t="s">
        <v>468</v>
      </c>
      <c r="C98" s="92" t="s">
        <v>470</v>
      </c>
      <c r="D98" s="16" t="s">
        <v>146</v>
      </c>
      <c r="E98" s="16" t="s">
        <v>968</v>
      </c>
      <c r="F98" s="77" t="s">
        <v>586</v>
      </c>
    </row>
    <row r="99" spans="1:6">
      <c r="A99" s="75" t="s">
        <v>373</v>
      </c>
      <c r="B99" s="92" t="s">
        <v>127</v>
      </c>
      <c r="C99" s="92" t="s">
        <v>138</v>
      </c>
      <c r="D99" s="16" t="s">
        <v>146</v>
      </c>
      <c r="E99" s="26" t="s">
        <v>852</v>
      </c>
      <c r="F99" s="77" t="s">
        <v>586</v>
      </c>
    </row>
    <row r="100" spans="1:6" ht="42">
      <c r="A100" s="75" t="s">
        <v>374</v>
      </c>
      <c r="B100" s="92" t="s">
        <v>67</v>
      </c>
      <c r="C100" s="92" t="s">
        <v>418</v>
      </c>
      <c r="D100" s="92" t="s">
        <v>786</v>
      </c>
      <c r="E100" s="77" t="s">
        <v>837</v>
      </c>
      <c r="F100" s="77" t="s">
        <v>408</v>
      </c>
    </row>
    <row r="101" spans="1:6" ht="63">
      <c r="A101" s="75" t="s">
        <v>375</v>
      </c>
      <c r="B101" s="92" t="s">
        <v>70</v>
      </c>
      <c r="C101" s="92" t="s">
        <v>139</v>
      </c>
      <c r="D101" s="32" t="s">
        <v>961</v>
      </c>
      <c r="E101" s="178" t="s">
        <v>986</v>
      </c>
      <c r="F101" s="77" t="s">
        <v>411</v>
      </c>
    </row>
    <row r="102" spans="1:6" ht="84">
      <c r="A102" s="75" t="s">
        <v>376</v>
      </c>
      <c r="B102" s="92" t="s">
        <v>406</v>
      </c>
      <c r="C102" s="92" t="s">
        <v>809</v>
      </c>
      <c r="D102" s="92" t="s">
        <v>164</v>
      </c>
      <c r="E102" s="77"/>
      <c r="F102" s="77">
        <v>54079095</v>
      </c>
    </row>
    <row r="103" spans="1:6">
      <c r="A103" s="75" t="s">
        <v>676</v>
      </c>
      <c r="B103" s="92" t="s">
        <v>129</v>
      </c>
      <c r="C103" s="92" t="s">
        <v>378</v>
      </c>
      <c r="D103" s="92" t="s">
        <v>832</v>
      </c>
      <c r="E103" s="77"/>
      <c r="F103" s="77">
        <v>40735</v>
      </c>
    </row>
    <row r="104" spans="1:6">
      <c r="A104" s="75" t="s">
        <v>377</v>
      </c>
      <c r="B104" s="92" t="s">
        <v>130</v>
      </c>
      <c r="C104" s="92" t="s">
        <v>380</v>
      </c>
      <c r="D104" s="92" t="s">
        <v>833</v>
      </c>
      <c r="E104" s="77"/>
      <c r="F104" s="77">
        <v>40742</v>
      </c>
    </row>
    <row r="105" spans="1:6">
      <c r="A105" s="75" t="s">
        <v>379</v>
      </c>
      <c r="B105" s="92" t="s">
        <v>614</v>
      </c>
      <c r="C105" s="92" t="s">
        <v>647</v>
      </c>
      <c r="D105" s="92" t="s">
        <v>853</v>
      </c>
      <c r="E105" s="77"/>
      <c r="F105" s="77">
        <v>10</v>
      </c>
    </row>
    <row r="106" spans="1:6" ht="42">
      <c r="A106" s="75" t="s">
        <v>677</v>
      </c>
      <c r="B106" s="92" t="s">
        <v>615</v>
      </c>
      <c r="C106" s="92" t="s">
        <v>649</v>
      </c>
      <c r="D106" s="92" t="s">
        <v>811</v>
      </c>
      <c r="E106" s="77"/>
      <c r="F106" s="77">
        <v>286710.23</v>
      </c>
    </row>
    <row r="107" spans="1:6" ht="189">
      <c r="A107" s="75" t="s">
        <v>381</v>
      </c>
      <c r="B107" s="92" t="s">
        <v>616</v>
      </c>
      <c r="C107" s="92" t="s">
        <v>648</v>
      </c>
      <c r="D107" s="412" t="s">
        <v>971</v>
      </c>
      <c r="E107" s="413" t="s">
        <v>1036</v>
      </c>
      <c r="F107" s="77">
        <v>8</v>
      </c>
    </row>
    <row r="108" spans="1:6" ht="126">
      <c r="A108" s="75" t="s">
        <v>678</v>
      </c>
      <c r="B108" s="92" t="s">
        <v>679</v>
      </c>
      <c r="C108" s="92" t="s">
        <v>650</v>
      </c>
      <c r="D108" s="412" t="s">
        <v>972</v>
      </c>
      <c r="E108" s="413" t="s">
        <v>1004</v>
      </c>
      <c r="F108" s="77">
        <v>230102.31</v>
      </c>
    </row>
    <row r="109" spans="1:6" ht="63">
      <c r="A109" s="75" t="s">
        <v>382</v>
      </c>
      <c r="B109" s="92" t="s">
        <v>618</v>
      </c>
      <c r="C109" s="92" t="s">
        <v>841</v>
      </c>
      <c r="D109" s="92"/>
      <c r="E109" s="77"/>
      <c r="F109" s="77">
        <v>80</v>
      </c>
    </row>
    <row r="110" spans="1:6" ht="84">
      <c r="A110" s="75" t="s">
        <v>383</v>
      </c>
      <c r="B110" s="92" t="s">
        <v>619</v>
      </c>
      <c r="C110" s="92" t="s">
        <v>687</v>
      </c>
      <c r="D110" s="92"/>
      <c r="E110" s="77"/>
      <c r="F110" s="77">
        <v>80.260000000000005</v>
      </c>
    </row>
    <row r="111" spans="1:6" ht="147">
      <c r="A111" s="75" t="s">
        <v>384</v>
      </c>
      <c r="B111" s="92" t="s">
        <v>620</v>
      </c>
      <c r="C111" s="92" t="s">
        <v>842</v>
      </c>
      <c r="D111" s="92" t="s">
        <v>155</v>
      </c>
      <c r="E111" s="222" t="s">
        <v>856</v>
      </c>
      <c r="F111" s="77">
        <v>0</v>
      </c>
    </row>
    <row r="112" spans="1:6" ht="147">
      <c r="A112" s="75" t="s">
        <v>385</v>
      </c>
      <c r="B112" s="92" t="s">
        <v>653</v>
      </c>
      <c r="C112" s="92" t="s">
        <v>843</v>
      </c>
      <c r="D112" s="92" t="s">
        <v>155</v>
      </c>
      <c r="E112" s="222" t="s">
        <v>854</v>
      </c>
      <c r="F112" s="77">
        <v>0</v>
      </c>
    </row>
    <row r="113" spans="1:6" ht="126">
      <c r="A113" s="75" t="s">
        <v>386</v>
      </c>
      <c r="B113" s="92" t="s">
        <v>621</v>
      </c>
      <c r="C113" s="92" t="s">
        <v>689</v>
      </c>
      <c r="D113" s="92" t="s">
        <v>155</v>
      </c>
      <c r="E113" s="222" t="s">
        <v>855</v>
      </c>
      <c r="F113" s="77">
        <v>0</v>
      </c>
    </row>
    <row r="114" spans="1:6" ht="147">
      <c r="A114" s="75" t="s">
        <v>387</v>
      </c>
      <c r="B114" s="92" t="s">
        <v>622</v>
      </c>
      <c r="C114" s="92" t="s">
        <v>654</v>
      </c>
      <c r="D114" s="92" t="s">
        <v>155</v>
      </c>
      <c r="E114" s="222" t="s">
        <v>857</v>
      </c>
      <c r="F114" s="77">
        <v>0</v>
      </c>
    </row>
    <row r="115" spans="1:6" ht="168">
      <c r="A115" s="75" t="s">
        <v>388</v>
      </c>
      <c r="B115" s="92" t="s">
        <v>623</v>
      </c>
      <c r="C115" s="92" t="s">
        <v>655</v>
      </c>
      <c r="D115" s="92" t="s">
        <v>155</v>
      </c>
      <c r="E115" s="222" t="s">
        <v>859</v>
      </c>
      <c r="F115" s="77">
        <v>0</v>
      </c>
    </row>
    <row r="116" spans="1:6" ht="210">
      <c r="A116" s="75" t="s">
        <v>389</v>
      </c>
      <c r="B116" s="92" t="s">
        <v>624</v>
      </c>
      <c r="C116" s="92" t="s">
        <v>858</v>
      </c>
      <c r="D116" s="92" t="s">
        <v>155</v>
      </c>
      <c r="E116" s="26" t="s">
        <v>973</v>
      </c>
      <c r="F116" s="77">
        <v>8</v>
      </c>
    </row>
    <row r="117" spans="1:6" ht="168">
      <c r="A117" s="75" t="s">
        <v>390</v>
      </c>
      <c r="B117" s="92" t="s">
        <v>625</v>
      </c>
      <c r="C117" s="92" t="s">
        <v>657</v>
      </c>
      <c r="D117" s="92" t="s">
        <v>155</v>
      </c>
      <c r="E117" s="222" t="s">
        <v>860</v>
      </c>
      <c r="F117" s="77"/>
    </row>
    <row r="118" spans="1:6" ht="126">
      <c r="A118" s="75" t="s">
        <v>391</v>
      </c>
      <c r="B118" s="92" t="s">
        <v>626</v>
      </c>
      <c r="C118" s="92" t="s">
        <v>691</v>
      </c>
      <c r="D118" s="92" t="s">
        <v>155</v>
      </c>
      <c r="E118" s="222" t="s">
        <v>861</v>
      </c>
      <c r="F118" s="77">
        <v>0</v>
      </c>
    </row>
    <row r="119" spans="1:6" ht="147">
      <c r="A119" s="75" t="s">
        <v>392</v>
      </c>
      <c r="B119" s="92" t="s">
        <v>627</v>
      </c>
      <c r="C119" s="92" t="s">
        <v>844</v>
      </c>
      <c r="D119" s="92" t="s">
        <v>155</v>
      </c>
      <c r="E119" s="222" t="s">
        <v>862</v>
      </c>
      <c r="F119" s="77">
        <v>0</v>
      </c>
    </row>
    <row r="120" spans="1:6" ht="189">
      <c r="A120" s="75" t="s">
        <v>393</v>
      </c>
      <c r="B120" s="92" t="s">
        <v>628</v>
      </c>
      <c r="C120" s="92" t="s">
        <v>845</v>
      </c>
      <c r="D120" s="92" t="s">
        <v>155</v>
      </c>
      <c r="E120" s="222" t="s">
        <v>863</v>
      </c>
      <c r="F120" s="77">
        <v>0</v>
      </c>
    </row>
    <row r="121" spans="1:6" ht="126">
      <c r="A121" s="75" t="s">
        <v>394</v>
      </c>
      <c r="B121" s="92" t="s">
        <v>629</v>
      </c>
      <c r="C121" s="92" t="s">
        <v>846</v>
      </c>
      <c r="D121" s="92" t="s">
        <v>155</v>
      </c>
      <c r="E121" s="222" t="s">
        <v>864</v>
      </c>
      <c r="F121" s="77"/>
    </row>
    <row r="122" spans="1:6" ht="126">
      <c r="A122" s="75" t="s">
        <v>395</v>
      </c>
      <c r="B122" s="92" t="s">
        <v>630</v>
      </c>
      <c r="C122" s="92" t="s">
        <v>847</v>
      </c>
      <c r="D122" s="92" t="s">
        <v>155</v>
      </c>
      <c r="E122" s="222" t="s">
        <v>865</v>
      </c>
      <c r="F122" s="77"/>
    </row>
    <row r="123" spans="1:6" ht="105">
      <c r="A123" s="75" t="s">
        <v>396</v>
      </c>
      <c r="B123" s="92" t="s">
        <v>631</v>
      </c>
      <c r="C123" s="92" t="s">
        <v>660</v>
      </c>
      <c r="D123" s="92" t="s">
        <v>155</v>
      </c>
      <c r="E123" s="222" t="s">
        <v>866</v>
      </c>
      <c r="F123" s="194">
        <v>0</v>
      </c>
    </row>
    <row r="124" spans="1:6" ht="126">
      <c r="A124" s="75" t="s">
        <v>397</v>
      </c>
      <c r="B124" s="92" t="s">
        <v>632</v>
      </c>
      <c r="C124" s="92" t="s">
        <v>848</v>
      </c>
      <c r="D124" s="92" t="s">
        <v>155</v>
      </c>
      <c r="E124" s="222" t="s">
        <v>867</v>
      </c>
      <c r="F124" s="194">
        <v>0</v>
      </c>
    </row>
    <row r="125" spans="1:6" ht="105">
      <c r="A125" s="75" t="s">
        <v>680</v>
      </c>
      <c r="B125" s="92" t="s">
        <v>633</v>
      </c>
      <c r="C125" s="92" t="s">
        <v>662</v>
      </c>
      <c r="D125" s="92" t="s">
        <v>155</v>
      </c>
      <c r="E125" s="222" t="s">
        <v>868</v>
      </c>
      <c r="F125" s="194">
        <v>0</v>
      </c>
    </row>
    <row r="126" spans="1:6" ht="126">
      <c r="A126" s="75" t="s">
        <v>681</v>
      </c>
      <c r="B126" s="92" t="s">
        <v>634</v>
      </c>
      <c r="C126" s="92" t="s">
        <v>663</v>
      </c>
      <c r="D126" s="92" t="s">
        <v>155</v>
      </c>
      <c r="E126" s="222" t="s">
        <v>869</v>
      </c>
      <c r="F126" s="194">
        <v>0</v>
      </c>
    </row>
    <row r="127" spans="1:6" ht="126">
      <c r="A127" s="75" t="s">
        <v>682</v>
      </c>
      <c r="B127" s="92" t="s">
        <v>635</v>
      </c>
      <c r="C127" s="92" t="s">
        <v>664</v>
      </c>
      <c r="D127" s="92" t="s">
        <v>155</v>
      </c>
      <c r="E127" s="222" t="s">
        <v>870</v>
      </c>
      <c r="F127" s="221"/>
    </row>
    <row r="128" spans="1:6" ht="126">
      <c r="A128" s="75" t="s">
        <v>683</v>
      </c>
      <c r="B128" s="92" t="s">
        <v>636</v>
      </c>
      <c r="C128" s="92" t="s">
        <v>665</v>
      </c>
      <c r="D128" s="92" t="s">
        <v>155</v>
      </c>
      <c r="E128" s="222" t="s">
        <v>871</v>
      </c>
      <c r="F128" s="221"/>
    </row>
    <row r="129" spans="1:6" ht="126">
      <c r="A129" s="75" t="s">
        <v>684</v>
      </c>
      <c r="B129" s="92" t="s">
        <v>637</v>
      </c>
      <c r="C129" s="92" t="s">
        <v>666</v>
      </c>
      <c r="D129" s="92" t="s">
        <v>155</v>
      </c>
      <c r="E129" s="222" t="s">
        <v>872</v>
      </c>
      <c r="F129" s="221"/>
    </row>
    <row r="130" spans="1:6" ht="126">
      <c r="A130" s="75" t="s">
        <v>685</v>
      </c>
      <c r="B130" s="92" t="s">
        <v>638</v>
      </c>
      <c r="C130" s="92" t="s">
        <v>667</v>
      </c>
      <c r="D130" s="92" t="s">
        <v>155</v>
      </c>
      <c r="E130" s="222" t="s">
        <v>873</v>
      </c>
      <c r="F130" s="221"/>
    </row>
    <row r="131" spans="1:6" ht="42">
      <c r="A131" s="75" t="s">
        <v>686</v>
      </c>
      <c r="B131" s="92" t="s">
        <v>639</v>
      </c>
      <c r="C131" s="92" t="s">
        <v>668</v>
      </c>
      <c r="D131" s="92" t="s">
        <v>155</v>
      </c>
      <c r="E131" s="77" t="s">
        <v>874</v>
      </c>
      <c r="F131" s="221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2"/>
  <sheetViews>
    <sheetView topLeftCell="B19" workbookViewId="0">
      <selection activeCell="E28" sqref="E28"/>
    </sheetView>
  </sheetViews>
  <sheetFormatPr defaultColWidth="9" defaultRowHeight="21"/>
  <cols>
    <col min="1" max="1" width="9" style="38"/>
    <col min="2" max="2" width="18.42578125" style="226" customWidth="1"/>
    <col min="3" max="3" width="18.85546875" style="38" customWidth="1"/>
    <col min="4" max="4" width="9.5703125" style="226" customWidth="1"/>
    <col min="5" max="5" width="35.5703125" style="38" customWidth="1"/>
    <col min="6" max="6" width="11.5703125" style="226" customWidth="1"/>
    <col min="7" max="7" width="54.7109375" style="38" customWidth="1"/>
    <col min="8" max="8" width="30.85546875" style="38" customWidth="1"/>
    <col min="9" max="16384" width="9" style="38"/>
  </cols>
  <sheetData>
    <row r="1" spans="2:12" s="50" customFormat="1">
      <c r="B1" s="419" t="s">
        <v>55</v>
      </c>
      <c r="C1" s="50" t="s">
        <v>51</v>
      </c>
      <c r="D1" s="417" t="s">
        <v>52</v>
      </c>
      <c r="F1" s="419"/>
      <c r="J1" s="223"/>
    </row>
    <row r="2" spans="2:12">
      <c r="C2" s="115"/>
    </row>
    <row r="3" spans="2:12">
      <c r="B3" s="421"/>
      <c r="C3" s="116"/>
      <c r="D3" s="418"/>
      <c r="E3" s="116"/>
      <c r="F3" s="419"/>
      <c r="G3" s="50"/>
      <c r="H3" s="50"/>
      <c r="I3" s="50"/>
      <c r="J3" s="50"/>
      <c r="K3" s="50"/>
      <c r="L3" s="50"/>
    </row>
    <row r="4" spans="2:12">
      <c r="B4" s="421"/>
      <c r="C4" s="116"/>
      <c r="D4" s="418"/>
      <c r="E4" s="116"/>
      <c r="F4" s="419"/>
      <c r="G4" s="50"/>
      <c r="H4" s="50"/>
      <c r="I4" s="50"/>
      <c r="J4" s="50"/>
      <c r="K4" s="50"/>
      <c r="L4" s="50"/>
    </row>
    <row r="5" spans="2:12">
      <c r="B5" s="421"/>
      <c r="C5" s="116"/>
      <c r="D5" s="418"/>
      <c r="E5" s="116"/>
      <c r="F5" s="419"/>
      <c r="G5" s="50"/>
      <c r="H5" s="50"/>
      <c r="I5" s="50"/>
      <c r="J5" s="50"/>
      <c r="K5" s="50"/>
      <c r="L5" s="50"/>
    </row>
    <row r="6" spans="2:12">
      <c r="B6" s="421"/>
      <c r="C6" s="116"/>
      <c r="D6" s="418"/>
      <c r="E6" s="116"/>
      <c r="F6" s="419"/>
      <c r="G6" s="50"/>
      <c r="H6" s="50"/>
      <c r="I6" s="50"/>
      <c r="J6" s="50"/>
      <c r="K6" s="50"/>
      <c r="L6" s="50"/>
    </row>
    <row r="7" spans="2:12">
      <c r="B7" s="421"/>
      <c r="C7" s="116"/>
      <c r="D7" s="418"/>
      <c r="E7" s="116"/>
      <c r="F7" s="419"/>
      <c r="G7" s="50"/>
      <c r="H7" s="50"/>
      <c r="I7" s="50"/>
      <c r="J7" s="50"/>
      <c r="K7" s="50"/>
      <c r="L7" s="50"/>
    </row>
    <row r="8" spans="2:12">
      <c r="B8" s="421"/>
      <c r="C8" s="116"/>
      <c r="D8" s="418"/>
      <c r="E8" s="116"/>
      <c r="F8" s="419"/>
      <c r="G8" s="50"/>
      <c r="H8" s="50"/>
      <c r="I8" s="50"/>
      <c r="J8" s="50"/>
      <c r="K8" s="50"/>
      <c r="L8" s="50"/>
    </row>
    <row r="9" spans="2:12">
      <c r="B9" s="421"/>
      <c r="C9" s="116"/>
      <c r="D9" s="418"/>
      <c r="E9" s="116"/>
      <c r="F9" s="419"/>
      <c r="G9" s="50"/>
      <c r="H9" s="50"/>
      <c r="I9" s="50"/>
      <c r="J9" s="50"/>
      <c r="K9" s="50"/>
      <c r="L9" s="50"/>
    </row>
    <row r="10" spans="2:12">
      <c r="B10" s="421"/>
      <c r="C10" s="116"/>
      <c r="D10" s="418"/>
      <c r="E10" s="116"/>
      <c r="F10" s="419"/>
      <c r="G10" s="50"/>
      <c r="H10" s="50"/>
      <c r="I10" s="50"/>
      <c r="J10" s="50"/>
      <c r="K10" s="50"/>
      <c r="L10" s="50"/>
    </row>
    <row r="11" spans="2:12">
      <c r="B11" s="421"/>
      <c r="C11" s="116"/>
      <c r="D11" s="418"/>
      <c r="E11" s="116"/>
      <c r="F11" s="419"/>
      <c r="G11" s="50"/>
      <c r="H11" s="50"/>
      <c r="I11" s="50"/>
      <c r="J11" s="50"/>
      <c r="K11" s="50"/>
      <c r="L11" s="50"/>
    </row>
    <row r="12" spans="2:12">
      <c r="B12" s="421"/>
      <c r="C12" s="116"/>
      <c r="D12" s="418"/>
      <c r="E12" s="116"/>
      <c r="F12" s="419"/>
      <c r="G12" s="50"/>
      <c r="H12" s="50"/>
      <c r="I12" s="50"/>
      <c r="J12" s="50"/>
      <c r="K12" s="50"/>
      <c r="L12" s="50"/>
    </row>
    <row r="13" spans="2:12">
      <c r="B13" s="421"/>
      <c r="C13" s="116"/>
      <c r="D13" s="418"/>
      <c r="E13" s="116"/>
      <c r="F13" s="419"/>
      <c r="G13" s="50"/>
      <c r="H13" s="50"/>
      <c r="I13" s="50"/>
      <c r="J13" s="50"/>
      <c r="K13" s="50"/>
      <c r="L13" s="50"/>
    </row>
    <row r="14" spans="2:12">
      <c r="B14" s="421"/>
      <c r="C14" s="116"/>
      <c r="D14" s="418"/>
      <c r="E14" s="116"/>
      <c r="F14" s="419"/>
      <c r="G14" s="50"/>
      <c r="H14" s="50"/>
      <c r="I14" s="50"/>
      <c r="J14" s="50"/>
      <c r="K14" s="50"/>
      <c r="L14" s="50"/>
    </row>
    <row r="15" spans="2:12">
      <c r="B15" s="421"/>
      <c r="C15" s="116"/>
      <c r="D15" s="418"/>
      <c r="E15" s="116"/>
      <c r="F15" s="419"/>
      <c r="G15" s="50"/>
      <c r="H15" s="50"/>
      <c r="I15" s="50"/>
      <c r="J15" s="50"/>
      <c r="K15" s="50"/>
      <c r="L15" s="50"/>
    </row>
    <row r="16" spans="2:12">
      <c r="B16" s="421"/>
      <c r="C16" s="116"/>
      <c r="D16" s="418"/>
      <c r="E16" s="116"/>
      <c r="F16" s="419"/>
      <c r="G16" s="50"/>
      <c r="H16" s="50"/>
      <c r="I16" s="50"/>
      <c r="J16" s="50"/>
      <c r="K16" s="50"/>
      <c r="L16" s="50"/>
    </row>
    <row r="17" spans="2:17">
      <c r="B17" s="421"/>
      <c r="C17" s="116"/>
      <c r="D17" s="418"/>
      <c r="E17" s="116"/>
      <c r="F17" s="419"/>
      <c r="G17" s="50"/>
      <c r="H17" s="50"/>
      <c r="I17" s="50"/>
      <c r="J17" s="50"/>
      <c r="K17" s="50"/>
      <c r="L17" s="50"/>
    </row>
    <row r="18" spans="2:17">
      <c r="B18" s="421"/>
      <c r="C18" s="116"/>
      <c r="D18" s="418"/>
      <c r="E18" s="116"/>
      <c r="F18" s="419"/>
      <c r="G18" s="50"/>
      <c r="H18" s="50"/>
      <c r="I18" s="50"/>
      <c r="J18" s="50"/>
      <c r="K18" s="50"/>
      <c r="L18" s="50"/>
    </row>
    <row r="19" spans="2:17">
      <c r="B19" s="84" t="s">
        <v>340</v>
      </c>
      <c r="C19" s="84" t="s">
        <v>341</v>
      </c>
      <c r="D19" s="84" t="s">
        <v>342</v>
      </c>
      <c r="E19" s="84" t="s">
        <v>343</v>
      </c>
      <c r="F19" s="84" t="s">
        <v>8</v>
      </c>
      <c r="G19" s="75" t="s">
        <v>785</v>
      </c>
      <c r="H19" s="27" t="s">
        <v>836</v>
      </c>
      <c r="I19" s="50"/>
      <c r="J19" s="50"/>
      <c r="K19" s="50"/>
      <c r="L19" s="50"/>
      <c r="M19" s="50"/>
      <c r="N19" s="50"/>
      <c r="O19" s="50"/>
      <c r="P19" s="50"/>
      <c r="Q19" s="50"/>
    </row>
    <row r="20" spans="2:17" ht="42">
      <c r="B20" s="84" t="s">
        <v>414</v>
      </c>
      <c r="C20" s="32" t="s">
        <v>344</v>
      </c>
      <c r="D20" s="84" t="s">
        <v>345</v>
      </c>
      <c r="E20" s="32" t="s">
        <v>346</v>
      </c>
      <c r="F20" s="84" t="s">
        <v>15</v>
      </c>
      <c r="G20" s="73" t="s">
        <v>961</v>
      </c>
      <c r="H20" s="73" t="s">
        <v>962</v>
      </c>
      <c r="I20" s="50"/>
      <c r="J20" s="50"/>
      <c r="K20" s="50"/>
      <c r="L20" s="50"/>
      <c r="M20" s="50"/>
      <c r="N20" s="50"/>
      <c r="O20" s="50"/>
      <c r="P20" s="50"/>
      <c r="Q20" s="50"/>
    </row>
    <row r="21" spans="2:17" ht="42">
      <c r="B21" s="84" t="s">
        <v>415</v>
      </c>
      <c r="C21" s="32" t="s">
        <v>347</v>
      </c>
      <c r="D21" s="84" t="s">
        <v>348</v>
      </c>
      <c r="E21" s="32" t="s">
        <v>418</v>
      </c>
      <c r="F21" s="405" t="s">
        <v>17</v>
      </c>
      <c r="G21" s="27" t="s">
        <v>830</v>
      </c>
      <c r="H21" s="27"/>
      <c r="I21" s="50"/>
      <c r="J21" s="50"/>
      <c r="K21" s="50"/>
      <c r="L21" s="50"/>
      <c r="M21" s="50"/>
      <c r="N21" s="50"/>
      <c r="O21" s="50"/>
      <c r="P21" s="50"/>
      <c r="Q21" s="50"/>
    </row>
    <row r="22" spans="2:17" ht="105">
      <c r="B22" s="84" t="s">
        <v>416</v>
      </c>
      <c r="C22" s="32" t="s">
        <v>466</v>
      </c>
      <c r="D22" s="84" t="s">
        <v>348</v>
      </c>
      <c r="E22" s="32" t="s">
        <v>966</v>
      </c>
      <c r="F22" s="405"/>
      <c r="G22" s="27"/>
      <c r="H22" s="26"/>
      <c r="I22" s="50"/>
      <c r="J22" s="50"/>
      <c r="K22" s="50"/>
      <c r="L22" s="50"/>
      <c r="M22" s="50"/>
      <c r="N22" s="50"/>
      <c r="O22" s="50"/>
      <c r="P22" s="50"/>
      <c r="Q22" s="50"/>
    </row>
    <row r="23" spans="2:17">
      <c r="B23" s="84" t="s">
        <v>417</v>
      </c>
      <c r="C23" s="32" t="s">
        <v>70</v>
      </c>
      <c r="D23" s="84" t="s">
        <v>348</v>
      </c>
      <c r="E23" s="32" t="s">
        <v>139</v>
      </c>
      <c r="F23" s="84" t="s">
        <v>17</v>
      </c>
      <c r="G23" s="73" t="s">
        <v>961</v>
      </c>
      <c r="H23" s="26" t="s">
        <v>849</v>
      </c>
      <c r="I23" s="50"/>
      <c r="J23" s="50"/>
      <c r="K23" s="50"/>
      <c r="L23" s="50"/>
      <c r="M23" s="50"/>
      <c r="N23" s="50"/>
      <c r="O23" s="50"/>
      <c r="P23" s="50"/>
      <c r="Q23" s="50"/>
    </row>
    <row r="24" spans="2:17">
      <c r="B24" s="84" t="s">
        <v>956</v>
      </c>
      <c r="C24" s="32" t="s">
        <v>126</v>
      </c>
      <c r="D24" s="84" t="s">
        <v>348</v>
      </c>
      <c r="E24" s="32" t="s">
        <v>349</v>
      </c>
      <c r="F24" s="84" t="s">
        <v>17</v>
      </c>
      <c r="G24" s="27" t="s">
        <v>831</v>
      </c>
      <c r="H24" s="26"/>
      <c r="I24" s="50"/>
      <c r="J24" s="50"/>
      <c r="K24" s="50"/>
      <c r="L24" s="50"/>
      <c r="M24" s="50"/>
      <c r="N24" s="50"/>
      <c r="O24" s="50"/>
      <c r="P24" s="50"/>
      <c r="Q24" s="50"/>
    </row>
    <row r="25" spans="2:17">
      <c r="B25" s="84" t="s">
        <v>957</v>
      </c>
      <c r="C25" s="32" t="s">
        <v>467</v>
      </c>
      <c r="D25" s="84" t="s">
        <v>348</v>
      </c>
      <c r="E25" s="32" t="s">
        <v>469</v>
      </c>
      <c r="F25" s="84" t="s">
        <v>17</v>
      </c>
      <c r="G25" s="26" t="s">
        <v>851</v>
      </c>
      <c r="H25" s="26" t="s">
        <v>964</v>
      </c>
      <c r="I25" s="50"/>
      <c r="J25" s="50"/>
      <c r="K25" s="50"/>
      <c r="L25" s="50"/>
      <c r="M25" s="50"/>
      <c r="N25" s="50"/>
      <c r="O25" s="50"/>
      <c r="P25" s="50"/>
      <c r="Q25" s="50"/>
    </row>
    <row r="26" spans="2:17">
      <c r="B26" s="84" t="s">
        <v>958</v>
      </c>
      <c r="C26" s="32" t="s">
        <v>468</v>
      </c>
      <c r="D26" s="84" t="s">
        <v>348</v>
      </c>
      <c r="E26" s="32" t="s">
        <v>470</v>
      </c>
      <c r="F26" s="84" t="s">
        <v>17</v>
      </c>
      <c r="G26" s="26" t="s">
        <v>851</v>
      </c>
      <c r="H26" s="26" t="s">
        <v>963</v>
      </c>
      <c r="I26" s="50"/>
      <c r="J26" s="50"/>
      <c r="K26" s="50"/>
      <c r="L26" s="50"/>
      <c r="M26" s="50"/>
      <c r="N26" s="50"/>
      <c r="O26" s="50"/>
      <c r="P26" s="50"/>
      <c r="Q26" s="50"/>
    </row>
    <row r="27" spans="2:17">
      <c r="B27" s="84" t="s">
        <v>959</v>
      </c>
      <c r="C27" s="32" t="s">
        <v>127</v>
      </c>
      <c r="D27" s="84" t="s">
        <v>348</v>
      </c>
      <c r="E27" s="32" t="s">
        <v>350</v>
      </c>
      <c r="F27" s="84" t="s">
        <v>17</v>
      </c>
      <c r="G27" s="26" t="s">
        <v>851</v>
      </c>
      <c r="H27" s="26" t="s">
        <v>965</v>
      </c>
      <c r="I27" s="50"/>
      <c r="J27" s="50"/>
      <c r="K27" s="50"/>
      <c r="L27" s="50"/>
      <c r="M27" s="50"/>
      <c r="N27" s="50"/>
      <c r="O27" s="50"/>
      <c r="P27" s="50"/>
      <c r="Q27" s="50"/>
    </row>
    <row r="28" spans="2:17" ht="63">
      <c r="B28" s="84" t="s">
        <v>960</v>
      </c>
      <c r="C28" s="32" t="s">
        <v>351</v>
      </c>
      <c r="D28" s="84" t="s">
        <v>345</v>
      </c>
      <c r="E28" s="32" t="s">
        <v>990</v>
      </c>
      <c r="F28" s="84" t="s">
        <v>11</v>
      </c>
      <c r="G28" s="27"/>
      <c r="H28" s="27"/>
      <c r="I28" s="50"/>
      <c r="J28" s="50"/>
      <c r="K28" s="50"/>
      <c r="L28" s="50"/>
      <c r="M28" s="50"/>
      <c r="N28" s="50"/>
      <c r="O28" s="50"/>
      <c r="P28" s="50"/>
      <c r="Q28" s="50"/>
    </row>
    <row r="29" spans="2:17" ht="42">
      <c r="B29" s="84" t="s">
        <v>474</v>
      </c>
      <c r="C29" s="32" t="s">
        <v>129</v>
      </c>
      <c r="D29" s="84" t="s">
        <v>345</v>
      </c>
      <c r="E29" s="32" t="s">
        <v>991</v>
      </c>
      <c r="F29" s="84" t="s">
        <v>11</v>
      </c>
      <c r="G29" s="27"/>
      <c r="H29" s="27"/>
      <c r="I29" s="50"/>
      <c r="J29" s="50"/>
      <c r="K29" s="50"/>
      <c r="L29" s="50"/>
    </row>
    <row r="30" spans="2:17">
      <c r="B30" s="84" t="s">
        <v>987</v>
      </c>
      <c r="C30" s="32" t="s">
        <v>352</v>
      </c>
      <c r="D30" s="84" t="s">
        <v>348</v>
      </c>
      <c r="E30" s="32" t="s">
        <v>353</v>
      </c>
      <c r="F30" s="407" t="s">
        <v>35</v>
      </c>
      <c r="G30" s="27"/>
      <c r="H30" s="27"/>
      <c r="I30" s="50"/>
      <c r="J30" s="50"/>
      <c r="K30" s="50"/>
      <c r="L30" s="50"/>
    </row>
    <row r="31" spans="2:17">
      <c r="B31" s="84" t="s">
        <v>988</v>
      </c>
      <c r="C31" s="32" t="s">
        <v>354</v>
      </c>
      <c r="D31" s="84" t="s">
        <v>348</v>
      </c>
      <c r="E31" s="32" t="s">
        <v>355</v>
      </c>
      <c r="F31" s="407" t="s">
        <v>35</v>
      </c>
      <c r="G31" s="27"/>
      <c r="H31" s="27"/>
      <c r="I31" s="50"/>
      <c r="J31" s="50"/>
      <c r="K31" s="50"/>
      <c r="L31" s="50"/>
    </row>
    <row r="32" spans="2:17">
      <c r="B32" s="84" t="s">
        <v>989</v>
      </c>
      <c r="C32" s="32" t="s">
        <v>356</v>
      </c>
      <c r="D32" s="84" t="s">
        <v>348</v>
      </c>
      <c r="E32" s="32" t="s">
        <v>357</v>
      </c>
      <c r="F32" s="425" t="s">
        <v>11</v>
      </c>
      <c r="G32" s="27"/>
      <c r="H32" s="27"/>
      <c r="I32" s="50"/>
      <c r="J32" s="50"/>
      <c r="K32" s="50"/>
      <c r="L32" s="50"/>
    </row>
    <row r="33" spans="2:12">
      <c r="B33" s="419"/>
      <c r="C33" s="50"/>
      <c r="D33" s="419"/>
      <c r="E33" s="50"/>
      <c r="F33" s="419"/>
      <c r="G33" s="50"/>
      <c r="H33" s="50"/>
      <c r="I33" s="50"/>
      <c r="J33" s="50"/>
      <c r="K33" s="50"/>
      <c r="L33" s="50"/>
    </row>
    <row r="34" spans="2:12">
      <c r="B34" s="419"/>
      <c r="C34" s="50"/>
      <c r="D34" s="419"/>
      <c r="E34" s="50"/>
      <c r="F34" s="419"/>
      <c r="G34" s="50"/>
      <c r="H34" s="50"/>
      <c r="I34" s="50"/>
      <c r="J34" s="50"/>
      <c r="K34" s="50"/>
      <c r="L34" s="50"/>
    </row>
    <row r="35" spans="2:12">
      <c r="B35" s="419"/>
      <c r="C35" s="50"/>
      <c r="D35" s="419"/>
      <c r="E35" s="50"/>
      <c r="F35" s="419"/>
      <c r="G35" s="50"/>
      <c r="H35" s="50"/>
      <c r="I35" s="50"/>
      <c r="J35" s="50"/>
      <c r="K35" s="50"/>
      <c r="L35" s="50"/>
    </row>
    <row r="36" spans="2:12">
      <c r="B36" s="419"/>
      <c r="C36" s="50"/>
      <c r="D36" s="419"/>
      <c r="E36" s="50"/>
      <c r="F36" s="419"/>
      <c r="G36" s="50"/>
      <c r="H36" s="50"/>
      <c r="I36" s="50"/>
      <c r="J36" s="50"/>
      <c r="K36" s="50"/>
      <c r="L36" s="50"/>
    </row>
    <row r="37" spans="2:12">
      <c r="B37" s="419"/>
      <c r="C37" s="50"/>
      <c r="D37" s="419"/>
      <c r="E37" s="50"/>
      <c r="F37" s="419"/>
      <c r="G37" s="50"/>
      <c r="H37" s="50"/>
      <c r="I37" s="50"/>
      <c r="J37" s="50"/>
      <c r="K37" s="50"/>
      <c r="L37" s="50"/>
    </row>
    <row r="38" spans="2:12">
      <c r="B38" s="419"/>
      <c r="C38" s="50"/>
      <c r="D38" s="419"/>
      <c r="E38" s="50"/>
      <c r="F38" s="419"/>
      <c r="G38" s="50"/>
      <c r="H38" s="50"/>
      <c r="I38" s="50"/>
      <c r="J38" s="50"/>
      <c r="K38" s="50"/>
      <c r="L38" s="50"/>
    </row>
    <row r="39" spans="2:12">
      <c r="B39" s="419"/>
      <c r="C39" s="50"/>
      <c r="D39" s="419"/>
      <c r="E39" s="50"/>
      <c r="F39" s="419"/>
      <c r="G39" s="50"/>
      <c r="H39" s="50"/>
      <c r="I39" s="50"/>
      <c r="J39" s="50"/>
      <c r="K39" s="50"/>
      <c r="L39" s="50"/>
    </row>
    <row r="40" spans="2:12">
      <c r="B40" s="420" t="s">
        <v>40</v>
      </c>
      <c r="C40" s="117" t="s">
        <v>38</v>
      </c>
      <c r="D40" s="420" t="s">
        <v>39</v>
      </c>
      <c r="F40" s="419"/>
      <c r="G40" s="50"/>
      <c r="H40" s="50"/>
      <c r="I40" s="50"/>
      <c r="J40" s="50"/>
      <c r="K40" s="50"/>
      <c r="L40" s="50"/>
    </row>
    <row r="41" spans="2:12" ht="63">
      <c r="B41" s="422" t="s">
        <v>67</v>
      </c>
      <c r="C41" s="31" t="s">
        <v>143</v>
      </c>
      <c r="D41" s="84" t="s">
        <v>63</v>
      </c>
      <c r="E41" s="70"/>
      <c r="F41" s="419"/>
      <c r="G41" s="50"/>
      <c r="H41" s="50"/>
      <c r="I41" s="50"/>
      <c r="J41" s="50"/>
      <c r="K41" s="50"/>
      <c r="L41" s="50"/>
    </row>
    <row r="42" spans="2:12" ht="42">
      <c r="B42" s="422" t="s">
        <v>68</v>
      </c>
      <c r="C42" s="31" t="s">
        <v>136</v>
      </c>
      <c r="D42" s="84" t="s">
        <v>60</v>
      </c>
      <c r="E42" s="70"/>
      <c r="F42" s="419"/>
      <c r="G42" s="50"/>
      <c r="H42" s="50"/>
      <c r="I42" s="50"/>
      <c r="J42" s="50"/>
      <c r="K42" s="50"/>
      <c r="L42" s="50"/>
    </row>
    <row r="43" spans="2:12" ht="147">
      <c r="B43" s="422" t="s">
        <v>69</v>
      </c>
      <c r="C43" s="31" t="s">
        <v>138</v>
      </c>
      <c r="D43" s="84" t="s">
        <v>65</v>
      </c>
      <c r="E43" s="70"/>
      <c r="F43" s="419"/>
      <c r="G43" s="50"/>
      <c r="H43" s="50"/>
    </row>
    <row r="44" spans="2:12" s="70" customFormat="1" ht="42">
      <c r="B44" s="422" t="s">
        <v>70</v>
      </c>
      <c r="C44" s="31" t="s">
        <v>139</v>
      </c>
      <c r="D44" s="84" t="s">
        <v>59</v>
      </c>
      <c r="E44" s="38"/>
      <c r="F44" s="419"/>
      <c r="G44" s="50"/>
      <c r="H44" s="50"/>
    </row>
    <row r="45" spans="2:12" s="70" customFormat="1">
      <c r="B45" s="422" t="s">
        <v>152</v>
      </c>
      <c r="C45" s="27" t="s">
        <v>140</v>
      </c>
      <c r="D45" s="407"/>
      <c r="E45" s="38"/>
      <c r="F45" s="419"/>
      <c r="G45" s="50"/>
      <c r="H45" s="50"/>
    </row>
    <row r="46" spans="2:12" s="70" customFormat="1">
      <c r="B46" s="422" t="s">
        <v>98</v>
      </c>
      <c r="C46" s="27" t="s">
        <v>141</v>
      </c>
      <c r="D46" s="407"/>
      <c r="E46" s="38"/>
      <c r="F46" s="419"/>
      <c r="G46" s="50"/>
      <c r="H46" s="38"/>
    </row>
    <row r="47" spans="2:12">
      <c r="B47" s="422" t="s">
        <v>99</v>
      </c>
      <c r="C47" s="27" t="s">
        <v>142</v>
      </c>
      <c r="D47" s="407"/>
      <c r="H47" s="70"/>
    </row>
    <row r="48" spans="2:12">
      <c r="B48" s="422" t="s">
        <v>129</v>
      </c>
      <c r="C48" s="27" t="s">
        <v>129</v>
      </c>
      <c r="D48" s="407"/>
      <c r="F48" s="234"/>
      <c r="G48" s="70"/>
      <c r="H48" s="70"/>
    </row>
    <row r="49" spans="2:8">
      <c r="B49" s="422" t="s">
        <v>130</v>
      </c>
      <c r="C49" s="27" t="s">
        <v>130</v>
      </c>
      <c r="D49" s="407"/>
      <c r="F49" s="234"/>
      <c r="G49" s="70"/>
      <c r="H49" s="70"/>
    </row>
    <row r="50" spans="2:8">
      <c r="F50" s="234"/>
      <c r="G50" s="70"/>
    </row>
    <row r="51" spans="2:8">
      <c r="B51" s="420" t="s">
        <v>41</v>
      </c>
      <c r="C51" s="117" t="s">
        <v>38</v>
      </c>
      <c r="D51" s="420" t="s">
        <v>39</v>
      </c>
    </row>
    <row r="52" spans="2:8" ht="63">
      <c r="B52" s="422" t="s">
        <v>67</v>
      </c>
      <c r="C52" s="31" t="s">
        <v>143</v>
      </c>
      <c r="D52" s="84" t="s">
        <v>63</v>
      </c>
      <c r="E52" s="70"/>
    </row>
    <row r="53" spans="2:8" ht="42">
      <c r="B53" s="422" t="s">
        <v>68</v>
      </c>
      <c r="C53" s="31" t="s">
        <v>367</v>
      </c>
      <c r="D53" s="84" t="s">
        <v>60</v>
      </c>
      <c r="E53" s="70"/>
    </row>
    <row r="54" spans="2:8" ht="147">
      <c r="B54" s="422" t="s">
        <v>69</v>
      </c>
      <c r="C54" s="31" t="s">
        <v>138</v>
      </c>
      <c r="D54" s="84" t="s">
        <v>65</v>
      </c>
      <c r="E54" s="70"/>
    </row>
    <row r="55" spans="2:8" s="70" customFormat="1" ht="42">
      <c r="B55" s="422" t="s">
        <v>70</v>
      </c>
      <c r="C55" s="31" t="s">
        <v>139</v>
      </c>
      <c r="D55" s="84" t="s">
        <v>59</v>
      </c>
      <c r="F55" s="226"/>
      <c r="G55" s="38"/>
      <c r="H55" s="38"/>
    </row>
    <row r="56" spans="2:8" s="70" customFormat="1">
      <c r="B56" s="422" t="s">
        <v>152</v>
      </c>
      <c r="C56" s="27" t="s">
        <v>140</v>
      </c>
      <c r="D56" s="407"/>
      <c r="E56" s="38"/>
      <c r="F56" s="226"/>
      <c r="G56" s="38"/>
      <c r="H56" s="38"/>
    </row>
    <row r="57" spans="2:8" s="70" customFormat="1">
      <c r="B57" s="422" t="s">
        <v>98</v>
      </c>
      <c r="C57" s="27" t="s">
        <v>141</v>
      </c>
      <c r="D57" s="407"/>
      <c r="E57" s="38"/>
      <c r="F57" s="226"/>
      <c r="G57" s="38"/>
      <c r="H57" s="38"/>
    </row>
    <row r="58" spans="2:8" s="70" customFormat="1">
      <c r="B58" s="422" t="s">
        <v>99</v>
      </c>
      <c r="C58" s="27" t="s">
        <v>142</v>
      </c>
      <c r="D58" s="407"/>
      <c r="E58" s="38"/>
      <c r="F58" s="226"/>
      <c r="G58" s="38"/>
    </row>
    <row r="59" spans="2:8">
      <c r="B59" s="422" t="s">
        <v>129</v>
      </c>
      <c r="C59" s="27" t="s">
        <v>129</v>
      </c>
      <c r="D59" s="407"/>
      <c r="F59" s="234"/>
      <c r="G59" s="70"/>
      <c r="H59" s="70"/>
    </row>
    <row r="60" spans="2:8">
      <c r="B60" s="422" t="s">
        <v>130</v>
      </c>
      <c r="C60" s="27" t="s">
        <v>130</v>
      </c>
      <c r="D60" s="407"/>
      <c r="F60" s="234"/>
      <c r="G60" s="70"/>
      <c r="H60" s="70"/>
    </row>
    <row r="61" spans="2:8">
      <c r="B61" s="423"/>
      <c r="C61" s="118"/>
      <c r="D61" s="407"/>
      <c r="F61" s="234"/>
      <c r="G61" s="70"/>
      <c r="H61" s="70"/>
    </row>
    <row r="62" spans="2:8">
      <c r="B62" s="424"/>
      <c r="C62" s="119"/>
      <c r="D62" s="419"/>
      <c r="F62" s="234"/>
      <c r="G62" s="7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6"/>
  <sheetViews>
    <sheetView topLeftCell="C261" zoomScaleNormal="100" workbookViewId="0">
      <selection activeCell="D245" sqref="D245"/>
    </sheetView>
  </sheetViews>
  <sheetFormatPr defaultColWidth="9" defaultRowHeight="15"/>
  <cols>
    <col min="1" max="1" width="19.42578125" style="439" customWidth="1"/>
    <col min="2" max="2" width="18" style="439" customWidth="1"/>
    <col min="3" max="3" width="50.42578125" style="439" bestFit="1" customWidth="1"/>
    <col min="4" max="4" width="44.42578125" style="439" bestFit="1" customWidth="1"/>
    <col min="5" max="5" width="54.5703125" style="439" bestFit="1" customWidth="1"/>
    <col min="6" max="6" width="18.42578125" style="439" customWidth="1"/>
    <col min="7" max="7" width="7.28515625" style="439" customWidth="1"/>
    <col min="8" max="8" width="6.7109375" style="439" customWidth="1"/>
    <col min="9" max="9" width="6.5703125" style="439" customWidth="1"/>
    <col min="10" max="10" width="7.7109375" style="439" customWidth="1"/>
    <col min="11" max="12" width="9.28515625" style="439" bestFit="1" customWidth="1"/>
    <col min="13" max="13" width="5.5703125" style="439" customWidth="1"/>
    <col min="14" max="14" width="4.7109375" style="439" customWidth="1"/>
    <col min="15" max="15" width="9.140625" style="439" customWidth="1"/>
    <col min="16" max="16" width="8.85546875" style="439" customWidth="1"/>
    <col min="17" max="17" width="7" style="439" customWidth="1"/>
    <col min="18" max="18" width="11.140625" style="439" customWidth="1"/>
    <col min="19" max="19" width="6.42578125" style="439" customWidth="1"/>
    <col min="20" max="20" width="7" style="439" customWidth="1"/>
    <col min="21" max="21" width="6.7109375" style="439" customWidth="1"/>
    <col min="22" max="22" width="9.28515625" style="439" bestFit="1" customWidth="1"/>
    <col min="23" max="23" width="9.42578125" style="439" customWidth="1"/>
    <col min="24" max="24" width="6.140625" style="439" customWidth="1"/>
    <col min="25" max="16384" width="9" style="439"/>
  </cols>
  <sheetData>
    <row r="1" spans="1:22" s="429" customFormat="1">
      <c r="A1" s="17" t="s">
        <v>52</v>
      </c>
      <c r="B1" s="514"/>
      <c r="C1" s="514"/>
      <c r="D1" s="514"/>
      <c r="E1" s="18" t="s">
        <v>66</v>
      </c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  <c r="S1" s="428"/>
      <c r="T1" s="428"/>
      <c r="U1" s="428"/>
      <c r="V1" s="428"/>
    </row>
    <row r="2" spans="1:22" s="429" customFormat="1">
      <c r="A2" s="17"/>
      <c r="B2" s="17" t="s">
        <v>57</v>
      </c>
      <c r="C2" s="17" t="s">
        <v>58</v>
      </c>
      <c r="D2" s="1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</row>
    <row r="3" spans="1:22" s="429" customFormat="1">
      <c r="A3" s="17"/>
      <c r="B3" s="18" t="s">
        <v>59</v>
      </c>
      <c r="C3" s="18" t="s">
        <v>60</v>
      </c>
      <c r="D3" s="1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</row>
    <row r="4" spans="1:22" s="429" customFormat="1">
      <c r="A4" s="17"/>
      <c r="B4" s="18"/>
      <c r="C4" s="18"/>
      <c r="D4" s="18"/>
      <c r="E4" s="428"/>
      <c r="F4" s="428"/>
      <c r="G4" s="428"/>
      <c r="H4" s="428"/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</row>
    <row r="5" spans="1:22" s="429" customFormat="1">
      <c r="A5" s="17"/>
      <c r="B5" s="17" t="s">
        <v>61</v>
      </c>
      <c r="C5" s="17" t="s">
        <v>62</v>
      </c>
      <c r="D5" s="1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</row>
    <row r="6" spans="1:22" s="429" customFormat="1" ht="24">
      <c r="A6" s="17"/>
      <c r="B6" s="18" t="s">
        <v>64</v>
      </c>
      <c r="C6" s="18" t="s">
        <v>65</v>
      </c>
      <c r="D6" s="1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8"/>
      <c r="R6" s="428"/>
      <c r="S6" s="428"/>
      <c r="T6" s="428"/>
      <c r="U6" s="428"/>
    </row>
    <row r="7" spans="1:22" s="429" customFormat="1">
      <c r="A7" s="512"/>
      <c r="B7" s="512"/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/>
      <c r="V7" s="512"/>
    </row>
    <row r="8" spans="1:22" s="429" customFormat="1" ht="14.25" customHeight="1">
      <c r="A8" s="430" t="s">
        <v>128</v>
      </c>
      <c r="B8" s="17"/>
      <c r="C8" s="17"/>
      <c r="D8" s="17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3"/>
      <c r="R8" s="513"/>
      <c r="S8" s="513"/>
      <c r="T8" s="513"/>
      <c r="U8" s="513"/>
      <c r="V8" s="513"/>
    </row>
    <row r="9" spans="1:22" s="429" customFormat="1">
      <c r="A9" s="512"/>
      <c r="B9" s="512"/>
      <c r="C9" s="512"/>
      <c r="D9" s="512"/>
      <c r="E9" s="512"/>
      <c r="F9" s="512"/>
      <c r="G9" s="512"/>
      <c r="H9" s="512"/>
      <c r="I9" s="512"/>
      <c r="J9" s="512"/>
      <c r="K9" s="512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</row>
    <row r="10" spans="1:22" s="429" customFormat="1" ht="14.25" customHeight="1">
      <c r="A10" s="512" t="s">
        <v>71</v>
      </c>
      <c r="B10" s="512"/>
      <c r="C10" s="512"/>
      <c r="D10" s="512"/>
      <c r="E10" s="512"/>
      <c r="F10" s="512"/>
      <c r="G10" s="512"/>
      <c r="H10" s="512"/>
      <c r="I10" s="512"/>
      <c r="J10" s="512"/>
      <c r="K10" s="512"/>
      <c r="L10" s="512"/>
      <c r="M10" s="512"/>
      <c r="N10" s="512"/>
      <c r="O10" s="512"/>
      <c r="P10" s="512"/>
      <c r="Q10" s="512"/>
      <c r="R10" s="512"/>
      <c r="S10" s="512"/>
      <c r="T10" s="512"/>
      <c r="U10" s="512"/>
      <c r="V10" s="512"/>
    </row>
    <row r="11" spans="1:22" s="429" customFormat="1">
      <c r="A11" s="512"/>
      <c r="B11" s="512"/>
      <c r="C11" s="512"/>
      <c r="D11" s="512"/>
      <c r="E11" s="512"/>
      <c r="F11" s="512"/>
      <c r="G11" s="512"/>
      <c r="H11" s="512"/>
      <c r="I11" s="512"/>
      <c r="J11" s="512"/>
      <c r="K11" s="512"/>
      <c r="L11" s="512"/>
      <c r="M11" s="512"/>
      <c r="N11" s="512"/>
      <c r="O11" s="512"/>
      <c r="P11" s="512"/>
      <c r="Q11" s="512"/>
      <c r="R11" s="512"/>
      <c r="S11" s="512"/>
      <c r="T11" s="512"/>
      <c r="U11" s="512"/>
      <c r="V11" s="512"/>
    </row>
    <row r="12" spans="1:22" s="429" customFormat="1" ht="14.25" hidden="1" customHeight="1">
      <c r="A12" s="512" t="s">
        <v>72</v>
      </c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</row>
    <row r="13" spans="1:22" s="429" customFormat="1" hidden="1">
      <c r="A13" s="512"/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512"/>
      <c r="O13" s="512"/>
      <c r="P13" s="512"/>
      <c r="Q13" s="512"/>
      <c r="R13" s="512"/>
      <c r="S13" s="512"/>
      <c r="T13" s="512"/>
      <c r="U13" s="512"/>
      <c r="V13" s="512"/>
    </row>
    <row r="14" spans="1:22" s="429" customFormat="1" ht="14.25" hidden="1" customHeight="1">
      <c r="A14" s="512" t="s">
        <v>73</v>
      </c>
      <c r="B14" s="512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512"/>
      <c r="O14" s="512"/>
      <c r="P14" s="512"/>
      <c r="Q14" s="512"/>
      <c r="R14" s="512"/>
      <c r="S14" s="512"/>
      <c r="T14" s="512"/>
      <c r="U14" s="512"/>
      <c r="V14" s="512"/>
    </row>
    <row r="15" spans="1:22" s="429" customFormat="1" ht="14.25" hidden="1" customHeight="1">
      <c r="A15" s="514" t="s">
        <v>74</v>
      </c>
      <c r="B15" s="514"/>
      <c r="C15" s="401"/>
      <c r="D15" s="514" t="s">
        <v>124</v>
      </c>
      <c r="E15" s="514" t="s">
        <v>75</v>
      </c>
      <c r="F15" s="514" t="s">
        <v>76</v>
      </c>
      <c r="G15" s="514" t="s">
        <v>77</v>
      </c>
      <c r="H15" s="514"/>
      <c r="I15" s="514"/>
      <c r="J15" s="514"/>
      <c r="K15" s="514"/>
      <c r="L15" s="514"/>
      <c r="M15" s="401" t="s">
        <v>78</v>
      </c>
      <c r="N15" s="514" t="s">
        <v>79</v>
      </c>
      <c r="O15" s="514"/>
      <c r="P15" s="514"/>
      <c r="Q15" s="401"/>
      <c r="R15" s="401"/>
      <c r="S15" s="514" t="s">
        <v>80</v>
      </c>
      <c r="T15" s="514"/>
      <c r="U15" s="514"/>
      <c r="V15" s="514"/>
    </row>
    <row r="16" spans="1:22" s="429" customFormat="1" ht="36" hidden="1">
      <c r="A16" s="401" t="s">
        <v>125</v>
      </c>
      <c r="B16" s="401" t="s">
        <v>5</v>
      </c>
      <c r="C16" s="401"/>
      <c r="D16" s="514"/>
      <c r="E16" s="514"/>
      <c r="F16" s="514"/>
      <c r="G16" s="401" t="s">
        <v>81</v>
      </c>
      <c r="H16" s="401" t="s">
        <v>82</v>
      </c>
      <c r="I16" s="401" t="s">
        <v>83</v>
      </c>
      <c r="J16" s="401" t="s">
        <v>84</v>
      </c>
      <c r="K16" s="401" t="s">
        <v>85</v>
      </c>
      <c r="L16" s="401" t="s">
        <v>86</v>
      </c>
      <c r="M16" s="401" t="s">
        <v>87</v>
      </c>
      <c r="N16" s="401" t="s">
        <v>88</v>
      </c>
      <c r="O16" s="401"/>
      <c r="P16" s="401" t="s">
        <v>89</v>
      </c>
      <c r="Q16" s="401"/>
      <c r="R16" s="401"/>
      <c r="S16" s="401" t="s">
        <v>88</v>
      </c>
      <c r="T16" s="401" t="s">
        <v>90</v>
      </c>
      <c r="U16" s="401" t="s">
        <v>89</v>
      </c>
      <c r="V16" s="401" t="s">
        <v>90</v>
      </c>
    </row>
    <row r="17" spans="1:22" s="429" customFormat="1" hidden="1">
      <c r="A17" s="401">
        <v>58079003</v>
      </c>
      <c r="B17" s="431">
        <v>42216</v>
      </c>
      <c r="C17" s="431"/>
      <c r="D17" s="401" t="s">
        <v>91</v>
      </c>
      <c r="E17" s="432">
        <v>10</v>
      </c>
      <c r="F17" s="432">
        <v>9</v>
      </c>
      <c r="G17" s="432">
        <v>1</v>
      </c>
      <c r="H17" s="432">
        <v>4</v>
      </c>
      <c r="I17" s="432">
        <v>8</v>
      </c>
      <c r="J17" s="432">
        <v>0</v>
      </c>
      <c r="K17" s="432">
        <v>0</v>
      </c>
      <c r="L17" s="432">
        <v>1</v>
      </c>
      <c r="M17" s="432">
        <v>11.11</v>
      </c>
      <c r="N17" s="432">
        <v>10</v>
      </c>
      <c r="O17" s="432"/>
      <c r="P17" s="433">
        <v>1077805.1399999999</v>
      </c>
      <c r="Q17" s="433"/>
      <c r="R17" s="433"/>
      <c r="S17" s="432">
        <v>2</v>
      </c>
      <c r="T17" s="432">
        <v>20</v>
      </c>
      <c r="U17" s="433">
        <v>201200.99</v>
      </c>
      <c r="V17" s="432">
        <v>18.66</v>
      </c>
    </row>
    <row r="18" spans="1:22" s="429" customFormat="1" hidden="1">
      <c r="A18" s="401">
        <v>58079008</v>
      </c>
      <c r="B18" s="431">
        <v>42216</v>
      </c>
      <c r="C18" s="431"/>
      <c r="D18" s="401" t="s">
        <v>91</v>
      </c>
      <c r="E18" s="432">
        <v>16</v>
      </c>
      <c r="F18" s="432">
        <v>6</v>
      </c>
      <c r="G18" s="432">
        <v>4</v>
      </c>
      <c r="H18" s="432">
        <v>1</v>
      </c>
      <c r="I18" s="432">
        <v>2</v>
      </c>
      <c r="J18" s="432">
        <v>0</v>
      </c>
      <c r="K18" s="432">
        <v>0</v>
      </c>
      <c r="L18" s="432">
        <v>10</v>
      </c>
      <c r="M18" s="432">
        <v>66.66</v>
      </c>
      <c r="N18" s="432">
        <v>16</v>
      </c>
      <c r="O18" s="432"/>
      <c r="P18" s="433">
        <v>1789180.74</v>
      </c>
      <c r="Q18" s="433"/>
      <c r="R18" s="433"/>
      <c r="S18" s="432">
        <v>4</v>
      </c>
      <c r="T18" s="432">
        <v>25</v>
      </c>
      <c r="U18" s="433">
        <v>126094.01</v>
      </c>
      <c r="V18" s="432">
        <v>7.04</v>
      </c>
    </row>
    <row r="19" spans="1:22" s="429" customFormat="1" hidden="1">
      <c r="A19" s="401">
        <v>58079013</v>
      </c>
      <c r="B19" s="431">
        <v>42216</v>
      </c>
      <c r="C19" s="431"/>
      <c r="D19" s="401" t="s">
        <v>91</v>
      </c>
      <c r="E19" s="432">
        <v>1</v>
      </c>
      <c r="F19" s="432">
        <v>1</v>
      </c>
      <c r="G19" s="432">
        <v>0</v>
      </c>
      <c r="H19" s="432">
        <v>0</v>
      </c>
      <c r="I19" s="432">
        <v>1</v>
      </c>
      <c r="J19" s="432">
        <v>0</v>
      </c>
      <c r="K19" s="432">
        <v>0</v>
      </c>
      <c r="L19" s="432">
        <v>0</v>
      </c>
      <c r="M19" s="432">
        <v>0</v>
      </c>
      <c r="N19" s="432">
        <v>1</v>
      </c>
      <c r="O19" s="432"/>
      <c r="P19" s="433">
        <v>67109.009999999995</v>
      </c>
      <c r="Q19" s="433"/>
      <c r="R19" s="433"/>
      <c r="S19" s="432">
        <v>0</v>
      </c>
      <c r="T19" s="432">
        <v>0</v>
      </c>
      <c r="U19" s="432">
        <v>0</v>
      </c>
      <c r="V19" s="432">
        <v>0</v>
      </c>
    </row>
    <row r="20" spans="1:22" s="429" customFormat="1" hidden="1">
      <c r="A20" s="401">
        <v>58079016</v>
      </c>
      <c r="B20" s="431">
        <v>42216</v>
      </c>
      <c r="C20" s="431"/>
      <c r="D20" s="401" t="s">
        <v>91</v>
      </c>
      <c r="E20" s="432">
        <v>6</v>
      </c>
      <c r="F20" s="432">
        <v>6</v>
      </c>
      <c r="G20" s="432">
        <v>0</v>
      </c>
      <c r="H20" s="432">
        <v>3</v>
      </c>
      <c r="I20" s="432">
        <v>6</v>
      </c>
      <c r="J20" s="432">
        <v>0</v>
      </c>
      <c r="K20" s="432">
        <v>0</v>
      </c>
      <c r="L20" s="432">
        <v>0</v>
      </c>
      <c r="M20" s="432">
        <v>0</v>
      </c>
      <c r="N20" s="432">
        <v>6</v>
      </c>
      <c r="O20" s="432"/>
      <c r="P20" s="433">
        <v>572041.54</v>
      </c>
      <c r="Q20" s="433"/>
      <c r="R20" s="433"/>
      <c r="S20" s="432">
        <v>0</v>
      </c>
      <c r="T20" s="432">
        <v>0</v>
      </c>
      <c r="U20" s="432">
        <v>0</v>
      </c>
      <c r="V20" s="432">
        <v>0</v>
      </c>
    </row>
    <row r="21" spans="1:22" s="429" customFormat="1" hidden="1">
      <c r="A21" s="401">
        <v>58079017</v>
      </c>
      <c r="B21" s="431">
        <v>42216</v>
      </c>
      <c r="C21" s="431"/>
      <c r="D21" s="401" t="s">
        <v>91</v>
      </c>
      <c r="E21" s="432">
        <v>2</v>
      </c>
      <c r="F21" s="432">
        <v>2</v>
      </c>
      <c r="G21" s="432">
        <v>0</v>
      </c>
      <c r="H21" s="432">
        <v>0</v>
      </c>
      <c r="I21" s="432">
        <v>2</v>
      </c>
      <c r="J21" s="432">
        <v>0</v>
      </c>
      <c r="K21" s="432">
        <v>0</v>
      </c>
      <c r="L21" s="432">
        <v>0</v>
      </c>
      <c r="M21" s="432">
        <v>0</v>
      </c>
      <c r="N21" s="432">
        <v>2</v>
      </c>
      <c r="O21" s="432"/>
      <c r="P21" s="433">
        <v>24761.94</v>
      </c>
      <c r="Q21" s="433"/>
      <c r="R21" s="433"/>
      <c r="S21" s="432">
        <v>0</v>
      </c>
      <c r="T21" s="432">
        <v>0</v>
      </c>
      <c r="U21" s="432">
        <v>0</v>
      </c>
      <c r="V21" s="432">
        <v>0</v>
      </c>
    </row>
    <row r="22" spans="1:22" s="429" customFormat="1" hidden="1">
      <c r="A22" s="512" t="s">
        <v>92</v>
      </c>
      <c r="B22" s="512"/>
      <c r="C22" s="512"/>
      <c r="D22" s="512"/>
      <c r="E22" s="432">
        <v>35</v>
      </c>
      <c r="F22" s="432">
        <v>24</v>
      </c>
      <c r="G22" s="432">
        <v>5</v>
      </c>
      <c r="H22" s="432">
        <v>8</v>
      </c>
      <c r="I22" s="432">
        <v>19</v>
      </c>
      <c r="J22" s="432">
        <v>0</v>
      </c>
      <c r="K22" s="432">
        <v>0</v>
      </c>
      <c r="L22" s="432">
        <v>11</v>
      </c>
      <c r="M22" s="432">
        <v>20.83</v>
      </c>
      <c r="N22" s="432">
        <v>35</v>
      </c>
      <c r="O22" s="432"/>
      <c r="P22" s="433">
        <v>3530898.37</v>
      </c>
      <c r="Q22" s="433"/>
      <c r="R22" s="433"/>
      <c r="S22" s="432">
        <v>6</v>
      </c>
      <c r="T22" s="432">
        <v>17.14</v>
      </c>
      <c r="U22" s="433">
        <v>327295</v>
      </c>
      <c r="V22" s="432">
        <v>9.26</v>
      </c>
    </row>
    <row r="23" spans="1:22" s="429" customFormat="1" hidden="1">
      <c r="A23" s="512" t="s">
        <v>93</v>
      </c>
      <c r="B23" s="512"/>
      <c r="C23" s="512"/>
      <c r="D23" s="512"/>
      <c r="E23" s="432">
        <v>35</v>
      </c>
      <c r="F23" s="432">
        <v>24</v>
      </c>
      <c r="G23" s="432">
        <v>5</v>
      </c>
      <c r="H23" s="432">
        <v>8</v>
      </c>
      <c r="I23" s="432">
        <v>19</v>
      </c>
      <c r="J23" s="432">
        <v>0</v>
      </c>
      <c r="K23" s="432">
        <v>0</v>
      </c>
      <c r="L23" s="432">
        <v>11</v>
      </c>
      <c r="M23" s="432">
        <v>20.83</v>
      </c>
      <c r="N23" s="432">
        <v>35</v>
      </c>
      <c r="O23" s="432"/>
      <c r="P23" s="433">
        <v>3530898.37</v>
      </c>
      <c r="Q23" s="433"/>
      <c r="R23" s="433"/>
      <c r="S23" s="432">
        <v>6</v>
      </c>
      <c r="T23" s="432">
        <v>17.14</v>
      </c>
      <c r="U23" s="433">
        <v>327295</v>
      </c>
      <c r="V23" s="432">
        <v>9.26</v>
      </c>
    </row>
    <row r="24" spans="1:22" s="429" customFormat="1" hidden="1">
      <c r="A24" s="512"/>
      <c r="B24" s="512"/>
      <c r="C24" s="512"/>
      <c r="D24" s="512"/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</row>
    <row r="25" spans="1:22" s="429" customFormat="1" ht="14.25" hidden="1" customHeight="1">
      <c r="A25" s="512" t="s">
        <v>94</v>
      </c>
      <c r="B25" s="512"/>
      <c r="C25" s="512"/>
      <c r="D25" s="512"/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V25" s="512"/>
    </row>
    <row r="26" spans="1:22" s="429" customFormat="1" hidden="1">
      <c r="A26" s="512"/>
      <c r="B26" s="512"/>
      <c r="C26" s="512"/>
      <c r="D26" s="512"/>
      <c r="E26" s="512"/>
      <c r="F26" s="512"/>
      <c r="G26" s="512"/>
      <c r="H26" s="512"/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12"/>
    </row>
    <row r="27" spans="1:22" s="429" customFormat="1" ht="14.25" hidden="1" customHeight="1">
      <c r="A27" s="512" t="s">
        <v>73</v>
      </c>
      <c r="B27" s="512"/>
      <c r="C27" s="512"/>
      <c r="D27" s="512"/>
      <c r="E27" s="512"/>
      <c r="F27" s="512"/>
      <c r="G27" s="512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12"/>
    </row>
    <row r="28" spans="1:22" s="429" customFormat="1" ht="14.25" hidden="1" customHeight="1">
      <c r="A28" s="514" t="s">
        <v>74</v>
      </c>
      <c r="B28" s="514"/>
      <c r="C28" s="401"/>
      <c r="D28" s="514" t="s">
        <v>124</v>
      </c>
      <c r="E28" s="514" t="s">
        <v>75</v>
      </c>
      <c r="F28" s="514" t="s">
        <v>76</v>
      </c>
      <c r="G28" s="514" t="s">
        <v>77</v>
      </c>
      <c r="H28" s="514"/>
      <c r="I28" s="514"/>
      <c r="J28" s="514"/>
      <c r="K28" s="514"/>
      <c r="L28" s="514"/>
      <c r="M28" s="401" t="s">
        <v>78</v>
      </c>
      <c r="N28" s="514" t="s">
        <v>79</v>
      </c>
      <c r="O28" s="514"/>
      <c r="P28" s="514"/>
      <c r="Q28" s="401"/>
      <c r="R28" s="401"/>
      <c r="S28" s="514" t="s">
        <v>80</v>
      </c>
      <c r="T28" s="514"/>
      <c r="U28" s="514"/>
      <c r="V28" s="514"/>
    </row>
    <row r="29" spans="1:22" s="429" customFormat="1" ht="36" hidden="1">
      <c r="A29" s="401" t="s">
        <v>125</v>
      </c>
      <c r="B29" s="401" t="s">
        <v>5</v>
      </c>
      <c r="C29" s="401"/>
      <c r="D29" s="514"/>
      <c r="E29" s="514"/>
      <c r="F29" s="514"/>
      <c r="G29" s="401" t="s">
        <v>81</v>
      </c>
      <c r="H29" s="401" t="s">
        <v>82</v>
      </c>
      <c r="I29" s="401" t="s">
        <v>83</v>
      </c>
      <c r="J29" s="401" t="s">
        <v>84</v>
      </c>
      <c r="K29" s="401" t="s">
        <v>85</v>
      </c>
      <c r="L29" s="401" t="s">
        <v>86</v>
      </c>
      <c r="M29" s="401" t="s">
        <v>87</v>
      </c>
      <c r="N29" s="401" t="s">
        <v>88</v>
      </c>
      <c r="O29" s="401"/>
      <c r="P29" s="401" t="s">
        <v>89</v>
      </c>
      <c r="Q29" s="401"/>
      <c r="R29" s="401"/>
      <c r="S29" s="401" t="s">
        <v>88</v>
      </c>
      <c r="T29" s="401" t="s">
        <v>90</v>
      </c>
      <c r="U29" s="401" t="s">
        <v>89</v>
      </c>
      <c r="V29" s="401" t="s">
        <v>90</v>
      </c>
    </row>
    <row r="30" spans="1:22" s="429" customFormat="1" hidden="1">
      <c r="A30" s="401">
        <v>58079003</v>
      </c>
      <c r="B30" s="431">
        <v>42216</v>
      </c>
      <c r="C30" s="431"/>
      <c r="D30" s="401" t="s">
        <v>91</v>
      </c>
      <c r="E30" s="432">
        <v>3</v>
      </c>
      <c r="F30" s="432">
        <v>3</v>
      </c>
      <c r="G30" s="432">
        <v>0</v>
      </c>
      <c r="H30" s="432">
        <v>2</v>
      </c>
      <c r="I30" s="432">
        <v>5</v>
      </c>
      <c r="J30" s="432">
        <v>0</v>
      </c>
      <c r="K30" s="432">
        <v>0</v>
      </c>
      <c r="L30" s="432">
        <v>0</v>
      </c>
      <c r="M30" s="432">
        <v>0</v>
      </c>
      <c r="N30" s="432">
        <v>3</v>
      </c>
      <c r="O30" s="432"/>
      <c r="P30" s="433">
        <v>3590799.68</v>
      </c>
      <c r="Q30" s="433"/>
      <c r="R30" s="433"/>
      <c r="S30" s="432">
        <v>0</v>
      </c>
      <c r="T30" s="432">
        <v>0</v>
      </c>
      <c r="U30" s="432">
        <v>0</v>
      </c>
      <c r="V30" s="432">
        <v>0</v>
      </c>
    </row>
    <row r="31" spans="1:22" s="429" customFormat="1" hidden="1">
      <c r="A31" s="401">
        <v>58079008</v>
      </c>
      <c r="B31" s="431">
        <v>42216</v>
      </c>
      <c r="C31" s="431"/>
      <c r="D31" s="401" t="s">
        <v>91</v>
      </c>
      <c r="E31" s="432">
        <v>13</v>
      </c>
      <c r="F31" s="432">
        <v>12</v>
      </c>
      <c r="G31" s="432">
        <v>4</v>
      </c>
      <c r="H31" s="432">
        <v>1</v>
      </c>
      <c r="I31" s="432">
        <v>8</v>
      </c>
      <c r="J31" s="432">
        <v>0</v>
      </c>
      <c r="K31" s="432">
        <v>0</v>
      </c>
      <c r="L31" s="432">
        <v>1</v>
      </c>
      <c r="M31" s="432">
        <v>33.33</v>
      </c>
      <c r="N31" s="432">
        <v>13</v>
      </c>
      <c r="O31" s="432"/>
      <c r="P31" s="433">
        <v>732734.64</v>
      </c>
      <c r="Q31" s="433"/>
      <c r="R31" s="433"/>
      <c r="S31" s="432">
        <v>6</v>
      </c>
      <c r="T31" s="432">
        <v>46.15</v>
      </c>
      <c r="U31" s="433">
        <v>315536.18</v>
      </c>
      <c r="V31" s="432">
        <v>43.06</v>
      </c>
    </row>
    <row r="32" spans="1:22" s="429" customFormat="1" hidden="1">
      <c r="A32" s="401">
        <v>58079016</v>
      </c>
      <c r="B32" s="431">
        <v>42216</v>
      </c>
      <c r="C32" s="431"/>
      <c r="D32" s="401" t="s">
        <v>91</v>
      </c>
      <c r="E32" s="432">
        <v>1</v>
      </c>
      <c r="F32" s="432">
        <v>1</v>
      </c>
      <c r="G32" s="432">
        <v>0</v>
      </c>
      <c r="H32" s="432">
        <v>0</v>
      </c>
      <c r="I32" s="432">
        <v>1</v>
      </c>
      <c r="J32" s="432">
        <v>0</v>
      </c>
      <c r="K32" s="432">
        <v>0</v>
      </c>
      <c r="L32" s="432">
        <v>0</v>
      </c>
      <c r="M32" s="432">
        <v>0</v>
      </c>
      <c r="N32" s="432">
        <v>1</v>
      </c>
      <c r="O32" s="432"/>
      <c r="P32" s="433">
        <v>10700</v>
      </c>
      <c r="Q32" s="433"/>
      <c r="R32" s="433"/>
      <c r="S32" s="432">
        <v>0</v>
      </c>
      <c r="T32" s="432">
        <v>0</v>
      </c>
      <c r="U32" s="432">
        <v>0</v>
      </c>
      <c r="V32" s="432">
        <v>0</v>
      </c>
    </row>
    <row r="33" spans="1:24" s="429" customFormat="1" hidden="1">
      <c r="A33" s="512" t="s">
        <v>92</v>
      </c>
      <c r="B33" s="512"/>
      <c r="C33" s="512"/>
      <c r="D33" s="512"/>
      <c r="E33" s="432">
        <v>17</v>
      </c>
      <c r="F33" s="432">
        <v>16</v>
      </c>
      <c r="G33" s="432">
        <v>4</v>
      </c>
      <c r="H33" s="432">
        <v>3</v>
      </c>
      <c r="I33" s="432">
        <v>14</v>
      </c>
      <c r="J33" s="432">
        <v>0</v>
      </c>
      <c r="K33" s="432">
        <v>0</v>
      </c>
      <c r="L33" s="432">
        <v>1</v>
      </c>
      <c r="M33" s="432">
        <v>25</v>
      </c>
      <c r="N33" s="432">
        <v>17</v>
      </c>
      <c r="O33" s="432"/>
      <c r="P33" s="433">
        <v>4334234.32</v>
      </c>
      <c r="Q33" s="433"/>
      <c r="R33" s="433"/>
      <c r="S33" s="432">
        <v>6</v>
      </c>
      <c r="T33" s="432">
        <v>35.29</v>
      </c>
      <c r="U33" s="433">
        <v>315536.18</v>
      </c>
      <c r="V33" s="432">
        <v>7.28</v>
      </c>
    </row>
    <row r="34" spans="1:24" s="429" customFormat="1" hidden="1">
      <c r="A34" s="512" t="s">
        <v>95</v>
      </c>
      <c r="B34" s="512"/>
      <c r="C34" s="512"/>
      <c r="D34" s="512"/>
      <c r="E34" s="432">
        <v>17</v>
      </c>
      <c r="F34" s="432">
        <v>16</v>
      </c>
      <c r="G34" s="432">
        <v>4</v>
      </c>
      <c r="H34" s="432">
        <v>3</v>
      </c>
      <c r="I34" s="432">
        <v>14</v>
      </c>
      <c r="J34" s="432">
        <v>0</v>
      </c>
      <c r="K34" s="432">
        <v>0</v>
      </c>
      <c r="L34" s="432">
        <v>1</v>
      </c>
      <c r="M34" s="432">
        <v>25</v>
      </c>
      <c r="N34" s="432">
        <v>17</v>
      </c>
      <c r="O34" s="432"/>
      <c r="P34" s="433">
        <v>4334234.32</v>
      </c>
      <c r="Q34" s="433"/>
      <c r="R34" s="433"/>
      <c r="S34" s="432">
        <v>6</v>
      </c>
      <c r="T34" s="432">
        <v>35.29</v>
      </c>
      <c r="U34" s="433">
        <v>315536.18</v>
      </c>
      <c r="V34" s="432">
        <v>7.28</v>
      </c>
    </row>
    <row r="35" spans="1:24" s="429" customFormat="1" hidden="1">
      <c r="A35" s="512"/>
      <c r="B35" s="512"/>
      <c r="C35" s="512"/>
      <c r="D35" s="512"/>
      <c r="E35" s="512"/>
      <c r="F35" s="512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12"/>
      <c r="S35" s="512"/>
      <c r="T35" s="512"/>
      <c r="U35" s="512"/>
      <c r="V35" s="512"/>
    </row>
    <row r="36" spans="1:24" s="429" customFormat="1" ht="14.25" customHeight="1">
      <c r="A36" s="512" t="s">
        <v>96</v>
      </c>
      <c r="B36" s="512"/>
      <c r="C36" s="512"/>
      <c r="D36" s="512"/>
      <c r="E36" s="512"/>
      <c r="F36" s="512"/>
      <c r="G36" s="512"/>
      <c r="H36" s="512"/>
      <c r="I36" s="512"/>
      <c r="J36" s="512"/>
      <c r="K36" s="512"/>
      <c r="L36" s="512"/>
      <c r="M36" s="512"/>
      <c r="N36" s="512"/>
      <c r="O36" s="512"/>
      <c r="P36" s="512"/>
      <c r="Q36" s="512"/>
      <c r="R36" s="512"/>
      <c r="S36" s="512"/>
      <c r="T36" s="512"/>
      <c r="U36" s="512"/>
      <c r="V36" s="512"/>
    </row>
    <row r="37" spans="1:24" s="429" customFormat="1">
      <c r="A37" s="512"/>
      <c r="B37" s="512"/>
      <c r="C37" s="512"/>
      <c r="D37" s="512"/>
      <c r="E37" s="512"/>
      <c r="F37" s="512"/>
      <c r="G37" s="512"/>
      <c r="H37" s="512"/>
      <c r="I37" s="512"/>
      <c r="J37" s="512"/>
      <c r="K37" s="512"/>
      <c r="L37" s="512"/>
      <c r="M37" s="512"/>
      <c r="N37" s="512"/>
      <c r="O37" s="512"/>
      <c r="P37" s="512"/>
      <c r="Q37" s="512"/>
      <c r="R37" s="512"/>
      <c r="S37" s="512"/>
      <c r="T37" s="512"/>
      <c r="U37" s="512"/>
      <c r="V37" s="512"/>
    </row>
    <row r="38" spans="1:24" s="429" customFormat="1" ht="14.25" customHeight="1">
      <c r="A38" s="512" t="s">
        <v>73</v>
      </c>
      <c r="B38" s="512"/>
      <c r="C38" s="512"/>
      <c r="D38" s="512"/>
      <c r="E38" s="512"/>
      <c r="F38" s="512"/>
      <c r="G38" s="512"/>
      <c r="H38" s="512"/>
      <c r="I38" s="512"/>
      <c r="J38" s="512"/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/>
      <c r="V38" s="512"/>
    </row>
    <row r="39" spans="1:24" s="429" customFormat="1" ht="14.25" customHeight="1">
      <c r="A39" s="514" t="s">
        <v>74</v>
      </c>
      <c r="B39" s="514"/>
      <c r="C39" s="514"/>
      <c r="D39" s="514"/>
      <c r="E39" s="514"/>
      <c r="F39" s="514" t="s">
        <v>124</v>
      </c>
      <c r="G39" s="514" t="s">
        <v>75</v>
      </c>
      <c r="H39" s="514" t="s">
        <v>76</v>
      </c>
      <c r="I39" s="514" t="s">
        <v>77</v>
      </c>
      <c r="J39" s="514"/>
      <c r="K39" s="514"/>
      <c r="L39" s="514"/>
      <c r="M39" s="514"/>
      <c r="N39" s="514"/>
      <c r="O39" s="401" t="s">
        <v>78</v>
      </c>
      <c r="P39" s="514" t="s">
        <v>79</v>
      </c>
      <c r="Q39" s="514"/>
      <c r="R39" s="514"/>
      <c r="S39" s="514" t="s">
        <v>80</v>
      </c>
      <c r="T39" s="514"/>
      <c r="U39" s="514"/>
      <c r="V39" s="514"/>
      <c r="W39" s="514"/>
      <c r="X39" s="514"/>
    </row>
    <row r="40" spans="1:24" s="429" customFormat="1" ht="24">
      <c r="A40" s="401" t="s">
        <v>97</v>
      </c>
      <c r="B40" s="401" t="s">
        <v>99</v>
      </c>
      <c r="C40" s="401" t="s">
        <v>163</v>
      </c>
      <c r="D40" s="401" t="s">
        <v>6</v>
      </c>
      <c r="E40" s="401" t="s">
        <v>5</v>
      </c>
      <c r="F40" s="514"/>
      <c r="G40" s="514"/>
      <c r="H40" s="514"/>
      <c r="I40" s="401" t="s">
        <v>81</v>
      </c>
      <c r="J40" s="401" t="s">
        <v>82</v>
      </c>
      <c r="K40" s="401" t="s">
        <v>83</v>
      </c>
      <c r="L40" s="401" t="s">
        <v>84</v>
      </c>
      <c r="M40" s="401" t="s">
        <v>85</v>
      </c>
      <c r="N40" s="401" t="s">
        <v>86</v>
      </c>
      <c r="O40" s="401" t="s">
        <v>100</v>
      </c>
      <c r="P40" s="401" t="s">
        <v>101</v>
      </c>
      <c r="Q40" s="401" t="s">
        <v>102</v>
      </c>
      <c r="R40" s="401" t="s">
        <v>89</v>
      </c>
      <c r="S40" s="401" t="s">
        <v>101</v>
      </c>
      <c r="T40" s="401" t="s">
        <v>103</v>
      </c>
      <c r="U40" s="401" t="s">
        <v>102</v>
      </c>
      <c r="V40" s="401" t="s">
        <v>104</v>
      </c>
      <c r="W40" s="401" t="s">
        <v>89</v>
      </c>
      <c r="X40" s="401" t="s">
        <v>162</v>
      </c>
    </row>
    <row r="41" spans="1:24" s="429" customFormat="1">
      <c r="B41" s="401"/>
      <c r="C41" s="401"/>
      <c r="D41" s="431">
        <v>42188</v>
      </c>
      <c r="E41" s="431">
        <v>42216</v>
      </c>
      <c r="F41" s="401" t="s">
        <v>91</v>
      </c>
      <c r="G41" s="432">
        <v>7</v>
      </c>
      <c r="H41" s="432">
        <v>3</v>
      </c>
      <c r="I41" s="432">
        <v>0</v>
      </c>
      <c r="J41" s="432">
        <v>2</v>
      </c>
      <c r="K41" s="432">
        <v>7</v>
      </c>
      <c r="L41" s="432">
        <v>0</v>
      </c>
      <c r="M41" s="432">
        <v>0</v>
      </c>
      <c r="N41" s="432">
        <v>4</v>
      </c>
      <c r="O41" s="432">
        <v>0</v>
      </c>
      <c r="P41" s="432"/>
      <c r="Q41" s="432">
        <v>7</v>
      </c>
      <c r="R41" s="433">
        <v>1438252.74</v>
      </c>
      <c r="S41" s="433"/>
      <c r="T41" s="433"/>
      <c r="U41" s="432">
        <v>0</v>
      </c>
      <c r="V41" s="432">
        <v>0</v>
      </c>
      <c r="W41" s="432">
        <v>0</v>
      </c>
      <c r="X41" s="432">
        <v>0</v>
      </c>
    </row>
    <row r="42" spans="1:24" s="429" customFormat="1">
      <c r="B42" s="401"/>
      <c r="C42" s="401"/>
      <c r="D42" s="431">
        <v>42191</v>
      </c>
      <c r="E42" s="431">
        <v>42216</v>
      </c>
      <c r="F42" s="401" t="s">
        <v>91</v>
      </c>
      <c r="G42" s="432">
        <v>19</v>
      </c>
      <c r="H42" s="432">
        <v>8</v>
      </c>
      <c r="I42" s="432">
        <v>6</v>
      </c>
      <c r="J42" s="432">
        <v>0</v>
      </c>
      <c r="K42" s="432">
        <v>2</v>
      </c>
      <c r="L42" s="432">
        <v>0</v>
      </c>
      <c r="M42" s="432">
        <v>0</v>
      </c>
      <c r="N42" s="432">
        <v>11</v>
      </c>
      <c r="O42" s="432">
        <v>75</v>
      </c>
      <c r="P42" s="432"/>
      <c r="Q42" s="432">
        <v>19</v>
      </c>
      <c r="R42" s="433">
        <v>767746.91</v>
      </c>
      <c r="S42" s="433"/>
      <c r="T42" s="433"/>
      <c r="U42" s="432">
        <v>7</v>
      </c>
      <c r="V42" s="432">
        <v>36.840000000000003</v>
      </c>
      <c r="W42" s="433">
        <v>293536.48</v>
      </c>
      <c r="X42" s="432">
        <v>38.229999999999997</v>
      </c>
    </row>
    <row r="43" spans="1:24" s="429" customFormat="1">
      <c r="B43" s="401"/>
      <c r="C43" s="401"/>
      <c r="D43" s="431">
        <v>42194</v>
      </c>
      <c r="E43" s="431">
        <v>42216</v>
      </c>
      <c r="F43" s="401" t="s">
        <v>105</v>
      </c>
      <c r="G43" s="432">
        <v>1</v>
      </c>
      <c r="H43" s="432">
        <v>0</v>
      </c>
      <c r="I43" s="432">
        <v>0</v>
      </c>
      <c r="J43" s="432">
        <v>0</v>
      </c>
      <c r="K43" s="432">
        <v>0</v>
      </c>
      <c r="L43" s="432">
        <v>0</v>
      </c>
      <c r="M43" s="432">
        <v>0</v>
      </c>
      <c r="N43" s="432">
        <v>1</v>
      </c>
      <c r="O43" s="432">
        <v>0</v>
      </c>
      <c r="P43" s="432"/>
      <c r="Q43" s="432">
        <v>1</v>
      </c>
      <c r="R43" s="433">
        <v>15194</v>
      </c>
      <c r="S43" s="433"/>
      <c r="T43" s="433"/>
      <c r="U43" s="432">
        <v>0</v>
      </c>
      <c r="V43" s="432">
        <v>0</v>
      </c>
      <c r="W43" s="432">
        <v>0</v>
      </c>
      <c r="X43" s="432">
        <v>0</v>
      </c>
    </row>
    <row r="44" spans="1:24" s="429" customFormat="1">
      <c r="B44" s="401"/>
      <c r="C44" s="401"/>
      <c r="D44" s="431">
        <v>42198</v>
      </c>
      <c r="E44" s="431">
        <v>42216</v>
      </c>
      <c r="F44" s="401" t="s">
        <v>91</v>
      </c>
      <c r="G44" s="432">
        <v>1</v>
      </c>
      <c r="H44" s="432">
        <v>1</v>
      </c>
      <c r="I44" s="432">
        <v>0</v>
      </c>
      <c r="J44" s="432">
        <v>1</v>
      </c>
      <c r="K44" s="432">
        <v>1</v>
      </c>
      <c r="L44" s="432">
        <v>0</v>
      </c>
      <c r="M44" s="432">
        <v>0</v>
      </c>
      <c r="N44" s="432">
        <v>0</v>
      </c>
      <c r="O44" s="432">
        <v>0</v>
      </c>
      <c r="P44" s="432"/>
      <c r="Q44" s="432">
        <v>1</v>
      </c>
      <c r="R44" s="433">
        <v>258347.77</v>
      </c>
      <c r="S44" s="433"/>
      <c r="T44" s="433"/>
      <c r="U44" s="432">
        <v>0</v>
      </c>
      <c r="V44" s="432">
        <v>0</v>
      </c>
      <c r="W44" s="432">
        <v>0</v>
      </c>
      <c r="X44" s="432">
        <v>0</v>
      </c>
    </row>
    <row r="45" spans="1:24" s="429" customFormat="1">
      <c r="B45" s="401"/>
      <c r="C45" s="401"/>
      <c r="D45" s="431">
        <v>42201</v>
      </c>
      <c r="E45" s="431">
        <v>42216</v>
      </c>
      <c r="F45" s="401" t="s">
        <v>91</v>
      </c>
      <c r="G45" s="432">
        <v>4</v>
      </c>
      <c r="H45" s="432">
        <v>0</v>
      </c>
      <c r="I45" s="432">
        <v>0</v>
      </c>
      <c r="J45" s="432">
        <v>0</v>
      </c>
      <c r="K45" s="432">
        <v>0</v>
      </c>
      <c r="L45" s="432">
        <v>0</v>
      </c>
      <c r="M45" s="432">
        <v>0</v>
      </c>
      <c r="N45" s="432">
        <v>4</v>
      </c>
      <c r="O45" s="432">
        <v>0</v>
      </c>
      <c r="P45" s="432"/>
      <c r="Q45" s="432">
        <v>4</v>
      </c>
      <c r="R45" s="433">
        <v>78326.929999999993</v>
      </c>
      <c r="S45" s="433"/>
      <c r="T45" s="433"/>
      <c r="U45" s="432">
        <v>0</v>
      </c>
      <c r="V45" s="432">
        <v>0</v>
      </c>
      <c r="W45" s="432">
        <v>0</v>
      </c>
      <c r="X45" s="432">
        <v>0</v>
      </c>
    </row>
    <row r="46" spans="1:24" s="429" customFormat="1">
      <c r="B46" s="401"/>
      <c r="C46" s="401"/>
      <c r="D46" s="431">
        <v>42201</v>
      </c>
      <c r="E46" s="431">
        <v>42216</v>
      </c>
      <c r="F46" s="401" t="s">
        <v>105</v>
      </c>
      <c r="G46" s="432">
        <v>1</v>
      </c>
      <c r="H46" s="432">
        <v>0</v>
      </c>
      <c r="I46" s="432">
        <v>0</v>
      </c>
      <c r="J46" s="432">
        <v>0</v>
      </c>
      <c r="K46" s="432">
        <v>0</v>
      </c>
      <c r="L46" s="432">
        <v>0</v>
      </c>
      <c r="M46" s="432">
        <v>0</v>
      </c>
      <c r="N46" s="432">
        <v>1</v>
      </c>
      <c r="O46" s="432">
        <v>0</v>
      </c>
      <c r="P46" s="432"/>
      <c r="Q46" s="432">
        <v>1</v>
      </c>
      <c r="R46" s="433">
        <v>11128</v>
      </c>
      <c r="S46" s="433"/>
      <c r="T46" s="433"/>
      <c r="U46" s="432">
        <v>0</v>
      </c>
      <c r="V46" s="432">
        <v>0</v>
      </c>
      <c r="W46" s="432">
        <v>0</v>
      </c>
      <c r="X46" s="432">
        <v>0</v>
      </c>
    </row>
    <row r="47" spans="1:24" s="429" customFormat="1">
      <c r="A47" s="512" t="s">
        <v>92</v>
      </c>
      <c r="B47" s="512"/>
      <c r="C47" s="512"/>
      <c r="D47" s="512"/>
      <c r="E47" s="18"/>
      <c r="F47" s="18"/>
      <c r="G47" s="432">
        <v>33</v>
      </c>
      <c r="H47" s="432">
        <v>12</v>
      </c>
      <c r="I47" s="432">
        <v>6</v>
      </c>
      <c r="J47" s="432">
        <v>3</v>
      </c>
      <c r="K47" s="432">
        <v>10</v>
      </c>
      <c r="L47" s="432">
        <v>0</v>
      </c>
      <c r="M47" s="432">
        <v>0</v>
      </c>
      <c r="N47" s="432">
        <v>21</v>
      </c>
      <c r="O47" s="432">
        <v>50</v>
      </c>
      <c r="P47" s="432"/>
      <c r="Q47" s="432">
        <v>33</v>
      </c>
      <c r="R47" s="433">
        <v>2568996.35</v>
      </c>
      <c r="S47" s="433"/>
      <c r="T47" s="433"/>
      <c r="U47" s="432">
        <v>7</v>
      </c>
      <c r="V47" s="432">
        <v>21.21</v>
      </c>
      <c r="W47" s="433">
        <v>293536.48</v>
      </c>
      <c r="X47" s="432">
        <v>11.42</v>
      </c>
    </row>
    <row r="48" spans="1:24" s="429" customFormat="1">
      <c r="A48" s="18"/>
      <c r="B48" s="18"/>
      <c r="C48" s="18"/>
      <c r="D48" s="18"/>
      <c r="E48" s="18"/>
      <c r="F48" s="18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  <c r="R48" s="433"/>
      <c r="S48" s="433"/>
      <c r="T48" s="433"/>
      <c r="U48" s="432"/>
      <c r="V48" s="432"/>
      <c r="W48" s="433"/>
      <c r="X48" s="432"/>
    </row>
    <row r="49" spans="1:24" s="429" customFormat="1" ht="14.25" customHeight="1">
      <c r="A49" s="512" t="s">
        <v>106</v>
      </c>
      <c r="B49" s="512"/>
      <c r="C49" s="512"/>
      <c r="D49" s="512"/>
      <c r="E49" s="512"/>
      <c r="F49" s="512"/>
      <c r="G49" s="512"/>
      <c r="H49" s="512"/>
      <c r="I49" s="512"/>
      <c r="J49" s="512"/>
      <c r="K49" s="512"/>
      <c r="L49" s="512"/>
      <c r="M49" s="512"/>
      <c r="N49" s="512"/>
      <c r="O49" s="512"/>
      <c r="P49" s="512"/>
      <c r="Q49" s="512"/>
      <c r="R49" s="512"/>
      <c r="S49" s="512"/>
      <c r="T49" s="512"/>
      <c r="U49" s="512"/>
      <c r="V49" s="512"/>
    </row>
    <row r="50" spans="1:24" s="429" customFormat="1" ht="14.25" customHeight="1">
      <c r="A50" s="514" t="s">
        <v>74</v>
      </c>
      <c r="B50" s="514"/>
      <c r="C50" s="514"/>
      <c r="D50" s="514"/>
      <c r="E50" s="514"/>
      <c r="F50" s="514" t="s">
        <v>124</v>
      </c>
      <c r="G50" s="514" t="s">
        <v>75</v>
      </c>
      <c r="H50" s="514" t="s">
        <v>76</v>
      </c>
      <c r="I50" s="514" t="s">
        <v>77</v>
      </c>
      <c r="J50" s="514"/>
      <c r="K50" s="514"/>
      <c r="L50" s="514"/>
      <c r="M50" s="514"/>
      <c r="N50" s="514"/>
      <c r="O50" s="401" t="s">
        <v>78</v>
      </c>
      <c r="P50" s="514" t="s">
        <v>79</v>
      </c>
      <c r="Q50" s="514"/>
      <c r="R50" s="514"/>
      <c r="S50" s="514" t="s">
        <v>80</v>
      </c>
      <c r="T50" s="514"/>
      <c r="U50" s="514"/>
      <c r="V50" s="514"/>
      <c r="W50" s="514"/>
      <c r="X50" s="514"/>
    </row>
    <row r="51" spans="1:24" s="429" customFormat="1" ht="24">
      <c r="A51" s="401" t="s">
        <v>97</v>
      </c>
      <c r="B51" s="401" t="s">
        <v>99</v>
      </c>
      <c r="C51" s="401" t="s">
        <v>163</v>
      </c>
      <c r="D51" s="401" t="s">
        <v>6</v>
      </c>
      <c r="E51" s="401" t="s">
        <v>5</v>
      </c>
      <c r="F51" s="514"/>
      <c r="G51" s="514"/>
      <c r="H51" s="514"/>
      <c r="I51" s="401" t="s">
        <v>81</v>
      </c>
      <c r="J51" s="401" t="s">
        <v>82</v>
      </c>
      <c r="K51" s="401" t="s">
        <v>83</v>
      </c>
      <c r="L51" s="401" t="s">
        <v>84</v>
      </c>
      <c r="M51" s="401" t="s">
        <v>85</v>
      </c>
      <c r="N51" s="401" t="s">
        <v>86</v>
      </c>
      <c r="O51" s="401" t="s">
        <v>100</v>
      </c>
      <c r="P51" s="401" t="s">
        <v>101</v>
      </c>
      <c r="Q51" s="401" t="s">
        <v>102</v>
      </c>
      <c r="R51" s="401" t="s">
        <v>89</v>
      </c>
      <c r="S51" s="401" t="s">
        <v>101</v>
      </c>
      <c r="T51" s="401" t="s">
        <v>103</v>
      </c>
      <c r="U51" s="401" t="s">
        <v>102</v>
      </c>
      <c r="V51" s="401" t="s">
        <v>104</v>
      </c>
      <c r="W51" s="401" t="s">
        <v>89</v>
      </c>
      <c r="X51" s="401" t="s">
        <v>162</v>
      </c>
    </row>
    <row r="52" spans="1:24" s="429" customFormat="1">
      <c r="B52" s="401"/>
      <c r="C52" s="401"/>
      <c r="D52" s="431">
        <v>42188</v>
      </c>
      <c r="E52" s="431">
        <v>42216</v>
      </c>
      <c r="F52" s="401" t="s">
        <v>91</v>
      </c>
      <c r="G52" s="432">
        <v>7</v>
      </c>
      <c r="H52" s="432">
        <v>3</v>
      </c>
      <c r="I52" s="432">
        <v>0</v>
      </c>
      <c r="J52" s="432">
        <v>2</v>
      </c>
      <c r="K52" s="432">
        <v>7</v>
      </c>
      <c r="L52" s="432">
        <v>0</v>
      </c>
      <c r="M52" s="432">
        <v>0</v>
      </c>
      <c r="N52" s="432">
        <v>4</v>
      </c>
      <c r="O52" s="432">
        <v>0</v>
      </c>
      <c r="P52" s="432"/>
      <c r="Q52" s="432">
        <v>7</v>
      </c>
      <c r="R52" s="433">
        <v>1438252.74</v>
      </c>
      <c r="S52" s="433"/>
      <c r="T52" s="433"/>
      <c r="U52" s="432">
        <v>0</v>
      </c>
      <c r="V52" s="432">
        <v>0</v>
      </c>
      <c r="W52" s="432">
        <v>0</v>
      </c>
      <c r="X52" s="432">
        <v>0</v>
      </c>
    </row>
    <row r="53" spans="1:24" s="429" customFormat="1">
      <c r="B53" s="401"/>
      <c r="C53" s="401"/>
      <c r="D53" s="431">
        <v>42191</v>
      </c>
      <c r="E53" s="431">
        <v>42216</v>
      </c>
      <c r="F53" s="401" t="s">
        <v>91</v>
      </c>
      <c r="G53" s="432">
        <v>19</v>
      </c>
      <c r="H53" s="432">
        <v>8</v>
      </c>
      <c r="I53" s="432">
        <v>6</v>
      </c>
      <c r="J53" s="432">
        <v>0</v>
      </c>
      <c r="K53" s="432">
        <v>2</v>
      </c>
      <c r="L53" s="432">
        <v>0</v>
      </c>
      <c r="M53" s="432">
        <v>0</v>
      </c>
      <c r="N53" s="432">
        <v>11</v>
      </c>
      <c r="O53" s="432">
        <v>75</v>
      </c>
      <c r="P53" s="432"/>
      <c r="Q53" s="432">
        <v>19</v>
      </c>
      <c r="R53" s="433">
        <v>767746.91</v>
      </c>
      <c r="S53" s="433"/>
      <c r="T53" s="433"/>
      <c r="U53" s="432">
        <v>7</v>
      </c>
      <c r="V53" s="432">
        <v>36.840000000000003</v>
      </c>
      <c r="W53" s="433">
        <v>293536.48</v>
      </c>
      <c r="X53" s="432">
        <v>38.229999999999997</v>
      </c>
    </row>
    <row r="54" spans="1:24" s="429" customFormat="1">
      <c r="B54" s="401"/>
      <c r="C54" s="401"/>
      <c r="D54" s="431">
        <v>42194</v>
      </c>
      <c r="E54" s="431">
        <v>42216</v>
      </c>
      <c r="F54" s="401" t="s">
        <v>105</v>
      </c>
      <c r="G54" s="432">
        <v>1</v>
      </c>
      <c r="H54" s="432">
        <v>0</v>
      </c>
      <c r="I54" s="432">
        <v>0</v>
      </c>
      <c r="J54" s="432">
        <v>0</v>
      </c>
      <c r="K54" s="432">
        <v>0</v>
      </c>
      <c r="L54" s="432">
        <v>0</v>
      </c>
      <c r="M54" s="432">
        <v>0</v>
      </c>
      <c r="N54" s="432">
        <v>1</v>
      </c>
      <c r="O54" s="432">
        <v>0</v>
      </c>
      <c r="P54" s="432"/>
      <c r="Q54" s="432">
        <v>1</v>
      </c>
      <c r="R54" s="433">
        <v>15194</v>
      </c>
      <c r="S54" s="433"/>
      <c r="T54" s="433"/>
      <c r="U54" s="432">
        <v>0</v>
      </c>
      <c r="V54" s="432">
        <v>0</v>
      </c>
      <c r="W54" s="432">
        <v>0</v>
      </c>
      <c r="X54" s="432">
        <v>0</v>
      </c>
    </row>
    <row r="55" spans="1:24" s="429" customFormat="1">
      <c r="B55" s="401"/>
      <c r="C55" s="401"/>
      <c r="D55" s="431">
        <v>42198</v>
      </c>
      <c r="E55" s="431">
        <v>42216</v>
      </c>
      <c r="F55" s="401" t="s">
        <v>91</v>
      </c>
      <c r="G55" s="432">
        <v>1</v>
      </c>
      <c r="H55" s="432">
        <v>1</v>
      </c>
      <c r="I55" s="432">
        <v>0</v>
      </c>
      <c r="J55" s="432">
        <v>1</v>
      </c>
      <c r="K55" s="432">
        <v>1</v>
      </c>
      <c r="L55" s="432">
        <v>0</v>
      </c>
      <c r="M55" s="432">
        <v>0</v>
      </c>
      <c r="N55" s="432">
        <v>0</v>
      </c>
      <c r="O55" s="432">
        <v>0</v>
      </c>
      <c r="P55" s="432"/>
      <c r="Q55" s="432">
        <v>1</v>
      </c>
      <c r="R55" s="433">
        <v>258347.77</v>
      </c>
      <c r="S55" s="433"/>
      <c r="T55" s="433"/>
      <c r="U55" s="432">
        <v>0</v>
      </c>
      <c r="V55" s="432">
        <v>0</v>
      </c>
      <c r="W55" s="432">
        <v>0</v>
      </c>
      <c r="X55" s="432">
        <v>0</v>
      </c>
    </row>
    <row r="56" spans="1:24" s="429" customFormat="1">
      <c r="B56" s="401"/>
      <c r="C56" s="401"/>
      <c r="D56" s="431">
        <v>42201</v>
      </c>
      <c r="E56" s="431">
        <v>42216</v>
      </c>
      <c r="F56" s="401" t="s">
        <v>91</v>
      </c>
      <c r="G56" s="432">
        <v>4</v>
      </c>
      <c r="H56" s="432">
        <v>0</v>
      </c>
      <c r="I56" s="432">
        <v>0</v>
      </c>
      <c r="J56" s="432">
        <v>0</v>
      </c>
      <c r="K56" s="432">
        <v>0</v>
      </c>
      <c r="L56" s="432">
        <v>0</v>
      </c>
      <c r="M56" s="432">
        <v>0</v>
      </c>
      <c r="N56" s="432">
        <v>4</v>
      </c>
      <c r="O56" s="432">
        <v>0</v>
      </c>
      <c r="P56" s="432"/>
      <c r="Q56" s="432">
        <v>4</v>
      </c>
      <c r="R56" s="433">
        <v>78326.929999999993</v>
      </c>
      <c r="S56" s="433"/>
      <c r="T56" s="433"/>
      <c r="U56" s="432">
        <v>0</v>
      </c>
      <c r="V56" s="432">
        <v>0</v>
      </c>
      <c r="W56" s="432">
        <v>0</v>
      </c>
      <c r="X56" s="432">
        <v>0</v>
      </c>
    </row>
    <row r="57" spans="1:24" s="429" customFormat="1">
      <c r="B57" s="401"/>
      <c r="C57" s="401"/>
      <c r="D57" s="431">
        <v>42201</v>
      </c>
      <c r="E57" s="431">
        <v>42216</v>
      </c>
      <c r="F57" s="401" t="s">
        <v>105</v>
      </c>
      <c r="G57" s="432">
        <v>1</v>
      </c>
      <c r="H57" s="432">
        <v>0</v>
      </c>
      <c r="I57" s="432">
        <v>0</v>
      </c>
      <c r="J57" s="432">
        <v>0</v>
      </c>
      <c r="K57" s="432">
        <v>0</v>
      </c>
      <c r="L57" s="432">
        <v>0</v>
      </c>
      <c r="M57" s="432">
        <v>0</v>
      </c>
      <c r="N57" s="432">
        <v>1</v>
      </c>
      <c r="O57" s="432">
        <v>0</v>
      </c>
      <c r="P57" s="432"/>
      <c r="Q57" s="432">
        <v>1</v>
      </c>
      <c r="R57" s="433">
        <v>11128</v>
      </c>
      <c r="S57" s="433"/>
      <c r="T57" s="433"/>
      <c r="U57" s="432">
        <v>0</v>
      </c>
      <c r="V57" s="432">
        <v>0</v>
      </c>
      <c r="W57" s="432">
        <v>0</v>
      </c>
      <c r="X57" s="432">
        <v>0</v>
      </c>
    </row>
    <row r="58" spans="1:24" s="429" customFormat="1" ht="15" customHeight="1">
      <c r="A58" s="512" t="s">
        <v>107</v>
      </c>
      <c r="B58" s="512"/>
      <c r="C58" s="512"/>
      <c r="D58" s="512"/>
      <c r="E58" s="18"/>
      <c r="F58" s="18"/>
      <c r="G58" s="432">
        <v>33</v>
      </c>
      <c r="H58" s="432">
        <v>12</v>
      </c>
      <c r="I58" s="432">
        <v>6</v>
      </c>
      <c r="J58" s="432">
        <v>3</v>
      </c>
      <c r="K58" s="432">
        <v>10</v>
      </c>
      <c r="L58" s="432">
        <v>0</v>
      </c>
      <c r="M58" s="432">
        <v>0</v>
      </c>
      <c r="N58" s="432">
        <v>21</v>
      </c>
      <c r="O58" s="432">
        <v>50</v>
      </c>
      <c r="P58" s="432"/>
      <c r="Q58" s="432">
        <v>33</v>
      </c>
      <c r="R58" s="433">
        <v>2568996.35</v>
      </c>
      <c r="S58" s="433"/>
      <c r="T58" s="433"/>
      <c r="U58" s="432">
        <v>7</v>
      </c>
      <c r="V58" s="432">
        <v>21.21</v>
      </c>
      <c r="W58" s="433">
        <v>293536.48</v>
      </c>
      <c r="X58" s="432">
        <v>11.42</v>
      </c>
    </row>
    <row r="59" spans="1:24" s="429" customFormat="1">
      <c r="A59" s="512" t="s">
        <v>108</v>
      </c>
      <c r="B59" s="512"/>
      <c r="C59" s="512"/>
      <c r="D59" s="512"/>
      <c r="E59" s="18"/>
      <c r="F59" s="18"/>
      <c r="G59" s="432">
        <v>33</v>
      </c>
      <c r="H59" s="432">
        <v>12</v>
      </c>
      <c r="I59" s="432">
        <v>6</v>
      </c>
      <c r="J59" s="432">
        <v>3</v>
      </c>
      <c r="K59" s="432">
        <v>10</v>
      </c>
      <c r="L59" s="432">
        <v>0</v>
      </c>
      <c r="M59" s="432">
        <v>0</v>
      </c>
      <c r="N59" s="432">
        <v>21</v>
      </c>
      <c r="O59" s="432">
        <v>50</v>
      </c>
      <c r="P59" s="432"/>
      <c r="Q59" s="432">
        <v>33</v>
      </c>
      <c r="R59" s="433">
        <v>2568996.35</v>
      </c>
      <c r="S59" s="433"/>
      <c r="T59" s="433"/>
      <c r="U59" s="432">
        <v>7</v>
      </c>
      <c r="V59" s="432">
        <v>21.21</v>
      </c>
      <c r="W59" s="433">
        <v>293536.48</v>
      </c>
      <c r="X59" s="432">
        <v>11.42</v>
      </c>
    </row>
    <row r="60" spans="1:24" s="429" customFormat="1">
      <c r="A60" s="512"/>
      <c r="B60" s="512"/>
      <c r="C60" s="512"/>
      <c r="D60" s="512"/>
      <c r="E60" s="512"/>
      <c r="F60" s="512"/>
      <c r="G60" s="512"/>
      <c r="H60" s="512"/>
      <c r="I60" s="512"/>
      <c r="J60" s="512"/>
      <c r="K60" s="512"/>
      <c r="L60" s="512"/>
      <c r="M60" s="512"/>
      <c r="N60" s="512"/>
      <c r="O60" s="512"/>
      <c r="P60" s="512"/>
      <c r="Q60" s="512"/>
      <c r="R60" s="512"/>
      <c r="S60" s="512"/>
      <c r="T60" s="512"/>
      <c r="U60" s="512"/>
      <c r="V60" s="512"/>
    </row>
    <row r="61" spans="1:24" s="429" customFormat="1" ht="14.25" customHeight="1">
      <c r="A61" s="512" t="s">
        <v>109</v>
      </c>
      <c r="B61" s="512"/>
      <c r="C61" s="512"/>
      <c r="D61" s="512"/>
      <c r="E61" s="512"/>
      <c r="F61" s="512"/>
      <c r="G61" s="512"/>
      <c r="H61" s="512"/>
      <c r="I61" s="512"/>
      <c r="J61" s="512"/>
      <c r="K61" s="512"/>
      <c r="L61" s="512"/>
      <c r="M61" s="512"/>
      <c r="N61" s="512"/>
      <c r="O61" s="512"/>
      <c r="P61" s="512"/>
      <c r="Q61" s="512"/>
      <c r="R61" s="512"/>
      <c r="S61" s="512"/>
      <c r="T61" s="512"/>
      <c r="U61" s="512"/>
      <c r="V61" s="512"/>
    </row>
    <row r="62" spans="1:24" s="429" customFormat="1">
      <c r="A62" s="512"/>
      <c r="B62" s="512"/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  <c r="P62" s="512"/>
      <c r="Q62" s="512"/>
      <c r="R62" s="512"/>
      <c r="S62" s="512"/>
      <c r="T62" s="512"/>
      <c r="U62" s="512"/>
      <c r="V62" s="512"/>
    </row>
    <row r="63" spans="1:24" s="429" customFormat="1" ht="14.25" customHeight="1">
      <c r="A63" s="512" t="s">
        <v>73</v>
      </c>
      <c r="B63" s="512"/>
      <c r="C63" s="512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</row>
    <row r="64" spans="1:24" s="429" customFormat="1" ht="14.25" customHeight="1">
      <c r="A64" s="514" t="s">
        <v>74</v>
      </c>
      <c r="B64" s="514"/>
      <c r="C64" s="514"/>
      <c r="D64" s="514"/>
      <c r="E64" s="514"/>
      <c r="F64" s="514" t="s">
        <v>124</v>
      </c>
      <c r="G64" s="514" t="s">
        <v>75</v>
      </c>
      <c r="H64" s="514" t="s">
        <v>76</v>
      </c>
      <c r="I64" s="514" t="s">
        <v>77</v>
      </c>
      <c r="J64" s="514"/>
      <c r="K64" s="514"/>
      <c r="L64" s="514"/>
      <c r="M64" s="514"/>
      <c r="N64" s="514"/>
      <c r="O64" s="401" t="s">
        <v>78</v>
      </c>
      <c r="P64" s="514" t="s">
        <v>79</v>
      </c>
      <c r="Q64" s="514"/>
      <c r="R64" s="514"/>
      <c r="S64" s="514" t="s">
        <v>80</v>
      </c>
      <c r="T64" s="514"/>
      <c r="U64" s="514"/>
      <c r="V64" s="514"/>
      <c r="W64" s="514"/>
      <c r="X64" s="514"/>
    </row>
    <row r="65" spans="1:24" s="429" customFormat="1" ht="24">
      <c r="A65" s="401" t="s">
        <v>97</v>
      </c>
      <c r="B65" s="401" t="s">
        <v>99</v>
      </c>
      <c r="C65" s="401" t="s">
        <v>163</v>
      </c>
      <c r="D65" s="401" t="s">
        <v>6</v>
      </c>
      <c r="E65" s="401" t="s">
        <v>5</v>
      </c>
      <c r="F65" s="514"/>
      <c r="G65" s="514"/>
      <c r="H65" s="514"/>
      <c r="I65" s="401" t="s">
        <v>81</v>
      </c>
      <c r="J65" s="401" t="s">
        <v>82</v>
      </c>
      <c r="K65" s="401" t="s">
        <v>83</v>
      </c>
      <c r="L65" s="401" t="s">
        <v>84</v>
      </c>
      <c r="M65" s="401" t="s">
        <v>85</v>
      </c>
      <c r="N65" s="401" t="s">
        <v>86</v>
      </c>
      <c r="O65" s="401" t="s">
        <v>100</v>
      </c>
      <c r="P65" s="401" t="s">
        <v>101</v>
      </c>
      <c r="Q65" s="401" t="s">
        <v>102</v>
      </c>
      <c r="R65" s="401" t="s">
        <v>89</v>
      </c>
      <c r="S65" s="401" t="s">
        <v>101</v>
      </c>
      <c r="T65" s="401" t="s">
        <v>103</v>
      </c>
      <c r="U65" s="401" t="s">
        <v>102</v>
      </c>
      <c r="V65" s="401" t="s">
        <v>104</v>
      </c>
      <c r="W65" s="401" t="s">
        <v>89</v>
      </c>
      <c r="X65" s="401" t="s">
        <v>162</v>
      </c>
    </row>
    <row r="66" spans="1:24" s="429" customFormat="1">
      <c r="B66" s="401"/>
      <c r="C66" s="401"/>
      <c r="D66" s="431">
        <v>42188</v>
      </c>
      <c r="E66" s="431">
        <v>42216</v>
      </c>
      <c r="F66" s="401" t="s">
        <v>91</v>
      </c>
      <c r="G66" s="432">
        <v>33</v>
      </c>
      <c r="H66" s="432">
        <v>18</v>
      </c>
      <c r="I66" s="432">
        <v>15</v>
      </c>
      <c r="J66" s="432">
        <v>0</v>
      </c>
      <c r="K66" s="432">
        <v>18</v>
      </c>
      <c r="L66" s="432">
        <v>0</v>
      </c>
      <c r="M66" s="432">
        <v>0</v>
      </c>
      <c r="N66" s="432">
        <v>15</v>
      </c>
      <c r="O66" s="432">
        <v>83.33</v>
      </c>
      <c r="P66" s="432">
        <v>33</v>
      </c>
      <c r="Q66" s="432"/>
      <c r="R66" s="433">
        <v>5593890.2000000002</v>
      </c>
      <c r="S66" s="433"/>
      <c r="T66" s="433"/>
      <c r="U66" s="432">
        <v>14</v>
      </c>
      <c r="V66" s="432">
        <v>42.42</v>
      </c>
      <c r="W66" s="433">
        <v>1368640.4</v>
      </c>
      <c r="X66" s="432">
        <v>24.46</v>
      </c>
    </row>
    <row r="67" spans="1:24" s="429" customFormat="1">
      <c r="B67" s="401"/>
      <c r="C67" s="401"/>
      <c r="D67" s="431">
        <v>42191</v>
      </c>
      <c r="E67" s="431">
        <v>42216</v>
      </c>
      <c r="F67" s="401" t="s">
        <v>91</v>
      </c>
      <c r="G67" s="432">
        <v>9</v>
      </c>
      <c r="H67" s="432">
        <v>6</v>
      </c>
      <c r="I67" s="432">
        <v>2</v>
      </c>
      <c r="J67" s="432">
        <v>1</v>
      </c>
      <c r="K67" s="432">
        <v>6</v>
      </c>
      <c r="L67" s="432">
        <v>0</v>
      </c>
      <c r="M67" s="432">
        <v>0</v>
      </c>
      <c r="N67" s="432">
        <v>3</v>
      </c>
      <c r="O67" s="432">
        <v>33.33</v>
      </c>
      <c r="P67" s="432">
        <v>9</v>
      </c>
      <c r="Q67" s="432"/>
      <c r="R67" s="433">
        <v>1146003.21</v>
      </c>
      <c r="S67" s="433"/>
      <c r="T67" s="433"/>
      <c r="U67" s="432">
        <v>3</v>
      </c>
      <c r="V67" s="432">
        <v>33.33</v>
      </c>
      <c r="W67" s="433">
        <v>98619.5</v>
      </c>
      <c r="X67" s="432">
        <v>8.6</v>
      </c>
    </row>
    <row r="68" spans="1:24" s="429" customFormat="1">
      <c r="B68" s="401"/>
      <c r="C68" s="401"/>
      <c r="D68" s="431">
        <v>42198</v>
      </c>
      <c r="E68" s="431">
        <v>42216</v>
      </c>
      <c r="F68" s="401" t="s">
        <v>91</v>
      </c>
      <c r="G68" s="432">
        <v>15</v>
      </c>
      <c r="H68" s="432">
        <v>2</v>
      </c>
      <c r="I68" s="432">
        <v>0</v>
      </c>
      <c r="J68" s="432">
        <v>0</v>
      </c>
      <c r="K68" s="432">
        <v>3</v>
      </c>
      <c r="L68" s="432">
        <v>0</v>
      </c>
      <c r="M68" s="432">
        <v>0</v>
      </c>
      <c r="N68" s="432">
        <v>13</v>
      </c>
      <c r="O68" s="432">
        <v>0</v>
      </c>
      <c r="P68" s="432">
        <v>15</v>
      </c>
      <c r="Q68" s="432"/>
      <c r="R68" s="433">
        <v>1617120.05</v>
      </c>
      <c r="S68" s="433"/>
      <c r="T68" s="433"/>
      <c r="U68" s="432">
        <v>0</v>
      </c>
      <c r="V68" s="432">
        <v>0</v>
      </c>
      <c r="W68" s="432">
        <v>0</v>
      </c>
      <c r="X68" s="432">
        <v>0</v>
      </c>
    </row>
    <row r="69" spans="1:24" s="429" customFormat="1">
      <c r="B69" s="401"/>
      <c r="C69" s="401"/>
      <c r="D69" s="431">
        <v>42201</v>
      </c>
      <c r="E69" s="431">
        <v>42216</v>
      </c>
      <c r="F69" s="401" t="s">
        <v>91</v>
      </c>
      <c r="G69" s="432">
        <v>22</v>
      </c>
      <c r="H69" s="432">
        <v>4</v>
      </c>
      <c r="I69" s="432">
        <v>4</v>
      </c>
      <c r="J69" s="432">
        <v>0</v>
      </c>
      <c r="K69" s="432">
        <v>0</v>
      </c>
      <c r="L69" s="432">
        <v>0</v>
      </c>
      <c r="M69" s="432">
        <v>0</v>
      </c>
      <c r="N69" s="432">
        <v>18</v>
      </c>
      <c r="O69" s="432">
        <v>100</v>
      </c>
      <c r="P69" s="432">
        <v>22</v>
      </c>
      <c r="Q69" s="432"/>
      <c r="R69" s="433">
        <v>1544626.01</v>
      </c>
      <c r="S69" s="433"/>
      <c r="T69" s="433"/>
      <c r="U69" s="432">
        <v>0</v>
      </c>
      <c r="V69" s="432">
        <v>0</v>
      </c>
      <c r="W69" s="432">
        <v>0</v>
      </c>
      <c r="X69" s="432">
        <v>0</v>
      </c>
    </row>
    <row r="70" spans="1:24" s="429" customFormat="1">
      <c r="A70" s="512" t="s">
        <v>92</v>
      </c>
      <c r="B70" s="512"/>
      <c r="C70" s="512"/>
      <c r="D70" s="512"/>
      <c r="E70" s="18"/>
      <c r="F70" s="18"/>
      <c r="G70" s="432">
        <v>79</v>
      </c>
      <c r="H70" s="432">
        <v>30</v>
      </c>
      <c r="I70" s="432">
        <v>21</v>
      </c>
      <c r="J70" s="432">
        <v>1</v>
      </c>
      <c r="K70" s="432">
        <v>27</v>
      </c>
      <c r="L70" s="432">
        <v>0</v>
      </c>
      <c r="M70" s="432">
        <v>0</v>
      </c>
      <c r="N70" s="432">
        <v>49</v>
      </c>
      <c r="O70" s="432">
        <v>70</v>
      </c>
      <c r="P70" s="432">
        <v>79</v>
      </c>
      <c r="Q70" s="432"/>
      <c r="R70" s="433">
        <v>9901639.4700000007</v>
      </c>
      <c r="S70" s="433"/>
      <c r="T70" s="433"/>
      <c r="U70" s="432">
        <v>17</v>
      </c>
      <c r="V70" s="432">
        <v>21.51</v>
      </c>
      <c r="W70" s="433">
        <v>1467259.9</v>
      </c>
      <c r="X70" s="432">
        <v>14.81</v>
      </c>
    </row>
    <row r="71" spans="1:24" s="429" customFormat="1">
      <c r="A71" s="512" t="s">
        <v>110</v>
      </c>
      <c r="B71" s="512"/>
      <c r="C71" s="512"/>
      <c r="D71" s="512"/>
      <c r="E71" s="18"/>
      <c r="F71" s="18"/>
      <c r="G71" s="432">
        <v>79</v>
      </c>
      <c r="H71" s="432">
        <v>30</v>
      </c>
      <c r="I71" s="432">
        <v>21</v>
      </c>
      <c r="J71" s="432">
        <v>1</v>
      </c>
      <c r="K71" s="432">
        <v>27</v>
      </c>
      <c r="L71" s="432">
        <v>0</v>
      </c>
      <c r="M71" s="432">
        <v>0</v>
      </c>
      <c r="N71" s="432">
        <v>49</v>
      </c>
      <c r="O71" s="432">
        <v>70</v>
      </c>
      <c r="P71" s="432">
        <v>79</v>
      </c>
      <c r="Q71" s="432"/>
      <c r="R71" s="433">
        <v>9901639.4700000007</v>
      </c>
      <c r="S71" s="433"/>
      <c r="T71" s="433"/>
      <c r="U71" s="432">
        <v>17</v>
      </c>
      <c r="V71" s="432">
        <v>21.51</v>
      </c>
      <c r="W71" s="433">
        <v>1467259.9</v>
      </c>
      <c r="X71" s="432">
        <v>14.81</v>
      </c>
    </row>
    <row r="72" spans="1:24" s="429" customFormat="1">
      <c r="A72" s="512" t="s">
        <v>111</v>
      </c>
      <c r="B72" s="512"/>
      <c r="C72" s="512"/>
      <c r="D72" s="512"/>
      <c r="E72" s="18"/>
      <c r="F72" s="18"/>
      <c r="G72" s="432">
        <v>164</v>
      </c>
      <c r="H72" s="432">
        <v>82</v>
      </c>
      <c r="I72" s="432">
        <v>36</v>
      </c>
      <c r="J72" s="432">
        <v>15</v>
      </c>
      <c r="K72" s="432">
        <v>70</v>
      </c>
      <c r="L72" s="432">
        <v>0</v>
      </c>
      <c r="M72" s="432">
        <v>0</v>
      </c>
      <c r="N72" s="432">
        <v>82</v>
      </c>
      <c r="O72" s="432">
        <v>43.9</v>
      </c>
      <c r="P72" s="432">
        <v>164</v>
      </c>
      <c r="Q72" s="432"/>
      <c r="R72" s="433">
        <v>20335768.510000002</v>
      </c>
      <c r="S72" s="433"/>
      <c r="T72" s="433"/>
      <c r="U72" s="432">
        <v>36</v>
      </c>
      <c r="V72" s="432">
        <v>21.51</v>
      </c>
      <c r="W72" s="433">
        <v>2403627.56</v>
      </c>
      <c r="X72" s="432">
        <v>11.82</v>
      </c>
    </row>
    <row r="73" spans="1:24" s="429" customFormat="1">
      <c r="A73" s="512"/>
      <c r="B73" s="512"/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  <c r="P73" s="512"/>
      <c r="Q73" s="512"/>
      <c r="R73" s="512"/>
      <c r="S73" s="512"/>
      <c r="T73" s="512"/>
      <c r="U73" s="512"/>
      <c r="V73" s="512"/>
    </row>
    <row r="74" spans="1:24" s="429" customFormat="1" ht="24.75" customHeight="1">
      <c r="A74" s="513" t="s">
        <v>112</v>
      </c>
      <c r="B74" s="513"/>
      <c r="C74" s="513"/>
      <c r="D74" s="513"/>
      <c r="E74" s="432">
        <v>164</v>
      </c>
      <c r="F74" s="432">
        <v>82</v>
      </c>
      <c r="G74" s="432">
        <v>36</v>
      </c>
      <c r="H74" s="432">
        <v>15</v>
      </c>
      <c r="I74" s="432">
        <v>70</v>
      </c>
      <c r="J74" s="432">
        <v>0</v>
      </c>
      <c r="K74" s="432">
        <v>0</v>
      </c>
      <c r="L74" s="432">
        <v>82</v>
      </c>
      <c r="M74" s="432">
        <v>43.9</v>
      </c>
      <c r="N74" s="432">
        <v>164</v>
      </c>
      <c r="O74" s="432"/>
      <c r="P74" s="433">
        <v>20335768.510000002</v>
      </c>
      <c r="Q74" s="433"/>
      <c r="R74" s="433"/>
      <c r="S74" s="432">
        <v>36</v>
      </c>
      <c r="T74" s="432">
        <v>21.95</v>
      </c>
      <c r="U74" s="433">
        <v>2403627.56</v>
      </c>
      <c r="V74" s="432">
        <v>11.82</v>
      </c>
    </row>
    <row r="75" spans="1:24" s="429" customFormat="1">
      <c r="A75" s="512"/>
      <c r="B75" s="512"/>
      <c r="C75" s="512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</row>
    <row r="76" spans="1:24" s="429" customFormat="1" ht="14.25" customHeight="1">
      <c r="A76" s="513" t="s">
        <v>113</v>
      </c>
      <c r="B76" s="513"/>
      <c r="C76" s="513"/>
      <c r="D76" s="513"/>
      <c r="E76" s="513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13"/>
      <c r="S76" s="513"/>
      <c r="T76" s="513"/>
      <c r="U76" s="513"/>
      <c r="V76" s="513"/>
    </row>
    <row r="77" spans="1:24" s="429" customFormat="1">
      <c r="A77" s="512"/>
      <c r="B77" s="512"/>
      <c r="C77" s="512"/>
      <c r="D77" s="512"/>
      <c r="E77" s="512"/>
      <c r="F77" s="512"/>
      <c r="G77" s="512"/>
      <c r="H77" s="512"/>
      <c r="I77" s="512"/>
      <c r="J77" s="512"/>
      <c r="K77" s="512"/>
      <c r="L77" s="512"/>
      <c r="M77" s="512"/>
      <c r="N77" s="512"/>
      <c r="O77" s="512"/>
      <c r="P77" s="512"/>
      <c r="Q77" s="512"/>
      <c r="R77" s="512"/>
      <c r="S77" s="512"/>
      <c r="T77" s="512"/>
      <c r="U77" s="512"/>
      <c r="V77" s="512"/>
    </row>
    <row r="78" spans="1:24" s="429" customFormat="1" ht="14.25" customHeight="1">
      <c r="A78" s="512" t="s">
        <v>71</v>
      </c>
      <c r="B78" s="512"/>
      <c r="C78" s="512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</row>
    <row r="79" spans="1:24" s="429" customFormat="1">
      <c r="A79" s="512"/>
      <c r="B79" s="512"/>
      <c r="C79" s="512"/>
      <c r="D79" s="512"/>
      <c r="E79" s="512"/>
      <c r="F79" s="512"/>
      <c r="G79" s="512"/>
      <c r="H79" s="512"/>
      <c r="I79" s="512"/>
      <c r="J79" s="512"/>
      <c r="K79" s="512"/>
      <c r="L79" s="512"/>
      <c r="M79" s="512"/>
      <c r="N79" s="512"/>
      <c r="O79" s="512"/>
      <c r="P79" s="512"/>
      <c r="Q79" s="512"/>
      <c r="R79" s="512"/>
      <c r="S79" s="512"/>
      <c r="T79" s="512"/>
      <c r="U79" s="512"/>
      <c r="V79" s="512"/>
    </row>
    <row r="80" spans="1:24" s="429" customFormat="1" ht="14.25" customHeight="1">
      <c r="A80" s="512" t="s">
        <v>72</v>
      </c>
      <c r="B80" s="512"/>
      <c r="C80" s="512"/>
      <c r="D80" s="512"/>
      <c r="E80" s="512"/>
      <c r="F80" s="512"/>
      <c r="G80" s="512"/>
      <c r="H80" s="512"/>
      <c r="I80" s="512"/>
      <c r="J80" s="512"/>
      <c r="K80" s="512"/>
      <c r="L80" s="512"/>
      <c r="M80" s="512"/>
      <c r="N80" s="512"/>
      <c r="O80" s="512"/>
      <c r="P80" s="512"/>
      <c r="Q80" s="512"/>
      <c r="R80" s="512"/>
      <c r="S80" s="512"/>
      <c r="T80" s="512"/>
      <c r="U80" s="512"/>
      <c r="V80" s="512"/>
    </row>
    <row r="81" spans="1:24" s="429" customFormat="1">
      <c r="A81" s="512"/>
      <c r="B81" s="512"/>
      <c r="C81" s="512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</row>
    <row r="82" spans="1:24" s="429" customFormat="1" ht="14.25" customHeight="1">
      <c r="A82" s="512" t="s">
        <v>73</v>
      </c>
      <c r="B82" s="512"/>
      <c r="C82" s="512"/>
      <c r="D82" s="512"/>
      <c r="E82" s="512"/>
      <c r="F82" s="512"/>
      <c r="G82" s="512"/>
      <c r="H82" s="512"/>
      <c r="I82" s="512"/>
      <c r="J82" s="512"/>
      <c r="K82" s="512"/>
      <c r="L82" s="512"/>
      <c r="M82" s="512"/>
      <c r="N82" s="512"/>
      <c r="O82" s="512"/>
      <c r="P82" s="512"/>
      <c r="Q82" s="512"/>
      <c r="R82" s="512"/>
      <c r="S82" s="512"/>
      <c r="T82" s="512"/>
      <c r="U82" s="512"/>
      <c r="V82" s="512"/>
    </row>
    <row r="83" spans="1:24" s="429" customFormat="1" ht="14.25" customHeight="1">
      <c r="A83" s="514" t="s">
        <v>74</v>
      </c>
      <c r="B83" s="514"/>
      <c r="C83" s="514"/>
      <c r="D83" s="514"/>
      <c r="E83" s="514"/>
      <c r="F83" s="514" t="s">
        <v>124</v>
      </c>
      <c r="G83" s="514" t="s">
        <v>75</v>
      </c>
      <c r="H83" s="514" t="s">
        <v>76</v>
      </c>
      <c r="I83" s="514" t="s">
        <v>77</v>
      </c>
      <c r="J83" s="514"/>
      <c r="K83" s="514"/>
      <c r="L83" s="514"/>
      <c r="M83" s="514"/>
      <c r="N83" s="514"/>
      <c r="O83" s="401" t="s">
        <v>78</v>
      </c>
      <c r="P83" s="514" t="s">
        <v>79</v>
      </c>
      <c r="Q83" s="514"/>
      <c r="R83" s="514"/>
      <c r="S83" s="514" t="s">
        <v>80</v>
      </c>
      <c r="T83" s="514"/>
      <c r="U83" s="514"/>
      <c r="V83" s="514"/>
      <c r="W83" s="514"/>
      <c r="X83" s="514"/>
    </row>
    <row r="84" spans="1:24" s="429" customFormat="1" ht="24">
      <c r="A84" s="401" t="s">
        <v>97</v>
      </c>
      <c r="B84" s="401" t="s">
        <v>99</v>
      </c>
      <c r="C84" s="401" t="s">
        <v>163</v>
      </c>
      <c r="D84" s="401" t="s">
        <v>6</v>
      </c>
      <c r="E84" s="401" t="s">
        <v>5</v>
      </c>
      <c r="F84" s="514"/>
      <c r="G84" s="514"/>
      <c r="H84" s="514"/>
      <c r="I84" s="401" t="s">
        <v>81</v>
      </c>
      <c r="J84" s="401" t="s">
        <v>82</v>
      </c>
      <c r="K84" s="401" t="s">
        <v>83</v>
      </c>
      <c r="L84" s="401" t="s">
        <v>84</v>
      </c>
      <c r="M84" s="401" t="s">
        <v>85</v>
      </c>
      <c r="N84" s="401" t="s">
        <v>86</v>
      </c>
      <c r="O84" s="401" t="s">
        <v>100</v>
      </c>
      <c r="P84" s="401" t="s">
        <v>101</v>
      </c>
      <c r="Q84" s="401" t="s">
        <v>102</v>
      </c>
      <c r="R84" s="401" t="s">
        <v>89</v>
      </c>
      <c r="S84" s="401" t="s">
        <v>101</v>
      </c>
      <c r="T84" s="401" t="s">
        <v>103</v>
      </c>
      <c r="U84" s="401" t="s">
        <v>102</v>
      </c>
      <c r="V84" s="401" t="s">
        <v>104</v>
      </c>
      <c r="W84" s="401" t="s">
        <v>89</v>
      </c>
      <c r="X84" s="401" t="s">
        <v>162</v>
      </c>
    </row>
    <row r="85" spans="1:24" s="429" customFormat="1">
      <c r="B85" s="401"/>
      <c r="C85" s="401"/>
      <c r="D85" s="431">
        <v>42188</v>
      </c>
      <c r="E85" s="431">
        <v>42216</v>
      </c>
      <c r="F85" s="401" t="s">
        <v>114</v>
      </c>
      <c r="G85" s="432">
        <v>3</v>
      </c>
      <c r="H85" s="432">
        <v>3</v>
      </c>
      <c r="I85" s="432">
        <v>3</v>
      </c>
      <c r="J85" s="432">
        <v>3</v>
      </c>
      <c r="K85" s="432">
        <v>4</v>
      </c>
      <c r="L85" s="432">
        <v>0</v>
      </c>
      <c r="M85" s="432">
        <v>0</v>
      </c>
      <c r="N85" s="432">
        <v>0</v>
      </c>
      <c r="O85" s="432">
        <v>100</v>
      </c>
      <c r="P85" s="432">
        <v>3</v>
      </c>
      <c r="Q85" s="432"/>
      <c r="R85" s="433">
        <v>2192595.9900000002</v>
      </c>
      <c r="S85" s="433"/>
      <c r="T85" s="433"/>
      <c r="U85" s="432">
        <v>3</v>
      </c>
      <c r="V85" s="432">
        <v>100</v>
      </c>
      <c r="W85" s="433">
        <v>2192595.9900000002</v>
      </c>
      <c r="X85" s="432">
        <v>100</v>
      </c>
    </row>
    <row r="86" spans="1:24" s="429" customFormat="1">
      <c r="B86" s="401"/>
      <c r="C86" s="401"/>
      <c r="D86" s="431">
        <v>42188</v>
      </c>
      <c r="E86" s="431">
        <v>42216</v>
      </c>
      <c r="F86" s="401" t="s">
        <v>114</v>
      </c>
      <c r="G86" s="432">
        <v>38</v>
      </c>
      <c r="H86" s="432">
        <v>36</v>
      </c>
      <c r="I86" s="432">
        <v>20</v>
      </c>
      <c r="J86" s="432">
        <v>8</v>
      </c>
      <c r="K86" s="432">
        <v>22</v>
      </c>
      <c r="L86" s="432">
        <v>0</v>
      </c>
      <c r="M86" s="432">
        <v>0</v>
      </c>
      <c r="N86" s="432">
        <v>2</v>
      </c>
      <c r="O86" s="432">
        <v>55.55</v>
      </c>
      <c r="P86" s="432">
        <v>38</v>
      </c>
      <c r="Q86" s="432"/>
      <c r="R86" s="433">
        <v>10719340.939999999</v>
      </c>
      <c r="S86" s="433"/>
      <c r="T86" s="433"/>
      <c r="U86" s="432">
        <v>15</v>
      </c>
      <c r="V86" s="432">
        <v>39.47</v>
      </c>
      <c r="W86" s="433">
        <v>3496042.89</v>
      </c>
      <c r="X86" s="432">
        <v>32.61</v>
      </c>
    </row>
    <row r="87" spans="1:24" s="429" customFormat="1">
      <c r="B87" s="401"/>
      <c r="C87" s="401"/>
      <c r="D87" s="431">
        <v>42188</v>
      </c>
      <c r="E87" s="431">
        <v>42216</v>
      </c>
      <c r="F87" s="401" t="s">
        <v>115</v>
      </c>
      <c r="G87" s="432">
        <v>1</v>
      </c>
      <c r="H87" s="432">
        <v>1</v>
      </c>
      <c r="I87" s="432">
        <v>1</v>
      </c>
      <c r="J87" s="432">
        <v>0</v>
      </c>
      <c r="K87" s="432">
        <v>0</v>
      </c>
      <c r="L87" s="432">
        <v>0</v>
      </c>
      <c r="M87" s="432">
        <v>0</v>
      </c>
      <c r="N87" s="432">
        <v>0</v>
      </c>
      <c r="O87" s="432">
        <v>100</v>
      </c>
      <c r="P87" s="432">
        <v>1</v>
      </c>
      <c r="Q87" s="432"/>
      <c r="R87" s="432">
        <v>0</v>
      </c>
      <c r="S87" s="432"/>
      <c r="T87" s="432"/>
      <c r="U87" s="432">
        <v>0</v>
      </c>
      <c r="V87" s="432">
        <v>0</v>
      </c>
      <c r="W87" s="432">
        <v>0</v>
      </c>
      <c r="X87" s="432">
        <v>0</v>
      </c>
    </row>
    <row r="88" spans="1:24" s="429" customFormat="1">
      <c r="B88" s="401"/>
      <c r="C88" s="401"/>
      <c r="D88" s="431">
        <v>42191</v>
      </c>
      <c r="E88" s="431">
        <v>42216</v>
      </c>
      <c r="F88" s="401" t="s">
        <v>114</v>
      </c>
      <c r="G88" s="432">
        <v>95</v>
      </c>
      <c r="H88" s="432">
        <v>54</v>
      </c>
      <c r="I88" s="432">
        <v>44</v>
      </c>
      <c r="J88" s="432">
        <v>10</v>
      </c>
      <c r="K88" s="432">
        <v>16</v>
      </c>
      <c r="L88" s="432">
        <v>0</v>
      </c>
      <c r="M88" s="432">
        <v>0</v>
      </c>
      <c r="N88" s="432">
        <v>41</v>
      </c>
      <c r="O88" s="432">
        <v>81.48</v>
      </c>
      <c r="P88" s="432">
        <v>95</v>
      </c>
      <c r="Q88" s="432"/>
      <c r="R88" s="433">
        <v>27499289.510000002</v>
      </c>
      <c r="S88" s="433"/>
      <c r="T88" s="433"/>
      <c r="U88" s="432">
        <v>53</v>
      </c>
      <c r="V88" s="432">
        <v>55.78</v>
      </c>
      <c r="W88" s="433">
        <v>8044499.4199999999</v>
      </c>
      <c r="X88" s="432">
        <v>29.25</v>
      </c>
    </row>
    <row r="89" spans="1:24" s="429" customFormat="1">
      <c r="B89" s="401"/>
      <c r="C89" s="401"/>
      <c r="D89" s="431">
        <v>42191</v>
      </c>
      <c r="E89" s="431">
        <v>42216</v>
      </c>
      <c r="F89" s="401" t="s">
        <v>116</v>
      </c>
      <c r="G89" s="432">
        <v>1</v>
      </c>
      <c r="H89" s="432">
        <v>0</v>
      </c>
      <c r="I89" s="432">
        <v>0</v>
      </c>
      <c r="J89" s="432">
        <v>0</v>
      </c>
      <c r="K89" s="432">
        <v>0</v>
      </c>
      <c r="L89" s="432">
        <v>0</v>
      </c>
      <c r="M89" s="432">
        <v>0</v>
      </c>
      <c r="N89" s="432">
        <v>1</v>
      </c>
      <c r="O89" s="432">
        <v>0</v>
      </c>
      <c r="P89" s="432">
        <v>1</v>
      </c>
      <c r="Q89" s="432"/>
      <c r="R89" s="433">
        <v>19688</v>
      </c>
      <c r="S89" s="433"/>
      <c r="T89" s="433"/>
      <c r="U89" s="432">
        <v>0</v>
      </c>
      <c r="V89" s="432">
        <v>0</v>
      </c>
      <c r="W89" s="432">
        <v>0</v>
      </c>
      <c r="X89" s="432">
        <v>0</v>
      </c>
    </row>
    <row r="90" spans="1:24" s="429" customFormat="1">
      <c r="B90" s="401"/>
      <c r="C90" s="401"/>
      <c r="D90" s="431">
        <v>42194</v>
      </c>
      <c r="E90" s="431">
        <v>42216</v>
      </c>
      <c r="F90" s="401" t="s">
        <v>114</v>
      </c>
      <c r="G90" s="432">
        <v>1</v>
      </c>
      <c r="H90" s="432">
        <v>1</v>
      </c>
      <c r="I90" s="432">
        <v>0</v>
      </c>
      <c r="J90" s="432">
        <v>0</v>
      </c>
      <c r="K90" s="432">
        <v>1</v>
      </c>
      <c r="L90" s="432">
        <v>0</v>
      </c>
      <c r="M90" s="432">
        <v>0</v>
      </c>
      <c r="N90" s="432">
        <v>0</v>
      </c>
      <c r="O90" s="432">
        <v>0</v>
      </c>
      <c r="P90" s="432">
        <v>1</v>
      </c>
      <c r="Q90" s="432"/>
      <c r="R90" s="433">
        <v>70873.87</v>
      </c>
      <c r="S90" s="433"/>
      <c r="T90" s="433"/>
      <c r="U90" s="432">
        <v>0</v>
      </c>
      <c r="V90" s="432">
        <v>0</v>
      </c>
      <c r="W90" s="432">
        <v>0</v>
      </c>
      <c r="X90" s="432">
        <v>0</v>
      </c>
    </row>
    <row r="91" spans="1:24" s="429" customFormat="1">
      <c r="B91" s="401"/>
      <c r="C91" s="401"/>
      <c r="D91" s="431">
        <v>42198</v>
      </c>
      <c r="E91" s="431">
        <v>42216</v>
      </c>
      <c r="F91" s="401" t="s">
        <v>114</v>
      </c>
      <c r="G91" s="432">
        <v>8</v>
      </c>
      <c r="H91" s="432">
        <v>8</v>
      </c>
      <c r="I91" s="432">
        <v>1</v>
      </c>
      <c r="J91" s="432">
        <v>0</v>
      </c>
      <c r="K91" s="432">
        <v>8</v>
      </c>
      <c r="L91" s="432">
        <v>0</v>
      </c>
      <c r="M91" s="432">
        <v>0</v>
      </c>
      <c r="N91" s="432">
        <v>0</v>
      </c>
      <c r="O91" s="432">
        <v>12.5</v>
      </c>
      <c r="P91" s="432">
        <v>8</v>
      </c>
      <c r="Q91" s="432"/>
      <c r="R91" s="433">
        <v>158439.72</v>
      </c>
      <c r="S91" s="433"/>
      <c r="T91" s="433"/>
      <c r="U91" s="432">
        <v>1</v>
      </c>
      <c r="V91" s="432">
        <v>12.5</v>
      </c>
      <c r="W91" s="433">
        <v>31836.35</v>
      </c>
      <c r="X91" s="432">
        <v>20.09</v>
      </c>
    </row>
    <row r="92" spans="1:24" s="429" customFormat="1">
      <c r="B92" s="401"/>
      <c r="C92" s="401"/>
      <c r="D92" s="431">
        <v>42201</v>
      </c>
      <c r="E92" s="431">
        <v>42216</v>
      </c>
      <c r="F92" s="401" t="s">
        <v>114</v>
      </c>
      <c r="G92" s="432">
        <v>19</v>
      </c>
      <c r="H92" s="432">
        <v>19</v>
      </c>
      <c r="I92" s="432">
        <v>9</v>
      </c>
      <c r="J92" s="432">
        <v>9</v>
      </c>
      <c r="K92" s="432">
        <v>20</v>
      </c>
      <c r="L92" s="432">
        <v>0</v>
      </c>
      <c r="M92" s="432">
        <v>0</v>
      </c>
      <c r="N92" s="432">
        <v>0</v>
      </c>
      <c r="O92" s="432">
        <v>47.36</v>
      </c>
      <c r="P92" s="432">
        <v>19</v>
      </c>
      <c r="Q92" s="432"/>
      <c r="R92" s="433">
        <v>478224.8</v>
      </c>
      <c r="S92" s="433"/>
      <c r="T92" s="433"/>
      <c r="U92" s="432">
        <v>1</v>
      </c>
      <c r="V92" s="432">
        <v>5.26</v>
      </c>
      <c r="W92" s="433">
        <v>25056.28</v>
      </c>
      <c r="X92" s="432">
        <v>5.23</v>
      </c>
    </row>
    <row r="93" spans="1:24" s="429" customFormat="1">
      <c r="B93" s="401"/>
      <c r="C93" s="401"/>
      <c r="D93" s="431">
        <v>42205</v>
      </c>
      <c r="E93" s="431">
        <v>42216</v>
      </c>
      <c r="F93" s="401" t="s">
        <v>114</v>
      </c>
      <c r="G93" s="432">
        <v>1</v>
      </c>
      <c r="H93" s="432">
        <v>1</v>
      </c>
      <c r="I93" s="432">
        <v>0</v>
      </c>
      <c r="J93" s="432">
        <v>0</v>
      </c>
      <c r="K93" s="432">
        <v>1</v>
      </c>
      <c r="L93" s="432">
        <v>0</v>
      </c>
      <c r="M93" s="432">
        <v>0</v>
      </c>
      <c r="N93" s="432">
        <v>0</v>
      </c>
      <c r="O93" s="432">
        <v>0</v>
      </c>
      <c r="P93" s="432">
        <v>1</v>
      </c>
      <c r="Q93" s="432"/>
      <c r="R93" s="433">
        <v>11946.27</v>
      </c>
      <c r="S93" s="433"/>
      <c r="T93" s="433"/>
      <c r="U93" s="432">
        <v>0</v>
      </c>
      <c r="V93" s="432">
        <v>0</v>
      </c>
      <c r="W93" s="432">
        <v>0</v>
      </c>
      <c r="X93" s="432">
        <v>0</v>
      </c>
    </row>
    <row r="94" spans="1:24" s="429" customFormat="1">
      <c r="A94" s="512" t="s">
        <v>92</v>
      </c>
      <c r="B94" s="512"/>
      <c r="C94" s="512"/>
      <c r="D94" s="512"/>
      <c r="E94" s="18"/>
      <c r="F94" s="18"/>
      <c r="G94" s="432">
        <v>167</v>
      </c>
      <c r="H94" s="432">
        <v>123</v>
      </c>
      <c r="I94" s="432">
        <v>78</v>
      </c>
      <c r="J94" s="432">
        <v>30</v>
      </c>
      <c r="K94" s="432">
        <v>72</v>
      </c>
      <c r="L94" s="432">
        <v>0</v>
      </c>
      <c r="M94" s="432">
        <v>0</v>
      </c>
      <c r="N94" s="432">
        <v>44</v>
      </c>
      <c r="O94" s="432">
        <v>63.41</v>
      </c>
      <c r="P94" s="432">
        <v>167</v>
      </c>
      <c r="Q94" s="432"/>
      <c r="R94" s="433">
        <v>41150399.100000001</v>
      </c>
      <c r="S94" s="433"/>
      <c r="T94" s="433"/>
      <c r="U94" s="432">
        <v>73</v>
      </c>
      <c r="V94" s="432">
        <v>43.71</v>
      </c>
      <c r="W94" s="433">
        <v>13790030.93</v>
      </c>
      <c r="X94" s="432">
        <v>33.51</v>
      </c>
    </row>
    <row r="95" spans="1:24" s="429" customFormat="1">
      <c r="A95" s="512" t="s">
        <v>93</v>
      </c>
      <c r="B95" s="512"/>
      <c r="C95" s="512"/>
      <c r="D95" s="512"/>
      <c r="E95" s="18"/>
      <c r="F95" s="18"/>
      <c r="G95" s="432">
        <v>167</v>
      </c>
      <c r="H95" s="432">
        <v>123</v>
      </c>
      <c r="I95" s="432">
        <v>78</v>
      </c>
      <c r="J95" s="432">
        <v>30</v>
      </c>
      <c r="K95" s="432">
        <v>72</v>
      </c>
      <c r="L95" s="432">
        <v>0</v>
      </c>
      <c r="M95" s="432">
        <v>0</v>
      </c>
      <c r="N95" s="432">
        <v>44</v>
      </c>
      <c r="O95" s="432">
        <v>63.41</v>
      </c>
      <c r="P95" s="432">
        <v>167</v>
      </c>
      <c r="Q95" s="432"/>
      <c r="R95" s="433">
        <v>41150399.100000001</v>
      </c>
      <c r="S95" s="433"/>
      <c r="T95" s="433"/>
      <c r="U95" s="432">
        <v>73</v>
      </c>
      <c r="V95" s="432">
        <v>43.71</v>
      </c>
      <c r="W95" s="433">
        <v>13790030.93</v>
      </c>
      <c r="X95" s="432">
        <v>33.51</v>
      </c>
    </row>
    <row r="96" spans="1:24" s="429" customFormat="1">
      <c r="A96" s="512"/>
      <c r="B96" s="512"/>
      <c r="C96" s="512"/>
      <c r="D96" s="512"/>
      <c r="E96" s="512"/>
      <c r="F96" s="512"/>
      <c r="G96" s="512"/>
      <c r="H96" s="512"/>
      <c r="I96" s="512"/>
      <c r="J96" s="512"/>
      <c r="K96" s="512"/>
      <c r="L96" s="512"/>
      <c r="M96" s="512"/>
      <c r="N96" s="512"/>
      <c r="O96" s="512"/>
      <c r="P96" s="512"/>
      <c r="Q96" s="512"/>
      <c r="R96" s="512"/>
      <c r="S96" s="512"/>
      <c r="T96" s="512"/>
      <c r="U96" s="512"/>
      <c r="V96" s="512"/>
    </row>
    <row r="97" spans="1:24" s="429" customFormat="1" ht="14.25" customHeight="1">
      <c r="A97" s="512" t="s">
        <v>94</v>
      </c>
      <c r="B97" s="512"/>
      <c r="C97" s="512"/>
      <c r="D97" s="512"/>
      <c r="E97" s="512"/>
      <c r="F97" s="512"/>
      <c r="G97" s="512"/>
      <c r="H97" s="512"/>
      <c r="I97" s="512"/>
      <c r="J97" s="512"/>
      <c r="K97" s="512"/>
      <c r="L97" s="512"/>
      <c r="M97" s="512"/>
      <c r="N97" s="512"/>
      <c r="O97" s="512"/>
      <c r="P97" s="512"/>
      <c r="Q97" s="512"/>
      <c r="R97" s="512"/>
      <c r="S97" s="512"/>
      <c r="T97" s="512"/>
      <c r="U97" s="512"/>
      <c r="V97" s="512"/>
    </row>
    <row r="98" spans="1:24" s="429" customFormat="1">
      <c r="A98" s="512"/>
      <c r="B98" s="512"/>
      <c r="C98" s="512"/>
      <c r="D98" s="512"/>
      <c r="E98" s="512"/>
      <c r="F98" s="512"/>
      <c r="G98" s="512"/>
      <c r="H98" s="512"/>
      <c r="I98" s="512"/>
      <c r="J98" s="512"/>
      <c r="K98" s="512"/>
      <c r="L98" s="512"/>
      <c r="M98" s="512"/>
      <c r="N98" s="512"/>
      <c r="O98" s="512"/>
      <c r="P98" s="512"/>
      <c r="Q98" s="512"/>
      <c r="R98" s="512"/>
      <c r="S98" s="512"/>
      <c r="T98" s="512"/>
      <c r="U98" s="512"/>
      <c r="V98" s="512"/>
    </row>
    <row r="99" spans="1:24" s="429" customFormat="1" ht="14.25" customHeight="1">
      <c r="A99" s="512" t="s">
        <v>73</v>
      </c>
      <c r="B99" s="512"/>
      <c r="C99" s="512"/>
      <c r="D99" s="512"/>
      <c r="E99" s="512"/>
      <c r="F99" s="512"/>
      <c r="G99" s="512"/>
      <c r="H99" s="512"/>
      <c r="I99" s="512"/>
      <c r="J99" s="512"/>
      <c r="K99" s="512"/>
      <c r="L99" s="512"/>
      <c r="M99" s="512"/>
      <c r="N99" s="512"/>
      <c r="O99" s="512"/>
      <c r="P99" s="512"/>
      <c r="Q99" s="512"/>
      <c r="R99" s="512"/>
      <c r="S99" s="512"/>
      <c r="T99" s="512"/>
      <c r="U99" s="512"/>
      <c r="V99" s="512"/>
    </row>
    <row r="100" spans="1:24" s="429" customFormat="1" ht="14.25" customHeight="1">
      <c r="A100" s="514" t="s">
        <v>74</v>
      </c>
      <c r="B100" s="514"/>
      <c r="C100" s="514"/>
      <c r="D100" s="514"/>
      <c r="E100" s="514"/>
      <c r="F100" s="514" t="s">
        <v>124</v>
      </c>
      <c r="G100" s="514" t="s">
        <v>75</v>
      </c>
      <c r="H100" s="514" t="s">
        <v>76</v>
      </c>
      <c r="I100" s="514" t="s">
        <v>77</v>
      </c>
      <c r="J100" s="514"/>
      <c r="K100" s="514"/>
      <c r="L100" s="514"/>
      <c r="M100" s="514"/>
      <c r="N100" s="514"/>
      <c r="O100" s="401" t="s">
        <v>78</v>
      </c>
      <c r="P100" s="514" t="s">
        <v>79</v>
      </c>
      <c r="Q100" s="514"/>
      <c r="R100" s="514"/>
      <c r="S100" s="514" t="s">
        <v>80</v>
      </c>
      <c r="T100" s="514"/>
      <c r="U100" s="514"/>
      <c r="V100" s="514"/>
      <c r="W100" s="514"/>
      <c r="X100" s="514"/>
    </row>
    <row r="101" spans="1:24" s="429" customFormat="1" ht="24">
      <c r="A101" s="401" t="s">
        <v>97</v>
      </c>
      <c r="B101" s="401" t="s">
        <v>99</v>
      </c>
      <c r="C101" s="401" t="s">
        <v>163</v>
      </c>
      <c r="D101" s="401" t="s">
        <v>6</v>
      </c>
      <c r="E101" s="401" t="s">
        <v>5</v>
      </c>
      <c r="F101" s="514"/>
      <c r="G101" s="514"/>
      <c r="H101" s="514"/>
      <c r="I101" s="401" t="s">
        <v>81</v>
      </c>
      <c r="J101" s="401" t="s">
        <v>82</v>
      </c>
      <c r="K101" s="401" t="s">
        <v>83</v>
      </c>
      <c r="L101" s="401" t="s">
        <v>84</v>
      </c>
      <c r="M101" s="401" t="s">
        <v>85</v>
      </c>
      <c r="N101" s="401" t="s">
        <v>86</v>
      </c>
      <c r="O101" s="401" t="s">
        <v>100</v>
      </c>
      <c r="P101" s="401" t="s">
        <v>101</v>
      </c>
      <c r="Q101" s="401" t="s">
        <v>102</v>
      </c>
      <c r="R101" s="401" t="s">
        <v>89</v>
      </c>
      <c r="S101" s="401" t="s">
        <v>101</v>
      </c>
      <c r="T101" s="401" t="s">
        <v>103</v>
      </c>
      <c r="U101" s="401" t="s">
        <v>102</v>
      </c>
      <c r="V101" s="401" t="s">
        <v>104</v>
      </c>
      <c r="W101" s="401" t="s">
        <v>89</v>
      </c>
      <c r="X101" s="401" t="s">
        <v>162</v>
      </c>
    </row>
    <row r="102" spans="1:24" s="429" customFormat="1">
      <c r="B102" s="401"/>
      <c r="C102" s="401"/>
      <c r="D102" s="431">
        <v>42188</v>
      </c>
      <c r="E102" s="431">
        <v>42216</v>
      </c>
      <c r="F102" s="401" t="s">
        <v>114</v>
      </c>
      <c r="G102" s="432">
        <v>1</v>
      </c>
      <c r="H102" s="432">
        <v>1</v>
      </c>
      <c r="I102" s="432">
        <v>0</v>
      </c>
      <c r="J102" s="432">
        <v>1</v>
      </c>
      <c r="K102" s="432">
        <v>1</v>
      </c>
      <c r="L102" s="432">
        <v>0</v>
      </c>
      <c r="M102" s="432">
        <v>0</v>
      </c>
      <c r="N102" s="432">
        <v>0</v>
      </c>
      <c r="O102" s="432">
        <v>0</v>
      </c>
      <c r="P102" s="432">
        <v>1</v>
      </c>
      <c r="Q102" s="432"/>
      <c r="R102" s="433">
        <v>247745.96</v>
      </c>
      <c r="S102" s="433"/>
      <c r="T102" s="433"/>
      <c r="U102" s="432">
        <v>0</v>
      </c>
      <c r="V102" s="432">
        <v>0</v>
      </c>
      <c r="W102" s="432">
        <v>0</v>
      </c>
      <c r="X102" s="432">
        <v>0</v>
      </c>
    </row>
    <row r="103" spans="1:24" s="429" customFormat="1">
      <c r="B103" s="401"/>
      <c r="C103" s="401"/>
      <c r="D103" s="431">
        <v>42188</v>
      </c>
      <c r="E103" s="431">
        <v>42216</v>
      </c>
      <c r="F103" s="401" t="s">
        <v>114</v>
      </c>
      <c r="G103" s="432">
        <v>55</v>
      </c>
      <c r="H103" s="432">
        <v>55</v>
      </c>
      <c r="I103" s="432">
        <v>5</v>
      </c>
      <c r="J103" s="432">
        <v>1</v>
      </c>
      <c r="K103" s="432">
        <v>55</v>
      </c>
      <c r="L103" s="432">
        <v>0</v>
      </c>
      <c r="M103" s="432">
        <v>0</v>
      </c>
      <c r="N103" s="432">
        <v>0</v>
      </c>
      <c r="O103" s="432">
        <v>9.09</v>
      </c>
      <c r="P103" s="432">
        <v>55</v>
      </c>
      <c r="Q103" s="432"/>
      <c r="R103" s="433">
        <v>907011.83</v>
      </c>
      <c r="S103" s="433"/>
      <c r="T103" s="433"/>
      <c r="U103" s="432">
        <v>13</v>
      </c>
      <c r="V103" s="432">
        <v>23.63</v>
      </c>
      <c r="W103" s="433">
        <v>152003.85</v>
      </c>
      <c r="X103" s="432">
        <v>16.75</v>
      </c>
    </row>
    <row r="104" spans="1:24" s="429" customFormat="1">
      <c r="B104" s="401"/>
      <c r="C104" s="401"/>
      <c r="D104" s="431">
        <v>42191</v>
      </c>
      <c r="E104" s="431">
        <v>42216</v>
      </c>
      <c r="F104" s="401" t="s">
        <v>114</v>
      </c>
      <c r="G104" s="432">
        <v>112</v>
      </c>
      <c r="H104" s="432">
        <v>108</v>
      </c>
      <c r="I104" s="432">
        <v>10</v>
      </c>
      <c r="J104" s="432">
        <v>3</v>
      </c>
      <c r="K104" s="432">
        <v>94</v>
      </c>
      <c r="L104" s="432">
        <v>0</v>
      </c>
      <c r="M104" s="432">
        <v>0</v>
      </c>
      <c r="N104" s="432">
        <v>4</v>
      </c>
      <c r="O104" s="432">
        <v>9.25</v>
      </c>
      <c r="P104" s="432">
        <v>112</v>
      </c>
      <c r="Q104" s="432"/>
      <c r="R104" s="433">
        <v>3647670.33</v>
      </c>
      <c r="S104" s="433"/>
      <c r="T104" s="433"/>
      <c r="U104" s="432">
        <v>16</v>
      </c>
      <c r="V104" s="432">
        <v>14.28</v>
      </c>
      <c r="W104" s="433">
        <v>1054750.3999999999</v>
      </c>
      <c r="X104" s="432">
        <v>28.91</v>
      </c>
    </row>
    <row r="105" spans="1:24" s="429" customFormat="1">
      <c r="B105" s="401"/>
      <c r="C105" s="401"/>
      <c r="D105" s="431">
        <v>42201</v>
      </c>
      <c r="E105" s="431">
        <v>42216</v>
      </c>
      <c r="F105" s="401" t="s">
        <v>114</v>
      </c>
      <c r="G105" s="432">
        <v>2</v>
      </c>
      <c r="H105" s="432">
        <v>2</v>
      </c>
      <c r="I105" s="432">
        <v>0</v>
      </c>
      <c r="J105" s="432">
        <v>0</v>
      </c>
      <c r="K105" s="432">
        <v>2</v>
      </c>
      <c r="L105" s="432">
        <v>0</v>
      </c>
      <c r="M105" s="432">
        <v>0</v>
      </c>
      <c r="N105" s="432">
        <v>0</v>
      </c>
      <c r="O105" s="432">
        <v>0</v>
      </c>
      <c r="P105" s="432">
        <v>2</v>
      </c>
      <c r="Q105" s="432"/>
      <c r="R105" s="433">
        <v>59526.39</v>
      </c>
      <c r="S105" s="433"/>
      <c r="T105" s="433"/>
      <c r="U105" s="432">
        <v>0</v>
      </c>
      <c r="V105" s="432">
        <v>0</v>
      </c>
      <c r="W105" s="432">
        <v>0</v>
      </c>
      <c r="X105" s="432">
        <v>0</v>
      </c>
    </row>
    <row r="106" spans="1:24" s="429" customFormat="1">
      <c r="A106" s="512" t="s">
        <v>92</v>
      </c>
      <c r="B106" s="512"/>
      <c r="C106" s="512"/>
      <c r="D106" s="512"/>
      <c r="E106" s="18"/>
      <c r="F106" s="18"/>
      <c r="G106" s="432">
        <v>170</v>
      </c>
      <c r="H106" s="432">
        <v>166</v>
      </c>
      <c r="I106" s="432">
        <v>15</v>
      </c>
      <c r="J106" s="432">
        <v>5</v>
      </c>
      <c r="K106" s="432">
        <v>152</v>
      </c>
      <c r="L106" s="432">
        <v>0</v>
      </c>
      <c r="M106" s="432">
        <v>0</v>
      </c>
      <c r="N106" s="432">
        <v>4</v>
      </c>
      <c r="O106" s="432">
        <v>9.0299999999999994</v>
      </c>
      <c r="P106" s="432">
        <v>170</v>
      </c>
      <c r="Q106" s="432"/>
      <c r="R106" s="433">
        <v>4861954.51</v>
      </c>
      <c r="S106" s="433"/>
      <c r="T106" s="433"/>
      <c r="U106" s="432">
        <v>29</v>
      </c>
      <c r="V106" s="432">
        <v>17.05</v>
      </c>
      <c r="W106" s="433">
        <v>1206754.25</v>
      </c>
      <c r="X106" s="432">
        <v>24.82</v>
      </c>
    </row>
    <row r="107" spans="1:24" s="429" customFormat="1">
      <c r="A107" s="512" t="s">
        <v>95</v>
      </c>
      <c r="B107" s="512"/>
      <c r="C107" s="512"/>
      <c r="D107" s="512"/>
      <c r="E107" s="18"/>
      <c r="F107" s="18"/>
      <c r="G107" s="432">
        <v>170</v>
      </c>
      <c r="H107" s="432">
        <v>166</v>
      </c>
      <c r="I107" s="432">
        <v>15</v>
      </c>
      <c r="J107" s="432">
        <v>5</v>
      </c>
      <c r="K107" s="432">
        <v>152</v>
      </c>
      <c r="L107" s="432">
        <v>0</v>
      </c>
      <c r="M107" s="432">
        <v>0</v>
      </c>
      <c r="N107" s="432">
        <v>4</v>
      </c>
      <c r="O107" s="432">
        <v>9.0299999999999994</v>
      </c>
      <c r="P107" s="432">
        <v>170</v>
      </c>
      <c r="Q107" s="432"/>
      <c r="R107" s="433">
        <v>4861954.51</v>
      </c>
      <c r="S107" s="433"/>
      <c r="T107" s="433"/>
      <c r="U107" s="432">
        <v>29</v>
      </c>
      <c r="V107" s="432">
        <v>17.05</v>
      </c>
      <c r="W107" s="433">
        <v>1206754.25</v>
      </c>
      <c r="X107" s="432">
        <v>24.82</v>
      </c>
    </row>
    <row r="108" spans="1:24" s="429" customFormat="1">
      <c r="A108" s="512"/>
      <c r="B108" s="512"/>
      <c r="C108" s="512"/>
      <c r="D108" s="512"/>
      <c r="E108" s="512"/>
      <c r="F108" s="512"/>
      <c r="G108" s="512"/>
      <c r="H108" s="512"/>
      <c r="I108" s="512"/>
      <c r="J108" s="512"/>
      <c r="K108" s="512"/>
      <c r="L108" s="512"/>
      <c r="M108" s="512"/>
      <c r="N108" s="512"/>
      <c r="O108" s="512"/>
      <c r="P108" s="512"/>
      <c r="Q108" s="512"/>
      <c r="R108" s="512"/>
      <c r="S108" s="512"/>
      <c r="T108" s="512"/>
      <c r="U108" s="512"/>
      <c r="V108" s="512"/>
    </row>
    <row r="109" spans="1:24" s="429" customFormat="1" ht="14.25" customHeight="1">
      <c r="A109" s="512" t="s">
        <v>96</v>
      </c>
      <c r="B109" s="512"/>
      <c r="C109" s="512"/>
      <c r="D109" s="512"/>
      <c r="E109" s="512"/>
      <c r="F109" s="512"/>
      <c r="G109" s="512"/>
      <c r="H109" s="512"/>
      <c r="I109" s="512"/>
      <c r="J109" s="512"/>
      <c r="K109" s="512"/>
      <c r="L109" s="512"/>
      <c r="M109" s="512"/>
      <c r="N109" s="512"/>
      <c r="O109" s="512"/>
      <c r="P109" s="512"/>
      <c r="Q109" s="512"/>
      <c r="R109" s="512"/>
      <c r="S109" s="512"/>
      <c r="T109" s="512"/>
      <c r="U109" s="512"/>
      <c r="V109" s="512"/>
    </row>
    <row r="110" spans="1:24" s="429" customFormat="1">
      <c r="A110" s="512"/>
      <c r="B110" s="512"/>
      <c r="C110" s="512"/>
      <c r="D110" s="512"/>
      <c r="E110" s="512"/>
      <c r="F110" s="512"/>
      <c r="G110" s="512"/>
      <c r="H110" s="512"/>
      <c r="I110" s="512"/>
      <c r="J110" s="512"/>
      <c r="K110" s="512"/>
      <c r="L110" s="512"/>
      <c r="M110" s="512"/>
      <c r="N110" s="512"/>
      <c r="O110" s="512"/>
      <c r="P110" s="512"/>
      <c r="Q110" s="512"/>
      <c r="R110" s="512"/>
      <c r="S110" s="512"/>
      <c r="T110" s="512"/>
      <c r="U110" s="512"/>
      <c r="V110" s="512"/>
    </row>
    <row r="111" spans="1:24" s="429" customFormat="1" ht="14.25" customHeight="1">
      <c r="A111" s="512" t="s">
        <v>73</v>
      </c>
      <c r="B111" s="512"/>
      <c r="C111" s="512"/>
      <c r="D111" s="512"/>
      <c r="E111" s="512"/>
      <c r="F111" s="512"/>
      <c r="G111" s="512"/>
      <c r="H111" s="512"/>
      <c r="I111" s="512"/>
      <c r="J111" s="512"/>
      <c r="K111" s="512"/>
      <c r="L111" s="512"/>
      <c r="M111" s="512"/>
      <c r="N111" s="512"/>
      <c r="O111" s="512"/>
      <c r="P111" s="512"/>
      <c r="Q111" s="512"/>
      <c r="R111" s="512"/>
      <c r="S111" s="512"/>
      <c r="T111" s="512"/>
      <c r="U111" s="512"/>
      <c r="V111" s="512"/>
    </row>
    <row r="112" spans="1:24" s="429" customFormat="1" ht="14.25" customHeight="1">
      <c r="A112" s="514" t="s">
        <v>74</v>
      </c>
      <c r="B112" s="514"/>
      <c r="C112" s="514"/>
      <c r="D112" s="514"/>
      <c r="E112" s="514"/>
      <c r="F112" s="514" t="s">
        <v>124</v>
      </c>
      <c r="G112" s="514" t="s">
        <v>75</v>
      </c>
      <c r="H112" s="514" t="s">
        <v>76</v>
      </c>
      <c r="I112" s="514" t="s">
        <v>77</v>
      </c>
      <c r="J112" s="514"/>
      <c r="K112" s="514"/>
      <c r="L112" s="514"/>
      <c r="M112" s="514"/>
      <c r="N112" s="514"/>
      <c r="O112" s="401" t="s">
        <v>78</v>
      </c>
      <c r="P112" s="514" t="s">
        <v>79</v>
      </c>
      <c r="Q112" s="514"/>
      <c r="R112" s="514"/>
      <c r="S112" s="514" t="s">
        <v>80</v>
      </c>
      <c r="T112" s="514"/>
      <c r="U112" s="514"/>
      <c r="V112" s="514"/>
      <c r="W112" s="514"/>
      <c r="X112" s="514"/>
    </row>
    <row r="113" spans="1:24" s="429" customFormat="1" ht="24">
      <c r="A113" s="401" t="s">
        <v>97</v>
      </c>
      <c r="B113" s="401" t="s">
        <v>99</v>
      </c>
      <c r="C113" s="401" t="s">
        <v>163</v>
      </c>
      <c r="D113" s="401" t="s">
        <v>6</v>
      </c>
      <c r="E113" s="401" t="s">
        <v>5</v>
      </c>
      <c r="F113" s="514"/>
      <c r="G113" s="514"/>
      <c r="H113" s="514"/>
      <c r="I113" s="401" t="s">
        <v>81</v>
      </c>
      <c r="J113" s="401" t="s">
        <v>82</v>
      </c>
      <c r="K113" s="401" t="s">
        <v>83</v>
      </c>
      <c r="L113" s="401" t="s">
        <v>84</v>
      </c>
      <c r="M113" s="401" t="s">
        <v>85</v>
      </c>
      <c r="N113" s="401" t="s">
        <v>86</v>
      </c>
      <c r="O113" s="401" t="s">
        <v>100</v>
      </c>
      <c r="P113" s="401" t="s">
        <v>101</v>
      </c>
      <c r="Q113" s="401" t="s">
        <v>102</v>
      </c>
      <c r="R113" s="401" t="s">
        <v>89</v>
      </c>
      <c r="S113" s="401" t="s">
        <v>101</v>
      </c>
      <c r="T113" s="401" t="s">
        <v>103</v>
      </c>
      <c r="U113" s="401" t="s">
        <v>102</v>
      </c>
      <c r="V113" s="401" t="s">
        <v>104</v>
      </c>
      <c r="W113" s="401" t="s">
        <v>89</v>
      </c>
      <c r="X113" s="401" t="s">
        <v>162</v>
      </c>
    </row>
    <row r="114" spans="1:24" s="429" customFormat="1">
      <c r="B114" s="401"/>
      <c r="C114" s="401"/>
      <c r="D114" s="431">
        <v>42188</v>
      </c>
      <c r="E114" s="431">
        <v>42216</v>
      </c>
      <c r="F114" s="401" t="s">
        <v>114</v>
      </c>
      <c r="G114" s="432">
        <v>4</v>
      </c>
      <c r="H114" s="432">
        <v>2</v>
      </c>
      <c r="I114" s="432">
        <v>2</v>
      </c>
      <c r="J114" s="432">
        <v>0</v>
      </c>
      <c r="K114" s="432">
        <v>0</v>
      </c>
      <c r="L114" s="432">
        <v>0</v>
      </c>
      <c r="M114" s="432">
        <v>0</v>
      </c>
      <c r="N114" s="432">
        <v>2</v>
      </c>
      <c r="O114" s="432">
        <v>100</v>
      </c>
      <c r="P114" s="432">
        <v>4</v>
      </c>
      <c r="Q114" s="432"/>
      <c r="R114" s="433">
        <v>78467.820000000007</v>
      </c>
      <c r="S114" s="433"/>
      <c r="T114" s="433"/>
      <c r="U114" s="432">
        <v>2</v>
      </c>
      <c r="V114" s="432">
        <v>50</v>
      </c>
      <c r="W114" s="433">
        <v>34004.129999999997</v>
      </c>
      <c r="X114" s="432">
        <v>43.33</v>
      </c>
    </row>
    <row r="115" spans="1:24" s="429" customFormat="1">
      <c r="B115" s="401"/>
      <c r="C115" s="401"/>
      <c r="D115" s="431">
        <v>42188</v>
      </c>
      <c r="E115" s="431">
        <v>42216</v>
      </c>
      <c r="F115" s="401" t="s">
        <v>114</v>
      </c>
      <c r="G115" s="432">
        <v>78</v>
      </c>
      <c r="H115" s="432">
        <v>54</v>
      </c>
      <c r="I115" s="432">
        <v>8</v>
      </c>
      <c r="J115" s="432">
        <v>9</v>
      </c>
      <c r="K115" s="432">
        <v>58</v>
      </c>
      <c r="L115" s="432">
        <v>0</v>
      </c>
      <c r="M115" s="432">
        <v>0</v>
      </c>
      <c r="N115" s="432">
        <v>24</v>
      </c>
      <c r="O115" s="432">
        <v>14.81</v>
      </c>
      <c r="P115" s="432">
        <v>78</v>
      </c>
      <c r="Q115" s="432"/>
      <c r="R115" s="433">
        <v>4545805.7699999996</v>
      </c>
      <c r="S115" s="433"/>
      <c r="T115" s="433"/>
      <c r="U115" s="432">
        <v>25</v>
      </c>
      <c r="V115" s="432">
        <v>32.049999999999997</v>
      </c>
      <c r="W115" s="433">
        <v>1026542.89</v>
      </c>
      <c r="X115" s="432">
        <v>22.58</v>
      </c>
    </row>
    <row r="116" spans="1:24" s="429" customFormat="1">
      <c r="B116" s="401"/>
      <c r="C116" s="401"/>
      <c r="D116" s="431">
        <v>42188</v>
      </c>
      <c r="E116" s="431">
        <v>42216</v>
      </c>
      <c r="F116" s="401" t="s">
        <v>115</v>
      </c>
      <c r="G116" s="432">
        <v>1</v>
      </c>
      <c r="H116" s="432">
        <v>0</v>
      </c>
      <c r="I116" s="432">
        <v>0</v>
      </c>
      <c r="J116" s="432">
        <v>0</v>
      </c>
      <c r="K116" s="432">
        <v>0</v>
      </c>
      <c r="L116" s="432">
        <v>0</v>
      </c>
      <c r="M116" s="432">
        <v>0</v>
      </c>
      <c r="N116" s="432">
        <v>1</v>
      </c>
      <c r="O116" s="432">
        <v>0</v>
      </c>
      <c r="P116" s="432">
        <v>1</v>
      </c>
      <c r="Q116" s="432"/>
      <c r="R116" s="433">
        <v>26751.06</v>
      </c>
      <c r="S116" s="433"/>
      <c r="T116" s="433"/>
      <c r="U116" s="432">
        <v>0</v>
      </c>
      <c r="V116" s="432">
        <v>0</v>
      </c>
      <c r="W116" s="432">
        <v>0</v>
      </c>
      <c r="X116" s="432">
        <v>0</v>
      </c>
    </row>
    <row r="117" spans="1:24" s="429" customFormat="1">
      <c r="B117" s="401"/>
      <c r="C117" s="401"/>
      <c r="D117" s="431">
        <v>42191</v>
      </c>
      <c r="E117" s="431">
        <v>42216</v>
      </c>
      <c r="F117" s="401" t="s">
        <v>114</v>
      </c>
      <c r="G117" s="432">
        <v>118</v>
      </c>
      <c r="H117" s="432">
        <v>73</v>
      </c>
      <c r="I117" s="432">
        <v>54</v>
      </c>
      <c r="J117" s="432">
        <v>6</v>
      </c>
      <c r="K117" s="432">
        <v>21</v>
      </c>
      <c r="L117" s="432">
        <v>0</v>
      </c>
      <c r="M117" s="432">
        <v>0</v>
      </c>
      <c r="N117" s="432">
        <v>45</v>
      </c>
      <c r="O117" s="432">
        <v>73.97</v>
      </c>
      <c r="P117" s="432">
        <v>118</v>
      </c>
      <c r="Q117" s="432"/>
      <c r="R117" s="433">
        <v>8338983.71</v>
      </c>
      <c r="S117" s="433"/>
      <c r="T117" s="433"/>
      <c r="U117" s="432">
        <v>61</v>
      </c>
      <c r="V117" s="432">
        <v>51.69</v>
      </c>
      <c r="W117" s="433">
        <v>5493849.5599999996</v>
      </c>
      <c r="X117" s="432">
        <v>65.88</v>
      </c>
    </row>
    <row r="118" spans="1:24" s="429" customFormat="1">
      <c r="B118" s="401"/>
      <c r="C118" s="401"/>
      <c r="D118" s="431">
        <v>42194</v>
      </c>
      <c r="E118" s="431">
        <v>42216</v>
      </c>
      <c r="F118" s="401" t="s">
        <v>114</v>
      </c>
      <c r="G118" s="432">
        <v>4</v>
      </c>
      <c r="H118" s="432">
        <v>3</v>
      </c>
      <c r="I118" s="432">
        <v>2</v>
      </c>
      <c r="J118" s="432">
        <v>1</v>
      </c>
      <c r="K118" s="432">
        <v>2</v>
      </c>
      <c r="L118" s="432">
        <v>0</v>
      </c>
      <c r="M118" s="432">
        <v>0</v>
      </c>
      <c r="N118" s="432">
        <v>1</v>
      </c>
      <c r="O118" s="432">
        <v>66.66</v>
      </c>
      <c r="P118" s="432">
        <v>4</v>
      </c>
      <c r="Q118" s="432"/>
      <c r="R118" s="433">
        <v>453501.91</v>
      </c>
      <c r="S118" s="433"/>
      <c r="T118" s="433"/>
      <c r="U118" s="432">
        <v>2</v>
      </c>
      <c r="V118" s="432">
        <v>50</v>
      </c>
      <c r="W118" s="433">
        <v>343556.15</v>
      </c>
      <c r="X118" s="432">
        <v>75.75</v>
      </c>
    </row>
    <row r="119" spans="1:24" s="429" customFormat="1">
      <c r="B119" s="401"/>
      <c r="C119" s="401"/>
      <c r="D119" s="431">
        <v>42198</v>
      </c>
      <c r="E119" s="431">
        <v>42216</v>
      </c>
      <c r="F119" s="401" t="s">
        <v>114</v>
      </c>
      <c r="G119" s="432">
        <v>3</v>
      </c>
      <c r="H119" s="432">
        <v>2</v>
      </c>
      <c r="I119" s="432">
        <v>1</v>
      </c>
      <c r="J119" s="432">
        <v>1</v>
      </c>
      <c r="K119" s="432">
        <v>1</v>
      </c>
      <c r="L119" s="432">
        <v>0</v>
      </c>
      <c r="M119" s="432">
        <v>0</v>
      </c>
      <c r="N119" s="432">
        <v>1</v>
      </c>
      <c r="O119" s="432">
        <v>50</v>
      </c>
      <c r="P119" s="432">
        <v>3</v>
      </c>
      <c r="Q119" s="432"/>
      <c r="R119" s="433">
        <v>292254.21999999997</v>
      </c>
      <c r="S119" s="433"/>
      <c r="T119" s="433"/>
      <c r="U119" s="432">
        <v>2</v>
      </c>
      <c r="V119" s="432">
        <v>66.66</v>
      </c>
      <c r="W119" s="433">
        <v>142293.43</v>
      </c>
      <c r="X119" s="432">
        <v>48.68</v>
      </c>
    </row>
    <row r="120" spans="1:24" s="429" customFormat="1">
      <c r="B120" s="401"/>
      <c r="C120" s="401"/>
      <c r="D120" s="431">
        <v>42201</v>
      </c>
      <c r="E120" s="431">
        <v>42216</v>
      </c>
      <c r="F120" s="401" t="s">
        <v>114</v>
      </c>
      <c r="G120" s="432">
        <v>56</v>
      </c>
      <c r="H120" s="432">
        <v>3</v>
      </c>
      <c r="I120" s="432">
        <v>3</v>
      </c>
      <c r="J120" s="432">
        <v>0</v>
      </c>
      <c r="K120" s="432">
        <v>0</v>
      </c>
      <c r="L120" s="432">
        <v>0</v>
      </c>
      <c r="M120" s="432">
        <v>0</v>
      </c>
      <c r="N120" s="432">
        <v>53</v>
      </c>
      <c r="O120" s="432">
        <v>100</v>
      </c>
      <c r="P120" s="432">
        <v>56</v>
      </c>
      <c r="Q120" s="432"/>
      <c r="R120" s="433">
        <v>1678541.74</v>
      </c>
      <c r="S120" s="433"/>
      <c r="T120" s="433"/>
      <c r="U120" s="432">
        <v>4</v>
      </c>
      <c r="V120" s="432">
        <v>7.14</v>
      </c>
      <c r="W120" s="433">
        <v>81494.86</v>
      </c>
      <c r="X120" s="432">
        <v>4.8499999999999996</v>
      </c>
    </row>
    <row r="121" spans="1:24" s="429" customFormat="1">
      <c r="B121" s="401"/>
      <c r="C121" s="401"/>
      <c r="D121" s="431">
        <v>42201</v>
      </c>
      <c r="E121" s="431">
        <v>42216</v>
      </c>
      <c r="F121" s="401" t="s">
        <v>117</v>
      </c>
      <c r="G121" s="432">
        <v>4</v>
      </c>
      <c r="H121" s="432">
        <v>0</v>
      </c>
      <c r="I121" s="432">
        <v>0</v>
      </c>
      <c r="J121" s="432">
        <v>0</v>
      </c>
      <c r="K121" s="432">
        <v>0</v>
      </c>
      <c r="L121" s="432">
        <v>0</v>
      </c>
      <c r="M121" s="432">
        <v>0</v>
      </c>
      <c r="N121" s="432">
        <v>4</v>
      </c>
      <c r="O121" s="432">
        <v>0</v>
      </c>
      <c r="P121" s="432">
        <v>4</v>
      </c>
      <c r="Q121" s="432"/>
      <c r="R121" s="433">
        <v>113558.06</v>
      </c>
      <c r="S121" s="433"/>
      <c r="T121" s="433"/>
      <c r="U121" s="432">
        <v>0</v>
      </c>
      <c r="V121" s="432">
        <v>0</v>
      </c>
      <c r="W121" s="432">
        <v>0</v>
      </c>
      <c r="X121" s="432">
        <v>0</v>
      </c>
    </row>
    <row r="122" spans="1:24" s="429" customFormat="1">
      <c r="B122" s="401"/>
      <c r="C122" s="401"/>
      <c r="D122" s="431">
        <v>42205</v>
      </c>
      <c r="E122" s="431">
        <v>42216</v>
      </c>
      <c r="F122" s="401" t="s">
        <v>114</v>
      </c>
      <c r="G122" s="432">
        <v>17</v>
      </c>
      <c r="H122" s="432">
        <v>0</v>
      </c>
      <c r="I122" s="432">
        <v>0</v>
      </c>
      <c r="J122" s="432">
        <v>0</v>
      </c>
      <c r="K122" s="432">
        <v>0</v>
      </c>
      <c r="L122" s="432">
        <v>0</v>
      </c>
      <c r="M122" s="432">
        <v>0</v>
      </c>
      <c r="N122" s="432">
        <v>17</v>
      </c>
      <c r="O122" s="432">
        <v>0</v>
      </c>
      <c r="P122" s="432">
        <v>17</v>
      </c>
      <c r="Q122" s="432"/>
      <c r="R122" s="433">
        <v>269443.48</v>
      </c>
      <c r="S122" s="433"/>
      <c r="T122" s="433"/>
      <c r="U122" s="432">
        <v>0</v>
      </c>
      <c r="V122" s="432">
        <v>0</v>
      </c>
      <c r="W122" s="432">
        <v>0</v>
      </c>
      <c r="X122" s="432">
        <v>0</v>
      </c>
    </row>
    <row r="123" spans="1:24" s="429" customFormat="1">
      <c r="A123" s="512" t="s">
        <v>92</v>
      </c>
      <c r="B123" s="512"/>
      <c r="C123" s="512"/>
      <c r="D123" s="512"/>
      <c r="E123" s="18"/>
      <c r="F123" s="18"/>
      <c r="G123" s="432">
        <v>285</v>
      </c>
      <c r="H123" s="432">
        <v>137</v>
      </c>
      <c r="I123" s="432">
        <v>70</v>
      </c>
      <c r="J123" s="432">
        <v>17</v>
      </c>
      <c r="K123" s="432">
        <v>82</v>
      </c>
      <c r="L123" s="432">
        <v>0</v>
      </c>
      <c r="M123" s="432">
        <v>0</v>
      </c>
      <c r="N123" s="432">
        <v>148</v>
      </c>
      <c r="O123" s="432">
        <v>51.09</v>
      </c>
      <c r="P123" s="432">
        <v>285</v>
      </c>
      <c r="Q123" s="432"/>
      <c r="R123" s="433">
        <v>15797307.77</v>
      </c>
      <c r="S123" s="433"/>
      <c r="T123" s="433"/>
      <c r="U123" s="432">
        <v>96</v>
      </c>
      <c r="V123" s="432">
        <v>33.68</v>
      </c>
      <c r="W123" s="433">
        <v>7121741.0199999996</v>
      </c>
      <c r="X123" s="432">
        <v>45.08</v>
      </c>
    </row>
    <row r="124" spans="1:24" s="429" customFormat="1">
      <c r="A124" s="512" t="s">
        <v>108</v>
      </c>
      <c r="B124" s="512"/>
      <c r="C124" s="512"/>
      <c r="D124" s="512"/>
      <c r="E124" s="18"/>
      <c r="F124" s="18"/>
      <c r="G124" s="432">
        <v>285</v>
      </c>
      <c r="H124" s="432">
        <v>137</v>
      </c>
      <c r="I124" s="432">
        <v>70</v>
      </c>
      <c r="J124" s="432">
        <v>17</v>
      </c>
      <c r="K124" s="432">
        <v>82</v>
      </c>
      <c r="L124" s="432">
        <v>0</v>
      </c>
      <c r="M124" s="432">
        <v>0</v>
      </c>
      <c r="N124" s="432">
        <v>148</v>
      </c>
      <c r="O124" s="432">
        <v>51.09</v>
      </c>
      <c r="P124" s="432">
        <v>285</v>
      </c>
      <c r="Q124" s="432"/>
      <c r="R124" s="433">
        <v>15797307.77</v>
      </c>
      <c r="S124" s="433"/>
      <c r="T124" s="433"/>
      <c r="U124" s="432">
        <v>96</v>
      </c>
      <c r="V124" s="432">
        <v>33.68</v>
      </c>
      <c r="W124" s="433">
        <v>7121741.0199999996</v>
      </c>
      <c r="X124" s="432">
        <v>45.08</v>
      </c>
    </row>
    <row r="125" spans="1:24" s="429" customFormat="1">
      <c r="A125" s="512"/>
      <c r="B125" s="512"/>
      <c r="C125" s="512"/>
      <c r="D125" s="512"/>
      <c r="E125" s="512"/>
      <c r="F125" s="512"/>
      <c r="G125" s="512"/>
      <c r="H125" s="512"/>
      <c r="I125" s="512"/>
      <c r="J125" s="512"/>
      <c r="K125" s="512"/>
      <c r="L125" s="512"/>
      <c r="M125" s="512"/>
      <c r="N125" s="512"/>
      <c r="O125" s="512"/>
      <c r="P125" s="512"/>
      <c r="Q125" s="512"/>
      <c r="R125" s="512"/>
      <c r="S125" s="512"/>
      <c r="T125" s="512"/>
      <c r="U125" s="512"/>
      <c r="V125" s="512"/>
    </row>
    <row r="126" spans="1:24" s="429" customFormat="1" ht="14.25" customHeight="1">
      <c r="A126" s="512" t="s">
        <v>109</v>
      </c>
      <c r="B126" s="512"/>
      <c r="C126" s="512"/>
      <c r="D126" s="512"/>
      <c r="E126" s="512"/>
      <c r="F126" s="512"/>
      <c r="G126" s="512"/>
      <c r="H126" s="512"/>
      <c r="I126" s="512"/>
      <c r="J126" s="512"/>
      <c r="K126" s="512"/>
      <c r="L126" s="512"/>
      <c r="M126" s="512"/>
      <c r="N126" s="512"/>
      <c r="O126" s="512"/>
      <c r="P126" s="512"/>
      <c r="Q126" s="512"/>
      <c r="R126" s="512"/>
      <c r="S126" s="512"/>
      <c r="T126" s="512"/>
      <c r="U126" s="512"/>
      <c r="V126" s="512"/>
    </row>
    <row r="127" spans="1:24" s="429" customFormat="1">
      <c r="A127" s="512"/>
      <c r="B127" s="512"/>
      <c r="C127" s="512"/>
      <c r="D127" s="512"/>
      <c r="E127" s="512"/>
      <c r="F127" s="512"/>
      <c r="G127" s="512"/>
      <c r="H127" s="512"/>
      <c r="I127" s="512"/>
      <c r="J127" s="512"/>
      <c r="K127" s="512"/>
      <c r="L127" s="512"/>
      <c r="M127" s="512"/>
      <c r="N127" s="512"/>
      <c r="O127" s="512"/>
      <c r="P127" s="512"/>
      <c r="Q127" s="512"/>
      <c r="R127" s="512"/>
      <c r="S127" s="512"/>
      <c r="T127" s="512"/>
      <c r="U127" s="512"/>
      <c r="V127" s="512"/>
    </row>
    <row r="128" spans="1:24" s="429" customFormat="1" ht="14.25" customHeight="1">
      <c r="A128" s="512" t="s">
        <v>73</v>
      </c>
      <c r="B128" s="512"/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  <c r="P128" s="512"/>
      <c r="Q128" s="512"/>
      <c r="R128" s="512"/>
      <c r="S128" s="512"/>
      <c r="T128" s="512"/>
      <c r="U128" s="512"/>
      <c r="V128" s="512"/>
    </row>
    <row r="129" spans="1:24" s="429" customFormat="1" ht="14.25" customHeight="1">
      <c r="A129" s="514" t="s">
        <v>74</v>
      </c>
      <c r="B129" s="514"/>
      <c r="C129" s="514"/>
      <c r="D129" s="514"/>
      <c r="E129" s="514"/>
      <c r="F129" s="514" t="s">
        <v>124</v>
      </c>
      <c r="G129" s="514" t="s">
        <v>75</v>
      </c>
      <c r="H129" s="514" t="s">
        <v>76</v>
      </c>
      <c r="I129" s="514" t="s">
        <v>77</v>
      </c>
      <c r="J129" s="514"/>
      <c r="K129" s="514"/>
      <c r="L129" s="514"/>
      <c r="M129" s="514"/>
      <c r="N129" s="514"/>
      <c r="O129" s="401" t="s">
        <v>78</v>
      </c>
      <c r="P129" s="514" t="s">
        <v>79</v>
      </c>
      <c r="Q129" s="514"/>
      <c r="R129" s="514"/>
      <c r="S129" s="514" t="s">
        <v>80</v>
      </c>
      <c r="T129" s="514"/>
      <c r="U129" s="514"/>
      <c r="V129" s="514"/>
      <c r="W129" s="514"/>
      <c r="X129" s="514"/>
    </row>
    <row r="130" spans="1:24" s="429" customFormat="1" ht="24">
      <c r="A130" s="401" t="s">
        <v>97</v>
      </c>
      <c r="B130" s="401" t="s">
        <v>99</v>
      </c>
      <c r="C130" s="401" t="s">
        <v>163</v>
      </c>
      <c r="D130" s="401" t="s">
        <v>6</v>
      </c>
      <c r="E130" s="401" t="s">
        <v>5</v>
      </c>
      <c r="F130" s="514"/>
      <c r="G130" s="514"/>
      <c r="H130" s="514"/>
      <c r="I130" s="401" t="s">
        <v>81</v>
      </c>
      <c r="J130" s="401" t="s">
        <v>82</v>
      </c>
      <c r="K130" s="401" t="s">
        <v>83</v>
      </c>
      <c r="L130" s="401" t="s">
        <v>84</v>
      </c>
      <c r="M130" s="401" t="s">
        <v>85</v>
      </c>
      <c r="N130" s="401" t="s">
        <v>86</v>
      </c>
      <c r="O130" s="401" t="s">
        <v>100</v>
      </c>
      <c r="P130" s="401" t="s">
        <v>101</v>
      </c>
      <c r="Q130" s="401" t="s">
        <v>102</v>
      </c>
      <c r="R130" s="401" t="s">
        <v>89</v>
      </c>
      <c r="S130" s="401" t="s">
        <v>101</v>
      </c>
      <c r="T130" s="401" t="s">
        <v>103</v>
      </c>
      <c r="U130" s="401" t="s">
        <v>102</v>
      </c>
      <c r="V130" s="401" t="s">
        <v>104</v>
      </c>
      <c r="W130" s="401" t="s">
        <v>89</v>
      </c>
      <c r="X130" s="401" t="s">
        <v>162</v>
      </c>
    </row>
    <row r="131" spans="1:24" s="429" customFormat="1">
      <c r="B131" s="401"/>
      <c r="C131" s="401"/>
      <c r="D131" s="431">
        <v>42188</v>
      </c>
      <c r="E131" s="431">
        <v>42216</v>
      </c>
      <c r="F131" s="401" t="s">
        <v>114</v>
      </c>
      <c r="G131" s="432">
        <v>2</v>
      </c>
      <c r="H131" s="432">
        <v>2</v>
      </c>
      <c r="I131" s="432">
        <v>1</v>
      </c>
      <c r="J131" s="432">
        <v>0</v>
      </c>
      <c r="K131" s="432">
        <v>4</v>
      </c>
      <c r="L131" s="432">
        <v>0</v>
      </c>
      <c r="M131" s="432">
        <v>0</v>
      </c>
      <c r="N131" s="432">
        <v>0</v>
      </c>
      <c r="O131" s="432">
        <v>50</v>
      </c>
      <c r="P131" s="432">
        <v>2</v>
      </c>
      <c r="Q131" s="432"/>
      <c r="R131" s="433">
        <v>72327.350000000006</v>
      </c>
      <c r="S131" s="433"/>
      <c r="T131" s="433"/>
      <c r="U131" s="432">
        <v>1</v>
      </c>
      <c r="V131" s="432">
        <v>50</v>
      </c>
      <c r="W131" s="433">
        <v>13966.87</v>
      </c>
      <c r="X131" s="432">
        <v>19.309999999999999</v>
      </c>
    </row>
    <row r="132" spans="1:24" s="429" customFormat="1">
      <c r="B132" s="401"/>
      <c r="C132" s="401"/>
      <c r="D132" s="431">
        <v>42188</v>
      </c>
      <c r="E132" s="431">
        <v>42216</v>
      </c>
      <c r="F132" s="401" t="s">
        <v>114</v>
      </c>
      <c r="G132" s="432">
        <v>50</v>
      </c>
      <c r="H132" s="432">
        <v>47</v>
      </c>
      <c r="I132" s="432">
        <v>39</v>
      </c>
      <c r="J132" s="432">
        <v>1</v>
      </c>
      <c r="K132" s="432">
        <v>40</v>
      </c>
      <c r="L132" s="432">
        <v>0</v>
      </c>
      <c r="M132" s="432">
        <v>0</v>
      </c>
      <c r="N132" s="432">
        <v>3</v>
      </c>
      <c r="O132" s="432">
        <v>82.97</v>
      </c>
      <c r="P132" s="432">
        <v>50</v>
      </c>
      <c r="Q132" s="432"/>
      <c r="R132" s="433">
        <v>4150609.49</v>
      </c>
      <c r="S132" s="433"/>
      <c r="T132" s="433"/>
      <c r="U132" s="432">
        <v>42</v>
      </c>
      <c r="V132" s="432">
        <v>84</v>
      </c>
      <c r="W132" s="433">
        <v>3610265</v>
      </c>
      <c r="X132" s="432">
        <v>86.98</v>
      </c>
    </row>
    <row r="133" spans="1:24" s="429" customFormat="1">
      <c r="B133" s="401"/>
      <c r="C133" s="401"/>
      <c r="D133" s="431">
        <v>42191</v>
      </c>
      <c r="E133" s="431">
        <v>42216</v>
      </c>
      <c r="F133" s="401" t="s">
        <v>114</v>
      </c>
      <c r="G133" s="432">
        <v>50</v>
      </c>
      <c r="H133" s="432">
        <v>31</v>
      </c>
      <c r="I133" s="432">
        <v>15</v>
      </c>
      <c r="J133" s="432">
        <v>1</v>
      </c>
      <c r="K133" s="432">
        <v>22</v>
      </c>
      <c r="L133" s="432">
        <v>0</v>
      </c>
      <c r="M133" s="432">
        <v>0</v>
      </c>
      <c r="N133" s="432">
        <v>19</v>
      </c>
      <c r="O133" s="432">
        <v>48.38</v>
      </c>
      <c r="P133" s="432">
        <v>50</v>
      </c>
      <c r="Q133" s="432"/>
      <c r="R133" s="433">
        <v>1989605.54</v>
      </c>
      <c r="S133" s="433"/>
      <c r="T133" s="433"/>
      <c r="U133" s="432">
        <v>19</v>
      </c>
      <c r="V133" s="432">
        <v>38</v>
      </c>
      <c r="W133" s="433">
        <v>1220752.1000000001</v>
      </c>
      <c r="X133" s="432">
        <v>61.35</v>
      </c>
    </row>
    <row r="134" spans="1:24" s="429" customFormat="1">
      <c r="B134" s="401"/>
      <c r="C134" s="401"/>
      <c r="D134" s="431">
        <v>42191</v>
      </c>
      <c r="E134" s="431">
        <v>42216</v>
      </c>
      <c r="F134" s="401" t="s">
        <v>115</v>
      </c>
      <c r="G134" s="432">
        <v>1</v>
      </c>
      <c r="H134" s="432">
        <v>1</v>
      </c>
      <c r="I134" s="432">
        <v>0</v>
      </c>
      <c r="J134" s="432">
        <v>1</v>
      </c>
      <c r="K134" s="432">
        <v>1</v>
      </c>
      <c r="L134" s="432">
        <v>0</v>
      </c>
      <c r="M134" s="432">
        <v>0</v>
      </c>
      <c r="N134" s="432">
        <v>0</v>
      </c>
      <c r="O134" s="432">
        <v>0</v>
      </c>
      <c r="P134" s="432">
        <v>1</v>
      </c>
      <c r="Q134" s="432"/>
      <c r="R134" s="433">
        <v>32736.12</v>
      </c>
      <c r="S134" s="433"/>
      <c r="T134" s="433"/>
      <c r="U134" s="432">
        <v>0</v>
      </c>
      <c r="V134" s="432">
        <v>0</v>
      </c>
      <c r="W134" s="432">
        <v>0</v>
      </c>
      <c r="X134" s="432">
        <v>0</v>
      </c>
    </row>
    <row r="135" spans="1:24" s="429" customFormat="1">
      <c r="B135" s="401"/>
      <c r="C135" s="401"/>
      <c r="D135" s="431">
        <v>42194</v>
      </c>
      <c r="E135" s="431">
        <v>42216</v>
      </c>
      <c r="F135" s="401" t="s">
        <v>114</v>
      </c>
      <c r="G135" s="432">
        <v>9</v>
      </c>
      <c r="H135" s="432">
        <v>9</v>
      </c>
      <c r="I135" s="432">
        <v>6</v>
      </c>
      <c r="J135" s="432">
        <v>1</v>
      </c>
      <c r="K135" s="432">
        <v>9</v>
      </c>
      <c r="L135" s="432">
        <v>0</v>
      </c>
      <c r="M135" s="432">
        <v>0</v>
      </c>
      <c r="N135" s="432">
        <v>0</v>
      </c>
      <c r="O135" s="432">
        <v>66.66</v>
      </c>
      <c r="P135" s="432">
        <v>9</v>
      </c>
      <c r="Q135" s="432"/>
      <c r="R135" s="433">
        <v>333946.58</v>
      </c>
      <c r="S135" s="433"/>
      <c r="T135" s="433"/>
      <c r="U135" s="432">
        <v>8</v>
      </c>
      <c r="V135" s="432">
        <v>88.88</v>
      </c>
      <c r="W135" s="433">
        <v>246828.08</v>
      </c>
      <c r="X135" s="432">
        <v>73.91</v>
      </c>
    </row>
    <row r="136" spans="1:24" s="429" customFormat="1">
      <c r="B136" s="401"/>
      <c r="C136" s="401"/>
      <c r="D136" s="431">
        <v>42198</v>
      </c>
      <c r="E136" s="431">
        <v>42216</v>
      </c>
      <c r="F136" s="401" t="s">
        <v>114</v>
      </c>
      <c r="G136" s="432">
        <v>26</v>
      </c>
      <c r="H136" s="432">
        <v>14</v>
      </c>
      <c r="I136" s="432">
        <v>5</v>
      </c>
      <c r="J136" s="432">
        <v>0</v>
      </c>
      <c r="K136" s="432">
        <v>19</v>
      </c>
      <c r="L136" s="432">
        <v>0</v>
      </c>
      <c r="M136" s="432">
        <v>0</v>
      </c>
      <c r="N136" s="432">
        <v>12</v>
      </c>
      <c r="O136" s="432">
        <v>35.71</v>
      </c>
      <c r="P136" s="432">
        <v>26</v>
      </c>
      <c r="Q136" s="432"/>
      <c r="R136" s="433">
        <v>846524.03</v>
      </c>
      <c r="S136" s="433"/>
      <c r="T136" s="433"/>
      <c r="U136" s="432">
        <v>5</v>
      </c>
      <c r="V136" s="432">
        <v>19.23</v>
      </c>
      <c r="W136" s="433">
        <v>162641.59</v>
      </c>
      <c r="X136" s="432">
        <v>19.21</v>
      </c>
    </row>
    <row r="137" spans="1:24" s="429" customFormat="1">
      <c r="B137" s="401"/>
      <c r="C137" s="401"/>
      <c r="D137" s="431">
        <v>42201</v>
      </c>
      <c r="E137" s="431">
        <v>42216</v>
      </c>
      <c r="F137" s="401" t="s">
        <v>114</v>
      </c>
      <c r="G137" s="432">
        <v>38</v>
      </c>
      <c r="H137" s="432">
        <v>26</v>
      </c>
      <c r="I137" s="432">
        <v>26</v>
      </c>
      <c r="J137" s="432">
        <v>0</v>
      </c>
      <c r="K137" s="432">
        <v>0</v>
      </c>
      <c r="L137" s="432">
        <v>0</v>
      </c>
      <c r="M137" s="432">
        <v>0</v>
      </c>
      <c r="N137" s="432">
        <v>12</v>
      </c>
      <c r="O137" s="432">
        <v>100</v>
      </c>
      <c r="P137" s="432">
        <v>38</v>
      </c>
      <c r="Q137" s="432"/>
      <c r="R137" s="433">
        <v>449536.2</v>
      </c>
      <c r="S137" s="433"/>
      <c r="T137" s="433"/>
      <c r="U137" s="432">
        <v>1</v>
      </c>
      <c r="V137" s="432">
        <v>2.63</v>
      </c>
      <c r="W137" s="433">
        <v>11241.42</v>
      </c>
      <c r="X137" s="432">
        <v>2.5</v>
      </c>
    </row>
    <row r="138" spans="1:24" s="429" customFormat="1">
      <c r="B138" s="401"/>
      <c r="C138" s="401"/>
      <c r="D138" s="431">
        <v>42205</v>
      </c>
      <c r="E138" s="431">
        <v>42216</v>
      </c>
      <c r="F138" s="401" t="s">
        <v>114</v>
      </c>
      <c r="G138" s="432">
        <v>1</v>
      </c>
      <c r="H138" s="432">
        <v>0</v>
      </c>
      <c r="I138" s="432">
        <v>0</v>
      </c>
      <c r="J138" s="432">
        <v>0</v>
      </c>
      <c r="K138" s="432">
        <v>0</v>
      </c>
      <c r="L138" s="432">
        <v>0</v>
      </c>
      <c r="M138" s="432">
        <v>0</v>
      </c>
      <c r="N138" s="432">
        <v>1</v>
      </c>
      <c r="O138" s="432">
        <v>0</v>
      </c>
      <c r="P138" s="432">
        <v>1</v>
      </c>
      <c r="Q138" s="432"/>
      <c r="R138" s="433">
        <v>29496.99</v>
      </c>
      <c r="S138" s="433"/>
      <c r="T138" s="433"/>
      <c r="U138" s="432">
        <v>0</v>
      </c>
      <c r="V138" s="432">
        <v>0</v>
      </c>
      <c r="W138" s="432">
        <v>0</v>
      </c>
      <c r="X138" s="432">
        <v>0</v>
      </c>
    </row>
    <row r="139" spans="1:24" s="429" customFormat="1">
      <c r="A139" s="512" t="s">
        <v>92</v>
      </c>
      <c r="B139" s="512"/>
      <c r="C139" s="512"/>
      <c r="D139" s="512"/>
      <c r="E139" s="18"/>
      <c r="F139" s="18"/>
      <c r="G139" s="432">
        <v>177</v>
      </c>
      <c r="H139" s="432">
        <v>130</v>
      </c>
      <c r="I139" s="432">
        <v>92</v>
      </c>
      <c r="J139" s="432">
        <v>4</v>
      </c>
      <c r="K139" s="432">
        <v>95</v>
      </c>
      <c r="L139" s="432">
        <v>0</v>
      </c>
      <c r="M139" s="432">
        <v>0</v>
      </c>
      <c r="N139" s="432">
        <v>47</v>
      </c>
      <c r="O139" s="432">
        <v>70.760000000000005</v>
      </c>
      <c r="P139" s="432">
        <v>177</v>
      </c>
      <c r="Q139" s="432"/>
      <c r="R139" s="433">
        <v>7904782.2999999998</v>
      </c>
      <c r="S139" s="433"/>
      <c r="T139" s="433"/>
      <c r="U139" s="432">
        <v>76</v>
      </c>
      <c r="V139" s="432">
        <v>42.93</v>
      </c>
      <c r="W139" s="433">
        <v>5265695.0599999996</v>
      </c>
      <c r="X139" s="432">
        <v>66.61</v>
      </c>
    </row>
    <row r="140" spans="1:24" s="429" customFormat="1">
      <c r="A140" s="512" t="s">
        <v>110</v>
      </c>
      <c r="B140" s="512"/>
      <c r="C140" s="512"/>
      <c r="D140" s="512"/>
      <c r="E140" s="18"/>
      <c r="F140" s="18"/>
      <c r="G140" s="432">
        <v>177</v>
      </c>
      <c r="H140" s="432">
        <v>130</v>
      </c>
      <c r="I140" s="432">
        <v>92</v>
      </c>
      <c r="J140" s="432">
        <v>4</v>
      </c>
      <c r="K140" s="432">
        <v>95</v>
      </c>
      <c r="L140" s="432">
        <v>0</v>
      </c>
      <c r="M140" s="432">
        <v>0</v>
      </c>
      <c r="N140" s="432">
        <v>47</v>
      </c>
      <c r="O140" s="432">
        <v>70.760000000000005</v>
      </c>
      <c r="P140" s="432">
        <v>177</v>
      </c>
      <c r="Q140" s="432"/>
      <c r="R140" s="433">
        <v>7904782.2999999998</v>
      </c>
      <c r="S140" s="433"/>
      <c r="T140" s="433"/>
      <c r="U140" s="432">
        <v>76</v>
      </c>
      <c r="V140" s="432">
        <v>42.93</v>
      </c>
      <c r="W140" s="433">
        <v>5265695.0599999996</v>
      </c>
      <c r="X140" s="432">
        <v>66.61</v>
      </c>
    </row>
    <row r="141" spans="1:24" s="429" customFormat="1">
      <c r="A141" s="512" t="s">
        <v>111</v>
      </c>
      <c r="B141" s="512"/>
      <c r="C141" s="512"/>
      <c r="D141" s="512"/>
      <c r="E141" s="18"/>
      <c r="F141" s="18"/>
      <c r="G141" s="432">
        <v>799</v>
      </c>
      <c r="H141" s="432">
        <v>556</v>
      </c>
      <c r="I141" s="432">
        <v>255</v>
      </c>
      <c r="J141" s="432">
        <v>56</v>
      </c>
      <c r="K141" s="432">
        <v>401</v>
      </c>
      <c r="L141" s="432">
        <v>0</v>
      </c>
      <c r="M141" s="432">
        <v>0</v>
      </c>
      <c r="N141" s="432">
        <v>243</v>
      </c>
      <c r="O141" s="432">
        <v>70.760000000000005</v>
      </c>
      <c r="P141" s="432">
        <v>799</v>
      </c>
      <c r="Q141" s="432"/>
      <c r="R141" s="433">
        <v>69714443.680000007</v>
      </c>
      <c r="S141" s="433"/>
      <c r="T141" s="433"/>
      <c r="U141" s="432">
        <v>274</v>
      </c>
      <c r="V141" s="432">
        <v>42.93</v>
      </c>
      <c r="W141" s="433">
        <v>27384221.260000002</v>
      </c>
      <c r="X141" s="432">
        <v>66.61</v>
      </c>
    </row>
    <row r="142" spans="1:24" s="429" customFormat="1">
      <c r="A142" s="512"/>
      <c r="B142" s="512"/>
      <c r="C142" s="512"/>
      <c r="D142" s="512"/>
      <c r="E142" s="512"/>
      <c r="F142" s="512"/>
      <c r="G142" s="512"/>
      <c r="H142" s="512"/>
      <c r="I142" s="512"/>
      <c r="J142" s="512"/>
      <c r="K142" s="512"/>
      <c r="L142" s="512"/>
      <c r="M142" s="512"/>
      <c r="N142" s="512"/>
      <c r="O142" s="512"/>
      <c r="P142" s="512"/>
      <c r="Q142" s="512"/>
      <c r="R142" s="512"/>
      <c r="S142" s="512"/>
      <c r="T142" s="512"/>
      <c r="U142" s="512"/>
      <c r="V142" s="512"/>
    </row>
    <row r="143" spans="1:24" s="429" customFormat="1">
      <c r="A143" s="513" t="s">
        <v>118</v>
      </c>
      <c r="B143" s="513"/>
      <c r="C143" s="513"/>
      <c r="D143" s="513"/>
      <c r="E143" s="432">
        <v>799</v>
      </c>
      <c r="F143" s="432">
        <v>556</v>
      </c>
      <c r="G143" s="432">
        <v>255</v>
      </c>
      <c r="H143" s="432">
        <v>56</v>
      </c>
      <c r="I143" s="432">
        <v>401</v>
      </c>
      <c r="J143" s="432">
        <v>0</v>
      </c>
      <c r="K143" s="432">
        <v>0</v>
      </c>
      <c r="L143" s="432">
        <v>243</v>
      </c>
      <c r="M143" s="432">
        <v>45.86</v>
      </c>
      <c r="N143" s="432">
        <v>799</v>
      </c>
      <c r="O143" s="432"/>
      <c r="P143" s="433">
        <v>69714443.680000007</v>
      </c>
      <c r="Q143" s="433"/>
      <c r="R143" s="433"/>
      <c r="S143" s="432">
        <v>274</v>
      </c>
      <c r="T143" s="432">
        <v>34.29</v>
      </c>
      <c r="U143" s="433">
        <v>27384221.260000002</v>
      </c>
      <c r="V143" s="432">
        <v>39.28</v>
      </c>
    </row>
    <row r="144" spans="1:24" s="429" customFormat="1">
      <c r="A144" s="512"/>
      <c r="B144" s="512"/>
      <c r="C144" s="512"/>
      <c r="D144" s="512"/>
      <c r="E144" s="512"/>
      <c r="F144" s="512"/>
      <c r="G144" s="512"/>
      <c r="H144" s="512"/>
      <c r="I144" s="512"/>
      <c r="J144" s="512"/>
      <c r="K144" s="512"/>
      <c r="L144" s="512"/>
      <c r="M144" s="512"/>
      <c r="N144" s="512"/>
      <c r="O144" s="512"/>
      <c r="P144" s="512"/>
      <c r="Q144" s="512"/>
      <c r="R144" s="512"/>
      <c r="S144" s="512"/>
      <c r="T144" s="512"/>
      <c r="U144" s="512"/>
      <c r="V144" s="512"/>
    </row>
    <row r="145" spans="1:24" s="429" customFormat="1" ht="14.25" customHeight="1">
      <c r="A145" s="513" t="s">
        <v>119</v>
      </c>
      <c r="B145" s="513"/>
      <c r="C145" s="513"/>
      <c r="D145" s="513"/>
      <c r="E145" s="513"/>
      <c r="F145" s="513"/>
      <c r="G145" s="513"/>
      <c r="H145" s="513"/>
      <c r="I145" s="513"/>
      <c r="J145" s="513"/>
      <c r="K145" s="513"/>
      <c r="L145" s="513"/>
      <c r="M145" s="513"/>
      <c r="N145" s="513"/>
      <c r="O145" s="513"/>
      <c r="P145" s="513"/>
      <c r="Q145" s="513"/>
      <c r="R145" s="513"/>
      <c r="S145" s="513"/>
      <c r="T145" s="513"/>
      <c r="U145" s="513"/>
      <c r="V145" s="513"/>
    </row>
    <row r="146" spans="1:24" s="429" customFormat="1">
      <c r="A146" s="512"/>
      <c r="B146" s="512"/>
      <c r="C146" s="512"/>
      <c r="D146" s="512"/>
      <c r="E146" s="512"/>
      <c r="F146" s="512"/>
      <c r="G146" s="512"/>
      <c r="H146" s="512"/>
      <c r="I146" s="512"/>
      <c r="J146" s="512"/>
      <c r="K146" s="512"/>
      <c r="L146" s="512"/>
      <c r="M146" s="512"/>
      <c r="N146" s="512"/>
      <c r="O146" s="512"/>
      <c r="P146" s="512"/>
      <c r="Q146" s="512"/>
      <c r="R146" s="512"/>
      <c r="S146" s="512"/>
      <c r="T146" s="512"/>
      <c r="U146" s="512"/>
      <c r="V146" s="512"/>
    </row>
    <row r="147" spans="1:24" s="429" customFormat="1" ht="14.25" customHeight="1">
      <c r="A147" s="512" t="s">
        <v>71</v>
      </c>
      <c r="B147" s="512"/>
      <c r="C147" s="512"/>
      <c r="D147" s="512"/>
      <c r="E147" s="512"/>
      <c r="F147" s="512"/>
      <c r="G147" s="512"/>
      <c r="H147" s="512"/>
      <c r="I147" s="512"/>
      <c r="J147" s="512"/>
      <c r="K147" s="512"/>
      <c r="L147" s="512"/>
      <c r="M147" s="512"/>
      <c r="N147" s="512"/>
      <c r="O147" s="512"/>
      <c r="P147" s="512"/>
      <c r="Q147" s="512"/>
      <c r="R147" s="512"/>
      <c r="S147" s="512"/>
      <c r="T147" s="512"/>
      <c r="U147" s="512"/>
      <c r="V147" s="512"/>
    </row>
    <row r="148" spans="1:24" s="429" customFormat="1">
      <c r="A148" s="512"/>
      <c r="B148" s="512"/>
      <c r="C148" s="512"/>
      <c r="D148" s="512"/>
      <c r="E148" s="512"/>
      <c r="F148" s="512"/>
      <c r="G148" s="512"/>
      <c r="H148" s="512"/>
      <c r="I148" s="512"/>
      <c r="J148" s="512"/>
      <c r="K148" s="512"/>
      <c r="L148" s="512"/>
      <c r="M148" s="512"/>
      <c r="N148" s="512"/>
      <c r="O148" s="512"/>
      <c r="P148" s="512"/>
      <c r="Q148" s="512"/>
      <c r="R148" s="512"/>
      <c r="S148" s="512"/>
      <c r="T148" s="512"/>
      <c r="U148" s="512"/>
      <c r="V148" s="512"/>
    </row>
    <row r="149" spans="1:24" s="429" customFormat="1" ht="14.25" customHeight="1">
      <c r="A149" s="512" t="s">
        <v>72</v>
      </c>
      <c r="B149" s="512"/>
      <c r="C149" s="512"/>
      <c r="D149" s="512"/>
      <c r="E149" s="512"/>
      <c r="F149" s="512"/>
      <c r="G149" s="512"/>
      <c r="H149" s="512"/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</row>
    <row r="150" spans="1:24" s="429" customFormat="1">
      <c r="A150" s="512"/>
      <c r="B150" s="512"/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  <c r="P150" s="512"/>
      <c r="Q150" s="512"/>
      <c r="R150" s="512"/>
      <c r="S150" s="512"/>
      <c r="T150" s="512"/>
      <c r="U150" s="512"/>
      <c r="V150" s="512"/>
    </row>
    <row r="151" spans="1:24" s="429" customFormat="1" ht="14.25" customHeight="1">
      <c r="A151" s="512" t="s">
        <v>73</v>
      </c>
      <c r="B151" s="512"/>
      <c r="C151" s="512"/>
      <c r="D151" s="512"/>
      <c r="E151" s="512"/>
      <c r="F151" s="512"/>
      <c r="G151" s="512"/>
      <c r="H151" s="512"/>
      <c r="I151" s="512"/>
      <c r="J151" s="512"/>
      <c r="K151" s="512"/>
      <c r="L151" s="512"/>
      <c r="M151" s="512"/>
      <c r="N151" s="512"/>
      <c r="O151" s="512"/>
      <c r="P151" s="512"/>
      <c r="Q151" s="512"/>
      <c r="R151" s="512"/>
      <c r="S151" s="512"/>
      <c r="T151" s="512"/>
      <c r="U151" s="512"/>
      <c r="V151" s="512"/>
    </row>
    <row r="152" spans="1:24" s="429" customFormat="1" ht="14.25" customHeight="1">
      <c r="A152" s="514" t="s">
        <v>74</v>
      </c>
      <c r="B152" s="514"/>
      <c r="C152" s="514"/>
      <c r="D152" s="514"/>
      <c r="E152" s="514"/>
      <c r="F152" s="514" t="s">
        <v>124</v>
      </c>
      <c r="G152" s="514" t="s">
        <v>75</v>
      </c>
      <c r="H152" s="514" t="s">
        <v>76</v>
      </c>
      <c r="I152" s="514" t="s">
        <v>77</v>
      </c>
      <c r="J152" s="514"/>
      <c r="K152" s="514"/>
      <c r="L152" s="514"/>
      <c r="M152" s="514"/>
      <c r="N152" s="514"/>
      <c r="O152" s="401" t="s">
        <v>78</v>
      </c>
      <c r="P152" s="514" t="s">
        <v>79</v>
      </c>
      <c r="Q152" s="514"/>
      <c r="R152" s="514"/>
      <c r="S152" s="514" t="s">
        <v>80</v>
      </c>
      <c r="T152" s="514"/>
      <c r="U152" s="514"/>
      <c r="V152" s="514"/>
      <c r="W152" s="514"/>
      <c r="X152" s="514"/>
    </row>
    <row r="153" spans="1:24" s="429" customFormat="1" ht="24">
      <c r="A153" s="401" t="s">
        <v>97</v>
      </c>
      <c r="B153" s="401" t="s">
        <v>99</v>
      </c>
      <c r="C153" s="401" t="s">
        <v>163</v>
      </c>
      <c r="D153" s="401" t="s">
        <v>6</v>
      </c>
      <c r="E153" s="401" t="s">
        <v>5</v>
      </c>
      <c r="F153" s="514"/>
      <c r="G153" s="514"/>
      <c r="H153" s="514"/>
      <c r="I153" s="401" t="s">
        <v>81</v>
      </c>
      <c r="J153" s="401" t="s">
        <v>82</v>
      </c>
      <c r="K153" s="401" t="s">
        <v>83</v>
      </c>
      <c r="L153" s="401" t="s">
        <v>84</v>
      </c>
      <c r="M153" s="401" t="s">
        <v>85</v>
      </c>
      <c r="N153" s="401" t="s">
        <v>86</v>
      </c>
      <c r="O153" s="401" t="s">
        <v>100</v>
      </c>
      <c r="P153" s="401" t="s">
        <v>101</v>
      </c>
      <c r="Q153" s="401" t="s">
        <v>102</v>
      </c>
      <c r="R153" s="401" t="s">
        <v>89</v>
      </c>
      <c r="S153" s="401" t="s">
        <v>101</v>
      </c>
      <c r="T153" s="401" t="s">
        <v>103</v>
      </c>
      <c r="U153" s="401" t="s">
        <v>102</v>
      </c>
      <c r="V153" s="401" t="s">
        <v>104</v>
      </c>
      <c r="W153" s="401" t="s">
        <v>89</v>
      </c>
      <c r="X153" s="401" t="s">
        <v>162</v>
      </c>
    </row>
    <row r="154" spans="1:24" s="429" customFormat="1">
      <c r="B154" s="401"/>
      <c r="C154" s="401"/>
      <c r="D154" s="431">
        <v>42191</v>
      </c>
      <c r="E154" s="431">
        <v>42216</v>
      </c>
      <c r="F154" s="401" t="s">
        <v>120</v>
      </c>
      <c r="G154" s="432">
        <v>9</v>
      </c>
      <c r="H154" s="432">
        <v>5</v>
      </c>
      <c r="I154" s="432">
        <v>2</v>
      </c>
      <c r="J154" s="432">
        <v>3</v>
      </c>
      <c r="K154" s="432">
        <v>3</v>
      </c>
      <c r="L154" s="432">
        <v>0</v>
      </c>
      <c r="M154" s="432">
        <v>0</v>
      </c>
      <c r="N154" s="432">
        <v>4</v>
      </c>
      <c r="O154" s="432">
        <v>40</v>
      </c>
      <c r="P154" s="432">
        <v>9</v>
      </c>
      <c r="Q154" s="432"/>
      <c r="R154" s="433">
        <v>4713598.91</v>
      </c>
      <c r="S154" s="433"/>
      <c r="T154" s="433"/>
      <c r="U154" s="432">
        <v>2</v>
      </c>
      <c r="V154" s="432">
        <v>22.22</v>
      </c>
      <c r="W154" s="433">
        <v>50290</v>
      </c>
      <c r="X154" s="432">
        <v>1.06</v>
      </c>
    </row>
    <row r="155" spans="1:24" s="429" customFormat="1">
      <c r="B155" s="401"/>
      <c r="C155" s="401"/>
      <c r="D155" s="431">
        <v>42191</v>
      </c>
      <c r="E155" s="431">
        <v>42216</v>
      </c>
      <c r="F155" s="401" t="s">
        <v>120</v>
      </c>
      <c r="G155" s="432">
        <v>33</v>
      </c>
      <c r="H155" s="432">
        <v>33</v>
      </c>
      <c r="I155" s="432">
        <v>6</v>
      </c>
      <c r="J155" s="432">
        <v>7</v>
      </c>
      <c r="K155" s="432">
        <v>30</v>
      </c>
      <c r="L155" s="432">
        <v>0</v>
      </c>
      <c r="M155" s="432">
        <v>0</v>
      </c>
      <c r="N155" s="432">
        <v>0</v>
      </c>
      <c r="O155" s="432">
        <v>18.18</v>
      </c>
      <c r="P155" s="432">
        <v>33</v>
      </c>
      <c r="Q155" s="432"/>
      <c r="R155" s="433">
        <v>5393639.4900000002</v>
      </c>
      <c r="S155" s="433"/>
      <c r="T155" s="433"/>
      <c r="U155" s="432">
        <v>10</v>
      </c>
      <c r="V155" s="432">
        <v>30.3</v>
      </c>
      <c r="W155" s="433">
        <v>439074.5</v>
      </c>
      <c r="X155" s="432">
        <v>8.14</v>
      </c>
    </row>
    <row r="156" spans="1:24" s="429" customFormat="1">
      <c r="B156" s="401"/>
      <c r="C156" s="401"/>
      <c r="D156" s="431">
        <v>42192</v>
      </c>
      <c r="E156" s="431">
        <v>42216</v>
      </c>
      <c r="F156" s="401" t="s">
        <v>120</v>
      </c>
      <c r="G156" s="432">
        <v>15</v>
      </c>
      <c r="H156" s="432">
        <v>15</v>
      </c>
      <c r="I156" s="432">
        <v>0</v>
      </c>
      <c r="J156" s="432">
        <v>7</v>
      </c>
      <c r="K156" s="432">
        <v>18</v>
      </c>
      <c r="L156" s="432">
        <v>0</v>
      </c>
      <c r="M156" s="432">
        <v>0</v>
      </c>
      <c r="N156" s="432">
        <v>0</v>
      </c>
      <c r="O156" s="432">
        <v>0</v>
      </c>
      <c r="P156" s="432">
        <v>15</v>
      </c>
      <c r="Q156" s="432"/>
      <c r="R156" s="433">
        <v>1705932.94</v>
      </c>
      <c r="S156" s="433"/>
      <c r="T156" s="433"/>
      <c r="U156" s="432">
        <v>4</v>
      </c>
      <c r="V156" s="432">
        <v>26.66</v>
      </c>
      <c r="W156" s="433">
        <v>103308.5</v>
      </c>
      <c r="X156" s="432">
        <v>6.05</v>
      </c>
    </row>
    <row r="157" spans="1:24" s="429" customFormat="1">
      <c r="B157" s="401"/>
      <c r="C157" s="401"/>
      <c r="D157" s="431">
        <v>42198</v>
      </c>
      <c r="E157" s="431">
        <v>42216</v>
      </c>
      <c r="F157" s="401" t="s">
        <v>120</v>
      </c>
      <c r="G157" s="432">
        <v>1</v>
      </c>
      <c r="H157" s="432">
        <v>1</v>
      </c>
      <c r="I157" s="432">
        <v>0</v>
      </c>
      <c r="J157" s="432">
        <v>0</v>
      </c>
      <c r="K157" s="432">
        <v>1</v>
      </c>
      <c r="L157" s="432">
        <v>0</v>
      </c>
      <c r="M157" s="432">
        <v>0</v>
      </c>
      <c r="N157" s="432">
        <v>0</v>
      </c>
      <c r="O157" s="432">
        <v>0</v>
      </c>
      <c r="P157" s="432">
        <v>1</v>
      </c>
      <c r="Q157" s="432"/>
      <c r="R157" s="433">
        <v>19795</v>
      </c>
      <c r="S157" s="433"/>
      <c r="T157" s="433"/>
      <c r="U157" s="432">
        <v>0</v>
      </c>
      <c r="V157" s="432">
        <v>0</v>
      </c>
      <c r="W157" s="432">
        <v>0</v>
      </c>
      <c r="X157" s="432">
        <v>0</v>
      </c>
    </row>
    <row r="158" spans="1:24" s="429" customFormat="1">
      <c r="B158" s="401"/>
      <c r="C158" s="401"/>
      <c r="D158" s="431">
        <v>42205</v>
      </c>
      <c r="E158" s="431">
        <v>42216</v>
      </c>
      <c r="F158" s="401" t="s">
        <v>120</v>
      </c>
      <c r="G158" s="432">
        <v>1</v>
      </c>
      <c r="H158" s="432">
        <v>1</v>
      </c>
      <c r="I158" s="432">
        <v>0</v>
      </c>
      <c r="J158" s="432">
        <v>0</v>
      </c>
      <c r="K158" s="432">
        <v>1</v>
      </c>
      <c r="L158" s="432">
        <v>0</v>
      </c>
      <c r="M158" s="432">
        <v>0</v>
      </c>
      <c r="N158" s="432">
        <v>0</v>
      </c>
      <c r="O158" s="432">
        <v>0</v>
      </c>
      <c r="P158" s="432">
        <v>1</v>
      </c>
      <c r="Q158" s="432"/>
      <c r="R158" s="433">
        <v>52430</v>
      </c>
      <c r="S158" s="433"/>
      <c r="T158" s="433"/>
      <c r="U158" s="432">
        <v>0</v>
      </c>
      <c r="V158" s="432">
        <v>0</v>
      </c>
      <c r="W158" s="432">
        <v>0</v>
      </c>
      <c r="X158" s="432">
        <v>0</v>
      </c>
    </row>
    <row r="159" spans="1:24" s="429" customFormat="1">
      <c r="A159" s="512" t="s">
        <v>92</v>
      </c>
      <c r="B159" s="512"/>
      <c r="C159" s="512"/>
      <c r="D159" s="512"/>
      <c r="E159" s="18"/>
      <c r="F159" s="18"/>
      <c r="G159" s="432">
        <v>59</v>
      </c>
      <c r="H159" s="432">
        <v>55</v>
      </c>
      <c r="I159" s="432">
        <v>8</v>
      </c>
      <c r="J159" s="432">
        <v>17</v>
      </c>
      <c r="K159" s="432">
        <v>53</v>
      </c>
      <c r="L159" s="432">
        <v>0</v>
      </c>
      <c r="M159" s="432">
        <v>0</v>
      </c>
      <c r="N159" s="432">
        <v>4</v>
      </c>
      <c r="O159" s="432">
        <v>14.54</v>
      </c>
      <c r="P159" s="432">
        <v>59</v>
      </c>
      <c r="Q159" s="432"/>
      <c r="R159" s="433">
        <v>11885396.34</v>
      </c>
      <c r="S159" s="433"/>
      <c r="T159" s="433"/>
      <c r="U159" s="432">
        <v>16</v>
      </c>
      <c r="V159" s="432">
        <v>27.11</v>
      </c>
      <c r="W159" s="433">
        <v>592673</v>
      </c>
      <c r="X159" s="432">
        <v>4.9800000000000004</v>
      </c>
    </row>
    <row r="160" spans="1:24" s="429" customFormat="1">
      <c r="A160" s="512" t="s">
        <v>93</v>
      </c>
      <c r="B160" s="512"/>
      <c r="C160" s="512"/>
      <c r="D160" s="512"/>
      <c r="E160" s="18"/>
      <c r="F160" s="18"/>
      <c r="G160" s="432">
        <v>59</v>
      </c>
      <c r="H160" s="432">
        <v>55</v>
      </c>
      <c r="I160" s="432">
        <v>8</v>
      </c>
      <c r="J160" s="432">
        <v>17</v>
      </c>
      <c r="K160" s="432">
        <v>53</v>
      </c>
      <c r="L160" s="432">
        <v>0</v>
      </c>
      <c r="M160" s="432">
        <v>0</v>
      </c>
      <c r="N160" s="432">
        <v>4</v>
      </c>
      <c r="O160" s="432">
        <v>14.54</v>
      </c>
      <c r="P160" s="432">
        <v>59</v>
      </c>
      <c r="Q160" s="432"/>
      <c r="R160" s="433">
        <v>11885396.34</v>
      </c>
      <c r="S160" s="433"/>
      <c r="T160" s="433"/>
      <c r="U160" s="432">
        <v>16</v>
      </c>
      <c r="V160" s="432">
        <v>27.11</v>
      </c>
      <c r="W160" s="433">
        <v>592673</v>
      </c>
      <c r="X160" s="432">
        <v>4.9800000000000004</v>
      </c>
    </row>
    <row r="161" spans="1:24" s="429" customFormat="1">
      <c r="A161" s="512"/>
      <c r="B161" s="512"/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  <c r="P161" s="512"/>
      <c r="Q161" s="512"/>
      <c r="R161" s="512"/>
      <c r="S161" s="512"/>
      <c r="T161" s="512"/>
      <c r="U161" s="512"/>
      <c r="V161" s="512"/>
    </row>
    <row r="162" spans="1:24" s="429" customFormat="1" ht="14.25" customHeight="1">
      <c r="A162" s="512" t="s">
        <v>94</v>
      </c>
      <c r="B162" s="512"/>
      <c r="C162" s="512"/>
      <c r="D162" s="512"/>
      <c r="E162" s="512"/>
      <c r="F162" s="512"/>
      <c r="G162" s="512"/>
      <c r="H162" s="512"/>
      <c r="I162" s="512"/>
      <c r="J162" s="512"/>
      <c r="K162" s="512"/>
      <c r="L162" s="512"/>
      <c r="M162" s="512"/>
      <c r="N162" s="512"/>
      <c r="O162" s="512"/>
      <c r="P162" s="512"/>
      <c r="Q162" s="512"/>
      <c r="R162" s="512"/>
      <c r="S162" s="512"/>
      <c r="T162" s="512"/>
      <c r="U162" s="512"/>
      <c r="V162" s="512"/>
    </row>
    <row r="163" spans="1:24" s="429" customFormat="1">
      <c r="A163" s="512"/>
      <c r="B163" s="512"/>
      <c r="C163" s="512"/>
      <c r="D163" s="512"/>
      <c r="E163" s="512"/>
      <c r="F163" s="512"/>
      <c r="G163" s="512"/>
      <c r="H163" s="512"/>
      <c r="I163" s="512"/>
      <c r="J163" s="512"/>
      <c r="K163" s="512"/>
      <c r="L163" s="512"/>
      <c r="M163" s="512"/>
      <c r="N163" s="512"/>
      <c r="O163" s="512"/>
      <c r="P163" s="512"/>
      <c r="Q163" s="512"/>
      <c r="R163" s="512"/>
      <c r="S163" s="512"/>
      <c r="T163" s="512"/>
      <c r="U163" s="512"/>
      <c r="V163" s="512"/>
    </row>
    <row r="164" spans="1:24" s="429" customFormat="1" ht="14.25" customHeight="1">
      <c r="A164" s="512" t="s">
        <v>73</v>
      </c>
      <c r="B164" s="512"/>
      <c r="C164" s="512"/>
      <c r="D164" s="512"/>
      <c r="E164" s="512"/>
      <c r="F164" s="512"/>
      <c r="G164" s="512"/>
      <c r="H164" s="512"/>
      <c r="I164" s="512"/>
      <c r="J164" s="512"/>
      <c r="K164" s="512"/>
      <c r="L164" s="512"/>
      <c r="M164" s="512"/>
      <c r="N164" s="512"/>
      <c r="O164" s="512"/>
      <c r="P164" s="512"/>
      <c r="Q164" s="512"/>
      <c r="R164" s="512"/>
      <c r="S164" s="512"/>
      <c r="T164" s="512"/>
      <c r="U164" s="512"/>
      <c r="V164" s="512"/>
    </row>
    <row r="165" spans="1:24" s="429" customFormat="1" ht="14.25" customHeight="1">
      <c r="A165" s="514" t="s">
        <v>74</v>
      </c>
      <c r="B165" s="514"/>
      <c r="C165" s="514"/>
      <c r="D165" s="514"/>
      <c r="E165" s="514"/>
      <c r="F165" s="514" t="s">
        <v>124</v>
      </c>
      <c r="G165" s="514" t="s">
        <v>75</v>
      </c>
      <c r="H165" s="514" t="s">
        <v>76</v>
      </c>
      <c r="I165" s="514" t="s">
        <v>77</v>
      </c>
      <c r="J165" s="514"/>
      <c r="K165" s="514"/>
      <c r="L165" s="514"/>
      <c r="M165" s="514"/>
      <c r="N165" s="514"/>
      <c r="O165" s="401" t="s">
        <v>78</v>
      </c>
      <c r="P165" s="514" t="s">
        <v>79</v>
      </c>
      <c r="Q165" s="514"/>
      <c r="R165" s="514"/>
      <c r="S165" s="514" t="s">
        <v>80</v>
      </c>
      <c r="T165" s="514"/>
      <c r="U165" s="514"/>
      <c r="V165" s="514"/>
      <c r="W165" s="514"/>
      <c r="X165" s="514"/>
    </row>
    <row r="166" spans="1:24" s="429" customFormat="1" ht="24">
      <c r="A166" s="401" t="s">
        <v>97</v>
      </c>
      <c r="B166" s="401" t="s">
        <v>99</v>
      </c>
      <c r="C166" s="401" t="s">
        <v>163</v>
      </c>
      <c r="D166" s="401" t="s">
        <v>6</v>
      </c>
      <c r="E166" s="401" t="s">
        <v>5</v>
      </c>
      <c r="F166" s="514"/>
      <c r="G166" s="514"/>
      <c r="H166" s="514"/>
      <c r="I166" s="401" t="s">
        <v>81</v>
      </c>
      <c r="J166" s="401" t="s">
        <v>82</v>
      </c>
      <c r="K166" s="401" t="s">
        <v>83</v>
      </c>
      <c r="L166" s="401" t="s">
        <v>84</v>
      </c>
      <c r="M166" s="401" t="s">
        <v>85</v>
      </c>
      <c r="N166" s="401" t="s">
        <v>86</v>
      </c>
      <c r="O166" s="401" t="s">
        <v>100</v>
      </c>
      <c r="P166" s="401" t="s">
        <v>101</v>
      </c>
      <c r="Q166" s="401" t="s">
        <v>102</v>
      </c>
      <c r="R166" s="401" t="s">
        <v>89</v>
      </c>
      <c r="S166" s="401" t="s">
        <v>101</v>
      </c>
      <c r="T166" s="401" t="s">
        <v>103</v>
      </c>
      <c r="U166" s="401" t="s">
        <v>102</v>
      </c>
      <c r="V166" s="401" t="s">
        <v>104</v>
      </c>
      <c r="W166" s="401" t="s">
        <v>89</v>
      </c>
      <c r="X166" s="401" t="s">
        <v>162</v>
      </c>
    </row>
    <row r="167" spans="1:24" s="429" customFormat="1">
      <c r="B167" s="401"/>
      <c r="C167" s="401"/>
      <c r="D167" s="431">
        <v>42191</v>
      </c>
      <c r="E167" s="431">
        <v>42216</v>
      </c>
      <c r="F167" s="401" t="s">
        <v>120</v>
      </c>
      <c r="G167" s="432">
        <v>2</v>
      </c>
      <c r="H167" s="432">
        <v>2</v>
      </c>
      <c r="I167" s="432">
        <v>2</v>
      </c>
      <c r="J167" s="432">
        <v>0</v>
      </c>
      <c r="K167" s="432">
        <v>0</v>
      </c>
      <c r="L167" s="432">
        <v>0</v>
      </c>
      <c r="M167" s="432">
        <v>0</v>
      </c>
      <c r="N167" s="432">
        <v>0</v>
      </c>
      <c r="O167" s="432">
        <v>100</v>
      </c>
      <c r="P167" s="432">
        <v>2</v>
      </c>
      <c r="Q167" s="432"/>
      <c r="R167" s="433">
        <v>240750</v>
      </c>
      <c r="S167" s="433"/>
      <c r="T167" s="433"/>
      <c r="U167" s="432">
        <v>2</v>
      </c>
      <c r="V167" s="432">
        <v>100</v>
      </c>
      <c r="W167" s="433">
        <v>240750</v>
      </c>
      <c r="X167" s="432">
        <v>100</v>
      </c>
    </row>
    <row r="168" spans="1:24" s="429" customFormat="1">
      <c r="B168" s="401"/>
      <c r="C168" s="401"/>
      <c r="D168" s="431">
        <v>42191</v>
      </c>
      <c r="E168" s="431">
        <v>42216</v>
      </c>
      <c r="F168" s="401" t="s">
        <v>120</v>
      </c>
      <c r="G168" s="432">
        <v>13</v>
      </c>
      <c r="H168" s="432">
        <v>13</v>
      </c>
      <c r="I168" s="432">
        <v>8</v>
      </c>
      <c r="J168" s="432">
        <v>3</v>
      </c>
      <c r="K168" s="432">
        <v>17</v>
      </c>
      <c r="L168" s="432">
        <v>0</v>
      </c>
      <c r="M168" s="432">
        <v>0</v>
      </c>
      <c r="N168" s="432">
        <v>0</v>
      </c>
      <c r="O168" s="432">
        <v>61.53</v>
      </c>
      <c r="P168" s="432">
        <v>13</v>
      </c>
      <c r="Q168" s="432"/>
      <c r="R168" s="433">
        <v>456547.2</v>
      </c>
      <c r="S168" s="433"/>
      <c r="T168" s="433"/>
      <c r="U168" s="432">
        <v>8</v>
      </c>
      <c r="V168" s="432">
        <v>61.53</v>
      </c>
      <c r="W168" s="433">
        <v>239363.20000000001</v>
      </c>
      <c r="X168" s="432">
        <v>52.42</v>
      </c>
    </row>
    <row r="169" spans="1:24" s="429" customFormat="1">
      <c r="B169" s="401"/>
      <c r="C169" s="401"/>
      <c r="D169" s="431">
        <v>42191</v>
      </c>
      <c r="E169" s="431">
        <v>42216</v>
      </c>
      <c r="F169" s="401" t="s">
        <v>120</v>
      </c>
      <c r="G169" s="432">
        <v>2</v>
      </c>
      <c r="H169" s="432">
        <v>2</v>
      </c>
      <c r="I169" s="432">
        <v>0</v>
      </c>
      <c r="J169" s="432">
        <v>2</v>
      </c>
      <c r="K169" s="432">
        <v>4</v>
      </c>
      <c r="L169" s="432">
        <v>0</v>
      </c>
      <c r="M169" s="432">
        <v>0</v>
      </c>
      <c r="N169" s="432">
        <v>0</v>
      </c>
      <c r="O169" s="432">
        <v>0</v>
      </c>
      <c r="P169" s="432">
        <v>2</v>
      </c>
      <c r="Q169" s="432"/>
      <c r="R169" s="433">
        <v>1325088</v>
      </c>
      <c r="S169" s="433"/>
      <c r="T169" s="433"/>
      <c r="U169" s="432">
        <v>2</v>
      </c>
      <c r="V169" s="432">
        <v>100</v>
      </c>
      <c r="W169" s="433">
        <v>662544</v>
      </c>
      <c r="X169" s="432">
        <v>50</v>
      </c>
    </row>
    <row r="170" spans="1:24" s="429" customFormat="1">
      <c r="B170" s="401"/>
      <c r="C170" s="401"/>
      <c r="D170" s="431">
        <v>42192</v>
      </c>
      <c r="E170" s="431">
        <v>42216</v>
      </c>
      <c r="F170" s="401" t="s">
        <v>120</v>
      </c>
      <c r="G170" s="432">
        <v>8</v>
      </c>
      <c r="H170" s="432">
        <v>8</v>
      </c>
      <c r="I170" s="432">
        <v>2</v>
      </c>
      <c r="J170" s="432">
        <v>3</v>
      </c>
      <c r="K170" s="432">
        <v>11</v>
      </c>
      <c r="L170" s="432">
        <v>0</v>
      </c>
      <c r="M170" s="432">
        <v>0</v>
      </c>
      <c r="N170" s="432">
        <v>0</v>
      </c>
      <c r="O170" s="432">
        <v>25</v>
      </c>
      <c r="P170" s="432">
        <v>8</v>
      </c>
      <c r="Q170" s="432"/>
      <c r="R170" s="433">
        <v>623176.43999999994</v>
      </c>
      <c r="S170" s="433"/>
      <c r="T170" s="433"/>
      <c r="U170" s="432">
        <v>3</v>
      </c>
      <c r="V170" s="432">
        <v>37.5</v>
      </c>
      <c r="W170" s="433">
        <v>133000</v>
      </c>
      <c r="X170" s="432">
        <v>21.34</v>
      </c>
    </row>
    <row r="171" spans="1:24" s="429" customFormat="1">
      <c r="B171" s="401"/>
      <c r="C171" s="401"/>
      <c r="D171" s="431">
        <v>42205</v>
      </c>
      <c r="E171" s="431">
        <v>42216</v>
      </c>
      <c r="F171" s="401" t="s">
        <v>120</v>
      </c>
      <c r="G171" s="432">
        <v>2</v>
      </c>
      <c r="H171" s="432">
        <v>2</v>
      </c>
      <c r="I171" s="432">
        <v>0</v>
      </c>
      <c r="J171" s="432">
        <v>0</v>
      </c>
      <c r="K171" s="432">
        <v>2</v>
      </c>
      <c r="L171" s="432">
        <v>0</v>
      </c>
      <c r="M171" s="432">
        <v>0</v>
      </c>
      <c r="N171" s="432">
        <v>0</v>
      </c>
      <c r="O171" s="432">
        <v>0</v>
      </c>
      <c r="P171" s="432">
        <v>2</v>
      </c>
      <c r="Q171" s="432"/>
      <c r="R171" s="433">
        <v>62532.59</v>
      </c>
      <c r="S171" s="433"/>
      <c r="T171" s="433"/>
      <c r="U171" s="432">
        <v>0</v>
      </c>
      <c r="V171" s="432">
        <v>0</v>
      </c>
      <c r="W171" s="432">
        <v>0</v>
      </c>
      <c r="X171" s="432">
        <v>0</v>
      </c>
    </row>
    <row r="172" spans="1:24" s="429" customFormat="1">
      <c r="A172" s="512" t="s">
        <v>92</v>
      </c>
      <c r="B172" s="512"/>
      <c r="C172" s="512"/>
      <c r="D172" s="512"/>
      <c r="E172" s="18"/>
      <c r="F172" s="18"/>
      <c r="G172" s="432">
        <v>27</v>
      </c>
      <c r="H172" s="432">
        <v>27</v>
      </c>
      <c r="I172" s="432">
        <v>12</v>
      </c>
      <c r="J172" s="432">
        <v>8</v>
      </c>
      <c r="K172" s="432">
        <v>34</v>
      </c>
      <c r="L172" s="432">
        <v>0</v>
      </c>
      <c r="M172" s="432">
        <v>0</v>
      </c>
      <c r="N172" s="432">
        <v>0</v>
      </c>
      <c r="O172" s="432">
        <v>44.44</v>
      </c>
      <c r="P172" s="432">
        <v>27</v>
      </c>
      <c r="Q172" s="432"/>
      <c r="R172" s="433">
        <v>2708094.23</v>
      </c>
      <c r="S172" s="433"/>
      <c r="T172" s="433"/>
      <c r="U172" s="432">
        <v>15</v>
      </c>
      <c r="V172" s="432">
        <v>55.55</v>
      </c>
      <c r="W172" s="433">
        <v>1275657.2</v>
      </c>
      <c r="X172" s="432">
        <v>47.1</v>
      </c>
    </row>
    <row r="173" spans="1:24" s="429" customFormat="1">
      <c r="A173" s="512" t="s">
        <v>95</v>
      </c>
      <c r="B173" s="512"/>
      <c r="C173" s="512"/>
      <c r="D173" s="512"/>
      <c r="E173" s="18"/>
      <c r="F173" s="18"/>
      <c r="G173" s="432">
        <v>27</v>
      </c>
      <c r="H173" s="432">
        <v>27</v>
      </c>
      <c r="I173" s="432">
        <v>12</v>
      </c>
      <c r="J173" s="432">
        <v>8</v>
      </c>
      <c r="K173" s="432">
        <v>34</v>
      </c>
      <c r="L173" s="432">
        <v>0</v>
      </c>
      <c r="M173" s="432">
        <v>0</v>
      </c>
      <c r="N173" s="432">
        <v>0</v>
      </c>
      <c r="O173" s="432">
        <v>44.44</v>
      </c>
      <c r="P173" s="432">
        <v>27</v>
      </c>
      <c r="Q173" s="432"/>
      <c r="R173" s="433">
        <v>2708094.23</v>
      </c>
      <c r="S173" s="433"/>
      <c r="T173" s="433"/>
      <c r="U173" s="432">
        <v>15</v>
      </c>
      <c r="V173" s="432">
        <v>55.55</v>
      </c>
      <c r="W173" s="433">
        <v>1275657.2</v>
      </c>
      <c r="X173" s="432">
        <v>47.1</v>
      </c>
    </row>
    <row r="174" spans="1:24" s="429" customFormat="1">
      <c r="A174" s="512"/>
      <c r="B174" s="512"/>
      <c r="C174" s="512"/>
      <c r="D174" s="512"/>
      <c r="E174" s="512"/>
      <c r="F174" s="512"/>
      <c r="G174" s="512"/>
      <c r="H174" s="512"/>
      <c r="I174" s="512"/>
      <c r="J174" s="512"/>
      <c r="K174" s="512"/>
      <c r="L174" s="512"/>
      <c r="M174" s="512"/>
      <c r="N174" s="512"/>
      <c r="O174" s="512"/>
      <c r="P174" s="512"/>
      <c r="Q174" s="512"/>
      <c r="R174" s="512"/>
      <c r="S174" s="512"/>
      <c r="T174" s="512"/>
      <c r="U174" s="512"/>
      <c r="V174" s="512"/>
    </row>
    <row r="175" spans="1:24" s="429" customFormat="1" ht="14.25" customHeight="1">
      <c r="A175" s="512" t="s">
        <v>96</v>
      </c>
      <c r="B175" s="512"/>
      <c r="C175" s="512"/>
      <c r="D175" s="512"/>
      <c r="E175" s="512"/>
      <c r="F175" s="512"/>
      <c r="G175" s="512"/>
      <c r="H175" s="512"/>
      <c r="I175" s="512"/>
      <c r="J175" s="512"/>
      <c r="K175" s="512"/>
      <c r="L175" s="512"/>
      <c r="M175" s="512"/>
      <c r="N175" s="512"/>
      <c r="O175" s="512"/>
      <c r="P175" s="512"/>
      <c r="Q175" s="512"/>
      <c r="R175" s="512"/>
      <c r="S175" s="512"/>
      <c r="T175" s="512"/>
      <c r="U175" s="512"/>
      <c r="V175" s="512"/>
    </row>
    <row r="176" spans="1:24" s="429" customFormat="1">
      <c r="A176" s="512"/>
      <c r="B176" s="512"/>
      <c r="C176" s="512"/>
      <c r="D176" s="512"/>
      <c r="E176" s="512"/>
      <c r="F176" s="512"/>
      <c r="G176" s="512"/>
      <c r="H176" s="512"/>
      <c r="I176" s="512"/>
      <c r="J176" s="512"/>
      <c r="K176" s="512"/>
      <c r="L176" s="512"/>
      <c r="M176" s="512"/>
      <c r="N176" s="512"/>
      <c r="O176" s="512"/>
      <c r="P176" s="512"/>
      <c r="Q176" s="512"/>
      <c r="R176" s="512"/>
      <c r="S176" s="512"/>
      <c r="T176" s="512"/>
      <c r="U176" s="512"/>
      <c r="V176" s="512"/>
    </row>
    <row r="177" spans="1:24" s="429" customFormat="1" ht="14.25" customHeight="1">
      <c r="A177" s="512" t="s">
        <v>73</v>
      </c>
      <c r="B177" s="512"/>
      <c r="C177" s="512"/>
      <c r="D177" s="512"/>
      <c r="E177" s="512"/>
      <c r="F177" s="512"/>
      <c r="G177" s="512"/>
      <c r="H177" s="512"/>
      <c r="I177" s="512"/>
      <c r="J177" s="512"/>
      <c r="K177" s="512"/>
      <c r="L177" s="512"/>
      <c r="M177" s="512"/>
      <c r="N177" s="512"/>
      <c r="O177" s="512"/>
      <c r="P177" s="512"/>
      <c r="Q177" s="512"/>
      <c r="R177" s="512"/>
      <c r="S177" s="512"/>
      <c r="T177" s="512"/>
      <c r="U177" s="512"/>
      <c r="V177" s="512"/>
    </row>
    <row r="178" spans="1:24" s="429" customFormat="1" ht="14.25" customHeight="1">
      <c r="A178" s="514" t="s">
        <v>74</v>
      </c>
      <c r="B178" s="514"/>
      <c r="C178" s="514"/>
      <c r="D178" s="514"/>
      <c r="E178" s="514"/>
      <c r="F178" s="514" t="s">
        <v>124</v>
      </c>
      <c r="G178" s="514" t="s">
        <v>75</v>
      </c>
      <c r="H178" s="514" t="s">
        <v>76</v>
      </c>
      <c r="I178" s="514" t="s">
        <v>77</v>
      </c>
      <c r="J178" s="514"/>
      <c r="K178" s="514"/>
      <c r="L178" s="514"/>
      <c r="M178" s="514"/>
      <c r="N178" s="514"/>
      <c r="O178" s="401" t="s">
        <v>78</v>
      </c>
      <c r="P178" s="514" t="s">
        <v>79</v>
      </c>
      <c r="Q178" s="514"/>
      <c r="R178" s="514"/>
      <c r="S178" s="514" t="s">
        <v>80</v>
      </c>
      <c r="T178" s="514"/>
      <c r="U178" s="514"/>
      <c r="V178" s="514"/>
      <c r="W178" s="514"/>
      <c r="X178" s="514"/>
    </row>
    <row r="179" spans="1:24" s="429" customFormat="1" ht="24">
      <c r="A179" s="401" t="s">
        <v>97</v>
      </c>
      <c r="B179" s="401" t="s">
        <v>99</v>
      </c>
      <c r="C179" s="401" t="s">
        <v>163</v>
      </c>
      <c r="D179" s="401" t="s">
        <v>6</v>
      </c>
      <c r="E179" s="401" t="s">
        <v>5</v>
      </c>
      <c r="F179" s="514"/>
      <c r="G179" s="514"/>
      <c r="H179" s="514"/>
      <c r="I179" s="401" t="s">
        <v>81</v>
      </c>
      <c r="J179" s="401" t="s">
        <v>82</v>
      </c>
      <c r="K179" s="401" t="s">
        <v>83</v>
      </c>
      <c r="L179" s="401" t="s">
        <v>84</v>
      </c>
      <c r="M179" s="401" t="s">
        <v>85</v>
      </c>
      <c r="N179" s="401" t="s">
        <v>86</v>
      </c>
      <c r="O179" s="401" t="s">
        <v>100</v>
      </c>
      <c r="P179" s="401" t="s">
        <v>101</v>
      </c>
      <c r="Q179" s="401" t="s">
        <v>102</v>
      </c>
      <c r="R179" s="401" t="s">
        <v>89</v>
      </c>
      <c r="S179" s="401" t="s">
        <v>101</v>
      </c>
      <c r="T179" s="401" t="s">
        <v>103</v>
      </c>
      <c r="U179" s="401" t="s">
        <v>102</v>
      </c>
      <c r="V179" s="401" t="s">
        <v>104</v>
      </c>
      <c r="W179" s="401" t="s">
        <v>89</v>
      </c>
      <c r="X179" s="401" t="s">
        <v>162</v>
      </c>
    </row>
    <row r="180" spans="1:24" s="429" customFormat="1">
      <c r="B180" s="401"/>
      <c r="C180" s="401"/>
      <c r="D180" s="431">
        <v>42191</v>
      </c>
      <c r="E180" s="431">
        <v>42216</v>
      </c>
      <c r="F180" s="401" t="s">
        <v>120</v>
      </c>
      <c r="G180" s="432">
        <v>1</v>
      </c>
      <c r="H180" s="432">
        <v>1</v>
      </c>
      <c r="I180" s="432">
        <v>1</v>
      </c>
      <c r="J180" s="432">
        <v>0</v>
      </c>
      <c r="K180" s="432">
        <v>0</v>
      </c>
      <c r="L180" s="432">
        <v>0</v>
      </c>
      <c r="M180" s="432">
        <v>0</v>
      </c>
      <c r="N180" s="432">
        <v>0</v>
      </c>
      <c r="O180" s="432">
        <v>100</v>
      </c>
      <c r="P180" s="432">
        <v>1</v>
      </c>
      <c r="Q180" s="432"/>
      <c r="R180" s="433">
        <v>12840</v>
      </c>
      <c r="S180" s="433"/>
      <c r="T180" s="433"/>
      <c r="U180" s="432">
        <v>1</v>
      </c>
      <c r="V180" s="432">
        <v>100</v>
      </c>
      <c r="W180" s="433">
        <v>12840</v>
      </c>
      <c r="X180" s="432">
        <v>100</v>
      </c>
    </row>
    <row r="181" spans="1:24" s="429" customFormat="1">
      <c r="B181" s="401"/>
      <c r="C181" s="401"/>
      <c r="D181" s="431">
        <v>42191</v>
      </c>
      <c r="E181" s="431">
        <v>42216</v>
      </c>
      <c r="F181" s="401" t="s">
        <v>120</v>
      </c>
      <c r="G181" s="432">
        <v>2</v>
      </c>
      <c r="H181" s="432">
        <v>2</v>
      </c>
      <c r="I181" s="432">
        <v>1</v>
      </c>
      <c r="J181" s="432">
        <v>0</v>
      </c>
      <c r="K181" s="432">
        <v>1</v>
      </c>
      <c r="L181" s="432">
        <v>0</v>
      </c>
      <c r="M181" s="432">
        <v>0</v>
      </c>
      <c r="N181" s="432">
        <v>0</v>
      </c>
      <c r="O181" s="432">
        <v>50</v>
      </c>
      <c r="P181" s="432">
        <v>2</v>
      </c>
      <c r="Q181" s="432"/>
      <c r="R181" s="433">
        <v>169060</v>
      </c>
      <c r="S181" s="433"/>
      <c r="T181" s="433"/>
      <c r="U181" s="432">
        <v>1</v>
      </c>
      <c r="V181" s="432">
        <v>50</v>
      </c>
      <c r="W181" s="433">
        <v>27820</v>
      </c>
      <c r="X181" s="432">
        <v>16.45</v>
      </c>
    </row>
    <row r="182" spans="1:24" s="429" customFormat="1">
      <c r="B182" s="401"/>
      <c r="C182" s="401"/>
      <c r="D182" s="431">
        <v>42191</v>
      </c>
      <c r="E182" s="431">
        <v>42216</v>
      </c>
      <c r="F182" s="401" t="s">
        <v>120</v>
      </c>
      <c r="G182" s="432">
        <v>32</v>
      </c>
      <c r="H182" s="432">
        <v>20</v>
      </c>
      <c r="I182" s="432">
        <v>17</v>
      </c>
      <c r="J182" s="432">
        <v>0</v>
      </c>
      <c r="K182" s="432">
        <v>5</v>
      </c>
      <c r="L182" s="432">
        <v>0</v>
      </c>
      <c r="M182" s="432">
        <v>0</v>
      </c>
      <c r="N182" s="432">
        <v>12</v>
      </c>
      <c r="O182" s="432">
        <v>85</v>
      </c>
      <c r="P182" s="432">
        <v>32</v>
      </c>
      <c r="Q182" s="432"/>
      <c r="R182" s="433">
        <v>2050480.16</v>
      </c>
      <c r="S182" s="433"/>
      <c r="T182" s="433"/>
      <c r="U182" s="432">
        <v>18</v>
      </c>
      <c r="V182" s="432">
        <v>56.25</v>
      </c>
      <c r="W182" s="433">
        <v>1532090.2</v>
      </c>
      <c r="X182" s="432">
        <v>74.709999999999994</v>
      </c>
    </row>
    <row r="183" spans="1:24" s="429" customFormat="1">
      <c r="B183" s="401"/>
      <c r="C183" s="401"/>
      <c r="D183" s="431">
        <v>42192</v>
      </c>
      <c r="E183" s="431">
        <v>42216</v>
      </c>
      <c r="F183" s="401" t="s">
        <v>120</v>
      </c>
      <c r="G183" s="432">
        <v>18</v>
      </c>
      <c r="H183" s="432">
        <v>4</v>
      </c>
      <c r="I183" s="432">
        <v>0</v>
      </c>
      <c r="J183" s="432">
        <v>0</v>
      </c>
      <c r="K183" s="432">
        <v>4</v>
      </c>
      <c r="L183" s="432">
        <v>0</v>
      </c>
      <c r="M183" s="432">
        <v>0</v>
      </c>
      <c r="N183" s="432">
        <v>14</v>
      </c>
      <c r="O183" s="432">
        <v>0</v>
      </c>
      <c r="P183" s="432">
        <v>18</v>
      </c>
      <c r="Q183" s="432"/>
      <c r="R183" s="433">
        <v>1359282.74</v>
      </c>
      <c r="S183" s="433"/>
      <c r="T183" s="433"/>
      <c r="U183" s="432">
        <v>3</v>
      </c>
      <c r="V183" s="432">
        <v>16.66</v>
      </c>
      <c r="W183" s="433">
        <v>59284.42</v>
      </c>
      <c r="X183" s="432">
        <v>4.3600000000000003</v>
      </c>
    </row>
    <row r="184" spans="1:24" s="429" customFormat="1">
      <c r="B184" s="401"/>
      <c r="C184" s="401"/>
      <c r="D184" s="431">
        <v>42198</v>
      </c>
      <c r="E184" s="431">
        <v>42216</v>
      </c>
      <c r="F184" s="401" t="s">
        <v>120</v>
      </c>
      <c r="G184" s="432">
        <v>1</v>
      </c>
      <c r="H184" s="432">
        <v>1</v>
      </c>
      <c r="I184" s="432">
        <v>0</v>
      </c>
      <c r="J184" s="432">
        <v>1</v>
      </c>
      <c r="K184" s="432">
        <v>2</v>
      </c>
      <c r="L184" s="432">
        <v>0</v>
      </c>
      <c r="M184" s="432">
        <v>0</v>
      </c>
      <c r="N184" s="432">
        <v>0</v>
      </c>
      <c r="O184" s="432">
        <v>0</v>
      </c>
      <c r="P184" s="432">
        <v>1</v>
      </c>
      <c r="Q184" s="432"/>
      <c r="R184" s="433">
        <v>22042</v>
      </c>
      <c r="S184" s="433"/>
      <c r="T184" s="433"/>
      <c r="U184" s="432">
        <v>0</v>
      </c>
      <c r="V184" s="432">
        <v>0</v>
      </c>
      <c r="W184" s="432">
        <v>0</v>
      </c>
      <c r="X184" s="432">
        <v>0</v>
      </c>
    </row>
    <row r="185" spans="1:24" s="429" customFormat="1">
      <c r="B185" s="401"/>
      <c r="C185" s="401"/>
      <c r="D185" s="431">
        <v>42205</v>
      </c>
      <c r="E185" s="431">
        <v>42216</v>
      </c>
      <c r="F185" s="401" t="s">
        <v>120</v>
      </c>
      <c r="G185" s="432">
        <v>1</v>
      </c>
      <c r="H185" s="432">
        <v>0</v>
      </c>
      <c r="I185" s="432">
        <v>0</v>
      </c>
      <c r="J185" s="432">
        <v>0</v>
      </c>
      <c r="K185" s="432">
        <v>0</v>
      </c>
      <c r="L185" s="432">
        <v>0</v>
      </c>
      <c r="M185" s="432">
        <v>0</v>
      </c>
      <c r="N185" s="432">
        <v>1</v>
      </c>
      <c r="O185" s="432">
        <v>0</v>
      </c>
      <c r="P185" s="432">
        <v>1</v>
      </c>
      <c r="Q185" s="432"/>
      <c r="R185" s="433">
        <v>16585</v>
      </c>
      <c r="S185" s="433"/>
      <c r="T185" s="433"/>
      <c r="U185" s="432">
        <v>0</v>
      </c>
      <c r="V185" s="432">
        <v>0</v>
      </c>
      <c r="W185" s="432">
        <v>0</v>
      </c>
      <c r="X185" s="432">
        <v>0</v>
      </c>
    </row>
    <row r="186" spans="1:24" s="429" customFormat="1">
      <c r="A186" s="512" t="s">
        <v>92</v>
      </c>
      <c r="B186" s="512"/>
      <c r="C186" s="512"/>
      <c r="D186" s="512"/>
      <c r="E186" s="18"/>
      <c r="F186" s="18"/>
      <c r="G186" s="432">
        <v>55</v>
      </c>
      <c r="H186" s="432">
        <v>28</v>
      </c>
      <c r="I186" s="432">
        <v>19</v>
      </c>
      <c r="J186" s="432">
        <v>1</v>
      </c>
      <c r="K186" s="432">
        <v>12</v>
      </c>
      <c r="L186" s="432">
        <v>0</v>
      </c>
      <c r="M186" s="432">
        <v>0</v>
      </c>
      <c r="N186" s="432">
        <v>27</v>
      </c>
      <c r="O186" s="432">
        <v>67.849999999999994</v>
      </c>
      <c r="P186" s="432">
        <v>55</v>
      </c>
      <c r="Q186" s="432"/>
      <c r="R186" s="433">
        <v>3630289.9</v>
      </c>
      <c r="S186" s="433"/>
      <c r="T186" s="433"/>
      <c r="U186" s="432">
        <v>23</v>
      </c>
      <c r="V186" s="432">
        <v>41.81</v>
      </c>
      <c r="W186" s="433">
        <v>1632034.62</v>
      </c>
      <c r="X186" s="432">
        <v>44.95</v>
      </c>
    </row>
    <row r="187" spans="1:24" s="429" customFormat="1">
      <c r="A187" s="512" t="s">
        <v>108</v>
      </c>
      <c r="B187" s="512"/>
      <c r="C187" s="512"/>
      <c r="D187" s="512"/>
      <c r="E187" s="18"/>
      <c r="F187" s="18"/>
      <c r="G187" s="432">
        <v>55</v>
      </c>
      <c r="H187" s="432">
        <v>28</v>
      </c>
      <c r="I187" s="432">
        <v>19</v>
      </c>
      <c r="J187" s="432">
        <v>1</v>
      </c>
      <c r="K187" s="432">
        <v>12</v>
      </c>
      <c r="L187" s="432">
        <v>0</v>
      </c>
      <c r="M187" s="432">
        <v>0</v>
      </c>
      <c r="N187" s="432">
        <v>27</v>
      </c>
      <c r="O187" s="432">
        <v>67.849999999999994</v>
      </c>
      <c r="P187" s="432">
        <v>55</v>
      </c>
      <c r="Q187" s="432"/>
      <c r="R187" s="433">
        <v>3630289.9</v>
      </c>
      <c r="S187" s="433"/>
      <c r="T187" s="433"/>
      <c r="U187" s="432">
        <v>23</v>
      </c>
      <c r="V187" s="432">
        <v>41.81</v>
      </c>
      <c r="W187" s="433">
        <v>1632034.62</v>
      </c>
      <c r="X187" s="432">
        <v>44.95</v>
      </c>
    </row>
    <row r="188" spans="1:24" s="429" customFormat="1">
      <c r="A188" s="512"/>
      <c r="B188" s="512"/>
      <c r="C188" s="512"/>
      <c r="D188" s="512"/>
      <c r="E188" s="512"/>
      <c r="F188" s="512"/>
      <c r="G188" s="512"/>
      <c r="H188" s="512"/>
      <c r="I188" s="512"/>
      <c r="J188" s="512"/>
      <c r="K188" s="512"/>
      <c r="L188" s="512"/>
      <c r="M188" s="512"/>
      <c r="N188" s="512"/>
      <c r="O188" s="512"/>
      <c r="P188" s="512"/>
      <c r="Q188" s="512"/>
      <c r="R188" s="512"/>
      <c r="S188" s="512"/>
      <c r="T188" s="512"/>
      <c r="U188" s="512"/>
      <c r="V188" s="512"/>
    </row>
    <row r="189" spans="1:24" s="429" customFormat="1" ht="14.25" customHeight="1">
      <c r="A189" s="512" t="s">
        <v>109</v>
      </c>
      <c r="B189" s="512"/>
      <c r="C189" s="512"/>
      <c r="D189" s="512"/>
      <c r="E189" s="512"/>
      <c r="F189" s="512"/>
      <c r="G189" s="512"/>
      <c r="H189" s="512"/>
      <c r="I189" s="512"/>
      <c r="J189" s="512"/>
      <c r="K189" s="512"/>
      <c r="L189" s="512"/>
      <c r="M189" s="512"/>
      <c r="N189" s="512"/>
      <c r="O189" s="512"/>
      <c r="P189" s="512"/>
      <c r="Q189" s="512"/>
      <c r="R189" s="512"/>
      <c r="S189" s="512"/>
      <c r="T189" s="512"/>
      <c r="U189" s="512"/>
      <c r="V189" s="512"/>
    </row>
    <row r="190" spans="1:24" s="429" customFormat="1">
      <c r="A190" s="512"/>
      <c r="B190" s="512"/>
      <c r="C190" s="512"/>
      <c r="D190" s="512"/>
      <c r="E190" s="512"/>
      <c r="F190" s="512"/>
      <c r="G190" s="512"/>
      <c r="H190" s="512"/>
      <c r="I190" s="512"/>
      <c r="J190" s="512"/>
      <c r="K190" s="512"/>
      <c r="L190" s="512"/>
      <c r="M190" s="512"/>
      <c r="N190" s="512"/>
      <c r="O190" s="512"/>
      <c r="P190" s="512"/>
      <c r="Q190" s="512"/>
      <c r="R190" s="512"/>
      <c r="S190" s="512"/>
      <c r="T190" s="512"/>
      <c r="U190" s="512"/>
      <c r="V190" s="512"/>
    </row>
    <row r="191" spans="1:24" s="429" customFormat="1" ht="14.25" customHeight="1">
      <c r="A191" s="512" t="s">
        <v>73</v>
      </c>
      <c r="B191" s="512"/>
      <c r="C191" s="512"/>
      <c r="D191" s="512"/>
      <c r="E191" s="512"/>
      <c r="F191" s="512"/>
      <c r="G191" s="512"/>
      <c r="H191" s="512"/>
      <c r="I191" s="512"/>
      <c r="J191" s="512"/>
      <c r="K191" s="512"/>
      <c r="L191" s="512"/>
      <c r="M191" s="512"/>
      <c r="N191" s="512"/>
      <c r="O191" s="512"/>
      <c r="P191" s="512"/>
      <c r="Q191" s="512"/>
      <c r="R191" s="512"/>
      <c r="S191" s="512"/>
      <c r="T191" s="512"/>
      <c r="U191" s="512"/>
      <c r="V191" s="512"/>
    </row>
    <row r="192" spans="1:24" s="429" customFormat="1" ht="14.25" customHeight="1">
      <c r="A192" s="514" t="s">
        <v>74</v>
      </c>
      <c r="B192" s="514"/>
      <c r="C192" s="514"/>
      <c r="D192" s="514"/>
      <c r="E192" s="514"/>
      <c r="F192" s="514" t="s">
        <v>124</v>
      </c>
      <c r="G192" s="514" t="s">
        <v>75</v>
      </c>
      <c r="H192" s="514" t="s">
        <v>76</v>
      </c>
      <c r="I192" s="514" t="s">
        <v>77</v>
      </c>
      <c r="J192" s="514"/>
      <c r="K192" s="514"/>
      <c r="L192" s="514"/>
      <c r="M192" s="514"/>
      <c r="N192" s="514"/>
      <c r="O192" s="401" t="s">
        <v>78</v>
      </c>
      <c r="P192" s="514" t="s">
        <v>79</v>
      </c>
      <c r="Q192" s="514"/>
      <c r="R192" s="514"/>
      <c r="S192" s="514" t="s">
        <v>80</v>
      </c>
      <c r="T192" s="514"/>
      <c r="U192" s="514"/>
      <c r="V192" s="514"/>
      <c r="W192" s="514"/>
      <c r="X192" s="514"/>
    </row>
    <row r="193" spans="1:24" s="429" customFormat="1" ht="24">
      <c r="A193" s="401" t="s">
        <v>97</v>
      </c>
      <c r="B193" s="401" t="s">
        <v>99</v>
      </c>
      <c r="C193" s="401" t="s">
        <v>163</v>
      </c>
      <c r="D193" s="401" t="s">
        <v>6</v>
      </c>
      <c r="E193" s="401" t="s">
        <v>5</v>
      </c>
      <c r="F193" s="514"/>
      <c r="G193" s="514"/>
      <c r="H193" s="514"/>
      <c r="I193" s="401" t="s">
        <v>81</v>
      </c>
      <c r="J193" s="401" t="s">
        <v>82</v>
      </c>
      <c r="K193" s="401" t="s">
        <v>83</v>
      </c>
      <c r="L193" s="401" t="s">
        <v>84</v>
      </c>
      <c r="M193" s="401" t="s">
        <v>85</v>
      </c>
      <c r="N193" s="401" t="s">
        <v>86</v>
      </c>
      <c r="O193" s="401" t="s">
        <v>100</v>
      </c>
      <c r="P193" s="401" t="s">
        <v>101</v>
      </c>
      <c r="Q193" s="401" t="s">
        <v>102</v>
      </c>
      <c r="R193" s="401" t="s">
        <v>89</v>
      </c>
      <c r="S193" s="401" t="s">
        <v>101</v>
      </c>
      <c r="T193" s="401" t="s">
        <v>103</v>
      </c>
      <c r="U193" s="401" t="s">
        <v>102</v>
      </c>
      <c r="V193" s="401" t="s">
        <v>104</v>
      </c>
      <c r="W193" s="401" t="s">
        <v>89</v>
      </c>
      <c r="X193" s="401" t="s">
        <v>162</v>
      </c>
    </row>
    <row r="194" spans="1:24" s="429" customFormat="1">
      <c r="B194" s="401"/>
      <c r="C194" s="401"/>
      <c r="D194" s="431">
        <v>42191</v>
      </c>
      <c r="E194" s="431">
        <v>42216</v>
      </c>
      <c r="F194" s="401" t="s">
        <v>120</v>
      </c>
      <c r="G194" s="432">
        <v>3</v>
      </c>
      <c r="H194" s="432">
        <v>1</v>
      </c>
      <c r="I194" s="432">
        <v>1</v>
      </c>
      <c r="J194" s="432">
        <v>0</v>
      </c>
      <c r="K194" s="432">
        <v>0</v>
      </c>
      <c r="L194" s="432">
        <v>0</v>
      </c>
      <c r="M194" s="432">
        <v>0</v>
      </c>
      <c r="N194" s="432">
        <v>2</v>
      </c>
      <c r="O194" s="432">
        <v>100</v>
      </c>
      <c r="P194" s="432">
        <v>3</v>
      </c>
      <c r="Q194" s="432"/>
      <c r="R194" s="433">
        <v>709624</v>
      </c>
      <c r="S194" s="433"/>
      <c r="T194" s="433"/>
      <c r="U194" s="432">
        <v>1</v>
      </c>
      <c r="V194" s="432">
        <v>33.33</v>
      </c>
      <c r="W194" s="433">
        <v>278200</v>
      </c>
      <c r="X194" s="432">
        <v>39.200000000000003</v>
      </c>
    </row>
    <row r="195" spans="1:24" s="429" customFormat="1">
      <c r="B195" s="401"/>
      <c r="C195" s="401"/>
      <c r="D195" s="431">
        <v>42191</v>
      </c>
      <c r="E195" s="431">
        <v>42216</v>
      </c>
      <c r="F195" s="401" t="s">
        <v>120</v>
      </c>
      <c r="G195" s="432">
        <v>82</v>
      </c>
      <c r="H195" s="432">
        <v>27</v>
      </c>
      <c r="I195" s="432">
        <v>25</v>
      </c>
      <c r="J195" s="432">
        <v>1</v>
      </c>
      <c r="K195" s="432">
        <v>4</v>
      </c>
      <c r="L195" s="432">
        <v>0</v>
      </c>
      <c r="M195" s="432">
        <v>0</v>
      </c>
      <c r="N195" s="432">
        <v>55</v>
      </c>
      <c r="O195" s="432">
        <v>92.59</v>
      </c>
      <c r="P195" s="432">
        <v>82</v>
      </c>
      <c r="Q195" s="432"/>
      <c r="R195" s="433">
        <v>9822713.1899999995</v>
      </c>
      <c r="S195" s="433"/>
      <c r="T195" s="433"/>
      <c r="U195" s="432">
        <v>27</v>
      </c>
      <c r="V195" s="432">
        <v>32.92</v>
      </c>
      <c r="W195" s="433">
        <v>1581517.87</v>
      </c>
      <c r="X195" s="432">
        <v>16.100000000000001</v>
      </c>
    </row>
    <row r="196" spans="1:24" s="429" customFormat="1">
      <c r="B196" s="401"/>
      <c r="C196" s="401"/>
      <c r="D196" s="431">
        <v>42192</v>
      </c>
      <c r="E196" s="431">
        <v>42216</v>
      </c>
      <c r="F196" s="401" t="s">
        <v>120</v>
      </c>
      <c r="G196" s="432">
        <v>5</v>
      </c>
      <c r="H196" s="432">
        <v>5</v>
      </c>
      <c r="I196" s="432">
        <v>3</v>
      </c>
      <c r="J196" s="432">
        <v>0</v>
      </c>
      <c r="K196" s="432">
        <v>6</v>
      </c>
      <c r="L196" s="432">
        <v>0</v>
      </c>
      <c r="M196" s="432">
        <v>0</v>
      </c>
      <c r="N196" s="432">
        <v>0</v>
      </c>
      <c r="O196" s="432">
        <v>60</v>
      </c>
      <c r="P196" s="432">
        <v>5</v>
      </c>
      <c r="Q196" s="432"/>
      <c r="R196" s="433">
        <v>875088.81</v>
      </c>
      <c r="S196" s="433"/>
      <c r="T196" s="433"/>
      <c r="U196" s="432">
        <v>4</v>
      </c>
      <c r="V196" s="432">
        <v>80</v>
      </c>
      <c r="W196" s="433">
        <v>622312.01</v>
      </c>
      <c r="X196" s="432">
        <v>71.11</v>
      </c>
    </row>
    <row r="197" spans="1:24" s="429" customFormat="1">
      <c r="B197" s="401"/>
      <c r="C197" s="401"/>
      <c r="D197" s="431">
        <v>42205</v>
      </c>
      <c r="E197" s="431">
        <v>42216</v>
      </c>
      <c r="F197" s="401" t="s">
        <v>120</v>
      </c>
      <c r="G197" s="432">
        <v>1</v>
      </c>
      <c r="H197" s="432">
        <v>0</v>
      </c>
      <c r="I197" s="432">
        <v>0</v>
      </c>
      <c r="J197" s="432">
        <v>0</v>
      </c>
      <c r="K197" s="432">
        <v>0</v>
      </c>
      <c r="L197" s="432">
        <v>0</v>
      </c>
      <c r="M197" s="432">
        <v>0</v>
      </c>
      <c r="N197" s="432">
        <v>1</v>
      </c>
      <c r="O197" s="432">
        <v>0</v>
      </c>
      <c r="P197" s="432">
        <v>1</v>
      </c>
      <c r="Q197" s="432"/>
      <c r="R197" s="433">
        <v>14338</v>
      </c>
      <c r="S197" s="433"/>
      <c r="T197" s="433"/>
      <c r="U197" s="432">
        <v>0</v>
      </c>
      <c r="V197" s="432">
        <v>0</v>
      </c>
      <c r="W197" s="432">
        <v>0</v>
      </c>
      <c r="X197" s="432">
        <v>0</v>
      </c>
    </row>
    <row r="198" spans="1:24" s="429" customFormat="1">
      <c r="A198" s="512" t="s">
        <v>92</v>
      </c>
      <c r="B198" s="512"/>
      <c r="C198" s="512"/>
      <c r="D198" s="512"/>
      <c r="E198" s="18"/>
      <c r="F198" s="18"/>
      <c r="G198" s="432">
        <v>91</v>
      </c>
      <c r="H198" s="432">
        <v>33</v>
      </c>
      <c r="I198" s="432">
        <v>29</v>
      </c>
      <c r="J198" s="432">
        <v>1</v>
      </c>
      <c r="K198" s="432">
        <v>10</v>
      </c>
      <c r="L198" s="432">
        <v>0</v>
      </c>
      <c r="M198" s="432">
        <v>0</v>
      </c>
      <c r="N198" s="432">
        <v>58</v>
      </c>
      <c r="O198" s="432">
        <v>87.87</v>
      </c>
      <c r="P198" s="432">
        <v>91</v>
      </c>
      <c r="Q198" s="432"/>
      <c r="R198" s="433">
        <v>11421764</v>
      </c>
      <c r="S198" s="433"/>
      <c r="T198" s="433"/>
      <c r="U198" s="432">
        <v>32</v>
      </c>
      <c r="V198" s="432">
        <v>35.159999999999997</v>
      </c>
      <c r="W198" s="433">
        <v>2482029.88</v>
      </c>
      <c r="X198" s="432">
        <v>21.73</v>
      </c>
    </row>
    <row r="199" spans="1:24" s="429" customFormat="1">
      <c r="A199" s="512" t="s">
        <v>110</v>
      </c>
      <c r="B199" s="512"/>
      <c r="C199" s="512"/>
      <c r="D199" s="512"/>
      <c r="E199" s="18"/>
      <c r="F199" s="18"/>
      <c r="G199" s="432">
        <v>91</v>
      </c>
      <c r="H199" s="432">
        <v>33</v>
      </c>
      <c r="I199" s="432">
        <v>29</v>
      </c>
      <c r="J199" s="432">
        <v>1</v>
      </c>
      <c r="K199" s="432">
        <v>10</v>
      </c>
      <c r="L199" s="432">
        <v>0</v>
      </c>
      <c r="M199" s="432">
        <v>0</v>
      </c>
      <c r="N199" s="432">
        <v>58</v>
      </c>
      <c r="O199" s="432">
        <v>87.87</v>
      </c>
      <c r="P199" s="432">
        <v>91</v>
      </c>
      <c r="Q199" s="432"/>
      <c r="R199" s="433">
        <v>11421764</v>
      </c>
      <c r="S199" s="433"/>
      <c r="T199" s="433"/>
      <c r="U199" s="432">
        <v>32</v>
      </c>
      <c r="V199" s="432">
        <v>35.159999999999997</v>
      </c>
      <c r="W199" s="433">
        <v>2482029.88</v>
      </c>
      <c r="X199" s="432">
        <v>21.73</v>
      </c>
    </row>
    <row r="200" spans="1:24" s="429" customFormat="1">
      <c r="A200" s="512" t="s">
        <v>111</v>
      </c>
      <c r="B200" s="512"/>
      <c r="C200" s="512"/>
      <c r="D200" s="512"/>
      <c r="E200" s="18"/>
      <c r="F200" s="18"/>
      <c r="G200" s="432">
        <v>232</v>
      </c>
      <c r="H200" s="432">
        <v>143</v>
      </c>
      <c r="I200" s="432">
        <v>68</v>
      </c>
      <c r="J200" s="432">
        <v>27</v>
      </c>
      <c r="K200" s="432">
        <v>109</v>
      </c>
      <c r="L200" s="432">
        <v>0</v>
      </c>
      <c r="M200" s="432">
        <v>0</v>
      </c>
      <c r="N200" s="432">
        <v>89</v>
      </c>
      <c r="O200" s="432">
        <v>87.87</v>
      </c>
      <c r="P200" s="432">
        <v>232</v>
      </c>
      <c r="Q200" s="432"/>
      <c r="R200" s="433">
        <v>29645544.469999999</v>
      </c>
      <c r="S200" s="433"/>
      <c r="T200" s="433"/>
      <c r="U200" s="432">
        <v>86</v>
      </c>
      <c r="V200" s="432">
        <v>35.159999999999997</v>
      </c>
      <c r="W200" s="433">
        <v>5982394.7000000002</v>
      </c>
      <c r="X200" s="432">
        <v>21.73</v>
      </c>
    </row>
    <row r="201" spans="1:24" s="429" customFormat="1">
      <c r="A201" s="512"/>
      <c r="B201" s="512"/>
      <c r="C201" s="512"/>
      <c r="D201" s="512"/>
      <c r="E201" s="512"/>
      <c r="F201" s="512"/>
      <c r="G201" s="512"/>
      <c r="H201" s="512"/>
      <c r="I201" s="512"/>
      <c r="J201" s="512"/>
      <c r="K201" s="512"/>
      <c r="L201" s="512"/>
      <c r="M201" s="512"/>
      <c r="N201" s="512"/>
      <c r="O201" s="512"/>
      <c r="P201" s="512"/>
      <c r="Q201" s="512"/>
      <c r="R201" s="512"/>
      <c r="S201" s="512"/>
      <c r="T201" s="512"/>
      <c r="U201" s="512"/>
      <c r="V201" s="512"/>
    </row>
    <row r="202" spans="1:24" s="429" customFormat="1" ht="28.5" customHeight="1">
      <c r="A202" s="513" t="s">
        <v>121</v>
      </c>
      <c r="B202" s="513"/>
      <c r="C202" s="513"/>
      <c r="D202" s="513"/>
      <c r="E202" s="432">
        <v>232</v>
      </c>
      <c r="F202" s="432">
        <v>143</v>
      </c>
      <c r="G202" s="432">
        <v>68</v>
      </c>
      <c r="H202" s="432">
        <v>27</v>
      </c>
      <c r="I202" s="432">
        <v>109</v>
      </c>
      <c r="J202" s="432">
        <v>0</v>
      </c>
      <c r="K202" s="432">
        <v>0</v>
      </c>
      <c r="L202" s="432">
        <v>89</v>
      </c>
      <c r="M202" s="432">
        <v>47.55</v>
      </c>
      <c r="N202" s="432">
        <v>232</v>
      </c>
      <c r="O202" s="432"/>
      <c r="P202" s="433">
        <v>29645544.469999999</v>
      </c>
      <c r="Q202" s="433"/>
      <c r="R202" s="433"/>
      <c r="S202" s="432">
        <v>86</v>
      </c>
      <c r="T202" s="432">
        <v>37.06</v>
      </c>
      <c r="U202" s="433">
        <v>5982394.7000000002</v>
      </c>
      <c r="V202" s="432">
        <v>20.18</v>
      </c>
    </row>
    <row r="203" spans="1:24" s="429" customFormat="1">
      <c r="A203" s="428"/>
      <c r="B203" s="428"/>
      <c r="C203" s="428"/>
      <c r="D203" s="428"/>
      <c r="E203" s="428"/>
      <c r="F203" s="428"/>
      <c r="G203" s="428"/>
      <c r="H203" s="428"/>
      <c r="I203" s="428"/>
      <c r="J203" s="428"/>
      <c r="K203" s="428"/>
      <c r="L203" s="428"/>
      <c r="M203" s="428"/>
      <c r="N203" s="428"/>
      <c r="O203" s="428"/>
      <c r="P203" s="428"/>
      <c r="Q203" s="428"/>
      <c r="R203" s="428"/>
      <c r="S203" s="428"/>
      <c r="T203" s="428"/>
      <c r="U203" s="428"/>
      <c r="V203" s="428"/>
    </row>
    <row r="204" spans="1:24" s="429" customFormat="1">
      <c r="A204" s="428" t="s">
        <v>122</v>
      </c>
      <c r="B204" s="428"/>
      <c r="C204" s="428"/>
      <c r="D204" s="428"/>
      <c r="E204" s="428"/>
      <c r="F204" s="428"/>
      <c r="G204" s="428"/>
      <c r="H204" s="428"/>
      <c r="I204" s="428"/>
      <c r="J204" s="428"/>
      <c r="K204" s="428"/>
      <c r="L204" s="428"/>
      <c r="M204" s="428"/>
      <c r="N204" s="428"/>
      <c r="O204" s="428"/>
      <c r="P204" s="428"/>
      <c r="Q204" s="428"/>
      <c r="R204" s="428"/>
      <c r="S204" s="428"/>
      <c r="T204" s="428"/>
      <c r="U204" s="428"/>
      <c r="V204" s="428"/>
    </row>
    <row r="205" spans="1:24" s="429" customFormat="1"/>
    <row r="206" spans="1:24" s="429" customFormat="1">
      <c r="A206" s="429" t="s">
        <v>123</v>
      </c>
    </row>
    <row r="207" spans="1:24" s="429" customFormat="1" ht="14.25" customHeight="1">
      <c r="A207" s="512" t="s">
        <v>73</v>
      </c>
      <c r="B207" s="512"/>
      <c r="C207" s="512"/>
      <c r="D207" s="512"/>
      <c r="E207" s="512"/>
      <c r="F207" s="512"/>
      <c r="G207" s="512"/>
      <c r="H207" s="512"/>
      <c r="I207" s="512"/>
      <c r="J207" s="512"/>
      <c r="K207" s="512"/>
      <c r="L207" s="512"/>
      <c r="M207" s="512"/>
      <c r="N207" s="512"/>
      <c r="O207" s="512"/>
      <c r="P207" s="512"/>
      <c r="Q207" s="512"/>
      <c r="R207" s="512"/>
      <c r="S207" s="512"/>
      <c r="T207" s="512"/>
      <c r="U207" s="512"/>
      <c r="V207" s="512"/>
    </row>
    <row r="208" spans="1:24" s="429" customFormat="1" ht="14.25" customHeight="1">
      <c r="A208" s="18" t="s">
        <v>58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4" s="429" customFormat="1" ht="14.25" customHeight="1">
      <c r="A209" s="514" t="s">
        <v>74</v>
      </c>
      <c r="B209" s="514"/>
      <c r="C209" s="514"/>
      <c r="D209" s="514"/>
      <c r="E209" s="514"/>
      <c r="F209" s="514" t="s">
        <v>124</v>
      </c>
      <c r="G209" s="514" t="s">
        <v>75</v>
      </c>
      <c r="H209" s="514" t="s">
        <v>76</v>
      </c>
      <c r="I209" s="514" t="s">
        <v>77</v>
      </c>
      <c r="J209" s="514"/>
      <c r="K209" s="514"/>
      <c r="L209" s="514"/>
      <c r="M209" s="514"/>
      <c r="N209" s="514"/>
      <c r="O209" s="401" t="s">
        <v>78</v>
      </c>
      <c r="P209" s="514" t="s">
        <v>79</v>
      </c>
      <c r="Q209" s="514"/>
      <c r="R209" s="514"/>
      <c r="S209" s="514" t="s">
        <v>80</v>
      </c>
      <c r="T209" s="514"/>
      <c r="U209" s="514"/>
      <c r="V209" s="514"/>
      <c r="W209" s="514"/>
      <c r="X209" s="514"/>
    </row>
    <row r="210" spans="1:24" s="429" customFormat="1" ht="24">
      <c r="A210" s="401" t="s">
        <v>97</v>
      </c>
      <c r="B210" s="401" t="s">
        <v>99</v>
      </c>
      <c r="C210" s="401" t="s">
        <v>163</v>
      </c>
      <c r="D210" s="401" t="s">
        <v>6</v>
      </c>
      <c r="E210" s="401" t="s">
        <v>5</v>
      </c>
      <c r="F210" s="514"/>
      <c r="G210" s="514"/>
      <c r="H210" s="514"/>
      <c r="I210" s="401" t="s">
        <v>81</v>
      </c>
      <c r="J210" s="401" t="s">
        <v>82</v>
      </c>
      <c r="K210" s="401" t="s">
        <v>83</v>
      </c>
      <c r="L210" s="401" t="s">
        <v>84</v>
      </c>
      <c r="M210" s="401" t="s">
        <v>85</v>
      </c>
      <c r="N210" s="401" t="s">
        <v>86</v>
      </c>
      <c r="O210" s="401" t="s">
        <v>100</v>
      </c>
      <c r="P210" s="401" t="s">
        <v>101</v>
      </c>
      <c r="Q210" s="401" t="s">
        <v>102</v>
      </c>
      <c r="R210" s="401" t="s">
        <v>89</v>
      </c>
      <c r="S210" s="401" t="s">
        <v>101</v>
      </c>
      <c r="T210" s="401" t="s">
        <v>103</v>
      </c>
      <c r="U210" s="401" t="s">
        <v>102</v>
      </c>
      <c r="V210" s="401" t="s">
        <v>104</v>
      </c>
      <c r="W210" s="401" t="s">
        <v>89</v>
      </c>
      <c r="X210" s="401" t="s">
        <v>162</v>
      </c>
    </row>
    <row r="211" spans="1:24" s="429" customFormat="1">
      <c r="B211" s="401"/>
      <c r="C211" s="401"/>
      <c r="D211" s="431">
        <v>42191</v>
      </c>
      <c r="E211" s="431">
        <v>42216</v>
      </c>
      <c r="F211" s="401" t="s">
        <v>120</v>
      </c>
      <c r="G211" s="432">
        <v>3</v>
      </c>
      <c r="H211" s="432">
        <v>1</v>
      </c>
      <c r="I211" s="432">
        <v>1</v>
      </c>
      <c r="J211" s="432">
        <v>0</v>
      </c>
      <c r="K211" s="432">
        <v>0</v>
      </c>
      <c r="L211" s="432">
        <v>0</v>
      </c>
      <c r="M211" s="432">
        <v>0</v>
      </c>
      <c r="N211" s="432">
        <v>2</v>
      </c>
      <c r="O211" s="432">
        <v>100</v>
      </c>
      <c r="P211" s="432">
        <v>3</v>
      </c>
      <c r="Q211" s="432"/>
      <c r="R211" s="433">
        <v>709624</v>
      </c>
      <c r="S211" s="433"/>
      <c r="T211" s="433"/>
      <c r="U211" s="432">
        <v>1</v>
      </c>
      <c r="V211" s="432">
        <v>33.33</v>
      </c>
      <c r="W211" s="433">
        <v>278200</v>
      </c>
      <c r="X211" s="432">
        <v>39.200000000000003</v>
      </c>
    </row>
    <row r="212" spans="1:24" s="429" customFormat="1">
      <c r="B212" s="401"/>
      <c r="C212" s="401"/>
      <c r="D212" s="431">
        <v>42191</v>
      </c>
      <c r="E212" s="431">
        <v>42216</v>
      </c>
      <c r="F212" s="401" t="s">
        <v>120</v>
      </c>
      <c r="G212" s="432">
        <v>82</v>
      </c>
      <c r="H212" s="432">
        <v>27</v>
      </c>
      <c r="I212" s="432">
        <v>25</v>
      </c>
      <c r="J212" s="432">
        <v>1</v>
      </c>
      <c r="K212" s="432">
        <v>4</v>
      </c>
      <c r="L212" s="432">
        <v>0</v>
      </c>
      <c r="M212" s="432">
        <v>0</v>
      </c>
      <c r="N212" s="432">
        <v>55</v>
      </c>
      <c r="O212" s="432">
        <v>92.59</v>
      </c>
      <c r="P212" s="432">
        <v>82</v>
      </c>
      <c r="Q212" s="432"/>
      <c r="R212" s="433">
        <v>9822713.1899999995</v>
      </c>
      <c r="S212" s="433"/>
      <c r="T212" s="433"/>
      <c r="U212" s="432">
        <v>27</v>
      </c>
      <c r="V212" s="432">
        <v>32.92</v>
      </c>
      <c r="W212" s="433">
        <v>1581517.87</v>
      </c>
      <c r="X212" s="432">
        <v>16.100000000000001</v>
      </c>
    </row>
    <row r="213" spans="1:24" s="429" customFormat="1">
      <c r="B213" s="401"/>
      <c r="C213" s="401"/>
      <c r="D213" s="431">
        <v>42192</v>
      </c>
      <c r="E213" s="431">
        <v>42216</v>
      </c>
      <c r="F213" s="401" t="s">
        <v>120</v>
      </c>
      <c r="G213" s="432">
        <v>5</v>
      </c>
      <c r="H213" s="432">
        <v>5</v>
      </c>
      <c r="I213" s="432">
        <v>3</v>
      </c>
      <c r="J213" s="432">
        <v>0</v>
      </c>
      <c r="K213" s="432">
        <v>6</v>
      </c>
      <c r="L213" s="432">
        <v>0</v>
      </c>
      <c r="M213" s="432">
        <v>0</v>
      </c>
      <c r="N213" s="432">
        <v>0</v>
      </c>
      <c r="O213" s="432">
        <v>60</v>
      </c>
      <c r="P213" s="432">
        <v>5</v>
      </c>
      <c r="Q213" s="432"/>
      <c r="R213" s="433">
        <v>875088.81</v>
      </c>
      <c r="S213" s="433"/>
      <c r="T213" s="433"/>
      <c r="U213" s="432">
        <v>4</v>
      </c>
      <c r="V213" s="432">
        <v>80</v>
      </c>
      <c r="W213" s="433">
        <v>622312.01</v>
      </c>
      <c r="X213" s="432">
        <v>71.11</v>
      </c>
    </row>
    <row r="214" spans="1:24" s="429" customFormat="1">
      <c r="B214" s="401"/>
      <c r="C214" s="401"/>
      <c r="D214" s="431">
        <v>42205</v>
      </c>
      <c r="E214" s="431">
        <v>42216</v>
      </c>
      <c r="F214" s="401" t="s">
        <v>120</v>
      </c>
      <c r="G214" s="432">
        <v>1</v>
      </c>
      <c r="H214" s="432">
        <v>0</v>
      </c>
      <c r="I214" s="432">
        <v>0</v>
      </c>
      <c r="J214" s="432">
        <v>0</v>
      </c>
      <c r="K214" s="432">
        <v>0</v>
      </c>
      <c r="L214" s="432">
        <v>0</v>
      </c>
      <c r="M214" s="432">
        <v>0</v>
      </c>
      <c r="N214" s="432">
        <v>1</v>
      </c>
      <c r="O214" s="432">
        <v>0</v>
      </c>
      <c r="P214" s="432">
        <v>1</v>
      </c>
      <c r="Q214" s="432"/>
      <c r="R214" s="433">
        <v>14338</v>
      </c>
      <c r="S214" s="433"/>
      <c r="T214" s="433"/>
      <c r="U214" s="432">
        <v>0</v>
      </c>
      <c r="V214" s="432">
        <v>0</v>
      </c>
      <c r="W214" s="432">
        <v>0</v>
      </c>
      <c r="X214" s="432">
        <v>0</v>
      </c>
    </row>
    <row r="215" spans="1:24" s="429" customFormat="1">
      <c r="A215" s="512" t="s">
        <v>92</v>
      </c>
      <c r="B215" s="512"/>
      <c r="C215" s="512"/>
      <c r="D215" s="512"/>
      <c r="E215" s="18"/>
      <c r="F215" s="18"/>
      <c r="G215" s="432">
        <v>91</v>
      </c>
      <c r="H215" s="432">
        <v>33</v>
      </c>
      <c r="I215" s="432">
        <v>29</v>
      </c>
      <c r="J215" s="432">
        <v>1</v>
      </c>
      <c r="K215" s="432">
        <v>10</v>
      </c>
      <c r="L215" s="432">
        <v>0</v>
      </c>
      <c r="M215" s="432">
        <v>0</v>
      </c>
      <c r="N215" s="432">
        <v>58</v>
      </c>
      <c r="O215" s="432">
        <v>87.87</v>
      </c>
      <c r="P215" s="432">
        <v>91</v>
      </c>
      <c r="Q215" s="432"/>
      <c r="R215" s="433">
        <v>11421764</v>
      </c>
      <c r="S215" s="433"/>
      <c r="T215" s="433"/>
      <c r="U215" s="432">
        <v>32</v>
      </c>
      <c r="V215" s="432">
        <v>35.159999999999997</v>
      </c>
      <c r="W215" s="433">
        <v>2482029.88</v>
      </c>
      <c r="X215" s="432">
        <v>21.73</v>
      </c>
    </row>
    <row r="216" spans="1:24" s="429" customFormat="1"/>
    <row r="217" spans="1:24" s="429" customFormat="1" ht="14.25" customHeight="1">
      <c r="A217" s="512" t="s">
        <v>106</v>
      </c>
      <c r="B217" s="512"/>
      <c r="C217" s="512"/>
      <c r="D217" s="512"/>
      <c r="E217" s="512"/>
      <c r="F217" s="512"/>
      <c r="G217" s="512"/>
      <c r="H217" s="512"/>
      <c r="I217" s="512"/>
      <c r="J217" s="512"/>
      <c r="K217" s="512"/>
      <c r="L217" s="512"/>
      <c r="M217" s="512"/>
      <c r="N217" s="512"/>
      <c r="O217" s="512"/>
      <c r="P217" s="512"/>
      <c r="Q217" s="512"/>
      <c r="R217" s="512"/>
      <c r="S217" s="512"/>
      <c r="T217" s="512"/>
      <c r="U217" s="512"/>
      <c r="V217" s="512"/>
    </row>
    <row r="218" spans="1:24" s="429" customFormat="1" ht="14.25" customHeight="1">
      <c r="A218" s="18" t="s">
        <v>58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4" s="429" customFormat="1" ht="14.25" customHeight="1">
      <c r="A219" s="514" t="s">
        <v>74</v>
      </c>
      <c r="B219" s="514"/>
      <c r="C219" s="514"/>
      <c r="D219" s="514"/>
      <c r="E219" s="514"/>
      <c r="F219" s="514" t="s">
        <v>124</v>
      </c>
      <c r="G219" s="514" t="s">
        <v>75</v>
      </c>
      <c r="H219" s="514" t="s">
        <v>76</v>
      </c>
      <c r="I219" s="514" t="s">
        <v>77</v>
      </c>
      <c r="J219" s="514"/>
      <c r="K219" s="514"/>
      <c r="L219" s="514"/>
      <c r="M219" s="514"/>
      <c r="N219" s="514"/>
      <c r="O219" s="401" t="s">
        <v>78</v>
      </c>
      <c r="P219" s="514" t="s">
        <v>79</v>
      </c>
      <c r="Q219" s="514"/>
      <c r="R219" s="514"/>
      <c r="S219" s="514" t="s">
        <v>80</v>
      </c>
      <c r="T219" s="514"/>
      <c r="U219" s="514"/>
      <c r="V219" s="514"/>
      <c r="W219" s="514"/>
      <c r="X219" s="514"/>
    </row>
    <row r="220" spans="1:24" s="429" customFormat="1" ht="24">
      <c r="A220" s="401" t="s">
        <v>97</v>
      </c>
      <c r="B220" s="401" t="s">
        <v>99</v>
      </c>
      <c r="C220" s="401" t="s">
        <v>163</v>
      </c>
      <c r="D220" s="401" t="s">
        <v>6</v>
      </c>
      <c r="E220" s="401" t="s">
        <v>5</v>
      </c>
      <c r="F220" s="514"/>
      <c r="G220" s="514"/>
      <c r="H220" s="514"/>
      <c r="I220" s="401" t="s">
        <v>81</v>
      </c>
      <c r="J220" s="401" t="s">
        <v>82</v>
      </c>
      <c r="K220" s="401" t="s">
        <v>83</v>
      </c>
      <c r="L220" s="401" t="s">
        <v>84</v>
      </c>
      <c r="M220" s="401" t="s">
        <v>85</v>
      </c>
      <c r="N220" s="401" t="s">
        <v>86</v>
      </c>
      <c r="O220" s="401" t="s">
        <v>100</v>
      </c>
      <c r="P220" s="401" t="s">
        <v>101</v>
      </c>
      <c r="Q220" s="401" t="s">
        <v>102</v>
      </c>
      <c r="R220" s="401" t="s">
        <v>89</v>
      </c>
      <c r="S220" s="401" t="s">
        <v>101</v>
      </c>
      <c r="T220" s="401" t="s">
        <v>103</v>
      </c>
      <c r="U220" s="401" t="s">
        <v>102</v>
      </c>
      <c r="V220" s="401" t="s">
        <v>104</v>
      </c>
      <c r="W220" s="401" t="s">
        <v>89</v>
      </c>
      <c r="X220" s="401" t="s">
        <v>162</v>
      </c>
    </row>
    <row r="221" spans="1:24" s="429" customFormat="1">
      <c r="B221" s="401"/>
      <c r="C221" s="401"/>
      <c r="D221" s="431">
        <v>42191</v>
      </c>
      <c r="E221" s="431">
        <v>42216</v>
      </c>
      <c r="F221" s="401" t="s">
        <v>120</v>
      </c>
      <c r="G221" s="432">
        <v>3</v>
      </c>
      <c r="H221" s="432">
        <v>1</v>
      </c>
      <c r="I221" s="432">
        <v>1</v>
      </c>
      <c r="J221" s="432">
        <v>0</v>
      </c>
      <c r="K221" s="432">
        <v>0</v>
      </c>
      <c r="L221" s="432">
        <v>0</v>
      </c>
      <c r="M221" s="432">
        <v>0</v>
      </c>
      <c r="N221" s="432">
        <v>2</v>
      </c>
      <c r="O221" s="432">
        <v>100</v>
      </c>
      <c r="P221" s="432">
        <v>3</v>
      </c>
      <c r="Q221" s="432"/>
      <c r="R221" s="433">
        <v>709624</v>
      </c>
      <c r="S221" s="433"/>
      <c r="T221" s="433"/>
      <c r="U221" s="432">
        <v>1</v>
      </c>
      <c r="V221" s="432">
        <v>33.33</v>
      </c>
      <c r="W221" s="433">
        <v>278200</v>
      </c>
      <c r="X221" s="432">
        <v>39.200000000000003</v>
      </c>
    </row>
    <row r="222" spans="1:24" s="429" customFormat="1">
      <c r="B222" s="401"/>
      <c r="C222" s="401"/>
      <c r="D222" s="431">
        <v>42191</v>
      </c>
      <c r="E222" s="431">
        <v>42216</v>
      </c>
      <c r="F222" s="401" t="s">
        <v>120</v>
      </c>
      <c r="G222" s="432">
        <v>82</v>
      </c>
      <c r="H222" s="432">
        <v>27</v>
      </c>
      <c r="I222" s="432">
        <v>25</v>
      </c>
      <c r="J222" s="432">
        <v>1</v>
      </c>
      <c r="K222" s="432">
        <v>4</v>
      </c>
      <c r="L222" s="432">
        <v>0</v>
      </c>
      <c r="M222" s="432">
        <v>0</v>
      </c>
      <c r="N222" s="432">
        <v>55</v>
      </c>
      <c r="O222" s="432">
        <v>92.59</v>
      </c>
      <c r="P222" s="432">
        <v>82</v>
      </c>
      <c r="Q222" s="432"/>
      <c r="R222" s="433">
        <v>9822713.1899999995</v>
      </c>
      <c r="S222" s="433"/>
      <c r="T222" s="433"/>
      <c r="U222" s="432">
        <v>27</v>
      </c>
      <c r="V222" s="432">
        <v>32.92</v>
      </c>
      <c r="W222" s="433">
        <v>1581517.87</v>
      </c>
      <c r="X222" s="432">
        <v>16.100000000000001</v>
      </c>
    </row>
    <row r="223" spans="1:24" s="429" customFormat="1">
      <c r="B223" s="401"/>
      <c r="C223" s="401"/>
      <c r="D223" s="431">
        <v>42192</v>
      </c>
      <c r="E223" s="431">
        <v>42216</v>
      </c>
      <c r="F223" s="401" t="s">
        <v>120</v>
      </c>
      <c r="G223" s="432">
        <v>5</v>
      </c>
      <c r="H223" s="432">
        <v>5</v>
      </c>
      <c r="I223" s="432">
        <v>3</v>
      </c>
      <c r="J223" s="432">
        <v>0</v>
      </c>
      <c r="K223" s="432">
        <v>6</v>
      </c>
      <c r="L223" s="432">
        <v>0</v>
      </c>
      <c r="M223" s="432">
        <v>0</v>
      </c>
      <c r="N223" s="432">
        <v>0</v>
      </c>
      <c r="O223" s="432">
        <v>60</v>
      </c>
      <c r="P223" s="432">
        <v>5</v>
      </c>
      <c r="Q223" s="432"/>
      <c r="R223" s="433">
        <v>875088.81</v>
      </c>
      <c r="S223" s="433"/>
      <c r="T223" s="433"/>
      <c r="U223" s="432">
        <v>4</v>
      </c>
      <c r="V223" s="432">
        <v>80</v>
      </c>
      <c r="W223" s="433">
        <v>622312.01</v>
      </c>
      <c r="X223" s="432">
        <v>71.11</v>
      </c>
    </row>
    <row r="224" spans="1:24" s="429" customFormat="1">
      <c r="B224" s="401"/>
      <c r="C224" s="401"/>
      <c r="D224" s="431">
        <v>42205</v>
      </c>
      <c r="E224" s="431">
        <v>42216</v>
      </c>
      <c r="F224" s="401" t="s">
        <v>120</v>
      </c>
      <c r="G224" s="432">
        <v>1</v>
      </c>
      <c r="H224" s="432">
        <v>0</v>
      </c>
      <c r="I224" s="432">
        <v>0</v>
      </c>
      <c r="J224" s="432">
        <v>0</v>
      </c>
      <c r="K224" s="432">
        <v>0</v>
      </c>
      <c r="L224" s="432">
        <v>0</v>
      </c>
      <c r="M224" s="432">
        <v>0</v>
      </c>
      <c r="N224" s="432">
        <v>1</v>
      </c>
      <c r="O224" s="432">
        <v>0</v>
      </c>
      <c r="P224" s="432">
        <v>1</v>
      </c>
      <c r="Q224" s="432"/>
      <c r="R224" s="433">
        <v>14338</v>
      </c>
      <c r="S224" s="433"/>
      <c r="T224" s="433"/>
      <c r="U224" s="432">
        <v>0</v>
      </c>
      <c r="V224" s="432">
        <v>0</v>
      </c>
      <c r="W224" s="432">
        <v>0</v>
      </c>
      <c r="X224" s="432">
        <v>0</v>
      </c>
    </row>
    <row r="225" spans="1:24" s="429" customFormat="1">
      <c r="A225" s="512" t="s">
        <v>107</v>
      </c>
      <c r="B225" s="512"/>
      <c r="C225" s="512"/>
      <c r="D225" s="512"/>
      <c r="E225" s="18"/>
      <c r="F225" s="18"/>
      <c r="G225" s="432">
        <v>91</v>
      </c>
      <c r="H225" s="432">
        <v>33</v>
      </c>
      <c r="I225" s="432">
        <v>29</v>
      </c>
      <c r="J225" s="432">
        <v>1</v>
      </c>
      <c r="K225" s="432">
        <v>10</v>
      </c>
      <c r="L225" s="432">
        <v>0</v>
      </c>
      <c r="M225" s="432">
        <v>0</v>
      </c>
      <c r="N225" s="432">
        <v>58</v>
      </c>
      <c r="O225" s="432">
        <v>87.87</v>
      </c>
      <c r="P225" s="432">
        <v>91</v>
      </c>
      <c r="Q225" s="432"/>
      <c r="R225" s="433">
        <v>11421764</v>
      </c>
      <c r="S225" s="433"/>
      <c r="T225" s="433"/>
      <c r="U225" s="432">
        <v>32</v>
      </c>
      <c r="V225" s="432">
        <v>35.159999999999997</v>
      </c>
      <c r="W225" s="433">
        <v>2482029.88</v>
      </c>
      <c r="X225" s="432">
        <v>21.73</v>
      </c>
    </row>
    <row r="226" spans="1:24" s="429" customFormat="1"/>
    <row r="227" spans="1:24" s="429" customFormat="1">
      <c r="A227" s="429" t="s">
        <v>405</v>
      </c>
    </row>
    <row r="230" spans="1:24">
      <c r="D230" s="440"/>
      <c r="E230" s="440"/>
    </row>
    <row r="231" spans="1:24" s="441" customFormat="1"/>
    <row r="232" spans="1:24" ht="21">
      <c r="A232" s="236" t="s">
        <v>1008</v>
      </c>
    </row>
    <row r="233" spans="1:24" ht="21">
      <c r="A233" s="236"/>
    </row>
    <row r="234" spans="1:24" ht="21">
      <c r="A234" s="84" t="s">
        <v>340</v>
      </c>
      <c r="B234" s="84" t="s">
        <v>368</v>
      </c>
      <c r="C234" s="84" t="s">
        <v>369</v>
      </c>
      <c r="D234" s="442" t="s">
        <v>401</v>
      </c>
      <c r="E234" s="84" t="s">
        <v>402</v>
      </c>
      <c r="F234" s="84" t="s">
        <v>39</v>
      </c>
    </row>
    <row r="235" spans="1:24" ht="21">
      <c r="A235" s="108" t="s">
        <v>370</v>
      </c>
      <c r="B235" s="78" t="s">
        <v>67</v>
      </c>
      <c r="C235" s="32" t="s">
        <v>995</v>
      </c>
      <c r="D235" s="426" t="s">
        <v>771</v>
      </c>
      <c r="E235" s="19" t="s">
        <v>992</v>
      </c>
      <c r="F235" s="36" t="s">
        <v>408</v>
      </c>
    </row>
    <row r="236" spans="1:24" ht="21">
      <c r="A236" s="108" t="s">
        <v>371</v>
      </c>
      <c r="B236" s="78" t="s">
        <v>126</v>
      </c>
      <c r="C236" s="32" t="s">
        <v>996</v>
      </c>
      <c r="D236" s="426" t="s">
        <v>145</v>
      </c>
      <c r="E236" s="19" t="s">
        <v>993</v>
      </c>
      <c r="F236" s="434" t="s">
        <v>409</v>
      </c>
    </row>
    <row r="237" spans="1:24" ht="21">
      <c r="A237" s="108" t="s">
        <v>372</v>
      </c>
      <c r="B237" s="78" t="s">
        <v>127</v>
      </c>
      <c r="C237" s="32" t="s">
        <v>138</v>
      </c>
      <c r="D237" s="426" t="s">
        <v>146</v>
      </c>
      <c r="E237" s="19"/>
      <c r="F237" s="434" t="s">
        <v>410</v>
      </c>
    </row>
    <row r="238" spans="1:24" ht="42">
      <c r="A238" s="108">
        <v>4</v>
      </c>
      <c r="B238" s="78" t="s">
        <v>70</v>
      </c>
      <c r="C238" s="32" t="s">
        <v>997</v>
      </c>
      <c r="D238" s="426" t="s">
        <v>961</v>
      </c>
      <c r="E238" s="178" t="s">
        <v>986</v>
      </c>
      <c r="F238" s="436" t="s">
        <v>411</v>
      </c>
    </row>
    <row r="239" spans="1:24" ht="21">
      <c r="A239" s="108" t="s">
        <v>374</v>
      </c>
      <c r="B239" s="78" t="s">
        <v>152</v>
      </c>
      <c r="C239" s="32" t="s">
        <v>140</v>
      </c>
      <c r="D239" s="426" t="s">
        <v>147</v>
      </c>
      <c r="E239" s="20"/>
      <c r="F239" s="435"/>
    </row>
    <row r="240" spans="1:24" ht="21">
      <c r="A240" s="108" t="s">
        <v>375</v>
      </c>
      <c r="B240" s="78" t="s">
        <v>98</v>
      </c>
      <c r="C240" s="32" t="s">
        <v>141</v>
      </c>
      <c r="D240" s="426" t="s">
        <v>148</v>
      </c>
      <c r="E240" s="20"/>
      <c r="F240" s="434"/>
    </row>
    <row r="241" spans="1:6" ht="21">
      <c r="A241" s="108" t="s">
        <v>376</v>
      </c>
      <c r="B241" s="78" t="s">
        <v>99</v>
      </c>
      <c r="C241" s="32" t="s">
        <v>142</v>
      </c>
      <c r="D241" s="426" t="s">
        <v>149</v>
      </c>
      <c r="E241" s="20"/>
      <c r="F241" s="434"/>
    </row>
    <row r="242" spans="1:6" ht="42">
      <c r="A242" s="108">
        <v>8</v>
      </c>
      <c r="B242" s="78" t="s">
        <v>406</v>
      </c>
      <c r="C242" s="32" t="s">
        <v>809</v>
      </c>
      <c r="D242" s="426" t="s">
        <v>164</v>
      </c>
      <c r="E242" s="20"/>
      <c r="F242" s="443" t="s">
        <v>407</v>
      </c>
    </row>
    <row r="243" spans="1:6" ht="21">
      <c r="A243" s="108" t="s">
        <v>377</v>
      </c>
      <c r="B243" s="78" t="s">
        <v>322</v>
      </c>
      <c r="C243" s="32" t="s">
        <v>378</v>
      </c>
      <c r="D243" s="426" t="s">
        <v>832</v>
      </c>
      <c r="E243" s="19"/>
      <c r="F243" s="436">
        <v>42188</v>
      </c>
    </row>
    <row r="244" spans="1:6" ht="21">
      <c r="A244" s="108" t="s">
        <v>379</v>
      </c>
      <c r="B244" s="78" t="s">
        <v>323</v>
      </c>
      <c r="C244" s="32" t="s">
        <v>380</v>
      </c>
      <c r="D244" s="426" t="s">
        <v>833</v>
      </c>
      <c r="E244" s="19"/>
      <c r="F244" s="436">
        <v>42216</v>
      </c>
    </row>
    <row r="245" spans="1:6" ht="63">
      <c r="A245" s="108">
        <v>11</v>
      </c>
      <c r="B245" s="78" t="s">
        <v>124</v>
      </c>
      <c r="C245" s="32" t="s">
        <v>966</v>
      </c>
      <c r="D245" s="582" t="s">
        <v>787</v>
      </c>
      <c r="E245" s="19"/>
      <c r="F245" s="434" t="s">
        <v>91</v>
      </c>
    </row>
    <row r="246" spans="1:6" ht="21">
      <c r="A246" s="108" t="s">
        <v>381</v>
      </c>
      <c r="B246" s="78" t="s">
        <v>75</v>
      </c>
      <c r="C246" s="32" t="s">
        <v>132</v>
      </c>
      <c r="D246" s="426" t="s">
        <v>994</v>
      </c>
      <c r="E246" s="19"/>
      <c r="F246" s="437">
        <v>7</v>
      </c>
    </row>
    <row r="247" spans="1:6" ht="42">
      <c r="A247" s="108">
        <v>13</v>
      </c>
      <c r="B247" s="78" t="s">
        <v>76</v>
      </c>
      <c r="C247" s="32" t="s">
        <v>400</v>
      </c>
      <c r="D247" s="426" t="s">
        <v>155</v>
      </c>
      <c r="E247" s="20" t="s">
        <v>973</v>
      </c>
      <c r="F247" s="437">
        <v>3</v>
      </c>
    </row>
    <row r="248" spans="1:6" ht="21">
      <c r="A248" s="108" t="s">
        <v>382</v>
      </c>
      <c r="B248" s="78" t="s">
        <v>324</v>
      </c>
      <c r="C248" s="32" t="s">
        <v>156</v>
      </c>
      <c r="D248" s="426" t="s">
        <v>155</v>
      </c>
      <c r="E248" s="20" t="s">
        <v>772</v>
      </c>
      <c r="F248" s="437">
        <v>0</v>
      </c>
    </row>
    <row r="249" spans="1:6" ht="21">
      <c r="A249" s="108" t="s">
        <v>383</v>
      </c>
      <c r="B249" s="78" t="s">
        <v>325</v>
      </c>
      <c r="C249" s="32" t="s">
        <v>157</v>
      </c>
      <c r="D249" s="426" t="s">
        <v>155</v>
      </c>
      <c r="E249" s="20" t="s">
        <v>773</v>
      </c>
      <c r="F249" s="437">
        <v>2</v>
      </c>
    </row>
    <row r="250" spans="1:6" ht="21">
      <c r="A250" s="108" t="s">
        <v>384</v>
      </c>
      <c r="B250" s="78" t="s">
        <v>326</v>
      </c>
      <c r="C250" s="32" t="s">
        <v>158</v>
      </c>
      <c r="D250" s="426" t="s">
        <v>155</v>
      </c>
      <c r="E250" s="20" t="s">
        <v>774</v>
      </c>
      <c r="F250" s="437">
        <v>7</v>
      </c>
    </row>
    <row r="251" spans="1:6" ht="42">
      <c r="A251" s="108" t="s">
        <v>385</v>
      </c>
      <c r="B251" s="78" t="s">
        <v>327</v>
      </c>
      <c r="C251" s="32" t="s">
        <v>159</v>
      </c>
      <c r="D251" s="426" t="s">
        <v>155</v>
      </c>
      <c r="E251" s="20" t="s">
        <v>775</v>
      </c>
      <c r="F251" s="437">
        <v>0</v>
      </c>
    </row>
    <row r="252" spans="1:6" ht="21">
      <c r="A252" s="108" t="s">
        <v>386</v>
      </c>
      <c r="B252" s="78" t="s">
        <v>328</v>
      </c>
      <c r="C252" s="32" t="s">
        <v>160</v>
      </c>
      <c r="D252" s="426" t="s">
        <v>155</v>
      </c>
      <c r="E252" s="20" t="s">
        <v>776</v>
      </c>
      <c r="F252" s="437">
        <v>0</v>
      </c>
    </row>
    <row r="253" spans="1:6" ht="42">
      <c r="A253" s="108" t="s">
        <v>387</v>
      </c>
      <c r="B253" s="78" t="s">
        <v>329</v>
      </c>
      <c r="C253" s="32" t="s">
        <v>144</v>
      </c>
      <c r="D253" s="426" t="s">
        <v>155</v>
      </c>
      <c r="E253" s="19" t="s">
        <v>153</v>
      </c>
      <c r="F253" s="437">
        <v>4</v>
      </c>
    </row>
    <row r="254" spans="1:6" ht="42">
      <c r="A254" s="108" t="s">
        <v>388</v>
      </c>
      <c r="B254" s="78" t="s">
        <v>330</v>
      </c>
      <c r="C254" s="32" t="s">
        <v>998</v>
      </c>
      <c r="D254" s="426" t="s">
        <v>154</v>
      </c>
      <c r="E254" s="19"/>
      <c r="F254" s="437">
        <v>0</v>
      </c>
    </row>
    <row r="255" spans="1:6" ht="21">
      <c r="A255" s="108" t="s">
        <v>389</v>
      </c>
      <c r="B255" s="78" t="s">
        <v>331</v>
      </c>
      <c r="C255" s="32" t="s">
        <v>131</v>
      </c>
      <c r="D255" s="426" t="s">
        <v>1000</v>
      </c>
      <c r="E255" s="19"/>
      <c r="F255" s="437"/>
    </row>
    <row r="256" spans="1:6" ht="21">
      <c r="A256" s="108" t="s">
        <v>390</v>
      </c>
      <c r="B256" s="78" t="s">
        <v>332</v>
      </c>
      <c r="C256" s="32" t="s">
        <v>133</v>
      </c>
      <c r="D256" s="426" t="s">
        <v>1001</v>
      </c>
      <c r="E256" s="435"/>
      <c r="F256" s="437">
        <v>7</v>
      </c>
    </row>
    <row r="257" spans="1:6" ht="22.5">
      <c r="A257" s="108" t="s">
        <v>391</v>
      </c>
      <c r="B257" s="78" t="s">
        <v>333</v>
      </c>
      <c r="C257" s="32" t="s">
        <v>134</v>
      </c>
      <c r="D257" s="427" t="s">
        <v>1002</v>
      </c>
      <c r="E257" s="19" t="s">
        <v>151</v>
      </c>
      <c r="F257" s="438">
        <v>1438252.74</v>
      </c>
    </row>
    <row r="258" spans="1:6" ht="84">
      <c r="A258" s="108" t="s">
        <v>392</v>
      </c>
      <c r="B258" s="93" t="s">
        <v>334</v>
      </c>
      <c r="C258" s="32" t="s">
        <v>1010</v>
      </c>
      <c r="D258" s="426" t="s">
        <v>1003</v>
      </c>
      <c r="E258" s="413" t="s">
        <v>1009</v>
      </c>
      <c r="F258" s="438"/>
    </row>
    <row r="259" spans="1:6" ht="42">
      <c r="A259" s="108" t="s">
        <v>393</v>
      </c>
      <c r="B259" s="93" t="s">
        <v>335</v>
      </c>
      <c r="C259" s="32" t="s">
        <v>999</v>
      </c>
      <c r="D259" s="426"/>
      <c r="E259" s="19"/>
      <c r="F259" s="438"/>
    </row>
    <row r="260" spans="1:6" ht="84">
      <c r="A260" s="108" t="s">
        <v>394</v>
      </c>
      <c r="B260" s="93" t="s">
        <v>336</v>
      </c>
      <c r="C260" s="32" t="s">
        <v>137</v>
      </c>
      <c r="D260" s="426" t="s">
        <v>161</v>
      </c>
      <c r="E260" s="413" t="s">
        <v>1009</v>
      </c>
      <c r="F260" s="437">
        <v>0</v>
      </c>
    </row>
    <row r="261" spans="1:6" ht="42">
      <c r="A261" s="108" t="s">
        <v>395</v>
      </c>
      <c r="B261" s="93" t="s">
        <v>337</v>
      </c>
      <c r="C261" s="32" t="s">
        <v>403</v>
      </c>
      <c r="D261" s="426"/>
      <c r="E261" s="435"/>
      <c r="F261" s="437">
        <v>0</v>
      </c>
    </row>
    <row r="262" spans="1:6" ht="42">
      <c r="A262" s="108" t="s">
        <v>396</v>
      </c>
      <c r="B262" s="93" t="s">
        <v>338</v>
      </c>
      <c r="C262" s="32" t="s">
        <v>135</v>
      </c>
      <c r="D262" s="412" t="s">
        <v>972</v>
      </c>
      <c r="E262" s="413" t="s">
        <v>1004</v>
      </c>
      <c r="F262" s="437">
        <v>0</v>
      </c>
    </row>
    <row r="263" spans="1:6" ht="42">
      <c r="A263" s="108" t="s">
        <v>397</v>
      </c>
      <c r="B263" s="78" t="s">
        <v>339</v>
      </c>
      <c r="C263" s="32" t="s">
        <v>404</v>
      </c>
      <c r="D263" s="426"/>
      <c r="E263" s="435"/>
      <c r="F263" s="437">
        <v>0</v>
      </c>
    </row>
    <row r="264" spans="1:6" ht="21">
      <c r="A264" s="28"/>
      <c r="B264" s="51"/>
      <c r="C264" s="444"/>
    </row>
    <row r="266" spans="1:6">
      <c r="A266" s="445" t="s">
        <v>834</v>
      </c>
    </row>
  </sheetData>
  <mergeCells count="209">
    <mergeCell ref="A75:V75"/>
    <mergeCell ref="A76:V76"/>
    <mergeCell ref="A77:V77"/>
    <mergeCell ref="A78:V78"/>
    <mergeCell ref="A79:V79"/>
    <mergeCell ref="A80:V80"/>
    <mergeCell ref="A83:E83"/>
    <mergeCell ref="F83:F84"/>
    <mergeCell ref="H83:H84"/>
    <mergeCell ref="I83:N83"/>
    <mergeCell ref="P83:R83"/>
    <mergeCell ref="G83:G84"/>
    <mergeCell ref="S83:X83"/>
    <mergeCell ref="G100:G101"/>
    <mergeCell ref="S100:X100"/>
    <mergeCell ref="G112:G113"/>
    <mergeCell ref="S112:X112"/>
    <mergeCell ref="G129:G130"/>
    <mergeCell ref="S129:X129"/>
    <mergeCell ref="A81:V81"/>
    <mergeCell ref="A82:V82"/>
    <mergeCell ref="A106:D106"/>
    <mergeCell ref="A107:D107"/>
    <mergeCell ref="A94:D94"/>
    <mergeCell ref="A95:D95"/>
    <mergeCell ref="A96:V96"/>
    <mergeCell ref="A97:V97"/>
    <mergeCell ref="A98:V98"/>
    <mergeCell ref="A99:V99"/>
    <mergeCell ref="A100:E100"/>
    <mergeCell ref="F100:F101"/>
    <mergeCell ref="H100:H101"/>
    <mergeCell ref="I100:N100"/>
    <mergeCell ref="P100:R100"/>
    <mergeCell ref="A123:D123"/>
    <mergeCell ref="A124:D124"/>
    <mergeCell ref="A125:V125"/>
    <mergeCell ref="A22:D22"/>
    <mergeCell ref="A23:D23"/>
    <mergeCell ref="A24:V24"/>
    <mergeCell ref="A25:V25"/>
    <mergeCell ref="A26:V26"/>
    <mergeCell ref="A33:D33"/>
    <mergeCell ref="A34:D34"/>
    <mergeCell ref="A35:V35"/>
    <mergeCell ref="A36:V36"/>
    <mergeCell ref="P178:R178"/>
    <mergeCell ref="A192:E192"/>
    <mergeCell ref="F192:F193"/>
    <mergeCell ref="H192:H193"/>
    <mergeCell ref="I192:N192"/>
    <mergeCell ref="P192:R192"/>
    <mergeCell ref="A209:E209"/>
    <mergeCell ref="F209:F210"/>
    <mergeCell ref="H209:H210"/>
    <mergeCell ref="I209:N209"/>
    <mergeCell ref="P209:R209"/>
    <mergeCell ref="A178:E178"/>
    <mergeCell ref="F178:F179"/>
    <mergeCell ref="H178:H179"/>
    <mergeCell ref="I178:N178"/>
    <mergeCell ref="A198:D198"/>
    <mergeCell ref="A199:D199"/>
    <mergeCell ref="A186:D186"/>
    <mergeCell ref="A187:D187"/>
    <mergeCell ref="A188:V188"/>
    <mergeCell ref="G178:G179"/>
    <mergeCell ref="S178:X178"/>
    <mergeCell ref="G192:G193"/>
    <mergeCell ref="S192:X192"/>
    <mergeCell ref="B1:D1"/>
    <mergeCell ref="F15:F16"/>
    <mergeCell ref="A9:V9"/>
    <mergeCell ref="A10:V10"/>
    <mergeCell ref="A11:V11"/>
    <mergeCell ref="A12:V12"/>
    <mergeCell ref="A13:V13"/>
    <mergeCell ref="A14:V14"/>
    <mergeCell ref="A7:V7"/>
    <mergeCell ref="E8:H8"/>
    <mergeCell ref="I8:L8"/>
    <mergeCell ref="M8:P8"/>
    <mergeCell ref="Q8:T8"/>
    <mergeCell ref="U8:V8"/>
    <mergeCell ref="A15:B15"/>
    <mergeCell ref="D15:D16"/>
    <mergeCell ref="E15:E16"/>
    <mergeCell ref="G15:L15"/>
    <mergeCell ref="N15:P15"/>
    <mergeCell ref="S15:V15"/>
    <mergeCell ref="A37:V37"/>
    <mergeCell ref="A38:V38"/>
    <mergeCell ref="A27:V27"/>
    <mergeCell ref="A28:B28"/>
    <mergeCell ref="G28:L28"/>
    <mergeCell ref="N28:P28"/>
    <mergeCell ref="S28:V28"/>
    <mergeCell ref="F28:F29"/>
    <mergeCell ref="A58:D58"/>
    <mergeCell ref="D28:D29"/>
    <mergeCell ref="E28:E29"/>
    <mergeCell ref="A59:D59"/>
    <mergeCell ref="A60:V60"/>
    <mergeCell ref="A61:V61"/>
    <mergeCell ref="A62:V62"/>
    <mergeCell ref="A63:V63"/>
    <mergeCell ref="S39:X39"/>
    <mergeCell ref="A47:D47"/>
    <mergeCell ref="A49:V49"/>
    <mergeCell ref="A50:E50"/>
    <mergeCell ref="F50:F51"/>
    <mergeCell ref="G50:G51"/>
    <mergeCell ref="H50:H51"/>
    <mergeCell ref="I50:N50"/>
    <mergeCell ref="P50:R50"/>
    <mergeCell ref="S50:X50"/>
    <mergeCell ref="A39:E39"/>
    <mergeCell ref="F39:F40"/>
    <mergeCell ref="G39:G40"/>
    <mergeCell ref="H39:H40"/>
    <mergeCell ref="I39:N39"/>
    <mergeCell ref="P39:R39"/>
    <mergeCell ref="A70:D70"/>
    <mergeCell ref="A71:D71"/>
    <mergeCell ref="A72:D72"/>
    <mergeCell ref="A73:V73"/>
    <mergeCell ref="A74:D74"/>
    <mergeCell ref="A64:E64"/>
    <mergeCell ref="F64:F65"/>
    <mergeCell ref="G64:G65"/>
    <mergeCell ref="H64:H65"/>
    <mergeCell ref="I64:N64"/>
    <mergeCell ref="P64:R64"/>
    <mergeCell ref="S64:X64"/>
    <mergeCell ref="A126:V126"/>
    <mergeCell ref="A127:V127"/>
    <mergeCell ref="A128:V128"/>
    <mergeCell ref="A108:V108"/>
    <mergeCell ref="A109:V109"/>
    <mergeCell ref="A110:V110"/>
    <mergeCell ref="A111:V111"/>
    <mergeCell ref="A112:E112"/>
    <mergeCell ref="F112:F113"/>
    <mergeCell ref="H112:H113"/>
    <mergeCell ref="I112:N112"/>
    <mergeCell ref="P112:R112"/>
    <mergeCell ref="A141:D141"/>
    <mergeCell ref="A142:V142"/>
    <mergeCell ref="A143:D143"/>
    <mergeCell ref="A144:V144"/>
    <mergeCell ref="A145:V145"/>
    <mergeCell ref="A146:V146"/>
    <mergeCell ref="A139:D139"/>
    <mergeCell ref="A140:D140"/>
    <mergeCell ref="A129:E129"/>
    <mergeCell ref="F129:F130"/>
    <mergeCell ref="H129:H130"/>
    <mergeCell ref="I129:N129"/>
    <mergeCell ref="P129:R129"/>
    <mergeCell ref="A159:D159"/>
    <mergeCell ref="A160:D160"/>
    <mergeCell ref="A161:V161"/>
    <mergeCell ref="A162:V162"/>
    <mergeCell ref="A163:V163"/>
    <mergeCell ref="A164:V164"/>
    <mergeCell ref="A147:V147"/>
    <mergeCell ref="A148:V148"/>
    <mergeCell ref="A149:V149"/>
    <mergeCell ref="A150:V150"/>
    <mergeCell ref="A151:V151"/>
    <mergeCell ref="A152:E152"/>
    <mergeCell ref="F152:F153"/>
    <mergeCell ref="H152:H153"/>
    <mergeCell ref="I152:N152"/>
    <mergeCell ref="P152:R152"/>
    <mergeCell ref="G152:G153"/>
    <mergeCell ref="S152:X152"/>
    <mergeCell ref="A174:V174"/>
    <mergeCell ref="A175:V175"/>
    <mergeCell ref="A176:V176"/>
    <mergeCell ref="A177:V177"/>
    <mergeCell ref="A172:D172"/>
    <mergeCell ref="A173:D173"/>
    <mergeCell ref="A165:E165"/>
    <mergeCell ref="F165:F166"/>
    <mergeCell ref="H165:H166"/>
    <mergeCell ref="I165:N165"/>
    <mergeCell ref="P165:R165"/>
    <mergeCell ref="G165:G166"/>
    <mergeCell ref="S165:X165"/>
    <mergeCell ref="A189:V189"/>
    <mergeCell ref="A190:V190"/>
    <mergeCell ref="A191:V191"/>
    <mergeCell ref="A225:D225"/>
    <mergeCell ref="A215:D215"/>
    <mergeCell ref="A217:V217"/>
    <mergeCell ref="A200:D200"/>
    <mergeCell ref="A201:V201"/>
    <mergeCell ref="A202:D202"/>
    <mergeCell ref="A207:V207"/>
    <mergeCell ref="A219:E219"/>
    <mergeCell ref="F219:F220"/>
    <mergeCell ref="H219:H220"/>
    <mergeCell ref="I219:N219"/>
    <mergeCell ref="P219:R219"/>
    <mergeCell ref="G209:G210"/>
    <mergeCell ref="S209:X209"/>
    <mergeCell ref="G219:G220"/>
    <mergeCell ref="S219:X21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Definitions</vt:lpstr>
      <vt:lpstr>Sheet2</vt:lpstr>
      <vt:lpstr>SUM_Tele_Report</vt:lpstr>
      <vt:lpstr>DMRTH003(UI)</vt:lpstr>
      <vt:lpstr>DMRTH003(Result)</vt:lpstr>
      <vt:lpstr>DMRTH005(UI)</vt:lpstr>
      <vt:lpstr>DMRTH005(Result)</vt:lpstr>
      <vt:lpstr>001_UI(DMRTH006)</vt:lpstr>
      <vt:lpstr>001_Result(DMRTH006)</vt:lpstr>
      <vt:lpstr>DMRTH009(UI)</vt:lpstr>
      <vt:lpstr>DMRTH009(Result)</vt:lpstr>
      <vt:lpstr>No. of Call(UI)</vt:lpstr>
      <vt:lpstr>No .of Call(Result)</vt:lpstr>
      <vt:lpstr>Result สรุปค่าตอบแทนพนักงาน</vt:lpstr>
      <vt:lpstr>Summary by Agent(UI)</vt:lpstr>
      <vt:lpstr>Summary by Agent(Result)</vt:lpstr>
      <vt:lpstr>'Summary by Agent(UI)'!_Toc457324744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NONRANEE</dc:creator>
  <cp:lastModifiedBy>Keowalin</cp:lastModifiedBy>
  <dcterms:created xsi:type="dcterms:W3CDTF">2016-05-26T03:11:34Z</dcterms:created>
  <dcterms:modified xsi:type="dcterms:W3CDTF">2016-09-15T13:51:50Z</dcterms:modified>
</cp:coreProperties>
</file>