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ataBase\KPI\Input\HVAC\Source\"/>
    </mc:Choice>
  </mc:AlternateContent>
  <xr:revisionPtr revIDLastSave="0" documentId="13_ncr:1_{BC076C30-3C3A-45E9-B175-AFCFF8D3F004}" xr6:coauthVersionLast="45" xr6:coauthVersionMax="45" xr10:uidLastSave="{00000000-0000-0000-0000-000000000000}"/>
  <bookViews>
    <workbookView xWindow="34800" yWindow="0" windowWidth="22425" windowHeight="14910" xr2:uid="{00000000-000D-0000-FFFF-FFFF00000000}"/>
  </bookViews>
  <sheets>
    <sheet name="PPAS" sheetId="1" r:id="rId1"/>
    <sheet name="Red ratio" sheetId="2" r:id="rId2"/>
  </sheets>
  <definedNames>
    <definedName name="_xlnm.Print_Area" localSheetId="0">PPAS!$A$1:$AJ$57</definedName>
    <definedName name="_xlnm.Print_Area" localSheetId="1">'Red ratio'!$A$1:$AV$42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35" i="1" l="1"/>
  <c r="AS35" i="1"/>
  <c r="AR35" i="1"/>
  <c r="AQ35" i="1"/>
  <c r="AP35" i="1"/>
  <c r="AO35" i="1"/>
  <c r="AN35" i="1"/>
  <c r="AT34" i="1"/>
  <c r="AS34" i="1"/>
  <c r="AR34" i="1"/>
  <c r="AQ34" i="1"/>
  <c r="AP34" i="1"/>
  <c r="AO34" i="1"/>
  <c r="AN34" i="1"/>
  <c r="AV33" i="1"/>
  <c r="AT33" i="1"/>
  <c r="AS33" i="1"/>
  <c r="AR33" i="1"/>
  <c r="AQ33" i="1"/>
  <c r="AP33" i="1"/>
  <c r="AO33" i="1"/>
  <c r="AN33" i="1"/>
  <c r="AT32" i="1"/>
  <c r="AS32" i="1"/>
  <c r="AR32" i="1"/>
  <c r="AQ32" i="1"/>
  <c r="AP32" i="1"/>
  <c r="AO32" i="1"/>
  <c r="AN32" i="1"/>
  <c r="AT31" i="1"/>
  <c r="AS31" i="1"/>
  <c r="AR31" i="1"/>
  <c r="AQ31" i="1"/>
  <c r="AP31" i="1"/>
  <c r="AO31" i="1"/>
  <c r="AN31" i="1"/>
  <c r="AT30" i="1"/>
  <c r="AS30" i="1"/>
  <c r="AR30" i="1"/>
  <c r="AQ30" i="1"/>
  <c r="AP30" i="1"/>
  <c r="AO30" i="1"/>
  <c r="AN30" i="1"/>
  <c r="AV29" i="1"/>
  <c r="AT29" i="1"/>
  <c r="AS29" i="1"/>
  <c r="AR29" i="1"/>
  <c r="AQ29" i="1"/>
  <c r="AP29" i="1"/>
  <c r="AO29" i="1"/>
  <c r="AN29" i="1"/>
  <c r="AT28" i="1"/>
  <c r="AS28" i="1"/>
  <c r="AR28" i="1"/>
  <c r="AQ28" i="1"/>
  <c r="AP28" i="1"/>
  <c r="AO28" i="1"/>
  <c r="AN28" i="1"/>
  <c r="AT27" i="1"/>
  <c r="AS27" i="1"/>
  <c r="AR27" i="1"/>
  <c r="AQ27" i="1"/>
  <c r="AP27" i="1"/>
  <c r="AO27" i="1"/>
  <c r="AN27" i="1"/>
  <c r="AT26" i="1"/>
  <c r="AS26" i="1"/>
  <c r="AR26" i="1"/>
  <c r="AQ26" i="1"/>
  <c r="AP26" i="1"/>
  <c r="AO26" i="1"/>
  <c r="AN26" i="1"/>
  <c r="AU25" i="1"/>
  <c r="G23" i="1"/>
  <c r="AI19" i="1"/>
  <c r="AE19" i="1"/>
  <c r="AI17" i="1"/>
  <c r="AE17" i="1"/>
  <c r="AI15" i="1"/>
  <c r="AE15" i="1"/>
  <c r="AI13" i="1"/>
  <c r="AV35" i="1" s="1"/>
  <c r="AE13" i="1"/>
  <c r="AI11" i="1"/>
  <c r="AE11" i="1"/>
  <c r="AI9" i="1"/>
  <c r="AE9" i="1"/>
  <c r="O8" i="1"/>
  <c r="V18" i="1" s="1"/>
  <c r="AI7" i="1"/>
  <c r="AE7" i="1"/>
  <c r="AA6" i="1"/>
  <c r="V7" i="1" s="1"/>
  <c r="AI5" i="1"/>
  <c r="AE5" i="1"/>
  <c r="AU35" i="1" l="1"/>
  <c r="AV26" i="1"/>
  <c r="AU28" i="1" s="1"/>
  <c r="AV30" i="1"/>
  <c r="AV34" i="1"/>
  <c r="AU24" i="1"/>
  <c r="AU29" i="1"/>
  <c r="AU33" i="1"/>
  <c r="AU32" i="1"/>
  <c r="AV28" i="1"/>
  <c r="AV32" i="1"/>
  <c r="AV27" i="1"/>
  <c r="AV31" i="1"/>
  <c r="AU34" i="1" l="1"/>
  <c r="AU31" i="1"/>
  <c r="AU30" i="1"/>
  <c r="AU27" i="1"/>
  <c r="AU26" i="1"/>
</calcChain>
</file>

<file path=xl/sharedStrings.xml><?xml version="1.0" encoding="utf-8"?>
<sst xmlns="http://schemas.openxmlformats.org/spreadsheetml/2006/main" count="153" uniqueCount="131">
  <si>
    <t>DENSO</t>
  </si>
  <si>
    <t xml:space="preserve">ใบบันทึกและวิเคราะห์ความคืบหน้าแบบ  A  (Performance Analysis) </t>
  </si>
  <si>
    <t>Month</t>
  </si>
  <si>
    <t>จำนวนความต้องการต่อกะ</t>
  </si>
  <si>
    <t>เวลาที่จำเป็นในการผลิตต่อตัว ( TT )</t>
  </si>
  <si>
    <t>Control Limit</t>
  </si>
  <si>
    <t>May' 20</t>
  </si>
  <si>
    <r>
      <t xml:space="preserve">จำนวนความต้องการต่อเดือน </t>
    </r>
    <r>
      <rPr>
        <sz val="12"/>
        <rFont val="AngsanaUPC"/>
        <family val="1"/>
        <charset val="222"/>
      </rPr>
      <t xml:space="preserve">(  </t>
    </r>
    <r>
      <rPr>
        <sz val="14"/>
        <rFont val="AngsanaUPC"/>
        <family val="1"/>
        <charset val="222"/>
      </rPr>
      <t/>
    </r>
  </si>
  <si>
    <t xml:space="preserve">  )</t>
  </si>
  <si>
    <r>
      <t xml:space="preserve">เวลาการทำงานต่อกะ     (   </t>
    </r>
    <r>
      <rPr>
        <sz val="11"/>
        <rFont val="AngsanaUPC"/>
        <family val="1"/>
        <charset val="222"/>
      </rPr>
      <t xml:space="preserve">   </t>
    </r>
    <r>
      <rPr>
        <b/>
        <sz val="14"/>
        <rFont val="AngsanaUPC"/>
        <family val="1"/>
        <charset val="222"/>
      </rPr>
      <t>26640</t>
    </r>
    <r>
      <rPr>
        <sz val="10"/>
        <rFont val="AngsanaUPC"/>
        <family val="1"/>
        <charset val="222"/>
      </rPr>
      <t xml:space="preserve">    )</t>
    </r>
  </si>
  <si>
    <t>วันทำงาน    (</t>
  </si>
  <si>
    <t xml:space="preserve">) </t>
  </si>
  <si>
    <t>กะ(</t>
  </si>
  <si>
    <t>)</t>
  </si>
  <si>
    <t xml:space="preserve">จำนวนความต้องการต่อกะ (  </t>
  </si>
  <si>
    <t>Section</t>
  </si>
  <si>
    <t>TT.</t>
  </si>
  <si>
    <t>EP Prod.1</t>
  </si>
  <si>
    <t xml:space="preserve">( ตัว ) </t>
  </si>
  <si>
    <t>Line name</t>
  </si>
  <si>
    <t>เหตุผลที่ใช้ Takt Time ( TT ) ในการ Plan งาน</t>
  </si>
  <si>
    <t>Service Kit (Rotor)</t>
  </si>
  <si>
    <t xml:space="preserve">                          TT</t>
  </si>
  <si>
    <t>Baratsuki challenge %</t>
  </si>
  <si>
    <t>รวมกำลังคนและผลิตงานให้จบทีละ Line</t>
  </si>
  <si>
    <t>เวลาที่ใช้ในการผลิตจริงต่อตัว</t>
  </si>
  <si>
    <t>100-</t>
  </si>
  <si>
    <t>%</t>
  </si>
  <si>
    <t>(</t>
  </si>
  <si>
    <t>อื่น ๆ .......................................................</t>
  </si>
  <si>
    <t>( วินาที)</t>
  </si>
  <si>
    <t>กำลังคนที่ต้องใช้</t>
  </si>
  <si>
    <t>กำลังคนที่ใช้อยู่จริง</t>
  </si>
  <si>
    <t>เวลามาตรฐานเฉลี่ย X จำนวนความต้องการต่อกะ</t>
  </si>
  <si>
    <t>เวลาการทำงานต่อกะ</t>
  </si>
  <si>
    <t>เวลา</t>
  </si>
  <si>
    <t>PLAN</t>
  </si>
  <si>
    <t>18-05-2020</t>
  </si>
  <si>
    <t>19-05-2020</t>
  </si>
  <si>
    <t>20-05-2020</t>
  </si>
  <si>
    <t>21-05-2020</t>
  </si>
  <si>
    <t>22-05-2020</t>
  </si>
  <si>
    <t>23-05-2020</t>
  </si>
  <si>
    <t>24-05-2020</t>
  </si>
  <si>
    <t>100 -</t>
  </si>
  <si>
    <t>Mon</t>
  </si>
  <si>
    <t>Tue</t>
  </si>
  <si>
    <t>Wed</t>
  </si>
  <si>
    <t>Thu</t>
  </si>
  <si>
    <t>Fri</t>
  </si>
  <si>
    <t>Sat</t>
  </si>
  <si>
    <t>Sun</t>
  </si>
  <si>
    <t>07:35 - 08:30</t>
  </si>
  <si>
    <t>209 - 188</t>
  </si>
  <si>
    <t>Actual</t>
  </si>
  <si>
    <t>OR 100%</t>
  </si>
  <si>
    <t>Day</t>
  </si>
  <si>
    <t>08:30 - 09:40</t>
  </si>
  <si>
    <t>266 - 239</t>
  </si>
  <si>
    <t>07:35-08:30
(19:35-20:30)</t>
  </si>
  <si>
    <t>475 - 427</t>
  </si>
  <si>
    <t>08:30-09:30
(20:30-21:30)</t>
  </si>
  <si>
    <t>09:50 - 10:30</t>
  </si>
  <si>
    <t>152 - 137</t>
  </si>
  <si>
    <t>09:40-10:30
(21:40-22:30)</t>
  </si>
  <si>
    <t>627 - 564</t>
  </si>
  <si>
    <t>10:30-11:30
(22:30-23:30)</t>
  </si>
  <si>
    <t>10:30 - 11:30</t>
  </si>
  <si>
    <t>228 - 205</t>
  </si>
  <si>
    <t>12:30-13:30
(00:20-01:30)</t>
  </si>
  <si>
    <t>854 - 769</t>
  </si>
  <si>
    <t>13:30-14:30
(01:30-02:30)</t>
  </si>
  <si>
    <t>12:30 - 13:30</t>
  </si>
  <si>
    <t>14:40-15:30
(02:50-03:30)</t>
  </si>
  <si>
    <t>1082 - 974</t>
  </si>
  <si>
    <t>15:30-16:30
(03:30-04:30)</t>
  </si>
  <si>
    <t>13:30 - 14:40</t>
  </si>
  <si>
    <t>16:50-17:50
(04:50-05:50)</t>
  </si>
  <si>
    <t>1348 - 1213</t>
  </si>
  <si>
    <t>17:50-19:20
(05:50-07:20)</t>
  </si>
  <si>
    <t>14:50 - 15:30</t>
  </si>
  <si>
    <t>1500 - 1350</t>
  </si>
  <si>
    <t>15:30 - 16:15</t>
  </si>
  <si>
    <t>171 - 154</t>
  </si>
  <si>
    <t>1671 - 1504</t>
  </si>
  <si>
    <t>16:50 - 17:50</t>
  </si>
  <si>
    <t>1899 - 1709</t>
  </si>
  <si>
    <t>17:50 - 19:15</t>
  </si>
  <si>
    <t>323 - 291</t>
  </si>
  <si>
    <t>2222 - 1999</t>
  </si>
  <si>
    <t>TOTAL/DAY</t>
  </si>
  <si>
    <t>Checker ( Line Leader Up )</t>
  </si>
  <si>
    <t>ลำดับที่</t>
  </si>
  <si>
    <t>ปัญหาหรือสาเหตุ</t>
  </si>
  <si>
    <t>(วันที่)          จำนวนครั้ง</t>
  </si>
  <si>
    <t>Link to Kaizen
Plan No.</t>
  </si>
  <si>
    <r>
      <t>หมายเหตุ :     ถ้าจำนวนงานที่ผลิตได้ในแต่ละช่วงมีค่ามากกว่าหรือเท่ากับ  (</t>
    </r>
    <r>
      <rPr>
        <sz val="12"/>
        <rFont val="Symbol"/>
        <family val="1"/>
        <charset val="2"/>
      </rPr>
      <t xml:space="preserve"> £ </t>
    </r>
    <r>
      <rPr>
        <sz val="12"/>
        <rFont val="AngsanaUPC"/>
        <family val="1"/>
        <charset val="222"/>
      </rPr>
      <t xml:space="preserve">) 90% </t>
    </r>
    <r>
      <rPr>
        <u/>
        <sz val="12"/>
        <rFont val="AngsanaUPC"/>
        <family val="1"/>
        <charset val="222"/>
      </rPr>
      <t>ให้เขียนด้วยสีน้ำเงิน</t>
    </r>
  </si>
  <si>
    <r>
      <t xml:space="preserve">                    ถ้าจำนวนงานที่ผลิตได้ในแต่ละช่วงมีค่าน้อยกว่าหรือเท่ากับ  ( </t>
    </r>
    <r>
      <rPr>
        <sz val="12"/>
        <rFont val="Symbol"/>
        <family val="1"/>
        <charset val="2"/>
      </rPr>
      <t xml:space="preserve"> &lt; </t>
    </r>
    <r>
      <rPr>
        <sz val="12"/>
        <rFont val="AngsanaUPC"/>
        <family val="1"/>
        <charset val="222"/>
      </rPr>
      <t xml:space="preserve">  ) 90% หรือมากกว่า (   </t>
    </r>
    <r>
      <rPr>
        <sz val="12"/>
        <rFont val="Symbol"/>
        <family val="1"/>
        <charset val="2"/>
      </rPr>
      <t>&gt;</t>
    </r>
    <r>
      <rPr>
        <sz val="12"/>
        <rFont val="AngsanaUPC"/>
        <family val="1"/>
        <charset val="222"/>
      </rPr>
      <t xml:space="preserve">  ) 100 % </t>
    </r>
    <r>
      <rPr>
        <u/>
        <sz val="12"/>
        <rFont val="AngsanaUPC"/>
        <family val="1"/>
        <charset val="222"/>
      </rPr>
      <t>ให้เขียนด้วยสีแดงพรือมกับบันทึกสาเหตุ</t>
    </r>
  </si>
  <si>
    <t>กราฟแสดงชั่วโมงที่ผลิตไม่ได้ตามแผนแยกตามช่วงเวลา
(Red Ratio Graph by Time Zone)</t>
  </si>
  <si>
    <t>Approved</t>
  </si>
  <si>
    <t>Checked</t>
  </si>
  <si>
    <t>Written</t>
  </si>
  <si>
    <t>(AM/MGR)</t>
  </si>
  <si>
    <t>(TL)</t>
  </si>
  <si>
    <t>(LL)</t>
  </si>
  <si>
    <t>เดือน/ปี
(Month/Year)</t>
  </si>
  <si>
    <t>วันที่
(From-To)</t>
  </si>
  <si>
    <t>ー</t>
  </si>
  <si>
    <t>กะ
(Shift)</t>
  </si>
  <si>
    <t>□</t>
  </si>
  <si>
    <t>กะกลางวัน
(Day)</t>
  </si>
  <si>
    <t>กะกลางคืน
(Night)</t>
  </si>
  <si>
    <t>ทีม
(Team)</t>
  </si>
  <si>
    <t>A</t>
  </si>
  <si>
    <t>B</t>
  </si>
  <si>
    <t>หน่วยงาน
(Section)</t>
  </si>
  <si>
    <t>ชื่อไลน์
(Line Name)</t>
  </si>
  <si>
    <t>เป้าหมาย
(Target OR)</t>
  </si>
  <si>
    <t>จำนวนครั้งเฉลี่ยของสีแดง/กะ/สัปดาห์
(Average number of "RED"/shift/week)</t>
  </si>
  <si>
    <r>
      <rPr>
        <u/>
        <sz val="12"/>
        <color theme="1"/>
        <rFont val="Tahoma"/>
        <family val="2"/>
      </rPr>
      <t>จำนวนครั้งทั้งหมดของสีแดง (Total RED) (         ครั้ง)</t>
    </r>
    <r>
      <rPr>
        <sz val="12"/>
        <color theme="1"/>
        <rFont val="Tahoma"/>
        <family val="2"/>
      </rPr>
      <t xml:space="preserve">
จำนวนวันทำงาน (Total working days) (         วัน)</t>
    </r>
  </si>
  <si>
    <t>=</t>
  </si>
  <si>
    <t>ครั้ง
(Times)</t>
  </si>
  <si>
    <t>สัญลักษณ์
(Symbol)</t>
  </si>
  <si>
    <t>เป้าหมาย (Target)</t>
  </si>
  <si>
    <t>ผลที่ไม่ได้ตามแผน (Unachived or Red)</t>
  </si>
  <si>
    <t>วันที่ 1 (Day 1)</t>
  </si>
  <si>
    <t>วันที่ 2 (Day 2)</t>
  </si>
  <si>
    <t>วันที่ 3 (Day 3)</t>
  </si>
  <si>
    <t>วันที่ 4 (Day 4)</t>
  </si>
  <si>
    <t>วันที่ 5 (Day 5)</t>
  </si>
  <si>
    <t>วันที่ 6 (Day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</si>
</sst>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5">
    <font>
      <sz val="10"/>
      <name val="Arial"/>
    </font>
    <font>
      <sz val="14"/>
      <color indexed="10"/>
      <name val="Denso (Thailand) Font"/>
    </font>
    <font>
      <sz val="10"/>
      <name val="AngsanaUPC"/>
      <family val="1"/>
    </font>
    <font>
      <sz val="9"/>
      <name val="AngsanaUPC"/>
      <family val="1"/>
    </font>
    <font>
      <b/>
      <sz val="18"/>
      <name val="AngsanaUPC"/>
      <family val="1"/>
    </font>
    <font>
      <sz val="14"/>
      <name val="AngsanaUPC"/>
      <family val="1"/>
    </font>
    <font>
      <sz val="12"/>
      <name val="AngsanaUPC"/>
      <family val="1"/>
    </font>
    <font>
      <sz val="11"/>
      <name val="AngsanaUPC"/>
      <family val="1"/>
    </font>
    <font>
      <b/>
      <sz val="18"/>
      <name val="Arial Unicode MS"/>
      <family val="2"/>
    </font>
    <font>
      <b/>
      <sz val="14"/>
      <name val="AngsanaUPC"/>
      <family val="1"/>
    </font>
    <font>
      <sz val="8"/>
      <name val="AngsanaUPC"/>
      <family val="1"/>
    </font>
    <font>
      <sz val="8"/>
      <name val="Arial"/>
      <family val="2"/>
    </font>
    <font>
      <b/>
      <sz val="14"/>
      <name val="AngsanaUPC"/>
      <family val="1"/>
    </font>
    <font>
      <b/>
      <sz val="20"/>
      <name val="AngsanaUPC"/>
      <family val="1"/>
    </font>
    <font>
      <b/>
      <sz val="12"/>
      <name val="AngsanaUPC"/>
      <family val="1"/>
    </font>
    <font>
      <b/>
      <sz val="12"/>
      <name val="AngsanaUPC"/>
      <family val="1"/>
    </font>
    <font>
      <b/>
      <sz val="7"/>
      <name val="AngsanaUPC"/>
      <family val="1"/>
    </font>
    <font>
      <b/>
      <sz val="11"/>
      <color theme="1"/>
      <name val="Tahoma"/>
      <family val="2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24"/>
      <color theme="1"/>
      <name val="Tahoma"/>
      <family val="2"/>
    </font>
    <font>
      <b/>
      <sz val="10"/>
      <color theme="1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Meiryo UI"/>
      <family val="2"/>
    </font>
    <font>
      <sz val="18"/>
      <color theme="1"/>
      <name val="Meiryo UI"/>
      <family val="2"/>
    </font>
    <font>
      <sz val="11"/>
      <color theme="1"/>
      <name val="Tahoma"/>
      <family val="2"/>
    </font>
    <font>
      <sz val="12"/>
      <name val="AngsanaUPC"/>
      <family val="1"/>
      <charset val="222"/>
    </font>
    <font>
      <sz val="14"/>
      <name val="AngsanaUPC"/>
      <family val="1"/>
      <charset val="222"/>
    </font>
    <font>
      <sz val="11"/>
      <name val="AngsanaUPC"/>
      <family val="1"/>
      <charset val="222"/>
    </font>
    <font>
      <b/>
      <sz val="14"/>
      <name val="AngsanaUPC"/>
      <family val="1"/>
      <charset val="222"/>
    </font>
    <font>
      <sz val="10"/>
      <name val="AngsanaUPC"/>
      <family val="1"/>
      <charset val="222"/>
    </font>
    <font>
      <sz val="12"/>
      <name val="Symbol"/>
      <family val="1"/>
      <charset val="2"/>
    </font>
    <font>
      <u/>
      <sz val="12"/>
      <name val="AngsanaUPC"/>
      <family val="1"/>
      <charset val="222"/>
    </font>
    <font>
      <u/>
      <sz val="12"/>
      <color theme="1"/>
      <name val="Tahoma"/>
      <family val="2"/>
    </font>
    <font>
      <sz val="14"/>
      <name val="Calibri Light"/>
      <family val="2"/>
      <scheme val="major"/>
    </font>
    <font>
      <sz val="8"/>
      <name val="Calibri Light"/>
      <family val="2"/>
      <scheme val="major"/>
    </font>
    <font>
      <sz val="7"/>
      <name val="Calibri Light"/>
      <family val="2"/>
      <scheme val="major"/>
    </font>
    <font>
      <sz val="9"/>
      <name val="Calibri Light"/>
      <family val="2"/>
      <scheme val="major"/>
    </font>
    <font>
      <b/>
      <sz val="9"/>
      <name val="Calibri Light"/>
      <family val="2"/>
      <scheme val="major"/>
    </font>
    <font>
      <b/>
      <sz val="8"/>
      <name val="Calibri Light"/>
      <family val="2"/>
      <scheme val="major"/>
    </font>
    <font>
      <b/>
      <sz val="1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 diagonalUp="1">
      <left style="medium">
        <color indexed="64"/>
      </left>
      <right/>
      <top style="hair">
        <color indexed="64"/>
      </top>
      <bottom style="hair">
        <color indexed="64"/>
      </bottom>
      <diagonal style="hair">
        <color indexed="64"/>
      </diagonal>
    </border>
    <border diagonalDown="1">
      <left/>
      <right style="medium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 diagonalUp="1">
      <left style="medium">
        <color indexed="64"/>
      </left>
      <right/>
      <top style="hair">
        <color indexed="64"/>
      </top>
      <bottom style="medium">
        <color indexed="64"/>
      </bottom>
      <diagonal style="hair">
        <color indexed="64"/>
      </diagonal>
    </border>
    <border diagonalDown="1">
      <left/>
      <right style="medium">
        <color indexed="64"/>
      </right>
      <top style="hair">
        <color indexed="64"/>
      </top>
      <bottom style="medium">
        <color indexed="64"/>
      </bottom>
      <diagonal style="hair">
        <color indexed="64"/>
      </diagonal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1" fillId="0" borderId="0"/>
    <xf numFmtId="9" fontId="20" fillId="0" borderId="0"/>
  </cellStyleXfs>
  <cellXfs count="321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2" fillId="0" borderId="14" xfId="0" applyNumberFormat="1" applyFont="1" applyFill="1" applyBorder="1" applyAlignment="1" applyProtection="1">
      <alignment horizontal="left"/>
    </xf>
    <xf numFmtId="0" fontId="10" fillId="0" borderId="15" xfId="0" applyNumberFormat="1" applyFont="1" applyFill="1" applyBorder="1" applyProtection="1"/>
    <xf numFmtId="0" fontId="2" fillId="0" borderId="10" xfId="0" applyNumberFormat="1" applyFont="1" applyFill="1" applyBorder="1" applyProtection="1"/>
    <xf numFmtId="0" fontId="2" fillId="0" borderId="15" xfId="0" applyNumberFormat="1" applyFont="1" applyFill="1" applyBorder="1" applyProtection="1"/>
    <xf numFmtId="0" fontId="11" fillId="0" borderId="0" xfId="0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vertical="center"/>
    </xf>
    <xf numFmtId="0" fontId="0" fillId="0" borderId="14" xfId="0" applyNumberFormat="1" applyFont="1" applyFill="1" applyBorder="1" applyAlignment="1" applyProtection="1">
      <alignment vertical="center"/>
    </xf>
    <xf numFmtId="0" fontId="2" fillId="0" borderId="17" xfId="0" applyNumberFormat="1" applyFont="1" applyFill="1" applyBorder="1" applyProtection="1"/>
    <xf numFmtId="0" fontId="2" fillId="0" borderId="18" xfId="0" applyNumberFormat="1" applyFont="1" applyFill="1" applyBorder="1" applyProtection="1"/>
    <xf numFmtId="0" fontId="5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/>
    </xf>
    <xf numFmtId="0" fontId="2" fillId="0" borderId="14" xfId="0" applyNumberFormat="1" applyFont="1" applyFill="1" applyBorder="1" applyAlignment="1" applyProtection="1">
      <alignment horizontal="center"/>
    </xf>
    <xf numFmtId="0" fontId="2" fillId="0" borderId="8" xfId="0" applyNumberFormat="1" applyFont="1" applyFill="1" applyBorder="1" applyProtection="1"/>
    <xf numFmtId="0" fontId="2" fillId="0" borderId="22" xfId="0" applyNumberFormat="1" applyFont="1" applyFill="1" applyBorder="1" applyProtection="1"/>
    <xf numFmtId="0" fontId="2" fillId="0" borderId="14" xfId="0" applyNumberFormat="1" applyFont="1" applyFill="1" applyBorder="1" applyProtection="1"/>
    <xf numFmtId="0" fontId="2" fillId="0" borderId="23" xfId="0" applyNumberFormat="1" applyFont="1" applyFill="1" applyBorder="1" applyProtection="1"/>
    <xf numFmtId="0" fontId="2" fillId="0" borderId="11" xfId="0" applyNumberFormat="1" applyFont="1" applyFill="1" applyBorder="1" applyProtection="1"/>
    <xf numFmtId="0" fontId="2" fillId="0" borderId="0" xfId="0" applyNumberFormat="1" applyFont="1" applyFill="1" applyBorder="1" applyAlignment="1" applyProtection="1">
      <alignment horizontal="left"/>
    </xf>
    <xf numFmtId="0" fontId="2" fillId="0" borderId="19" xfId="0" applyNumberFormat="1" applyFont="1" applyFill="1" applyBorder="1" applyProtection="1"/>
    <xf numFmtId="0" fontId="2" fillId="0" borderId="24" xfId="0" applyNumberFormat="1" applyFont="1" applyFill="1" applyBorder="1" applyProtection="1"/>
    <xf numFmtId="0" fontId="3" fillId="0" borderId="10" xfId="0" applyNumberFormat="1" applyFont="1" applyFill="1" applyBorder="1" applyProtection="1"/>
    <xf numFmtId="0" fontId="3" fillId="0" borderId="11" xfId="0" applyNumberFormat="1" applyFont="1" applyFill="1" applyBorder="1" applyProtection="1"/>
    <xf numFmtId="0" fontId="2" fillId="0" borderId="25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3" fillId="0" borderId="14" xfId="0" applyNumberFormat="1" applyFont="1" applyFill="1" applyBorder="1" applyProtection="1"/>
    <xf numFmtId="0" fontId="2" fillId="0" borderId="27" xfId="0" applyNumberFormat="1" applyFont="1" applyFill="1" applyBorder="1" applyProtection="1"/>
    <xf numFmtId="0" fontId="2" fillId="0" borderId="28" xfId="0" applyNumberFormat="1" applyFont="1" applyFill="1" applyBorder="1" applyProtection="1"/>
    <xf numFmtId="0" fontId="3" fillId="0" borderId="28" xfId="0" applyNumberFormat="1" applyFont="1" applyFill="1" applyBorder="1" applyProtection="1"/>
    <xf numFmtId="0" fontId="3" fillId="0" borderId="29" xfId="0" applyNumberFormat="1" applyFont="1" applyFill="1" applyBorder="1" applyProtection="1"/>
    <xf numFmtId="0" fontId="2" fillId="0" borderId="29" xfId="0" applyNumberFormat="1" applyFont="1" applyFill="1" applyBorder="1" applyProtection="1"/>
    <xf numFmtId="0" fontId="2" fillId="0" borderId="28" xfId="0" applyNumberFormat="1" applyFont="1" applyFill="1" applyBorder="1" applyAlignment="1" applyProtection="1">
      <alignment horizontal="center"/>
    </xf>
    <xf numFmtId="0" fontId="2" fillId="0" borderId="30" xfId="0" applyNumberFormat="1" applyFont="1" applyFill="1" applyBorder="1" applyProtection="1"/>
    <xf numFmtId="0" fontId="15" fillId="0" borderId="63" xfId="0" applyNumberFormat="1" applyFont="1" applyFill="1" applyBorder="1" applyAlignment="1" applyProtection="1">
      <alignment horizontal="center" vertical="center"/>
    </xf>
    <xf numFmtId="0" fontId="15" fillId="0" borderId="14" xfId="0" applyNumberFormat="1" applyFont="1" applyFill="1" applyBorder="1" applyAlignment="1" applyProtection="1">
      <alignment horizontal="center" vertical="center"/>
    </xf>
    <xf numFmtId="0" fontId="2" fillId="0" borderId="64" xfId="0" applyNumberFormat="1" applyFont="1" applyFill="1" applyBorder="1" applyProtection="1"/>
    <xf numFmtId="0" fontId="2" fillId="0" borderId="65" xfId="0" applyNumberFormat="1" applyFont="1" applyFill="1" applyBorder="1" applyProtection="1"/>
    <xf numFmtId="0" fontId="2" fillId="0" borderId="67" xfId="0" applyNumberFormat="1" applyFont="1" applyFill="1" applyBorder="1" applyProtection="1"/>
    <xf numFmtId="0" fontId="2" fillId="0" borderId="68" xfId="0" applyNumberFormat="1" applyFont="1" applyFill="1" applyBorder="1" applyProtection="1"/>
    <xf numFmtId="0" fontId="2" fillId="0" borderId="69" xfId="0" applyNumberFormat="1" applyFont="1" applyFill="1" applyBorder="1" applyAlignment="1" applyProtection="1">
      <alignment horizontal="center"/>
    </xf>
    <xf numFmtId="0" fontId="2" fillId="0" borderId="9" xfId="0" applyNumberFormat="1" applyFont="1" applyFill="1" applyBorder="1" applyAlignment="1" applyProtection="1">
      <alignment horizontal="center"/>
    </xf>
    <xf numFmtId="0" fontId="2" fillId="0" borderId="12" xfId="0" applyNumberFormat="1" applyFont="1" applyFill="1" applyBorder="1" applyProtection="1"/>
    <xf numFmtId="0" fontId="2" fillId="0" borderId="71" xfId="0" applyNumberFormat="1" applyFont="1" applyFill="1" applyBorder="1" applyProtection="1"/>
    <xf numFmtId="0" fontId="2" fillId="0" borderId="72" xfId="0" applyNumberFormat="1" applyFont="1" applyFill="1" applyBorder="1" applyProtection="1"/>
    <xf numFmtId="0" fontId="2" fillId="0" borderId="73" xfId="0" applyNumberFormat="1" applyFont="1" applyFill="1" applyBorder="1" applyProtection="1"/>
    <xf numFmtId="0" fontId="2" fillId="0" borderId="75" xfId="0" applyNumberFormat="1" applyFont="1" applyFill="1" applyBorder="1" applyAlignment="1" applyProtection="1">
      <alignment horizontal="center"/>
    </xf>
    <xf numFmtId="0" fontId="2" fillId="0" borderId="76" xfId="0" applyNumberFormat="1" applyFont="1" applyFill="1" applyBorder="1" applyAlignment="1" applyProtection="1">
      <alignment horizontal="center"/>
    </xf>
    <xf numFmtId="0" fontId="2" fillId="0" borderId="77" xfId="0" applyNumberFormat="1" applyFont="1" applyFill="1" applyBorder="1" applyProtection="1"/>
    <xf numFmtId="0" fontId="2" fillId="0" borderId="78" xfId="0" applyNumberFormat="1" applyFont="1" applyFill="1" applyBorder="1" applyProtection="1"/>
    <xf numFmtId="0" fontId="6" fillId="0" borderId="0" xfId="0" applyNumberFormat="1" applyFon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>
      <alignment vertical="center"/>
    </xf>
    <xf numFmtId="0" fontId="17" fillId="0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18" fillId="0" borderId="21" xfId="0" applyNumberFormat="1" applyFont="1" applyFill="1" applyBorder="1" applyAlignment="1" applyProtection="1">
      <alignment vertical="center"/>
    </xf>
    <xf numFmtId="1" fontId="19" fillId="0" borderId="21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Protection="1"/>
    <xf numFmtId="1" fontId="19" fillId="0" borderId="0" xfId="0" applyNumberFormat="1" applyFont="1" applyFill="1" applyBorder="1" applyAlignment="1" applyProtection="1">
      <alignment vertical="center"/>
    </xf>
    <xf numFmtId="9" fontId="18" fillId="0" borderId="0" xfId="0" applyNumberFormat="1" applyFont="1" applyFill="1" applyBorder="1" applyAlignment="1" applyProtection="1">
      <alignment vertical="center"/>
    </xf>
    <xf numFmtId="0" fontId="22" fillId="3" borderId="0" xfId="1" applyNumberFormat="1" applyFont="1" applyFill="1" applyBorder="1" applyAlignment="1" applyProtection="1">
      <alignment vertical="center"/>
    </xf>
    <xf numFmtId="0" fontId="22" fillId="0" borderId="0" xfId="1" applyNumberFormat="1" applyFont="1" applyFill="1" applyBorder="1" applyAlignment="1" applyProtection="1">
      <alignment vertical="center"/>
    </xf>
    <xf numFmtId="0" fontId="23" fillId="3" borderId="0" xfId="1" applyNumberFormat="1" applyFont="1" applyFill="1" applyBorder="1" applyAlignment="1" applyProtection="1">
      <alignment horizontal="left" vertical="center" wrapText="1"/>
    </xf>
    <xf numFmtId="0" fontId="22" fillId="0" borderId="0" xfId="1" applyNumberFormat="1" applyFont="1" applyFill="1" applyBorder="1" applyAlignment="1" applyProtection="1">
      <alignment vertical="center"/>
    </xf>
    <xf numFmtId="0" fontId="25" fillId="0" borderId="0" xfId="1" applyNumberFormat="1" applyFont="1" applyFill="1" applyBorder="1" applyAlignment="1" applyProtection="1">
      <alignment vertical="center"/>
    </xf>
    <xf numFmtId="0" fontId="27" fillId="3" borderId="44" xfId="1" applyNumberFormat="1" applyFont="1" applyFill="1" applyBorder="1" applyAlignment="1" applyProtection="1">
      <alignment horizontal="center" vertical="center"/>
    </xf>
    <xf numFmtId="0" fontId="28" fillId="0" borderId="45" xfId="1" applyNumberFormat="1" applyFont="1" applyFill="1" applyBorder="1" applyAlignment="1" applyProtection="1">
      <alignment horizontal="center" vertical="center"/>
    </xf>
    <xf numFmtId="0" fontId="28" fillId="0" borderId="44" xfId="1" applyNumberFormat="1" applyFont="1" applyFill="1" applyBorder="1" applyAlignment="1" applyProtection="1">
      <alignment horizontal="center" vertical="center"/>
    </xf>
    <xf numFmtId="0" fontId="17" fillId="0" borderId="44" xfId="1" applyNumberFormat="1" applyFont="1" applyFill="1" applyBorder="1" applyAlignment="1" applyProtection="1">
      <alignment vertical="center"/>
    </xf>
    <xf numFmtId="0" fontId="25" fillId="0" borderId="0" xfId="1" applyNumberFormat="1" applyFont="1" applyFill="1" applyBorder="1" applyAlignment="1" applyProtection="1">
      <alignment vertical="center"/>
    </xf>
    <xf numFmtId="0" fontId="26" fillId="0" borderId="44" xfId="1" applyNumberFormat="1" applyFont="1" applyFill="1" applyBorder="1" applyAlignment="1" applyProtection="1">
      <alignment horizontal="center" vertical="center"/>
    </xf>
    <xf numFmtId="0" fontId="25" fillId="0" borderId="32" xfId="1" applyNumberFormat="1" applyFont="1" applyFill="1" applyBorder="1" applyAlignment="1" applyProtection="1">
      <alignment vertical="center"/>
    </xf>
    <xf numFmtId="0" fontId="25" fillId="0" borderId="33" xfId="1" applyNumberFormat="1" applyFont="1" applyFill="1" applyBorder="1" applyAlignment="1" applyProtection="1">
      <alignment vertical="center"/>
    </xf>
    <xf numFmtId="0" fontId="26" fillId="0" borderId="33" xfId="1" applyNumberFormat="1" applyFont="1" applyFill="1" applyBorder="1" applyAlignment="1" applyProtection="1">
      <alignment horizontal="center" vertical="center" wrapText="1"/>
    </xf>
    <xf numFmtId="0" fontId="26" fillId="0" borderId="33" xfId="1" applyNumberFormat="1" applyFont="1" applyFill="1" applyBorder="1" applyAlignment="1" applyProtection="1">
      <alignment horizontal="center" vertical="center"/>
    </xf>
    <xf numFmtId="0" fontId="26" fillId="0" borderId="34" xfId="1" applyNumberFormat="1" applyFont="1" applyFill="1" applyBorder="1" applyAlignment="1" applyProtection="1">
      <alignment horizontal="center" vertical="center"/>
    </xf>
    <xf numFmtId="0" fontId="25" fillId="0" borderId="0" xfId="1" applyNumberFormat="1" applyFont="1" applyFill="1" applyBorder="1" applyAlignment="1" applyProtection="1">
      <alignment vertical="center"/>
    </xf>
    <xf numFmtId="0" fontId="25" fillId="0" borderId="27" xfId="1" applyNumberFormat="1" applyFont="1" applyFill="1" applyBorder="1" applyAlignment="1" applyProtection="1">
      <alignment vertical="center"/>
    </xf>
    <xf numFmtId="0" fontId="25" fillId="0" borderId="28" xfId="1" applyNumberFormat="1" applyFont="1" applyFill="1" applyBorder="1" applyAlignment="1" applyProtection="1">
      <alignment vertical="center"/>
    </xf>
    <xf numFmtId="0" fontId="25" fillId="0" borderId="31" xfId="1" applyNumberFormat="1" applyFont="1" applyFill="1" applyBorder="1" applyAlignment="1" applyProtection="1">
      <alignment vertical="center"/>
    </xf>
    <xf numFmtId="0" fontId="29" fillId="0" borderId="0" xfId="1" applyNumberFormat="1" applyFont="1" applyFill="1" applyBorder="1" applyAlignment="1" applyProtection="1">
      <alignment horizontal="left" vertical="center"/>
    </xf>
    <xf numFmtId="0" fontId="24" fillId="0" borderId="0" xfId="1" applyNumberFormat="1" applyFont="1" applyFill="1" applyBorder="1" applyAlignment="1" applyProtection="1">
      <alignment vertical="center"/>
    </xf>
    <xf numFmtId="0" fontId="22" fillId="0" borderId="0" xfId="1" applyNumberFormat="1" applyFont="1" applyFill="1" applyBorder="1" applyAlignment="1" applyProtection="1">
      <alignment horizontal="right" vertical="center"/>
    </xf>
    <xf numFmtId="0" fontId="18" fillId="0" borderId="21" xfId="0" applyNumberFormat="1" applyFont="1" applyFill="1" applyBorder="1" applyAlignment="1" applyProtection="1">
      <alignment vertical="center" wrapText="1"/>
    </xf>
    <xf numFmtId="9" fontId="2" fillId="0" borderId="21" xfId="0" applyNumberFormat="1" applyFont="1" applyFill="1" applyBorder="1" applyProtection="1"/>
    <xf numFmtId="1" fontId="2" fillId="0" borderId="21" xfId="0" applyNumberFormat="1" applyFont="1" applyFill="1" applyBorder="1" applyProtection="1"/>
    <xf numFmtId="9" fontId="18" fillId="0" borderId="21" xfId="2" applyNumberFormat="1" applyFont="1" applyFill="1" applyBorder="1" applyAlignment="1" applyProtection="1">
      <alignment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left"/>
    </xf>
    <xf numFmtId="0" fontId="5" fillId="0" borderId="2" xfId="0" applyNumberFormat="1" applyFont="1" applyFill="1" applyBorder="1" applyAlignment="1" applyProtection="1">
      <alignment horizontal="left"/>
    </xf>
    <xf numFmtId="0" fontId="5" fillId="0" borderId="3" xfId="0" applyNumberFormat="1" applyFont="1" applyFill="1" applyBorder="1" applyAlignment="1" applyProtection="1">
      <alignment horizontal="left"/>
    </xf>
    <xf numFmtId="0" fontId="6" fillId="0" borderId="2" xfId="0" applyNumberFormat="1" applyFont="1" applyFill="1" applyBorder="1" applyAlignment="1" applyProtection="1">
      <alignment horizontal="center"/>
    </xf>
    <xf numFmtId="0" fontId="6" fillId="0" borderId="3" xfId="0" applyNumberFormat="1" applyFont="1" applyFill="1" applyBorder="1" applyAlignment="1" applyProtection="1">
      <alignment horizontal="center"/>
    </xf>
    <xf numFmtId="0" fontId="7" fillId="0" borderId="4" xfId="0" applyNumberFormat="1" applyFont="1" applyFill="1" applyBorder="1" applyAlignment="1" applyProtection="1">
      <alignment horizontal="center"/>
    </xf>
    <xf numFmtId="0" fontId="7" fillId="0" borderId="2" xfId="0" applyNumberFormat="1" applyFont="1" applyFill="1" applyBorder="1" applyAlignment="1" applyProtection="1">
      <alignment horizontal="center"/>
    </xf>
    <xf numFmtId="0" fontId="7" fillId="0" borderId="3" xfId="0" applyNumberFormat="1" applyFont="1" applyFill="1" applyBorder="1" applyAlignment="1" applyProtection="1">
      <alignment horizontal="center"/>
    </xf>
    <xf numFmtId="0" fontId="7" fillId="0" borderId="5" xfId="0" applyNumberFormat="1" applyFont="1" applyFill="1" applyBorder="1" applyAlignment="1" applyProtection="1">
      <alignment horizontal="center"/>
    </xf>
    <xf numFmtId="0" fontId="7" fillId="0" borderId="6" xfId="0" applyNumberFormat="1" applyFont="1" applyFill="1" applyBorder="1" applyAlignment="1" applyProtection="1">
      <alignment horizontal="center"/>
    </xf>
    <xf numFmtId="17" fontId="8" fillId="5" borderId="7" xfId="0" applyNumberFormat="1" applyFont="1" applyFill="1" applyBorder="1" applyAlignment="1" applyProtection="1">
      <alignment horizontal="center" vertical="center"/>
    </xf>
    <xf numFmtId="17" fontId="8" fillId="5" borderId="8" xfId="0" applyNumberFormat="1" applyFont="1" applyFill="1" applyBorder="1" applyAlignment="1" applyProtection="1">
      <alignment horizontal="center" vertical="center"/>
    </xf>
    <xf numFmtId="17" fontId="8" fillId="5" borderId="9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>
      <alignment horizontal="center"/>
    </xf>
    <xf numFmtId="0" fontId="2" fillId="0" borderId="11" xfId="0" applyNumberFormat="1" applyFont="1" applyFill="1" applyBorder="1" applyAlignment="1" applyProtection="1">
      <alignment horizontal="center"/>
    </xf>
    <xf numFmtId="9" fontId="9" fillId="0" borderId="12" xfId="0" applyNumberFormat="1" applyFont="1" applyFill="1" applyBorder="1" applyAlignment="1" applyProtection="1">
      <alignment horizontal="center" vertical="center"/>
    </xf>
    <xf numFmtId="0" fontId="9" fillId="0" borderId="12" xfId="0" applyNumberFormat="1" applyFont="1" applyFill="1" applyBorder="1" applyAlignment="1" applyProtection="1">
      <alignment horizontal="center" vertical="center"/>
    </xf>
    <xf numFmtId="0" fontId="9" fillId="0" borderId="13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/>
    </xf>
    <xf numFmtId="3" fontId="9" fillId="5" borderId="0" xfId="0" applyNumberFormat="1" applyFont="1" applyFill="1" applyBorder="1" applyAlignment="1" applyProtection="1">
      <alignment horizontal="center"/>
    </xf>
    <xf numFmtId="0" fontId="9" fillId="5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left"/>
    </xf>
    <xf numFmtId="1" fontId="5" fillId="0" borderId="10" xfId="0" applyNumberFormat="1" applyFont="1" applyFill="1" applyBorder="1" applyAlignment="1" applyProtection="1">
      <alignment horizontal="center" vertical="center"/>
    </xf>
    <xf numFmtId="1" fontId="5" fillId="0" borderId="11" xfId="0" applyNumberFormat="1" applyFont="1" applyFill="1" applyBorder="1" applyAlignment="1" applyProtection="1">
      <alignment horizontal="center" vertical="center"/>
    </xf>
    <xf numFmtId="1" fontId="5" fillId="0" borderId="18" xfId="0" applyNumberFormat="1" applyFont="1" applyFill="1" applyBorder="1" applyAlignment="1" applyProtection="1">
      <alignment horizontal="center" vertical="center"/>
    </xf>
    <xf numFmtId="1" fontId="5" fillId="0" borderId="19" xfId="0" applyNumberFormat="1" applyFont="1" applyFill="1" applyBorder="1" applyAlignment="1" applyProtection="1">
      <alignment horizontal="center" vertical="center"/>
    </xf>
    <xf numFmtId="1" fontId="5" fillId="0" borderId="16" xfId="0" applyNumberFormat="1" applyFont="1" applyFill="1" applyBorder="1" applyAlignment="1" applyProtection="1">
      <alignment horizontal="center" vertical="center"/>
    </xf>
    <xf numFmtId="1" fontId="5" fillId="0" borderId="2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3" fontId="9" fillId="0" borderId="0" xfId="0" applyNumberFormat="1" applyFont="1" applyFill="1" applyBorder="1" applyAlignment="1" applyProtection="1">
      <alignment horizontal="left" vertical="center"/>
    </xf>
    <xf numFmtId="3" fontId="9" fillId="0" borderId="14" xfId="0" applyNumberFormat="1" applyFont="1" applyFill="1" applyBorder="1" applyAlignment="1" applyProtection="1">
      <alignment horizontal="left" vertical="center"/>
    </xf>
    <xf numFmtId="17" fontId="8" fillId="2" borderId="7" xfId="0" applyNumberFormat="1" applyFont="1" applyFill="1" applyBorder="1" applyAlignment="1" applyProtection="1">
      <alignment horizontal="center" vertical="center"/>
    </xf>
    <xf numFmtId="17" fontId="8" fillId="2" borderId="8" xfId="0" applyNumberFormat="1" applyFont="1" applyFill="1" applyBorder="1" applyAlignment="1" applyProtection="1">
      <alignment horizontal="center" vertical="center"/>
    </xf>
    <xf numFmtId="17" fontId="8" fillId="2" borderId="9" xfId="0" applyNumberFormat="1" applyFont="1" applyFill="1" applyBorder="1" applyAlignment="1" applyProtection="1">
      <alignment horizontal="center" vertical="center"/>
    </xf>
    <xf numFmtId="3" fontId="9" fillId="0" borderId="22" xfId="0" applyNumberFormat="1" applyFont="1" applyFill="1" applyBorder="1" applyAlignment="1" applyProtection="1">
      <alignment horizontal="center" vertical="center"/>
    </xf>
    <xf numFmtId="3" fontId="9" fillId="0" borderId="8" xfId="0" applyNumberFormat="1" applyFont="1" applyFill="1" applyBorder="1" applyAlignment="1" applyProtection="1">
      <alignment horizontal="center" vertical="center"/>
    </xf>
    <xf numFmtId="0" fontId="2" fillId="0" borderId="8" xfId="0" applyNumberFormat="1" applyFont="1" applyFill="1" applyBorder="1" applyAlignment="1" applyProtection="1">
      <alignment horizontal="center"/>
    </xf>
    <xf numFmtId="0" fontId="2" fillId="0" borderId="9" xfId="0" applyNumberFormat="1" applyFont="1" applyFill="1" applyBorder="1" applyAlignment="1" applyProtection="1">
      <alignment horizontal="center"/>
    </xf>
    <xf numFmtId="0" fontId="5" fillId="0" borderId="7" xfId="0" applyNumberFormat="1" applyFont="1" applyFill="1" applyBorder="1" applyAlignment="1" applyProtection="1">
      <alignment horizontal="left"/>
    </xf>
    <xf numFmtId="0" fontId="5" fillId="0" borderId="8" xfId="0" applyNumberFormat="1" applyFont="1" applyFill="1" applyBorder="1" applyAlignment="1" applyProtection="1">
      <alignment horizontal="left"/>
    </xf>
    <xf numFmtId="0" fontId="5" fillId="0" borderId="9" xfId="0" applyNumberFormat="1" applyFont="1" applyFill="1" applyBorder="1" applyAlignment="1" applyProtection="1">
      <alignment horizontal="left"/>
    </xf>
    <xf numFmtId="0" fontId="2" fillId="0" borderId="14" xfId="0" applyNumberFormat="1" applyFont="1" applyFill="1" applyBorder="1" applyAlignment="1" applyProtection="1">
      <alignment horizontal="center"/>
    </xf>
    <xf numFmtId="0" fontId="2" fillId="0" borderId="14" xfId="0" applyNumberFormat="1" applyFont="1" applyFill="1" applyBorder="1" applyAlignment="1" applyProtection="1">
      <alignment horizontal="left"/>
    </xf>
    <xf numFmtId="2" fontId="9" fillId="3" borderId="21" xfId="0" applyNumberFormat="1" applyFont="1" applyFill="1" applyBorder="1" applyAlignment="1" applyProtection="1">
      <alignment horizontal="center" vertical="center"/>
    </xf>
    <xf numFmtId="0" fontId="12" fillId="0" borderId="21" xfId="0" applyNumberFormat="1" applyFont="1" applyFill="1" applyBorder="1" applyAlignment="1" applyProtection="1">
      <alignment horizontal="center" vertical="center"/>
    </xf>
    <xf numFmtId="17" fontId="8" fillId="0" borderId="24" xfId="0" applyNumberFormat="1" applyFont="1" applyFill="1" applyBorder="1" applyAlignment="1" applyProtection="1">
      <alignment horizontal="right" vertical="center" wrapText="1"/>
    </xf>
    <xf numFmtId="17" fontId="8" fillId="0" borderId="10" xfId="0" applyNumberFormat="1" applyFont="1" applyFill="1" applyBorder="1" applyAlignment="1" applyProtection="1">
      <alignment horizontal="right" vertical="center" wrapText="1"/>
    </xf>
    <xf numFmtId="17" fontId="8" fillId="0" borderId="25" xfId="0" applyNumberFormat="1" applyFont="1" applyFill="1" applyBorder="1" applyAlignment="1" applyProtection="1">
      <alignment horizontal="right" vertical="center" wrapText="1"/>
    </xf>
    <xf numFmtId="17" fontId="8" fillId="0" borderId="0" xfId="0" applyNumberFormat="1" applyFont="1" applyFill="1" applyBorder="1" applyAlignment="1" applyProtection="1">
      <alignment horizontal="right" vertical="center" wrapText="1"/>
    </xf>
    <xf numFmtId="17" fontId="8" fillId="0" borderId="26" xfId="0" applyNumberFormat="1" applyFont="1" applyFill="1" applyBorder="1" applyAlignment="1" applyProtection="1">
      <alignment horizontal="right" vertical="center" wrapText="1"/>
    </xf>
    <xf numFmtId="17" fontId="8" fillId="0" borderId="18" xfId="0" applyNumberFormat="1" applyFont="1" applyFill="1" applyBorder="1" applyAlignment="1" applyProtection="1">
      <alignment horizontal="right" vertical="center" wrapText="1"/>
    </xf>
    <xf numFmtId="1" fontId="8" fillId="3" borderId="10" xfId="0" applyNumberFormat="1" applyFont="1" applyFill="1" applyBorder="1" applyAlignment="1" applyProtection="1">
      <alignment horizontal="center" vertical="center"/>
    </xf>
    <xf numFmtId="1" fontId="8" fillId="3" borderId="0" xfId="0" applyNumberFormat="1" applyFont="1" applyFill="1" applyBorder="1" applyAlignment="1" applyProtection="1">
      <alignment horizontal="center" vertical="center"/>
    </xf>
    <xf numFmtId="1" fontId="8" fillId="3" borderId="18" xfId="0" applyNumberFormat="1" applyFont="1" applyFill="1" applyBorder="1" applyAlignment="1" applyProtection="1">
      <alignment horizontal="center" vertical="center"/>
    </xf>
    <xf numFmtId="17" fontId="8" fillId="3" borderId="10" xfId="0" applyNumberFormat="1" applyFont="1" applyFill="1" applyBorder="1" applyAlignment="1" applyProtection="1">
      <alignment horizontal="center" vertical="center"/>
    </xf>
    <xf numFmtId="17" fontId="8" fillId="3" borderId="0" xfId="0" applyNumberFormat="1" applyFont="1" applyFill="1" applyBorder="1" applyAlignment="1" applyProtection="1">
      <alignment horizontal="center" vertical="center"/>
    </xf>
    <xf numFmtId="17" fontId="8" fillId="3" borderId="18" xfId="0" applyNumberFormat="1" applyFont="1" applyFill="1" applyBorder="1" applyAlignment="1" applyProtection="1">
      <alignment horizontal="center" vertical="center"/>
    </xf>
    <xf numFmtId="0" fontId="8" fillId="3" borderId="10" xfId="0" applyNumberFormat="1" applyFont="1" applyFill="1" applyBorder="1" applyAlignment="1" applyProtection="1">
      <alignment horizontal="center" vertical="center"/>
    </xf>
    <xf numFmtId="0" fontId="8" fillId="3" borderId="0" xfId="0" applyNumberFormat="1" applyFont="1" applyFill="1" applyBorder="1" applyAlignment="1" applyProtection="1">
      <alignment horizontal="center" vertical="center"/>
    </xf>
    <xf numFmtId="0" fontId="8" fillId="3" borderId="18" xfId="0" applyNumberFormat="1" applyFont="1" applyFill="1" applyBorder="1" applyAlignment="1" applyProtection="1">
      <alignment horizontal="center" vertical="center"/>
    </xf>
    <xf numFmtId="17" fontId="8" fillId="0" borderId="10" xfId="0" applyNumberFormat="1" applyFont="1" applyFill="1" applyBorder="1" applyAlignment="1" applyProtection="1">
      <alignment horizontal="center" vertical="center"/>
    </xf>
    <xf numFmtId="17" fontId="8" fillId="0" borderId="0" xfId="0" applyNumberFormat="1" applyFont="1" applyFill="1" applyBorder="1" applyAlignment="1" applyProtection="1">
      <alignment horizontal="center" vertical="center"/>
    </xf>
    <xf numFmtId="17" fontId="8" fillId="0" borderId="18" xfId="0" applyNumberFormat="1" applyFont="1" applyFill="1" applyBorder="1" applyAlignment="1" applyProtection="1">
      <alignment horizontal="center" vertical="center"/>
    </xf>
    <xf numFmtId="17" fontId="8" fillId="0" borderId="11" xfId="0" applyNumberFormat="1" applyFont="1" applyFill="1" applyBorder="1" applyAlignment="1" applyProtection="1">
      <alignment horizontal="center" vertical="center"/>
    </xf>
    <xf numFmtId="17" fontId="8" fillId="0" borderId="14" xfId="0" applyNumberFormat="1" applyFont="1" applyFill="1" applyBorder="1" applyAlignment="1" applyProtection="1">
      <alignment horizontal="center" vertical="center"/>
    </xf>
    <xf numFmtId="17" fontId="8" fillId="0" borderId="19" xfId="0" applyNumberFormat="1" applyFont="1" applyFill="1" applyBorder="1" applyAlignment="1" applyProtection="1">
      <alignment horizontal="center" vertical="center"/>
    </xf>
    <xf numFmtId="0" fontId="9" fillId="5" borderId="15" xfId="0" applyNumberFormat="1" applyFont="1" applyFill="1" applyBorder="1" applyAlignment="1" applyProtection="1">
      <alignment horizontal="center" vertical="center"/>
    </xf>
    <xf numFmtId="0" fontId="9" fillId="5" borderId="11" xfId="0" applyNumberFormat="1" applyFont="1" applyFill="1" applyBorder="1" applyAlignment="1" applyProtection="1">
      <alignment horizontal="center" vertical="center"/>
    </xf>
    <xf numFmtId="0" fontId="9" fillId="5" borderId="17" xfId="0" applyNumberFormat="1" applyFont="1" applyFill="1" applyBorder="1" applyAlignment="1" applyProtection="1">
      <alignment horizontal="center" vertical="center"/>
    </xf>
    <xf numFmtId="0" fontId="9" fillId="5" borderId="19" xfId="0" applyNumberFormat="1" applyFont="1" applyFill="1" applyBorder="1" applyAlignment="1" applyProtection="1">
      <alignment horizontal="center" vertical="center"/>
    </xf>
    <xf numFmtId="0" fontId="7" fillId="0" borderId="22" xfId="0" applyNumberFormat="1" applyFont="1" applyFill="1" applyBorder="1" applyAlignment="1" applyProtection="1">
      <alignment horizontal="center"/>
    </xf>
    <xf numFmtId="0" fontId="7" fillId="0" borderId="8" xfId="0" applyNumberFormat="1" applyFont="1" applyFill="1" applyBorder="1" applyAlignment="1" applyProtection="1">
      <alignment horizontal="center"/>
    </xf>
    <xf numFmtId="164" fontId="13" fillId="0" borderId="15" xfId="0" applyNumberFormat="1" applyFont="1" applyFill="1" applyBorder="1" applyAlignment="1" applyProtection="1">
      <alignment horizontal="center" vertical="center"/>
    </xf>
    <xf numFmtId="164" fontId="13" fillId="0" borderId="11" xfId="0" applyNumberFormat="1" applyFont="1" applyFill="1" applyBorder="1" applyAlignment="1" applyProtection="1">
      <alignment horizontal="center" vertical="center"/>
    </xf>
    <xf numFmtId="164" fontId="13" fillId="0" borderId="17" xfId="0" applyNumberFormat="1" applyFont="1" applyFill="1" applyBorder="1" applyAlignment="1" applyProtection="1">
      <alignment horizontal="center" vertical="center"/>
    </xf>
    <xf numFmtId="164" fontId="13" fillId="0" borderId="19" xfId="0" applyNumberFormat="1" applyFont="1" applyFill="1" applyBorder="1" applyAlignment="1" applyProtection="1">
      <alignment horizontal="center" vertical="center"/>
    </xf>
    <xf numFmtId="1" fontId="13" fillId="5" borderId="15" xfId="0" applyNumberFormat="1" applyFont="1" applyFill="1" applyBorder="1" applyAlignment="1" applyProtection="1">
      <alignment horizontal="center" vertical="center"/>
    </xf>
    <xf numFmtId="1" fontId="13" fillId="5" borderId="11" xfId="0" applyNumberFormat="1" applyFont="1" applyFill="1" applyBorder="1" applyAlignment="1" applyProtection="1">
      <alignment horizontal="center" vertical="center"/>
    </xf>
    <xf numFmtId="1" fontId="13" fillId="5" borderId="17" xfId="0" applyNumberFormat="1" applyFont="1" applyFill="1" applyBorder="1" applyAlignment="1" applyProtection="1">
      <alignment horizontal="center" vertical="center"/>
    </xf>
    <xf numFmtId="1" fontId="13" fillId="5" borderId="19" xfId="0" applyNumberFormat="1" applyFont="1" applyFill="1" applyBorder="1" applyAlignment="1" applyProtection="1">
      <alignment horizontal="center" vertical="center"/>
    </xf>
    <xf numFmtId="1" fontId="5" fillId="0" borderId="28" xfId="0" applyNumberFormat="1" applyFont="1" applyFill="1" applyBorder="1" applyAlignment="1" applyProtection="1">
      <alignment horizontal="center" vertical="center"/>
    </xf>
    <xf numFmtId="1" fontId="5" fillId="0" borderId="29" xfId="0" applyNumberFormat="1" applyFont="1" applyFill="1" applyBorder="1" applyAlignment="1" applyProtection="1">
      <alignment horizontal="center" vertical="center"/>
    </xf>
    <xf numFmtId="1" fontId="5" fillId="0" borderId="31" xfId="0" applyNumberFormat="1" applyFont="1" applyFill="1" applyBorder="1" applyAlignment="1" applyProtection="1">
      <alignment horizontal="center" vertical="center"/>
    </xf>
    <xf numFmtId="0" fontId="7" fillId="0" borderId="10" xfId="0" applyNumberFormat="1" applyFont="1" applyFill="1" applyBorder="1" applyAlignment="1" applyProtection="1">
      <alignment horizontal="center"/>
    </xf>
    <xf numFmtId="0" fontId="7" fillId="0" borderId="11" xfId="0" applyNumberFormat="1" applyFont="1" applyFill="1" applyBorder="1" applyAlignment="1" applyProtection="1">
      <alignment horizontal="center"/>
    </xf>
    <xf numFmtId="0" fontId="14" fillId="0" borderId="48" xfId="0" applyNumberFormat="1" applyFont="1" applyFill="1" applyBorder="1" applyAlignment="1" applyProtection="1">
      <alignment horizontal="center" vertical="center"/>
    </xf>
    <xf numFmtId="0" fontId="7" fillId="0" borderId="48" xfId="0" applyNumberFormat="1" applyFont="1" applyFill="1" applyBorder="1" applyAlignment="1" applyProtection="1">
      <alignment horizontal="center" vertical="center"/>
    </xf>
    <xf numFmtId="0" fontId="7" fillId="0" borderId="32" xfId="0" applyNumberFormat="1" applyFont="1" applyFill="1" applyBorder="1" applyAlignment="1" applyProtection="1">
      <alignment horizontal="center" vertical="center"/>
    </xf>
    <xf numFmtId="0" fontId="2" fillId="0" borderId="49" xfId="0" applyNumberFormat="1" applyFont="1" applyFill="1" applyBorder="1" applyAlignment="1" applyProtection="1">
      <alignment horizontal="center"/>
    </xf>
    <xf numFmtId="0" fontId="2" fillId="0" borderId="50" xfId="0" applyNumberFormat="1" applyFont="1" applyFill="1" applyBorder="1" applyAlignment="1" applyProtection="1">
      <alignment horizontal="center"/>
    </xf>
    <xf numFmtId="0" fontId="2" fillId="0" borderId="51" xfId="0" applyNumberFormat="1" applyFont="1" applyFill="1" applyBorder="1" applyAlignment="1" applyProtection="1">
      <alignment horizontal="center"/>
    </xf>
    <xf numFmtId="0" fontId="2" fillId="0" borderId="52" xfId="0" applyNumberFormat="1" applyFont="1" applyFill="1" applyBorder="1" applyAlignment="1" applyProtection="1">
      <alignment horizontal="center"/>
    </xf>
    <xf numFmtId="0" fontId="2" fillId="0" borderId="53" xfId="0" applyNumberFormat="1" applyFont="1" applyFill="1" applyBorder="1" applyAlignment="1" applyProtection="1">
      <alignment horizontal="center"/>
    </xf>
    <xf numFmtId="0" fontId="14" fillId="0" borderId="54" xfId="0" applyNumberFormat="1" applyFont="1" applyFill="1" applyBorder="1" applyAlignment="1" applyProtection="1">
      <alignment horizontal="center" vertical="center"/>
    </xf>
    <xf numFmtId="0" fontId="14" fillId="0" borderId="55" xfId="0" applyNumberFormat="1" applyFont="1" applyFill="1" applyBorder="1" applyAlignment="1" applyProtection="1">
      <alignment horizontal="center" vertical="center"/>
    </xf>
    <xf numFmtId="0" fontId="14" fillId="0" borderId="61" xfId="0" applyNumberFormat="1" applyFont="1" applyFill="1" applyBorder="1" applyAlignment="1" applyProtection="1">
      <alignment horizontal="center" vertical="center"/>
    </xf>
    <xf numFmtId="0" fontId="14" fillId="0" borderId="62" xfId="0" applyNumberFormat="1" applyFont="1" applyFill="1" applyBorder="1" applyAlignment="1" applyProtection="1">
      <alignment horizontal="center" vertical="center"/>
    </xf>
    <xf numFmtId="0" fontId="15" fillId="0" borderId="56" xfId="0" applyNumberFormat="1" applyFont="1" applyFill="1" applyBorder="1" applyAlignment="1" applyProtection="1">
      <alignment horizontal="center" vertical="center"/>
    </xf>
    <xf numFmtId="0" fontId="15" fillId="0" borderId="18" xfId="0" applyNumberFormat="1" applyFont="1" applyFill="1" applyBorder="1" applyAlignment="1" applyProtection="1">
      <alignment horizontal="center" vertical="center"/>
    </xf>
    <xf numFmtId="0" fontId="7" fillId="0" borderId="57" xfId="0" applyNumberFormat="1" applyFont="1" applyFill="1" applyBorder="1" applyAlignment="1" applyProtection="1">
      <alignment horizontal="center" vertical="center"/>
    </xf>
    <xf numFmtId="0" fontId="7" fillId="0" borderId="58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16" fillId="0" borderId="56" xfId="0" applyNumberFormat="1" applyFont="1" applyFill="1" applyBorder="1" applyAlignment="1" applyProtection="1">
      <alignment horizontal="center" wrapText="1"/>
    </xf>
    <xf numFmtId="0" fontId="16" fillId="0" borderId="56" xfId="0" applyNumberFormat="1" applyFont="1" applyFill="1" applyBorder="1" applyAlignment="1" applyProtection="1">
      <alignment horizontal="center"/>
    </xf>
    <xf numFmtId="0" fontId="16" fillId="0" borderId="18" xfId="0" applyNumberFormat="1" applyFont="1" applyFill="1" applyBorder="1" applyAlignment="1" applyProtection="1">
      <alignment horizontal="center"/>
    </xf>
    <xf numFmtId="0" fontId="16" fillId="0" borderId="60" xfId="0" applyNumberFormat="1" applyFont="1" applyFill="1" applyBorder="1" applyAlignment="1" applyProtection="1">
      <alignment horizontal="center"/>
    </xf>
    <xf numFmtId="0" fontId="16" fillId="0" borderId="66" xfId="0" applyNumberFormat="1" applyFont="1" applyFill="1" applyBorder="1" applyAlignment="1" applyProtection="1">
      <alignment horizontal="center"/>
    </xf>
    <xf numFmtId="0" fontId="2" fillId="0" borderId="70" xfId="0" applyNumberFormat="1" applyFont="1" applyFill="1" applyBorder="1" applyAlignment="1" applyProtection="1">
      <alignment horizontal="center"/>
    </xf>
    <xf numFmtId="0" fontId="17" fillId="0" borderId="0" xfId="0" applyNumberFormat="1" applyFont="1" applyFill="1" applyBorder="1" applyAlignment="1" applyProtection="1">
      <alignment horizontal="center" vertical="center"/>
    </xf>
    <xf numFmtId="0" fontId="2" fillId="0" borderId="74" xfId="0" applyNumberFormat="1" applyFont="1" applyFill="1" applyBorder="1" applyAlignment="1" applyProtection="1">
      <alignment horizontal="center"/>
    </xf>
    <xf numFmtId="0" fontId="2" fillId="0" borderId="79" xfId="0" applyNumberFormat="1" applyFont="1" applyFill="1" applyBorder="1" applyAlignment="1" applyProtection="1">
      <alignment horizont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left"/>
    </xf>
    <xf numFmtId="0" fontId="23" fillId="3" borderId="0" xfId="1" applyNumberFormat="1" applyFont="1" applyFill="1" applyBorder="1" applyAlignment="1" applyProtection="1">
      <alignment horizontal="center" vertical="center" wrapText="1"/>
    </xf>
    <xf numFmtId="0" fontId="24" fillId="3" borderId="32" xfId="1" applyNumberFormat="1" applyFont="1" applyFill="1" applyBorder="1" applyAlignment="1" applyProtection="1">
      <alignment horizontal="center" vertical="center"/>
    </xf>
    <xf numFmtId="0" fontId="24" fillId="3" borderId="33" xfId="1" applyNumberFormat="1" applyFont="1" applyFill="1" applyBorder="1" applyAlignment="1" applyProtection="1">
      <alignment horizontal="center" vertical="center"/>
    </xf>
    <xf numFmtId="0" fontId="24" fillId="3" borderId="34" xfId="1" applyNumberFormat="1" applyFont="1" applyFill="1" applyBorder="1" applyAlignment="1" applyProtection="1">
      <alignment horizontal="center" vertical="center"/>
    </xf>
    <xf numFmtId="0" fontId="24" fillId="3" borderId="27" xfId="1" applyNumberFormat="1" applyFont="1" applyFill="1" applyBorder="1" applyAlignment="1" applyProtection="1">
      <alignment horizontal="center" vertical="center"/>
    </xf>
    <xf numFmtId="0" fontId="24" fillId="3" borderId="28" xfId="1" applyNumberFormat="1" applyFont="1" applyFill="1" applyBorder="1" applyAlignment="1" applyProtection="1">
      <alignment horizontal="center" vertical="center"/>
    </xf>
    <xf numFmtId="0" fontId="24" fillId="3" borderId="31" xfId="1" applyNumberFormat="1" applyFont="1" applyFill="1" applyBorder="1" applyAlignment="1" applyProtection="1">
      <alignment horizontal="center" vertical="center"/>
    </xf>
    <xf numFmtId="0" fontId="22" fillId="3" borderId="32" xfId="1" applyNumberFormat="1" applyFont="1" applyFill="1" applyBorder="1" applyAlignment="1" applyProtection="1">
      <alignment horizontal="center" vertical="center"/>
    </xf>
    <xf numFmtId="0" fontId="22" fillId="3" borderId="33" xfId="1" applyNumberFormat="1" applyFont="1" applyFill="1" applyBorder="1" applyAlignment="1" applyProtection="1">
      <alignment horizontal="center" vertical="center"/>
    </xf>
    <xf numFmtId="0" fontId="22" fillId="3" borderId="34" xfId="1" applyNumberFormat="1" applyFont="1" applyFill="1" applyBorder="1" applyAlignment="1" applyProtection="1">
      <alignment horizontal="center" vertical="center"/>
    </xf>
    <xf numFmtId="0" fontId="22" fillId="3" borderId="25" xfId="1" applyNumberFormat="1" applyFont="1" applyFill="1" applyBorder="1" applyAlignment="1" applyProtection="1">
      <alignment horizontal="center" vertical="center"/>
    </xf>
    <xf numFmtId="0" fontId="22" fillId="3" borderId="0" xfId="1" applyNumberFormat="1" applyFont="1" applyFill="1" applyBorder="1" applyAlignment="1" applyProtection="1">
      <alignment horizontal="center" vertical="center"/>
    </xf>
    <xf numFmtId="0" fontId="22" fillId="3" borderId="42" xfId="1" applyNumberFormat="1" applyFont="1" applyFill="1" applyBorder="1" applyAlignment="1" applyProtection="1">
      <alignment horizontal="center" vertical="center"/>
    </xf>
    <xf numFmtId="0" fontId="26" fillId="4" borderId="45" xfId="1" applyNumberFormat="1" applyFont="1" applyFill="1" applyBorder="1" applyAlignment="1" applyProtection="1">
      <alignment horizontal="left" vertical="center" wrapText="1"/>
    </xf>
    <xf numFmtId="0" fontId="26" fillId="4" borderId="46" xfId="1" applyNumberFormat="1" applyFont="1" applyFill="1" applyBorder="1" applyAlignment="1" applyProtection="1">
      <alignment horizontal="left" vertical="center"/>
    </xf>
    <xf numFmtId="0" fontId="25" fillId="0" borderId="45" xfId="1" applyNumberFormat="1" applyFont="1" applyFill="1" applyBorder="1" applyAlignment="1" applyProtection="1">
      <alignment horizontal="center" vertical="center" wrapText="1"/>
    </xf>
    <xf numFmtId="0" fontId="25" fillId="0" borderId="44" xfId="1" applyNumberFormat="1" applyFont="1" applyFill="1" applyBorder="1" applyAlignment="1" applyProtection="1">
      <alignment horizontal="center" vertical="center" wrapText="1"/>
    </xf>
    <xf numFmtId="0" fontId="25" fillId="0" borderId="44" xfId="1" applyNumberFormat="1" applyFont="1" applyFill="1" applyBorder="1" applyAlignment="1" applyProtection="1">
      <alignment horizontal="right" wrapText="1"/>
    </xf>
    <xf numFmtId="0" fontId="25" fillId="0" borderId="44" xfId="1" applyNumberFormat="1" applyFont="1" applyFill="1" applyBorder="1" applyAlignment="1" applyProtection="1">
      <alignment horizontal="right"/>
    </xf>
    <xf numFmtId="0" fontId="25" fillId="0" borderId="46" xfId="1" applyNumberFormat="1" applyFont="1" applyFill="1" applyBorder="1" applyAlignment="1" applyProtection="1">
      <alignment horizontal="right"/>
    </xf>
    <xf numFmtId="0" fontId="26" fillId="4" borderId="44" xfId="1" applyNumberFormat="1" applyFont="1" applyFill="1" applyBorder="1" applyAlignment="1" applyProtection="1">
      <alignment horizontal="left" vertical="center"/>
    </xf>
    <xf numFmtId="0" fontId="25" fillId="0" borderId="45" xfId="1" applyNumberFormat="1" applyFont="1" applyFill="1" applyBorder="1" applyAlignment="1" applyProtection="1">
      <alignment horizontal="left" vertical="center"/>
    </xf>
    <xf numFmtId="0" fontId="25" fillId="0" borderId="44" xfId="1" applyNumberFormat="1" applyFont="1" applyFill="1" applyBorder="1" applyAlignment="1" applyProtection="1">
      <alignment horizontal="left" vertical="center"/>
    </xf>
    <xf numFmtId="0" fontId="25" fillId="0" borderId="46" xfId="1" applyNumberFormat="1" applyFont="1" applyFill="1" applyBorder="1" applyAlignment="1" applyProtection="1">
      <alignment horizontal="left" vertical="center"/>
    </xf>
    <xf numFmtId="0" fontId="25" fillId="3" borderId="45" xfId="1" applyNumberFormat="1" applyFont="1" applyFill="1" applyBorder="1" applyAlignment="1" applyProtection="1">
      <alignment horizontal="center" vertical="center"/>
    </xf>
    <xf numFmtId="0" fontId="25" fillId="3" borderId="44" xfId="1" applyNumberFormat="1" applyFont="1" applyFill="1" applyBorder="1" applyAlignment="1" applyProtection="1">
      <alignment horizontal="center" vertical="center"/>
    </xf>
    <xf numFmtId="0" fontId="25" fillId="3" borderId="46" xfId="1" applyNumberFormat="1" applyFont="1" applyFill="1" applyBorder="1" applyAlignment="1" applyProtection="1">
      <alignment horizontal="center" vertical="center"/>
    </xf>
    <xf numFmtId="0" fontId="26" fillId="4" borderId="27" xfId="1" applyNumberFormat="1" applyFont="1" applyFill="1" applyBorder="1" applyAlignment="1" applyProtection="1">
      <alignment horizontal="left" vertical="center" wrapText="1"/>
    </xf>
    <xf numFmtId="0" fontId="26" fillId="4" borderId="28" xfId="1" applyNumberFormat="1" applyFont="1" applyFill="1" applyBorder="1" applyAlignment="1" applyProtection="1">
      <alignment horizontal="left" vertical="center"/>
    </xf>
    <xf numFmtId="0" fontId="26" fillId="4" borderId="31" xfId="1" applyNumberFormat="1" applyFont="1" applyFill="1" applyBorder="1" applyAlignment="1" applyProtection="1">
      <alignment horizontal="left" vertical="center"/>
    </xf>
    <xf numFmtId="9" fontId="25" fillId="2" borderId="27" xfId="2" applyNumberFormat="1" applyFont="1" applyFill="1" applyBorder="1" applyAlignment="1" applyProtection="1">
      <alignment horizontal="right"/>
    </xf>
    <xf numFmtId="9" fontId="25" fillId="2" borderId="28" xfId="2" applyNumberFormat="1" applyFont="1" applyFill="1" applyBorder="1" applyAlignment="1" applyProtection="1">
      <alignment horizontal="right"/>
    </xf>
    <xf numFmtId="9" fontId="25" fillId="2" borderId="31" xfId="2" applyNumberFormat="1" applyFont="1" applyFill="1" applyBorder="1" applyAlignment="1" applyProtection="1">
      <alignment horizontal="right"/>
    </xf>
    <xf numFmtId="0" fontId="26" fillId="0" borderId="44" xfId="1" applyNumberFormat="1" applyFont="1" applyFill="1" applyBorder="1" applyAlignment="1" applyProtection="1">
      <alignment horizontal="left" vertical="center" wrapText="1"/>
    </xf>
    <xf numFmtId="0" fontId="26" fillId="0" borderId="46" xfId="1" applyNumberFormat="1" applyFont="1" applyFill="1" applyBorder="1" applyAlignment="1" applyProtection="1">
      <alignment horizontal="left" vertical="center" wrapText="1"/>
    </xf>
    <xf numFmtId="0" fontId="26" fillId="4" borderId="44" xfId="1" applyNumberFormat="1" applyFont="1" applyFill="1" applyBorder="1" applyAlignment="1" applyProtection="1">
      <alignment horizontal="left" vertical="center" wrapText="1"/>
    </xf>
    <xf numFmtId="0" fontId="26" fillId="4" borderId="46" xfId="1" applyNumberFormat="1" applyFont="1" applyFill="1" applyBorder="1" applyAlignment="1" applyProtection="1">
      <alignment horizontal="left" vertical="center" wrapText="1"/>
    </xf>
    <xf numFmtId="0" fontId="26" fillId="4" borderId="45" xfId="1" applyNumberFormat="1" applyFont="1" applyFill="1" applyBorder="1" applyAlignment="1" applyProtection="1">
      <alignment horizontal="center" vertical="center" wrapText="1"/>
    </xf>
    <xf numFmtId="0" fontId="26" fillId="4" borderId="44" xfId="1" applyNumberFormat="1" applyFont="1" applyFill="1" applyBorder="1" applyAlignment="1" applyProtection="1">
      <alignment horizontal="center" vertical="center" wrapText="1"/>
    </xf>
    <xf numFmtId="0" fontId="26" fillId="4" borderId="46" xfId="1" applyNumberFormat="1" applyFont="1" applyFill="1" applyBorder="1" applyAlignment="1" applyProtection="1">
      <alignment horizontal="center" vertical="center" wrapText="1"/>
    </xf>
    <xf numFmtId="0" fontId="22" fillId="0" borderId="0" xfId="1" applyNumberFormat="1" applyFont="1" applyFill="1" applyBorder="1" applyAlignment="1" applyProtection="1">
      <alignment horizontal="center" vertical="center"/>
    </xf>
    <xf numFmtId="0" fontId="26" fillId="4" borderId="32" xfId="1" applyNumberFormat="1" applyFont="1" applyFill="1" applyBorder="1" applyAlignment="1" applyProtection="1">
      <alignment horizontal="left" vertical="center" wrapText="1"/>
    </xf>
    <xf numFmtId="0" fontId="26" fillId="4" borderId="33" xfId="1" applyNumberFormat="1" applyFont="1" applyFill="1" applyBorder="1" applyAlignment="1" applyProtection="1">
      <alignment horizontal="left" vertical="center"/>
    </xf>
    <xf numFmtId="0" fontId="26" fillId="4" borderId="34" xfId="1" applyNumberFormat="1" applyFont="1" applyFill="1" applyBorder="1" applyAlignment="1" applyProtection="1">
      <alignment horizontal="left" vertical="center"/>
    </xf>
    <xf numFmtId="0" fontId="26" fillId="4" borderId="27" xfId="1" applyNumberFormat="1" applyFont="1" applyFill="1" applyBorder="1" applyAlignment="1" applyProtection="1">
      <alignment horizontal="left" vertical="center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29" fillId="0" borderId="0" xfId="1" applyNumberFormat="1" applyFont="1" applyFill="1" applyBorder="1" applyAlignment="1" applyProtection="1">
      <alignment horizontal="center" vertical="center"/>
    </xf>
    <xf numFmtId="20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NumberFormat="1" applyFont="1" applyFill="1" applyBorder="1" applyAlignment="1" applyProtection="1">
      <alignment horizontal="center" vertical="center" wrapText="1"/>
    </xf>
    <xf numFmtId="0" fontId="38" fillId="0" borderId="32" xfId="0" applyNumberFormat="1" applyFont="1" applyFill="1" applyBorder="1" applyAlignment="1" applyProtection="1">
      <alignment horizontal="center" vertical="center"/>
    </xf>
    <xf numFmtId="0" fontId="38" fillId="0" borderId="33" xfId="0" applyNumberFormat="1" applyFont="1" applyFill="1" applyBorder="1" applyAlignment="1" applyProtection="1">
      <alignment horizontal="center" vertical="center"/>
    </xf>
    <xf numFmtId="0" fontId="38" fillId="0" borderId="34" xfId="0" applyNumberFormat="1" applyFont="1" applyFill="1" applyBorder="1" applyAlignment="1" applyProtection="1">
      <alignment horizontal="center" vertical="center"/>
    </xf>
    <xf numFmtId="0" fontId="38" fillId="0" borderId="27" xfId="0" applyNumberFormat="1" applyFont="1" applyFill="1" applyBorder="1" applyAlignment="1" applyProtection="1">
      <alignment horizontal="center" vertical="center"/>
    </xf>
    <xf numFmtId="0" fontId="38" fillId="0" borderId="28" xfId="0" applyNumberFormat="1" applyFont="1" applyFill="1" applyBorder="1" applyAlignment="1" applyProtection="1">
      <alignment horizontal="center" vertical="center"/>
    </xf>
    <xf numFmtId="0" fontId="38" fillId="0" borderId="31" xfId="0" applyNumberFormat="1" applyFont="1" applyFill="1" applyBorder="1" applyAlignment="1" applyProtection="1">
      <alignment horizontal="center" vertical="center"/>
    </xf>
    <xf numFmtId="0" fontId="39" fillId="3" borderId="32" xfId="0" applyNumberFormat="1" applyFont="1" applyFill="1" applyBorder="1" applyAlignment="1" applyProtection="1">
      <alignment horizontal="center" vertical="center"/>
    </xf>
    <xf numFmtId="0" fontId="39" fillId="3" borderId="33" xfId="0" applyNumberFormat="1" applyFont="1" applyFill="1" applyBorder="1" applyAlignment="1" applyProtection="1">
      <alignment horizontal="center" vertical="center"/>
    </xf>
    <xf numFmtId="0" fontId="39" fillId="3" borderId="34" xfId="0" applyNumberFormat="1" applyFont="1" applyFill="1" applyBorder="1" applyAlignment="1" applyProtection="1">
      <alignment horizontal="center" vertical="center"/>
    </xf>
    <xf numFmtId="1" fontId="39" fillId="3" borderId="32" xfId="0" applyNumberFormat="1" applyFont="1" applyFill="1" applyBorder="1" applyAlignment="1" applyProtection="1">
      <alignment vertical="top"/>
    </xf>
    <xf numFmtId="1" fontId="39" fillId="3" borderId="33" xfId="0" applyNumberFormat="1" applyFont="1" applyFill="1" applyBorder="1" applyAlignment="1" applyProtection="1">
      <alignment vertical="top"/>
    </xf>
    <xf numFmtId="1" fontId="39" fillId="3" borderId="33" xfId="0" applyNumberFormat="1" applyFont="1" applyFill="1" applyBorder="1" applyProtection="1"/>
    <xf numFmtId="0" fontId="39" fillId="3" borderId="32" xfId="0" applyNumberFormat="1" applyFont="1" applyFill="1" applyBorder="1" applyAlignment="1" applyProtection="1">
      <alignment horizontal="left" vertical="center"/>
    </xf>
    <xf numFmtId="0" fontId="39" fillId="3" borderId="33" xfId="0" applyNumberFormat="1" applyFont="1" applyFill="1" applyBorder="1" applyAlignment="1" applyProtection="1">
      <alignment horizontal="left" vertical="center"/>
    </xf>
    <xf numFmtId="0" fontId="39" fillId="3" borderId="34" xfId="0" applyNumberFormat="1" applyFont="1" applyFill="1" applyBorder="1" applyAlignment="1" applyProtection="1">
      <alignment vertical="center"/>
    </xf>
    <xf numFmtId="164" fontId="39" fillId="3" borderId="33" xfId="0" applyNumberFormat="1" applyFont="1" applyFill="1" applyBorder="1" applyAlignment="1" applyProtection="1">
      <alignment horizontal="center" vertical="center"/>
    </xf>
    <xf numFmtId="0" fontId="39" fillId="3" borderId="34" xfId="0" applyNumberFormat="1" applyFont="1" applyFill="1" applyBorder="1" applyAlignment="1" applyProtection="1">
      <alignment horizontal="center"/>
    </xf>
    <xf numFmtId="0" fontId="39" fillId="3" borderId="27" xfId="0" applyNumberFormat="1" applyFont="1" applyFill="1" applyBorder="1" applyAlignment="1" applyProtection="1">
      <alignment horizontal="center" vertical="center"/>
    </xf>
    <xf numFmtId="0" fontId="39" fillId="3" borderId="28" xfId="0" applyNumberFormat="1" applyFont="1" applyFill="1" applyBorder="1" applyAlignment="1" applyProtection="1">
      <alignment horizontal="center" vertical="center"/>
    </xf>
    <xf numFmtId="0" fontId="39" fillId="3" borderId="31" xfId="0" applyNumberFormat="1" applyFont="1" applyFill="1" applyBorder="1" applyAlignment="1" applyProtection="1">
      <alignment horizontal="center" vertical="center"/>
    </xf>
    <xf numFmtId="1" fontId="39" fillId="3" borderId="27" xfId="0" applyNumberFormat="1" applyFont="1" applyFill="1" applyBorder="1" applyAlignment="1" applyProtection="1">
      <alignment vertical="top"/>
    </xf>
    <xf numFmtId="1" fontId="40" fillId="3" borderId="28" xfId="0" applyNumberFormat="1" applyFont="1" applyFill="1" applyBorder="1" applyAlignment="1" applyProtection="1">
      <alignment vertical="top"/>
    </xf>
    <xf numFmtId="1" fontId="40" fillId="3" borderId="28" xfId="0" applyNumberFormat="1" applyFont="1" applyFill="1" applyBorder="1" applyProtection="1"/>
    <xf numFmtId="0" fontId="39" fillId="3" borderId="27" xfId="0" applyNumberFormat="1" applyFont="1" applyFill="1" applyBorder="1" applyAlignment="1" applyProtection="1">
      <alignment vertical="center"/>
    </xf>
    <xf numFmtId="0" fontId="39" fillId="3" borderId="28" xfId="0" applyNumberFormat="1" applyFont="1" applyFill="1" applyBorder="1" applyAlignment="1" applyProtection="1">
      <alignment horizontal="right" vertical="center"/>
    </xf>
    <xf numFmtId="0" fontId="39" fillId="3" borderId="31" xfId="0" applyNumberFormat="1" applyFont="1" applyFill="1" applyBorder="1" applyAlignment="1" applyProtection="1">
      <alignment horizontal="right" vertical="center"/>
    </xf>
    <xf numFmtId="164" fontId="39" fillId="3" borderId="28" xfId="0" applyNumberFormat="1" applyFont="1" applyFill="1" applyBorder="1" applyAlignment="1" applyProtection="1">
      <alignment horizontal="center" vertical="center"/>
    </xf>
    <xf numFmtId="0" fontId="39" fillId="3" borderId="31" xfId="0" applyNumberFormat="1" applyFont="1" applyFill="1" applyBorder="1" applyAlignment="1" applyProtection="1">
      <alignment horizontal="center"/>
    </xf>
    <xf numFmtId="1" fontId="40" fillId="3" borderId="33" xfId="0" applyNumberFormat="1" applyFont="1" applyFill="1" applyBorder="1" applyAlignment="1" applyProtection="1">
      <alignment vertical="top"/>
    </xf>
    <xf numFmtId="1" fontId="40" fillId="3" borderId="33" xfId="0" applyNumberFormat="1" applyFont="1" applyFill="1" applyBorder="1" applyProtection="1"/>
    <xf numFmtId="0" fontId="39" fillId="3" borderId="25" xfId="0" applyNumberFormat="1" applyFont="1" applyFill="1" applyBorder="1" applyAlignment="1" applyProtection="1">
      <alignment horizontal="center" vertical="center"/>
    </xf>
    <xf numFmtId="0" fontId="39" fillId="3" borderId="0" xfId="0" applyNumberFormat="1" applyFont="1" applyFill="1" applyBorder="1" applyAlignment="1" applyProtection="1">
      <alignment horizontal="center" vertical="center"/>
    </xf>
    <xf numFmtId="0" fontId="39" fillId="3" borderId="42" xfId="0" applyNumberFormat="1" applyFont="1" applyFill="1" applyBorder="1" applyAlignment="1" applyProtection="1">
      <alignment horizontal="center" vertical="center"/>
    </xf>
    <xf numFmtId="1" fontId="39" fillId="3" borderId="25" xfId="0" applyNumberFormat="1" applyFont="1" applyFill="1" applyBorder="1" applyAlignment="1" applyProtection="1">
      <alignment vertical="top"/>
    </xf>
    <xf numFmtId="1" fontId="40" fillId="3" borderId="0" xfId="0" applyNumberFormat="1" applyFont="1" applyFill="1" applyBorder="1" applyAlignment="1" applyProtection="1">
      <alignment vertical="top"/>
    </xf>
    <xf numFmtId="1" fontId="40" fillId="3" borderId="0" xfId="0" applyNumberFormat="1" applyFont="1" applyFill="1" applyBorder="1" applyProtection="1"/>
    <xf numFmtId="164" fontId="39" fillId="3" borderId="0" xfId="0" applyNumberFormat="1" applyFont="1" applyFill="1" applyBorder="1" applyAlignment="1" applyProtection="1">
      <alignment horizontal="center" vertical="center"/>
    </xf>
    <xf numFmtId="0" fontId="39" fillId="3" borderId="42" xfId="0" applyNumberFormat="1" applyFont="1" applyFill="1" applyBorder="1" applyAlignment="1" applyProtection="1">
      <alignment horizontal="center"/>
    </xf>
    <xf numFmtId="164" fontId="39" fillId="3" borderId="33" xfId="0" applyNumberFormat="1" applyFont="1" applyFill="1" applyBorder="1" applyAlignment="1" applyProtection="1">
      <alignment vertical="center"/>
    </xf>
    <xf numFmtId="1" fontId="40" fillId="3" borderId="28" xfId="0" applyNumberFormat="1" applyFont="1" applyFill="1" applyBorder="1" applyAlignment="1" applyProtection="1">
      <alignment horizontal="center" vertical="top"/>
    </xf>
    <xf numFmtId="1" fontId="40" fillId="3" borderId="31" xfId="0" applyNumberFormat="1" applyFont="1" applyFill="1" applyBorder="1" applyAlignment="1" applyProtection="1">
      <alignment horizontal="center" vertical="top"/>
    </xf>
    <xf numFmtId="164" fontId="39" fillId="3" borderId="28" xfId="0" applyNumberFormat="1" applyFont="1" applyFill="1" applyBorder="1" applyAlignment="1" applyProtection="1">
      <alignment vertical="center"/>
    </xf>
    <xf numFmtId="0" fontId="39" fillId="3" borderId="43" xfId="0" applyNumberFormat="1" applyFont="1" applyFill="1" applyBorder="1" applyAlignment="1" applyProtection="1">
      <alignment horizontal="center" vertical="center"/>
    </xf>
    <xf numFmtId="0" fontId="39" fillId="3" borderId="44" xfId="0" applyNumberFormat="1" applyFont="1" applyFill="1" applyBorder="1" applyAlignment="1" applyProtection="1">
      <alignment horizontal="center" vertical="center"/>
    </xf>
    <xf numFmtId="3" fontId="39" fillId="3" borderId="45" xfId="0" applyNumberFormat="1" applyFont="1" applyFill="1" applyBorder="1" applyAlignment="1" applyProtection="1">
      <alignment horizontal="center" vertical="center"/>
    </xf>
    <xf numFmtId="3" fontId="39" fillId="3" borderId="44" xfId="0" applyNumberFormat="1" applyFont="1" applyFill="1" applyBorder="1" applyAlignment="1" applyProtection="1">
      <alignment horizontal="center" vertical="center"/>
    </xf>
    <xf numFmtId="3" fontId="39" fillId="3" borderId="46" xfId="0" applyNumberFormat="1" applyFont="1" applyFill="1" applyBorder="1" applyAlignment="1" applyProtection="1">
      <alignment horizontal="center" vertical="center"/>
    </xf>
    <xf numFmtId="0" fontId="39" fillId="3" borderId="27" xfId="0" applyNumberFormat="1" applyFont="1" applyFill="1" applyBorder="1" applyProtection="1"/>
    <xf numFmtId="0" fontId="39" fillId="3" borderId="28" xfId="0" applyNumberFormat="1" applyFont="1" applyFill="1" applyBorder="1" applyProtection="1"/>
    <xf numFmtId="164" fontId="39" fillId="3" borderId="47" xfId="0" applyNumberFormat="1" applyFont="1" applyFill="1" applyBorder="1" applyProtection="1"/>
    <xf numFmtId="0" fontId="39" fillId="3" borderId="30" xfId="0" applyNumberFormat="1" applyFont="1" applyFill="1" applyBorder="1" applyProtection="1"/>
    <xf numFmtId="0" fontId="39" fillId="3" borderId="47" xfId="0" applyNumberFormat="1" applyFont="1" applyFill="1" applyBorder="1" applyProtection="1"/>
    <xf numFmtId="0" fontId="41" fillId="0" borderId="1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35" xfId="0" applyNumberFormat="1" applyFont="1" applyFill="1" applyBorder="1" applyAlignment="1" applyProtection="1">
      <alignment horizontal="center" vertical="center"/>
    </xf>
    <xf numFmtId="0" fontId="42" fillId="0" borderId="1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2" fillId="0" borderId="35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Protection="1"/>
    <xf numFmtId="9" fontId="43" fillId="0" borderId="36" xfId="0" applyNumberFormat="1" applyFont="1" applyFill="1" applyBorder="1" applyAlignment="1" applyProtection="1">
      <alignment horizontal="right" vertical="center"/>
    </xf>
    <xf numFmtId="9" fontId="43" fillId="0" borderId="37" xfId="0" applyNumberFormat="1" applyFont="1" applyFill="1" applyBorder="1" applyAlignment="1" applyProtection="1">
      <alignment horizontal="right" vertical="center"/>
    </xf>
    <xf numFmtId="1" fontId="43" fillId="0" borderId="37" xfId="0" applyNumberFormat="1" applyFont="1" applyFill="1" applyBorder="1" applyAlignment="1" applyProtection="1">
      <alignment horizontal="center" vertical="center"/>
    </xf>
    <xf numFmtId="1" fontId="43" fillId="0" borderId="38" xfId="0" applyNumberFormat="1" applyFont="1" applyFill="1" applyBorder="1" applyAlignment="1" applyProtection="1">
      <alignment horizontal="center" vertical="center"/>
    </xf>
    <xf numFmtId="0" fontId="44" fillId="0" borderId="39" xfId="0" applyNumberFormat="1" applyFont="1" applyFill="1" applyBorder="1" applyAlignment="1" applyProtection="1">
      <alignment horizontal="center" vertical="center"/>
    </xf>
    <xf numFmtId="0" fontId="44" fillId="0" borderId="40" xfId="0" applyNumberFormat="1" applyFont="1" applyFill="1" applyBorder="1" applyAlignment="1" applyProtection="1">
      <alignment horizontal="center" vertical="center"/>
    </xf>
    <xf numFmtId="0" fontId="44" fillId="0" borderId="41" xfId="0" applyNumberFormat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colors>
    <mruColors>
      <color rgb="FF996633"/>
      <color rgb="FF33CCFF"/>
      <color rgb="FF9933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Red</a:t>
            </a:r>
            <a:r>
              <a:rPr lang="en-US" sz="1600" baseline="0"/>
              <a:t> ratio graph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PPAS!$AN$25</c:f>
              <c:strCache>
                <c:ptCount val="1"/>
                <c:pt idx="0">
                  <c:v>Mon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PPAS!$AM$25:$AM$35</c15:sqref>
                  </c15:fullRef>
                </c:ext>
              </c:extLst>
              <c:f>PPAS!$AM$26:$AM$35</c:f>
              <c:strCache>
                <c:ptCount val="10"/>
                <c:pt idx="0">
                  <c:v>07:35-08:30
(19:35-20:30)</c:v>
                </c:pt>
                <c:pt idx="1">
                  <c:v>08:30-09:30
(20:30-21:30)</c:v>
                </c:pt>
                <c:pt idx="2">
                  <c:v>09:40-10:30
(21:40-22:30)</c:v>
                </c:pt>
                <c:pt idx="3">
                  <c:v>10:30-11:30
(22:30-23:30)</c:v>
                </c:pt>
                <c:pt idx="4">
                  <c:v>12:30-13:30
(00:20-01:30)</c:v>
                </c:pt>
                <c:pt idx="5">
                  <c:v>13:30-14:30
(01:30-02:30)</c:v>
                </c:pt>
                <c:pt idx="6">
                  <c:v>14:40-15:30
(02:50-03:30)</c:v>
                </c:pt>
                <c:pt idx="7">
                  <c:v>15:30-16:30
(03:30-04:30)</c:v>
                </c:pt>
                <c:pt idx="8">
                  <c:v>16:50-17:50
(04:50-05:50)</c:v>
                </c:pt>
                <c:pt idx="9">
                  <c:v>17:50-19:20
(05:50-07:20)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PPAS!$AN$25:$AN$35</c15:sqref>
                  </c15:fullRef>
                </c:ext>
              </c:extLst>
              <c:f>PPAS!$AN$26:$AN$35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3-4CF3-9AEE-4E6843B32F63}"/>
            </c:ext>
          </c:extLst>
        </c:ser>
        <c:ser>
          <c:idx val="1"/>
          <c:order val="1"/>
          <c:tx>
            <c:strRef>
              <c:f>PPAS!$AO$25</c:f>
              <c:strCache>
                <c:ptCount val="1"/>
                <c:pt idx="0">
                  <c:v>Tue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PPAS!$AM$25:$AM$35</c15:sqref>
                  </c15:fullRef>
                </c:ext>
              </c:extLst>
              <c:f>PPAS!$AM$26:$AM$35</c:f>
              <c:strCache>
                <c:ptCount val="10"/>
                <c:pt idx="0">
                  <c:v>07:35-08:30
(19:35-20:30)</c:v>
                </c:pt>
                <c:pt idx="1">
                  <c:v>08:30-09:30
(20:30-21:30)</c:v>
                </c:pt>
                <c:pt idx="2">
                  <c:v>09:40-10:30
(21:40-22:30)</c:v>
                </c:pt>
                <c:pt idx="3">
                  <c:v>10:30-11:30
(22:30-23:30)</c:v>
                </c:pt>
                <c:pt idx="4">
                  <c:v>12:30-13:30
(00:20-01:30)</c:v>
                </c:pt>
                <c:pt idx="5">
                  <c:v>13:30-14:30
(01:30-02:30)</c:v>
                </c:pt>
                <c:pt idx="6">
                  <c:v>14:40-15:30
(02:50-03:30)</c:v>
                </c:pt>
                <c:pt idx="7">
                  <c:v>15:30-16:30
(03:30-04:30)</c:v>
                </c:pt>
                <c:pt idx="8">
                  <c:v>16:50-17:50
(04:50-05:50)</c:v>
                </c:pt>
                <c:pt idx="9">
                  <c:v>17:50-19:20
(05:50-07:20)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PPAS!$AO$25:$AO$35</c15:sqref>
                  </c15:fullRef>
                </c:ext>
              </c:extLst>
              <c:f>PPAS!$AO$26:$AO$35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3-4CF3-9AEE-4E6843B32F63}"/>
            </c:ext>
          </c:extLst>
        </c:ser>
        <c:ser>
          <c:idx val="2"/>
          <c:order val="2"/>
          <c:tx>
            <c:strRef>
              <c:f>PPAS!$AP$25</c:f>
              <c:strCache>
                <c:ptCount val="1"/>
                <c:pt idx="0">
                  <c:v>Wed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PPAS!$AM$25:$AM$35</c15:sqref>
                  </c15:fullRef>
                </c:ext>
              </c:extLst>
              <c:f>PPAS!$AM$26:$AM$35</c:f>
              <c:strCache>
                <c:ptCount val="10"/>
                <c:pt idx="0">
                  <c:v>07:35-08:30
(19:35-20:30)</c:v>
                </c:pt>
                <c:pt idx="1">
                  <c:v>08:30-09:30
(20:30-21:30)</c:v>
                </c:pt>
                <c:pt idx="2">
                  <c:v>09:40-10:30
(21:40-22:30)</c:v>
                </c:pt>
                <c:pt idx="3">
                  <c:v>10:30-11:30
(22:30-23:30)</c:v>
                </c:pt>
                <c:pt idx="4">
                  <c:v>12:30-13:30
(00:20-01:30)</c:v>
                </c:pt>
                <c:pt idx="5">
                  <c:v>13:30-14:30
(01:30-02:30)</c:v>
                </c:pt>
                <c:pt idx="6">
                  <c:v>14:40-15:30
(02:50-03:30)</c:v>
                </c:pt>
                <c:pt idx="7">
                  <c:v>15:30-16:30
(03:30-04:30)</c:v>
                </c:pt>
                <c:pt idx="8">
                  <c:v>16:50-17:50
(04:50-05:50)</c:v>
                </c:pt>
                <c:pt idx="9">
                  <c:v>17:50-19:20
(05:50-07:20)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PPAS!$AP$25:$AP$35</c15:sqref>
                  </c15:fullRef>
                </c:ext>
              </c:extLst>
              <c:f>PPAS!$AP$26:$AP$35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3-4CF3-9AEE-4E6843B32F63}"/>
            </c:ext>
          </c:extLst>
        </c:ser>
        <c:ser>
          <c:idx val="3"/>
          <c:order val="3"/>
          <c:tx>
            <c:strRef>
              <c:f>PPAS!$AQ$25</c:f>
              <c:strCache>
                <c:ptCount val="1"/>
                <c:pt idx="0">
                  <c:v>Thu</c:v>
                </c:pt>
              </c:strCache>
            </c:strRef>
          </c:tx>
          <c:spPr>
            <a:ln w="28575" cap="rnd">
              <a:solidFill>
                <a:srgbClr val="9933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33FF"/>
              </a:solidFill>
              <a:ln w="9525">
                <a:solidFill>
                  <a:srgbClr val="9933FF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PPAS!$AM$25:$AM$35</c15:sqref>
                  </c15:fullRef>
                </c:ext>
              </c:extLst>
              <c:f>PPAS!$AM$26:$AM$35</c:f>
              <c:strCache>
                <c:ptCount val="10"/>
                <c:pt idx="0">
                  <c:v>07:35-08:30
(19:35-20:30)</c:v>
                </c:pt>
                <c:pt idx="1">
                  <c:v>08:30-09:30
(20:30-21:30)</c:v>
                </c:pt>
                <c:pt idx="2">
                  <c:v>09:40-10:30
(21:40-22:30)</c:v>
                </c:pt>
                <c:pt idx="3">
                  <c:v>10:30-11:30
(22:30-23:30)</c:v>
                </c:pt>
                <c:pt idx="4">
                  <c:v>12:30-13:30
(00:20-01:30)</c:v>
                </c:pt>
                <c:pt idx="5">
                  <c:v>13:30-14:30
(01:30-02:30)</c:v>
                </c:pt>
                <c:pt idx="6">
                  <c:v>14:40-15:30
(02:50-03:30)</c:v>
                </c:pt>
                <c:pt idx="7">
                  <c:v>15:30-16:30
(03:30-04:30)</c:v>
                </c:pt>
                <c:pt idx="8">
                  <c:v>16:50-17:50
(04:50-05:50)</c:v>
                </c:pt>
                <c:pt idx="9">
                  <c:v>17:50-19:20
(05:50-07:20)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PPAS!$AQ$25:$AQ$35</c15:sqref>
                  </c15:fullRef>
                </c:ext>
              </c:extLst>
              <c:f>PPAS!$AQ$26:$AQ$35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3-4CF3-9AEE-4E6843B32F63}"/>
            </c:ext>
          </c:extLst>
        </c:ser>
        <c:ser>
          <c:idx val="4"/>
          <c:order val="4"/>
          <c:tx>
            <c:strRef>
              <c:f>PPAS!$AR$25</c:f>
              <c:strCache>
                <c:ptCount val="1"/>
                <c:pt idx="0">
                  <c:v>Fri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PPAS!$AM$25:$AM$35</c15:sqref>
                  </c15:fullRef>
                </c:ext>
              </c:extLst>
              <c:f>PPAS!$AM$26:$AM$35</c:f>
              <c:strCache>
                <c:ptCount val="10"/>
                <c:pt idx="0">
                  <c:v>07:35-08:30
(19:35-20:30)</c:v>
                </c:pt>
                <c:pt idx="1">
                  <c:v>08:30-09:30
(20:30-21:30)</c:v>
                </c:pt>
                <c:pt idx="2">
                  <c:v>09:40-10:30
(21:40-22:30)</c:v>
                </c:pt>
                <c:pt idx="3">
                  <c:v>10:30-11:30
(22:30-23:30)</c:v>
                </c:pt>
                <c:pt idx="4">
                  <c:v>12:30-13:30
(00:20-01:30)</c:v>
                </c:pt>
                <c:pt idx="5">
                  <c:v>13:30-14:30
(01:30-02:30)</c:v>
                </c:pt>
                <c:pt idx="6">
                  <c:v>14:40-15:30
(02:50-03:30)</c:v>
                </c:pt>
                <c:pt idx="7">
                  <c:v>15:30-16:30
(03:30-04:30)</c:v>
                </c:pt>
                <c:pt idx="8">
                  <c:v>16:50-17:50
(04:50-05:50)</c:v>
                </c:pt>
                <c:pt idx="9">
                  <c:v>17:50-19:20
(05:50-07:20)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PPAS!$AR$25:$AR$35</c15:sqref>
                  </c15:fullRef>
                </c:ext>
              </c:extLst>
              <c:f>PPAS!$AR$26:$AR$35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03-4CF3-9AEE-4E6843B32F63}"/>
            </c:ext>
          </c:extLst>
        </c:ser>
        <c:ser>
          <c:idx val="5"/>
          <c:order val="5"/>
          <c:tx>
            <c:strRef>
              <c:f>PPAS!$AS$25</c:f>
              <c:strCache>
                <c:ptCount val="1"/>
                <c:pt idx="0">
                  <c:v>Sat</c:v>
                </c:pt>
              </c:strCache>
            </c:strRef>
          </c:tx>
          <c:spPr>
            <a:ln w="28575" cap="rnd">
              <a:solidFill>
                <a:srgbClr val="9966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6633"/>
              </a:solidFill>
              <a:ln w="9525">
                <a:solidFill>
                  <a:srgbClr val="99663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PPAS!$AM$25:$AM$35</c15:sqref>
                  </c15:fullRef>
                </c:ext>
              </c:extLst>
              <c:f>PPAS!$AM$26:$AM$35</c:f>
              <c:strCache>
                <c:ptCount val="10"/>
                <c:pt idx="0">
                  <c:v>07:35-08:30
(19:35-20:30)</c:v>
                </c:pt>
                <c:pt idx="1">
                  <c:v>08:30-09:30
(20:30-21:30)</c:v>
                </c:pt>
                <c:pt idx="2">
                  <c:v>09:40-10:30
(21:40-22:30)</c:v>
                </c:pt>
                <c:pt idx="3">
                  <c:v>10:30-11:30
(22:30-23:30)</c:v>
                </c:pt>
                <c:pt idx="4">
                  <c:v>12:30-13:30
(00:20-01:30)</c:v>
                </c:pt>
                <c:pt idx="5">
                  <c:v>13:30-14:30
(01:30-02:30)</c:v>
                </c:pt>
                <c:pt idx="6">
                  <c:v>14:40-15:30
(02:50-03:30)</c:v>
                </c:pt>
                <c:pt idx="7">
                  <c:v>15:30-16:30
(03:30-04:30)</c:v>
                </c:pt>
                <c:pt idx="8">
                  <c:v>16:50-17:50
(04:50-05:50)</c:v>
                </c:pt>
                <c:pt idx="9">
                  <c:v>17:50-19:20
(05:50-07:20)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PPAS!$AS$25:$AS$35</c15:sqref>
                  </c15:fullRef>
                </c:ext>
              </c:extLst>
              <c:f>PPAS!$AS$26:$AS$35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03-4CF3-9AEE-4E6843B32F63}"/>
            </c:ext>
          </c:extLst>
        </c:ser>
        <c:ser>
          <c:idx val="6"/>
          <c:order val="6"/>
          <c:tx>
            <c:strRef>
              <c:f>PPAS!$AT$25</c:f>
              <c:strCache>
                <c:ptCount val="1"/>
                <c:pt idx="0">
                  <c:v>Sun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PPAS!$AM$25:$AM$35</c15:sqref>
                  </c15:fullRef>
                </c:ext>
              </c:extLst>
              <c:f>PPAS!$AM$26:$AM$35</c:f>
              <c:strCache>
                <c:ptCount val="10"/>
                <c:pt idx="0">
                  <c:v>07:35-08:30
(19:35-20:30)</c:v>
                </c:pt>
                <c:pt idx="1">
                  <c:v>08:30-09:30
(20:30-21:30)</c:v>
                </c:pt>
                <c:pt idx="2">
                  <c:v>09:40-10:30
(21:40-22:30)</c:v>
                </c:pt>
                <c:pt idx="3">
                  <c:v>10:30-11:30
(22:30-23:30)</c:v>
                </c:pt>
                <c:pt idx="4">
                  <c:v>12:30-13:30
(00:20-01:30)</c:v>
                </c:pt>
                <c:pt idx="5">
                  <c:v>13:30-14:30
(01:30-02:30)</c:v>
                </c:pt>
                <c:pt idx="6">
                  <c:v>14:40-15:30
(02:50-03:30)</c:v>
                </c:pt>
                <c:pt idx="7">
                  <c:v>15:30-16:30
(03:30-04:30)</c:v>
                </c:pt>
                <c:pt idx="8">
                  <c:v>16:50-17:50
(04:50-05:50)</c:v>
                </c:pt>
                <c:pt idx="9">
                  <c:v>17:50-19:20
(05:50-07:20)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PPAS!$AT$25:$AT$35</c15:sqref>
                  </c15:fullRef>
                </c:ext>
              </c:extLst>
              <c:f>PPAS!$AT$26:$AT$35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03-4CF3-9AEE-4E6843B32F63}"/>
            </c:ext>
          </c:extLst>
        </c:ser>
        <c:ser>
          <c:idx val="7"/>
          <c:order val="7"/>
          <c:tx>
            <c:strRef>
              <c:f>PPAS!$AU$24</c:f>
              <c:strCache>
                <c:ptCount val="1"/>
                <c:pt idx="0">
                  <c:v>OR target 85%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B03-4CF3-9AEE-4E6843B32F6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B03-4CF3-9AEE-4E6843B32F6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B03-4CF3-9AEE-4E6843B32F6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B03-4CF3-9AEE-4E6843B32F6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B03-4CF3-9AEE-4E6843B32F6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B03-4CF3-9AEE-4E6843B32F6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B03-4CF3-9AEE-4E6843B32F6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B03-4CF3-9AEE-4E6843B32F6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B03-4CF3-9AEE-4E6843B32F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PPAS!$AM$25:$AM$35</c15:sqref>
                  </c15:fullRef>
                </c:ext>
              </c:extLst>
              <c:f>PPAS!$AM$26:$AM$35</c:f>
              <c:strCache>
                <c:ptCount val="10"/>
                <c:pt idx="0">
                  <c:v>07:35-08:30
(19:35-20:30)</c:v>
                </c:pt>
                <c:pt idx="1">
                  <c:v>08:30-09:30
(20:30-21:30)</c:v>
                </c:pt>
                <c:pt idx="2">
                  <c:v>09:40-10:30
(21:40-22:30)</c:v>
                </c:pt>
                <c:pt idx="3">
                  <c:v>10:30-11:30
(22:30-23:30)</c:v>
                </c:pt>
                <c:pt idx="4">
                  <c:v>12:30-13:30
(00:20-01:30)</c:v>
                </c:pt>
                <c:pt idx="5">
                  <c:v>13:30-14:30
(01:30-02:30)</c:v>
                </c:pt>
                <c:pt idx="6">
                  <c:v>14:40-15:30
(02:50-03:30)</c:v>
                </c:pt>
                <c:pt idx="7">
                  <c:v>15:30-16:30
(03:30-04:30)</c:v>
                </c:pt>
                <c:pt idx="8">
                  <c:v>16:50-17:50
(04:50-05:50)</c:v>
                </c:pt>
                <c:pt idx="9">
                  <c:v>17:50-19:20
(05:50-07:20)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PPAS!$AU$25:$AU$35</c15:sqref>
                  </c15:fullRef>
                </c:ext>
              </c:extLst>
              <c:f>PPAS!$AU$26:$AU$35</c:f>
              <c:numCache>
                <c:formatCode>0</c:formatCode>
                <c:ptCount val="10"/>
                <c:pt idx="0">
                  <c:v>193.67088607594937</c:v>
                </c:pt>
                <c:pt idx="1">
                  <c:v>193.67088607594937</c:v>
                </c:pt>
                <c:pt idx="2">
                  <c:v>193.67088607594937</c:v>
                </c:pt>
                <c:pt idx="3">
                  <c:v>193.67088607594937</c:v>
                </c:pt>
                <c:pt idx="4">
                  <c:v>193.67088607594937</c:v>
                </c:pt>
                <c:pt idx="5">
                  <c:v>193.67088607594937</c:v>
                </c:pt>
                <c:pt idx="6">
                  <c:v>193.67088607594937</c:v>
                </c:pt>
                <c:pt idx="7">
                  <c:v>193.67088607594937</c:v>
                </c:pt>
                <c:pt idx="8">
                  <c:v>193.67088607594937</c:v>
                </c:pt>
                <c:pt idx="9">
                  <c:v>193.67088607594937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03-4CF3-9AEE-4E6843B32F63}"/>
            </c:ext>
          </c:extLst>
        </c:ser>
        <c:ser>
          <c:idx val="8"/>
          <c:order val="8"/>
          <c:tx>
            <c:strRef>
              <c:f>PPAS!$AV$24</c:f>
              <c:strCache>
                <c:ptCount val="1"/>
                <c:pt idx="0">
                  <c:v>OR 100%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B03-4CF3-9AEE-4E6843B32F6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B03-4CF3-9AEE-4E6843B32F6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B03-4CF3-9AEE-4E6843B32F6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B03-4CF3-9AEE-4E6843B32F6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B03-4CF3-9AEE-4E6843B32F6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B03-4CF3-9AEE-4E6843B32F6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B03-4CF3-9AEE-4E6843B32F6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03-4CF3-9AEE-4E6843B32F6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03-4CF3-9AEE-4E6843B32F63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EB03-4CF3-9AEE-4E6843B32F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07:35-08:30
(19:35-20:30)</c:v>
              </c:pt>
              <c:pt idx="1">
                <c:v>08:30-09:30
(20:30-21:30)</c:v>
              </c:pt>
              <c:pt idx="2">
                <c:v>09:40-10:30
(21:40-22:30)</c:v>
              </c:pt>
              <c:pt idx="3">
                <c:v>10:30-11:30
(22:30-23:30)</c:v>
              </c:pt>
              <c:pt idx="4">
                <c:v>12:30-13:30
(00:20-01:30)</c:v>
              </c:pt>
              <c:pt idx="5">
                <c:v>13:30-14:30
(01:30-02:30)</c:v>
              </c:pt>
              <c:pt idx="6">
                <c:v>14:40-15:30
(02:50-03:30)</c:v>
              </c:pt>
              <c:pt idx="7">
                <c:v>15:30-16:30
(03:30-04:30)</c:v>
              </c:pt>
              <c:pt idx="8">
                <c:v>16:50-17:50
(04:50-05:50)</c:v>
              </c:pt>
              <c:pt idx="9">
                <c:v>17:50-19:20
(05:50-07:20)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PPAS!$AV$25:$AV$35</c15:sqref>
                  </c15:fullRef>
                </c:ext>
              </c:extLst>
              <c:f>PPAS!$AV$26:$AV$35</c:f>
              <c:numCache>
                <c:formatCode>0</c:formatCode>
                <c:ptCount val="10"/>
                <c:pt idx="0">
                  <c:v>227.84810126582278</c:v>
                </c:pt>
                <c:pt idx="1">
                  <c:v>227.84810126582278</c:v>
                </c:pt>
                <c:pt idx="2">
                  <c:v>227.84810126582278</c:v>
                </c:pt>
                <c:pt idx="3">
                  <c:v>227.84810126582278</c:v>
                </c:pt>
                <c:pt idx="4">
                  <c:v>227.84810126582278</c:v>
                </c:pt>
                <c:pt idx="5">
                  <c:v>227.84810126582278</c:v>
                </c:pt>
                <c:pt idx="6">
                  <c:v>227.84810126582278</c:v>
                </c:pt>
                <c:pt idx="7">
                  <c:v>227.84810126582278</c:v>
                </c:pt>
                <c:pt idx="8">
                  <c:v>227.84810126582278</c:v>
                </c:pt>
                <c:pt idx="9">
                  <c:v>227.84810126582278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03-4CF3-9AEE-4E6843B32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953064"/>
        <c:axId val="448952080"/>
      </c:lineChart>
      <c:catAx>
        <c:axId val="448953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200"/>
                  <a:t>ช่วงเวลา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52080"/>
        <c:crosses val="autoZero"/>
        <c:auto val="1"/>
        <c:lblAlgn val="ctr"/>
        <c:lblOffset val="100"/>
        <c:noMultiLvlLbl val="0"/>
      </c:catAx>
      <c:valAx>
        <c:axId val="4489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200"/>
                  <a:t>จำนวนชิ้น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5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28575</xdr:rowOff>
    </xdr:from>
    <xdr:to>
      <xdr:col>8</xdr:col>
      <xdr:colOff>0</xdr:colOff>
      <xdr:row>17</xdr:row>
      <xdr:rowOff>57150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0" y="3193806"/>
          <a:ext cx="1406769" cy="211748"/>
          <a:chOff x="743" y="336"/>
          <a:chExt cx="166" cy="22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743" y="336"/>
            <a:ext cx="55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3175" cap="rnd">
                <a:solidFill>
                  <a:srgbClr xmlns:mc="http://schemas.openxmlformats.org/markup-compatibility/2006" val="000000" mc:Ignorable="a14" a14:legacySpreadsheetColorIndex="64"/>
                </a:solidFill>
                <a:prstDash val="sysDot"/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98" y="336"/>
            <a:ext cx="56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3175" cap="rnd">
                <a:solidFill>
                  <a:srgbClr xmlns:mc="http://schemas.openxmlformats.org/markup-compatibility/2006" val="000000" mc:Ignorable="a14" a14:legacySpreadsheetColorIndex="64"/>
                </a:solidFill>
                <a:prstDash val="sysDot"/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854" y="336"/>
            <a:ext cx="55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3175" cap="rnd">
                <a:solidFill>
                  <a:srgbClr xmlns:mc="http://schemas.openxmlformats.org/markup-compatibility/2006" val="000000" mc:Ignorable="a14" a14:legacySpreadsheetColorIndex="64"/>
                </a:solidFill>
                <a:prstDash val="sysDot"/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131885</xdr:colOff>
      <xdr:row>16</xdr:row>
      <xdr:rowOff>19050</xdr:rowOff>
    </xdr:from>
    <xdr:to>
      <xdr:col>3</xdr:col>
      <xdr:colOff>57883</xdr:colOff>
      <xdr:row>17</xdr:row>
      <xdr:rowOff>19050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131885" y="3162300"/>
          <a:ext cx="526073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Approved</a:t>
          </a:r>
        </a:p>
      </xdr:txBody>
    </xdr:sp>
    <xdr:clientData/>
  </xdr:twoCellAnchor>
  <xdr:twoCellAnchor>
    <xdr:from>
      <xdr:col>4</xdr:col>
      <xdr:colOff>150202</xdr:colOff>
      <xdr:row>16</xdr:row>
      <xdr:rowOff>28575</xdr:rowOff>
    </xdr:from>
    <xdr:to>
      <xdr:col>7</xdr:col>
      <xdr:colOff>88656</xdr:colOff>
      <xdr:row>17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950302" y="3171825"/>
          <a:ext cx="519479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Checked</a:t>
          </a:r>
        </a:p>
      </xdr:txBody>
    </xdr:sp>
    <xdr:clientData/>
  </xdr:twoCellAnchor>
  <xdr:twoCellAnchor>
    <xdr:from>
      <xdr:col>8</xdr:col>
      <xdr:colOff>128221</xdr:colOff>
      <xdr:row>16</xdr:row>
      <xdr:rowOff>19050</xdr:rowOff>
    </xdr:from>
    <xdr:to>
      <xdr:col>11</xdr:col>
      <xdr:colOff>58616</xdr:colOff>
      <xdr:row>17</xdr:row>
      <xdr:rowOff>19050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1709371" y="3162300"/>
          <a:ext cx="53047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Recorded</a:t>
          </a:r>
        </a:p>
      </xdr:txBody>
    </xdr:sp>
    <xdr:clientData/>
  </xdr:twoCellAnchor>
  <xdr:twoCellAnchor>
    <xdr:from>
      <xdr:col>12</xdr:col>
      <xdr:colOff>47625</xdr:colOff>
      <xdr:row>5</xdr:row>
      <xdr:rowOff>0</xdr:rowOff>
    </xdr:from>
    <xdr:to>
      <xdr:col>19</xdr:col>
      <xdr:colOff>123825</xdr:colOff>
      <xdr:row>5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2428875" y="1095375"/>
          <a:ext cx="1476375" cy="0"/>
        </a:xfrm>
        <a:prstGeom prst="line">
          <a:avLst/>
        </a:prstGeom>
        <a:noFill/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12</xdr:col>
      <xdr:colOff>190500</xdr:colOff>
      <xdr:row>6</xdr:row>
      <xdr:rowOff>180975</xdr:rowOff>
    </xdr:from>
    <xdr:ext cx="93102" cy="157238"/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2571750" y="1438275"/>
          <a:ext cx="93102" cy="157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Arial"/>
            </a:rPr>
            <a:t>=</a:t>
          </a:r>
        </a:p>
      </xdr:txBody>
    </xdr:sp>
    <xdr:clientData/>
  </xdr:oneCellAnchor>
  <xdr:twoCellAnchor>
    <xdr:from>
      <xdr:col>12</xdr:col>
      <xdr:colOff>28575</xdr:colOff>
      <xdr:row>11</xdr:row>
      <xdr:rowOff>47625</xdr:rowOff>
    </xdr:from>
    <xdr:to>
      <xdr:col>12</xdr:col>
      <xdr:colOff>161925</xdr:colOff>
      <xdr:row>11</xdr:row>
      <xdr:rowOff>171450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2409825" y="2228850"/>
          <a:ext cx="133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12</xdr:col>
      <xdr:colOff>28575</xdr:colOff>
      <xdr:row>12</xdr:row>
      <xdr:rowOff>28575</xdr:rowOff>
    </xdr:from>
    <xdr:to>
      <xdr:col>12</xdr:col>
      <xdr:colOff>161925</xdr:colOff>
      <xdr:row>12</xdr:row>
      <xdr:rowOff>152400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2409825" y="2419350"/>
          <a:ext cx="133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12</xdr:col>
      <xdr:colOff>28575</xdr:colOff>
      <xdr:row>13</xdr:row>
      <xdr:rowOff>28575</xdr:rowOff>
    </xdr:from>
    <xdr:to>
      <xdr:col>12</xdr:col>
      <xdr:colOff>161925</xdr:colOff>
      <xdr:row>13</xdr:row>
      <xdr:rowOff>152400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2409825" y="2600325"/>
          <a:ext cx="133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14</xdr:col>
      <xdr:colOff>133350</xdr:colOff>
      <xdr:row>11</xdr:row>
      <xdr:rowOff>76200</xdr:rowOff>
    </xdr:from>
    <xdr:to>
      <xdr:col>15</xdr:col>
      <xdr:colOff>19050</xdr:colOff>
      <xdr:row>11</xdr:row>
      <xdr:rowOff>180975</xdr:rowOff>
    </xdr:to>
    <xdr:sp macro="" textlink="">
      <xdr:nvSpPr>
        <xdr:cNvPr id="14" name="Freeform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/>
        </xdr:cNvSpPr>
      </xdr:nvSpPr>
      <xdr:spPr bwMode="auto">
        <a:xfrm>
          <a:off x="2914650" y="2257425"/>
          <a:ext cx="85725" cy="104775"/>
        </a:xfrm>
        <a:custGeom>
          <a:avLst/>
          <a:gdLst>
            <a:gd name="T0" fmla="*/ 2147483646 w 9"/>
            <a:gd name="T1" fmla="*/ 0 h 11"/>
            <a:gd name="T2" fmla="*/ 2147483646 w 9"/>
            <a:gd name="T3" fmla="*/ 2147483646 h 11"/>
            <a:gd name="T4" fmla="*/ 0 w 9"/>
            <a:gd name="T5" fmla="*/ 2147483646 h 11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9" h="11">
              <a:moveTo>
                <a:pt x="1" y="0"/>
              </a:moveTo>
              <a:lnTo>
                <a:pt x="9" y="6"/>
              </a:lnTo>
              <a:lnTo>
                <a:pt x="0" y="11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20</xdr:col>
      <xdr:colOff>47625</xdr:colOff>
      <xdr:row>3</xdr:row>
      <xdr:rowOff>19050</xdr:rowOff>
    </xdr:from>
    <xdr:to>
      <xdr:col>22</xdr:col>
      <xdr:colOff>95250</xdr:colOff>
      <xdr:row>4</xdr:row>
      <xdr:rowOff>9525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4029075" y="685800"/>
          <a:ext cx="447675" cy="152400"/>
        </a:xfrm>
        <a:prstGeom prst="rect">
          <a:avLst/>
        </a:prstGeom>
        <a:noFill/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18288" tIns="32004" rIns="18288" bIns="0" anchor="t" upright="1"/>
        <a:lstStyle/>
        <a:p>
          <a:pPr algn="ctr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กรณีปกติ</a:t>
          </a:r>
        </a:p>
      </xdr:txBody>
    </xdr:sp>
    <xdr:clientData/>
  </xdr:twoCellAnchor>
  <xdr:oneCellAnchor>
    <xdr:from>
      <xdr:col>20</xdr:col>
      <xdr:colOff>38100</xdr:colOff>
      <xdr:row>4</xdr:row>
      <xdr:rowOff>104775</xdr:rowOff>
    </xdr:from>
    <xdr:ext cx="93102" cy="157238"/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4019550" y="933450"/>
          <a:ext cx="93102" cy="157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Arial"/>
            </a:rPr>
            <a:t>=</a:t>
          </a:r>
        </a:p>
      </xdr:txBody>
    </xdr:sp>
    <xdr:clientData/>
  </xdr:oneCellAnchor>
  <xdr:oneCellAnchor>
    <xdr:from>
      <xdr:col>20</xdr:col>
      <xdr:colOff>38100</xdr:colOff>
      <xdr:row>6</xdr:row>
      <xdr:rowOff>9525</xdr:rowOff>
    </xdr:from>
    <xdr:ext cx="93102" cy="156693"/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4019550" y="1266825"/>
          <a:ext cx="93102" cy="156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Arial"/>
            </a:rPr>
            <a:t>=</a:t>
          </a:r>
        </a:p>
      </xdr:txBody>
    </xdr:sp>
    <xdr:clientData/>
  </xdr:oneCellAnchor>
  <xdr:twoCellAnchor>
    <xdr:from>
      <xdr:col>20</xdr:col>
      <xdr:colOff>19050</xdr:colOff>
      <xdr:row>7</xdr:row>
      <xdr:rowOff>28575</xdr:rowOff>
    </xdr:from>
    <xdr:to>
      <xdr:col>27</xdr:col>
      <xdr:colOff>180975</xdr:colOff>
      <xdr:row>7</xdr:row>
      <xdr:rowOff>171450</xdr:rowOff>
    </xdr:to>
    <xdr:sp macro="" textlink="">
      <xdr:nvSpPr>
        <xdr:cNvPr id="18" name="Text 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4000500" y="1485900"/>
          <a:ext cx="1562100" cy="142875"/>
        </a:xfrm>
        <a:prstGeom prst="rect">
          <a:avLst/>
        </a:prstGeom>
        <a:noFill/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Arial"/>
            </a:rPr>
            <a:t>
            </a:t>
          </a:r>
        </a:p>
      </xdr:txBody>
    </xdr:sp>
    <xdr:clientData/>
  </xdr:twoCellAnchor>
  <xdr:twoCellAnchor>
    <xdr:from>
      <xdr:col>20</xdr:col>
      <xdr:colOff>28575</xdr:colOff>
      <xdr:row>7</xdr:row>
      <xdr:rowOff>28575</xdr:rowOff>
    </xdr:from>
    <xdr:to>
      <xdr:col>28</xdr:col>
      <xdr:colOff>0</xdr:colOff>
      <xdr:row>8</xdr:row>
      <xdr:rowOff>38100</xdr:rowOff>
    </xdr:to>
    <xdr:sp macro="" textlink="">
      <xdr:nvSpPr>
        <xdr:cNvPr id="19" name="Text 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4010025" y="1485900"/>
          <a:ext cx="15716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rnd">
              <a:solidFill>
                <a:srgbClr xmlns:mc="http://schemas.openxmlformats.org/markup-compatibility/2006" val="000000" mc:Ignorable="a14" a14:legacySpreadsheetColorIndex="64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18288" tIns="27432" rIns="18288" bIns="0" anchor="t" upright="1"/>
        <a:lstStyle/>
        <a:p>
          <a:pPr algn="ctr" rtl="0">
            <a:defRPr sz="1000"/>
          </a:pPr>
          <a:r>
            <a:rPr lang="th-TH" sz="75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กรณีรวมกำลังคนเพื่อทำให้จบทีละไลน์ภายในวันเดียวกัน</a:t>
          </a:r>
        </a:p>
        <a:p>
          <a:pPr algn="ctr" rtl="0">
            <a:lnSpc>
              <a:spcPts val="900"/>
            </a:lnSpc>
            <a:defRPr sz="1000"/>
          </a:pPr>
          <a:endParaRPr lang="th-TH" sz="750" b="0" i="0" u="none" strike="noStrike" baseline="0">
            <a:solidFill>
              <a:srgbClr val="000000"/>
            </a:solidFill>
            <a:latin typeface="AngsanaUPC"/>
            <a:cs typeface="AngsanaUPC"/>
          </a:endParaRPr>
        </a:p>
      </xdr:txBody>
    </xdr:sp>
    <xdr:clientData/>
  </xdr:twoCellAnchor>
  <xdr:oneCellAnchor>
    <xdr:from>
      <xdr:col>20</xdr:col>
      <xdr:colOff>38100</xdr:colOff>
      <xdr:row>8</xdr:row>
      <xdr:rowOff>104775</xdr:rowOff>
    </xdr:from>
    <xdr:ext cx="93102" cy="166487"/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4019550" y="1743075"/>
          <a:ext cx="93102" cy="166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Arial"/>
            </a:rPr>
            <a:t>=</a:t>
          </a:r>
        </a:p>
      </xdr:txBody>
    </xdr:sp>
    <xdr:clientData/>
  </xdr:oneCellAnchor>
  <xdr:twoCellAnchor>
    <xdr:from>
      <xdr:col>20</xdr:col>
      <xdr:colOff>152400</xdr:colOff>
      <xdr:row>8</xdr:row>
      <xdr:rowOff>66675</xdr:rowOff>
    </xdr:from>
    <xdr:to>
      <xdr:col>25</xdr:col>
      <xdr:colOff>9525</xdr:colOff>
      <xdr:row>9</xdr:row>
      <xdr:rowOff>85725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4133850" y="1704975"/>
          <a:ext cx="8572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เวลาการทำงานต่อกะ</a:t>
          </a: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
            </a:t>
          </a:r>
          <a:r>
            <a:rPr lang="en-US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x</a:t>
          </a:r>
        </a:p>
      </xdr:txBody>
    </xdr:sp>
    <xdr:clientData/>
  </xdr:twoCellAnchor>
  <xdr:twoCellAnchor>
    <xdr:from>
      <xdr:col>24</xdr:col>
      <xdr:colOff>66675</xdr:colOff>
      <xdr:row>8</xdr:row>
      <xdr:rowOff>9525</xdr:rowOff>
    </xdr:from>
    <xdr:to>
      <xdr:col>27</xdr:col>
      <xdr:colOff>190500</xdr:colOff>
      <xdr:row>9</xdr:row>
      <xdr:rowOff>38100</xdr:rowOff>
    </xdr:to>
    <xdr:sp macro="" textlink="">
      <xdr:nvSpPr>
        <xdr:cNvPr id="22" name="Text 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4848225" y="1647825"/>
          <a:ext cx="7239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CT </a:t>
          </a: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ของไลน์ (           )</a:t>
          </a:r>
        </a:p>
      </xdr:txBody>
    </xdr:sp>
    <xdr:clientData/>
  </xdr:twoCellAnchor>
  <xdr:twoCellAnchor>
    <xdr:from>
      <xdr:col>24</xdr:col>
      <xdr:colOff>19050</xdr:colOff>
      <xdr:row>8</xdr:row>
      <xdr:rowOff>161925</xdr:rowOff>
    </xdr:from>
    <xdr:to>
      <xdr:col>28</xdr:col>
      <xdr:colOff>9525</xdr:colOff>
      <xdr:row>10</xdr:row>
      <xdr:rowOff>9525</xdr:rowOff>
    </xdr:to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4800600" y="1800225"/>
          <a:ext cx="7905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CT </a:t>
          </a: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รวมทุกไลน์ (         )</a:t>
          </a:r>
        </a:p>
      </xdr:txBody>
    </xdr:sp>
    <xdr:clientData/>
  </xdr:twoCellAnchor>
  <xdr:twoCellAnchor>
    <xdr:from>
      <xdr:col>24</xdr:col>
      <xdr:colOff>104775</xdr:colOff>
      <xdr:row>9</xdr:row>
      <xdr:rowOff>0</xdr:rowOff>
    </xdr:from>
    <xdr:to>
      <xdr:col>27</xdr:col>
      <xdr:colOff>161925</xdr:colOff>
      <xdr:row>9</xdr:row>
      <xdr:rowOff>0</xdr:rowOff>
    </xdr:to>
    <xdr:sp macro="" textlink="">
      <xdr:nvSpPr>
        <xdr:cNvPr id="24" name="Lin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>
          <a:off x="4886325" y="1819275"/>
          <a:ext cx="657225" cy="0"/>
        </a:xfrm>
        <a:prstGeom prst="line">
          <a:avLst/>
        </a:prstGeom>
        <a:noFill/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171450</xdr:colOff>
      <xdr:row>9</xdr:row>
      <xdr:rowOff>0</xdr:rowOff>
    </xdr:from>
    <xdr:to>
      <xdr:col>24</xdr:col>
      <xdr:colOff>161925</xdr:colOff>
      <xdr:row>10</xdr:row>
      <xdr:rowOff>28575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4152900" y="1819275"/>
          <a:ext cx="7905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 (                        )</a:t>
          </a:r>
        </a:p>
      </xdr:txBody>
    </xdr:sp>
    <xdr:clientData/>
  </xdr:twoCellAnchor>
  <xdr:twoCellAnchor>
    <xdr:from>
      <xdr:col>20</xdr:col>
      <xdr:colOff>85725</xdr:colOff>
      <xdr:row>10</xdr:row>
      <xdr:rowOff>0</xdr:rowOff>
    </xdr:from>
    <xdr:to>
      <xdr:col>27</xdr:col>
      <xdr:colOff>76200</xdr:colOff>
      <xdr:row>10</xdr:row>
      <xdr:rowOff>0</xdr:rowOff>
    </xdr:to>
    <xdr:sp macro="" textlink="">
      <xdr:nvSpPr>
        <xdr:cNvPr id="26" name="Lin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ShapeType="1"/>
        </xdr:cNvSpPr>
      </xdr:nvSpPr>
      <xdr:spPr bwMode="auto">
        <a:xfrm>
          <a:off x="4067175" y="2000250"/>
          <a:ext cx="1390650" cy="0"/>
        </a:xfrm>
        <a:prstGeom prst="line">
          <a:avLst/>
        </a:prstGeom>
        <a:noFill/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104775</xdr:colOff>
      <xdr:row>10</xdr:row>
      <xdr:rowOff>0</xdr:rowOff>
    </xdr:from>
    <xdr:to>
      <xdr:col>27</xdr:col>
      <xdr:colOff>152400</xdr:colOff>
      <xdr:row>11</xdr:row>
      <xdr:rowOff>28575</xdr:rowOff>
    </xdr:to>
    <xdr:sp macro="" textlink="">
      <xdr:nvSpPr>
        <xdr:cNvPr id="27" name="Text 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4086225" y="2000250"/>
          <a:ext cx="1447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จำนวนความต้องการของแต่ละไลน์ (             )</a:t>
          </a:r>
        </a:p>
      </xdr:txBody>
    </xdr:sp>
    <xdr:clientData/>
  </xdr:twoCellAnchor>
  <xdr:oneCellAnchor>
    <xdr:from>
      <xdr:col>20</xdr:col>
      <xdr:colOff>38100</xdr:colOff>
      <xdr:row>11</xdr:row>
      <xdr:rowOff>9525</xdr:rowOff>
    </xdr:from>
    <xdr:ext cx="93102" cy="156693"/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4019550" y="2190750"/>
          <a:ext cx="93102" cy="156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Arial"/>
            </a:rPr>
            <a:t>=</a:t>
          </a:r>
        </a:p>
      </xdr:txBody>
    </xdr:sp>
    <xdr:clientData/>
  </xdr:oneCellAnchor>
  <xdr:twoCellAnchor>
    <xdr:from>
      <xdr:col>21</xdr:col>
      <xdr:colOff>0</xdr:colOff>
      <xdr:row>11</xdr:row>
      <xdr:rowOff>19050</xdr:rowOff>
    </xdr:from>
    <xdr:to>
      <xdr:col>24</xdr:col>
      <xdr:colOff>180975</xdr:colOff>
      <xdr:row>11</xdr:row>
      <xdr:rowOff>180975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4181475" y="2200275"/>
          <a:ext cx="7810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32004" rIns="18288" bIns="0" anchor="t" upright="1"/>
        <a:lstStyle/>
        <a:p>
          <a:pPr algn="r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                  วินาที             </a:t>
          </a:r>
        </a:p>
      </xdr:txBody>
    </xdr:sp>
    <xdr:clientData/>
  </xdr:twoCellAnchor>
  <xdr:oneCellAnchor>
    <xdr:from>
      <xdr:col>20</xdr:col>
      <xdr:colOff>38100</xdr:colOff>
      <xdr:row>13</xdr:row>
      <xdr:rowOff>38100</xdr:rowOff>
    </xdr:from>
    <xdr:ext cx="93102" cy="165263"/>
    <xdr:sp macro="" textlink="">
      <xdr:nvSpPr>
        <xdr:cNvPr id="30" name="Text 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4019550" y="2609850"/>
          <a:ext cx="93102" cy="165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Arial"/>
            </a:rPr>
            <a:t>=</a:t>
          </a:r>
        </a:p>
      </xdr:txBody>
    </xdr:sp>
    <xdr:clientData/>
  </xdr:oneCellAnchor>
  <xdr:twoCellAnchor>
    <xdr:from>
      <xdr:col>20</xdr:col>
      <xdr:colOff>152400</xdr:colOff>
      <xdr:row>13</xdr:row>
      <xdr:rowOff>9525</xdr:rowOff>
    </xdr:from>
    <xdr:to>
      <xdr:col>23</xdr:col>
      <xdr:colOff>152400</xdr:colOff>
      <xdr:row>14</xdr:row>
      <xdr:rowOff>57150</xdr:rowOff>
    </xdr:to>
    <xdr:sp macro="" textlink="">
      <xdr:nvSpPr>
        <xdr:cNvPr id="31" name="Text 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4133850" y="2581275"/>
          <a:ext cx="6000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CT (Max) </a:t>
          </a: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เฉลี่ย</a:t>
          </a:r>
        </a:p>
      </xdr:txBody>
    </xdr:sp>
    <xdr:clientData/>
  </xdr:twoCellAnchor>
  <xdr:twoCellAnchor>
    <xdr:from>
      <xdr:col>20</xdr:col>
      <xdr:colOff>9525</xdr:colOff>
      <xdr:row>14</xdr:row>
      <xdr:rowOff>19050</xdr:rowOff>
    </xdr:from>
    <xdr:to>
      <xdr:col>24</xdr:col>
      <xdr:colOff>19050</xdr:colOff>
      <xdr:row>15</xdr:row>
      <xdr:rowOff>66675</xdr:rowOff>
    </xdr:to>
    <xdr:sp macro="" textlink="">
      <xdr:nvSpPr>
        <xdr:cNvPr id="32" name="Text 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3990975" y="2771775"/>
          <a:ext cx="8096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จาก </a:t>
          </a:r>
          <a:r>
            <a:rPr lang="en-US" sz="9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Standardized Work</a:t>
          </a:r>
        </a:p>
      </xdr:txBody>
    </xdr:sp>
    <xdr:clientData/>
  </xdr:twoCellAnchor>
  <xdr:twoCellAnchor>
    <xdr:from>
      <xdr:col>21</xdr:col>
      <xdr:colOff>38100</xdr:colOff>
      <xdr:row>5</xdr:row>
      <xdr:rowOff>0</xdr:rowOff>
    </xdr:from>
    <xdr:to>
      <xdr:col>27</xdr:col>
      <xdr:colOff>152400</xdr:colOff>
      <xdr:row>5</xdr:row>
      <xdr:rowOff>0</xdr:rowOff>
    </xdr:to>
    <xdr:sp macro="" textlink="">
      <xdr:nvSpPr>
        <xdr:cNvPr id="33" name="Lin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ShapeType="1"/>
        </xdr:cNvSpPr>
      </xdr:nvSpPr>
      <xdr:spPr bwMode="auto">
        <a:xfrm>
          <a:off x="4219575" y="1095375"/>
          <a:ext cx="1314450" cy="0"/>
        </a:xfrm>
        <a:prstGeom prst="line">
          <a:avLst/>
        </a:prstGeom>
        <a:noFill/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19050</xdr:colOff>
      <xdr:row>18</xdr:row>
      <xdr:rowOff>9525</xdr:rowOff>
    </xdr:from>
    <xdr:to>
      <xdr:col>27</xdr:col>
      <xdr:colOff>76200</xdr:colOff>
      <xdr:row>19</xdr:row>
      <xdr:rowOff>19050</xdr:rowOff>
    </xdr:to>
    <xdr:sp macro="" textlink="">
      <xdr:nvSpPr>
        <xdr:cNvPr id="34" name="Text 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5200650" y="3514725"/>
          <a:ext cx="2571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th-TH" sz="11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คน</a:t>
          </a:r>
        </a:p>
      </xdr:txBody>
    </xdr:sp>
    <xdr:clientData/>
  </xdr:twoCellAnchor>
  <xdr:twoCellAnchor>
    <xdr:from>
      <xdr:col>22</xdr:col>
      <xdr:colOff>28575</xdr:colOff>
      <xdr:row>17</xdr:row>
      <xdr:rowOff>171450</xdr:rowOff>
    </xdr:from>
    <xdr:to>
      <xdr:col>23</xdr:col>
      <xdr:colOff>85725</xdr:colOff>
      <xdr:row>19</xdr:row>
      <xdr:rowOff>0</xdr:rowOff>
    </xdr:to>
    <xdr:sp macro="" textlink="">
      <xdr:nvSpPr>
        <xdr:cNvPr id="35" name="Text 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4410075" y="3495675"/>
          <a:ext cx="2571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th-TH" sz="11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คน</a:t>
          </a:r>
        </a:p>
      </xdr:txBody>
    </xdr:sp>
    <xdr:clientData/>
  </xdr:twoCellAnchor>
  <xdr:oneCellAnchor>
    <xdr:from>
      <xdr:col>20</xdr:col>
      <xdr:colOff>104775</xdr:colOff>
      <xdr:row>17</xdr:row>
      <xdr:rowOff>104775</xdr:rowOff>
    </xdr:from>
    <xdr:ext cx="93102" cy="166487"/>
    <xdr:sp macro="" textlink="">
      <xdr:nvSpPr>
        <xdr:cNvPr id="36" name="Text 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4086225" y="3429000"/>
          <a:ext cx="93102" cy="166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Arial"/>
            </a:rPr>
            <a:t>=</a:t>
          </a:r>
        </a:p>
      </xdr:txBody>
    </xdr:sp>
    <xdr:clientData/>
  </xdr:oneCellAnchor>
  <xdr:twoCellAnchor>
    <xdr:from>
      <xdr:col>12</xdr:col>
      <xdr:colOff>95250</xdr:colOff>
      <xdr:row>18</xdr:row>
      <xdr:rowOff>0</xdr:rowOff>
    </xdr:from>
    <xdr:to>
      <xdr:col>20</xdr:col>
      <xdr:colOff>123825</xdr:colOff>
      <xdr:row>18</xdr:row>
      <xdr:rowOff>0</xdr:rowOff>
    </xdr:to>
    <xdr:sp macro="" textlink="">
      <xdr:nvSpPr>
        <xdr:cNvPr id="37" name="Lin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ShapeType="1"/>
        </xdr:cNvSpPr>
      </xdr:nvSpPr>
      <xdr:spPr bwMode="auto">
        <a:xfrm>
          <a:off x="2476500" y="3505200"/>
          <a:ext cx="1628775" cy="0"/>
        </a:xfrm>
        <a:prstGeom prst="line">
          <a:avLst/>
        </a:prstGeom>
        <a:noFill/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180975</xdr:colOff>
      <xdr:row>4</xdr:row>
      <xdr:rowOff>95250</xdr:rowOff>
    </xdr:from>
    <xdr:to>
      <xdr:col>30</xdr:col>
      <xdr:colOff>76200</xdr:colOff>
      <xdr:row>5</xdr:row>
      <xdr:rowOff>95250</xdr:rowOff>
    </xdr:to>
    <xdr:sp macro="" textlink="">
      <xdr:nvSpPr>
        <xdr:cNvPr id="38" name="Text 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5762625" y="923925"/>
          <a:ext cx="2952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x  0.9 =</a:t>
          </a:r>
        </a:p>
      </xdr:txBody>
    </xdr:sp>
    <xdr:clientData/>
  </xdr:twoCellAnchor>
  <xdr:twoCellAnchor>
    <xdr:from>
      <xdr:col>34</xdr:col>
      <xdr:colOff>57150</xdr:colOff>
      <xdr:row>4</xdr:row>
      <xdr:rowOff>85725</xdr:rowOff>
    </xdr:from>
    <xdr:to>
      <xdr:col>35</xdr:col>
      <xdr:colOff>161925</xdr:colOff>
      <xdr:row>5</xdr:row>
      <xdr:rowOff>47625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6838950" y="914400"/>
          <a:ext cx="304800" cy="228600"/>
        </a:xfrm>
        <a:prstGeom prst="rect">
          <a:avLst/>
        </a:prstGeom>
        <a:noFill/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33</xdr:col>
      <xdr:colOff>95250</xdr:colOff>
      <xdr:row>4</xdr:row>
      <xdr:rowOff>95250</xdr:rowOff>
    </xdr:from>
    <xdr:to>
      <xdr:col>34</xdr:col>
      <xdr:colOff>47625</xdr:colOff>
      <xdr:row>5</xdr:row>
      <xdr:rowOff>85725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6677025" y="923925"/>
          <a:ext cx="152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 =</a:t>
          </a:r>
        </a:p>
      </xdr:txBody>
    </xdr:sp>
    <xdr:clientData/>
  </xdr:twoCellAnchor>
  <xdr:twoCellAnchor>
    <xdr:from>
      <xdr:col>27</xdr:col>
      <xdr:colOff>180975</xdr:colOff>
      <xdr:row>4</xdr:row>
      <xdr:rowOff>228600</xdr:rowOff>
    </xdr:from>
    <xdr:to>
      <xdr:col>28</xdr:col>
      <xdr:colOff>161925</xdr:colOff>
      <xdr:row>4</xdr:row>
      <xdr:rowOff>228600</xdr:rowOff>
    </xdr:to>
    <xdr:sp macro="" textlink="">
      <xdr:nvSpPr>
        <xdr:cNvPr id="41" name="Lin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ShapeType="1"/>
        </xdr:cNvSpPr>
      </xdr:nvSpPr>
      <xdr:spPr bwMode="auto">
        <a:xfrm>
          <a:off x="5562600" y="1057275"/>
          <a:ext cx="180975" cy="0"/>
        </a:xfrm>
        <a:prstGeom prst="line">
          <a:avLst/>
        </a:prstGeom>
        <a:noFill/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57150</xdr:colOff>
      <xdr:row>4</xdr:row>
      <xdr:rowOff>219075</xdr:rowOff>
    </xdr:from>
    <xdr:to>
      <xdr:col>33</xdr:col>
      <xdr:colOff>38100</xdr:colOff>
      <xdr:row>4</xdr:row>
      <xdr:rowOff>219075</xdr:rowOff>
    </xdr:to>
    <xdr:sp macro="" textlink="">
      <xdr:nvSpPr>
        <xdr:cNvPr id="42" name="Lin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ShapeType="1"/>
        </xdr:cNvSpPr>
      </xdr:nvSpPr>
      <xdr:spPr bwMode="auto">
        <a:xfrm>
          <a:off x="6438900" y="1047750"/>
          <a:ext cx="180975" cy="0"/>
        </a:xfrm>
        <a:prstGeom prst="line">
          <a:avLst/>
        </a:prstGeom>
        <a:noFill/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19050</xdr:colOff>
      <xdr:row>4</xdr:row>
      <xdr:rowOff>57150</xdr:rowOff>
    </xdr:from>
    <xdr:to>
      <xdr:col>33</xdr:col>
      <xdr:colOff>57150</xdr:colOff>
      <xdr:row>5</xdr:row>
      <xdr:rowOff>47625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pSpPr>
          <a:grpSpLocks/>
        </xdr:cNvGrpSpPr>
      </xdr:nvGrpSpPr>
      <xdr:grpSpPr bwMode="auto">
        <a:xfrm>
          <a:off x="5404338" y="892419"/>
          <a:ext cx="1027235" cy="254244"/>
          <a:chOff x="717" y="91"/>
          <a:chExt cx="109" cy="27"/>
        </a:xfrm>
      </xdr:grpSpPr>
      <xdr:sp macro="" textlink="">
        <xdr:nvSpPr>
          <xdr:cNvPr id="44" name="Text Box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17" y="92"/>
            <a:ext cx="24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32004" rIns="0" bIns="0" anchor="t" upright="1"/>
          <a:lstStyle/>
          <a:p>
            <a:pPr algn="l" rtl="0">
              <a:defRPr sz="1000"/>
            </a:pPr>
            <a:r>
              <a:rPr lang="th-TH" sz="1000" b="0" i="0" u="none" strike="noStrike" baseline="0">
                <a:solidFill>
                  <a:srgbClr val="000000"/>
                </a:solidFill>
                <a:latin typeface="AngsanaUPC"/>
                <a:cs typeface="AngsanaUPC"/>
              </a:rPr>
              <a:t>5400"</a:t>
            </a:r>
          </a:p>
        </xdr:txBody>
      </xdr:sp>
      <xdr:sp macro="" textlink="">
        <xdr:nvSpPr>
          <xdr:cNvPr id="45" name="Text Box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2" y="91"/>
            <a:ext cx="24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32004" rIns="0" bIns="0" anchor="t" upright="1"/>
          <a:lstStyle/>
          <a:p>
            <a:pPr algn="l" rtl="0">
              <a:defRPr sz="1000"/>
            </a:pPr>
            <a:r>
              <a:rPr lang="th-TH" sz="1000" b="0" i="0" u="none" strike="noStrike" baseline="0">
                <a:solidFill>
                  <a:srgbClr val="000000"/>
                </a:solidFill>
                <a:latin typeface="AngsanaUPC"/>
                <a:cs typeface="AngsanaUPC"/>
              </a:rPr>
              <a:t>5400"</a:t>
            </a:r>
          </a:p>
        </xdr:txBody>
      </xdr:sp>
    </xdr:grpSp>
    <xdr:clientData/>
  </xdr:twoCellAnchor>
  <xdr:twoCellAnchor>
    <xdr:from>
      <xdr:col>28</xdr:col>
      <xdr:colOff>171450</xdr:colOff>
      <xdr:row>8</xdr:row>
      <xdr:rowOff>85725</xdr:rowOff>
    </xdr:from>
    <xdr:to>
      <xdr:col>30</xdr:col>
      <xdr:colOff>66675</xdr:colOff>
      <xdr:row>9</xdr:row>
      <xdr:rowOff>85725</xdr:rowOff>
    </xdr:to>
    <xdr:sp macro="" textlink="">
      <xdr:nvSpPr>
        <xdr:cNvPr id="46" name="Text 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5753100" y="1724025"/>
          <a:ext cx="2952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x  0.9 =</a:t>
          </a:r>
        </a:p>
      </xdr:txBody>
    </xdr:sp>
    <xdr:clientData/>
  </xdr:twoCellAnchor>
  <xdr:twoCellAnchor>
    <xdr:from>
      <xdr:col>28</xdr:col>
      <xdr:colOff>190500</xdr:colOff>
      <xdr:row>6</xdr:row>
      <xdr:rowOff>95250</xdr:rowOff>
    </xdr:from>
    <xdr:to>
      <xdr:col>30</xdr:col>
      <xdr:colOff>85725</xdr:colOff>
      <xdr:row>7</xdr:row>
      <xdr:rowOff>76200</xdr:rowOff>
    </xdr:to>
    <xdr:sp macro="" textlink="">
      <xdr:nvSpPr>
        <xdr:cNvPr id="47" name="Text 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5772150" y="1352550"/>
          <a:ext cx="2952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x  0.9 =</a:t>
          </a:r>
        </a:p>
      </xdr:txBody>
    </xdr:sp>
    <xdr:clientData/>
  </xdr:twoCellAnchor>
  <xdr:twoCellAnchor>
    <xdr:from>
      <xdr:col>28</xdr:col>
      <xdr:colOff>180975</xdr:colOff>
      <xdr:row>16</xdr:row>
      <xdr:rowOff>85725</xdr:rowOff>
    </xdr:from>
    <xdr:to>
      <xdr:col>30</xdr:col>
      <xdr:colOff>76200</xdr:colOff>
      <xdr:row>17</xdr:row>
      <xdr:rowOff>85725</xdr:rowOff>
    </xdr:to>
    <xdr:sp macro="" textlink="">
      <xdr:nvSpPr>
        <xdr:cNvPr id="48" name="Text 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5762625" y="3228975"/>
          <a:ext cx="2952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x  0.9 =</a:t>
          </a:r>
        </a:p>
      </xdr:txBody>
    </xdr:sp>
    <xdr:clientData/>
  </xdr:twoCellAnchor>
  <xdr:twoCellAnchor>
    <xdr:from>
      <xdr:col>27</xdr:col>
      <xdr:colOff>180975</xdr:colOff>
      <xdr:row>17</xdr:row>
      <xdr:rowOff>0</xdr:rowOff>
    </xdr:from>
    <xdr:to>
      <xdr:col>28</xdr:col>
      <xdr:colOff>161925</xdr:colOff>
      <xdr:row>17</xdr:row>
      <xdr:rowOff>0</xdr:rowOff>
    </xdr:to>
    <xdr:sp macro="" textlink="">
      <xdr:nvSpPr>
        <xdr:cNvPr id="49" name="Lin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ShapeType="1"/>
        </xdr:cNvSpPr>
      </xdr:nvSpPr>
      <xdr:spPr bwMode="auto">
        <a:xfrm>
          <a:off x="5562600" y="3324225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190500</xdr:colOff>
      <xdr:row>16</xdr:row>
      <xdr:rowOff>9525</xdr:rowOff>
    </xdr:from>
    <xdr:to>
      <xdr:col>29</xdr:col>
      <xdr:colOff>19050</xdr:colOff>
      <xdr:row>16</xdr:row>
      <xdr:rowOff>171450</xdr:rowOff>
    </xdr:to>
    <xdr:sp macro="" textlink="">
      <xdr:nvSpPr>
        <xdr:cNvPr id="50" name="Text 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5572125" y="3152775"/>
          <a:ext cx="2286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30</a:t>
          </a: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00"</a:t>
          </a:r>
        </a:p>
      </xdr:txBody>
    </xdr:sp>
    <xdr:clientData/>
  </xdr:twoCellAnchor>
  <xdr:twoCellAnchor>
    <xdr:from>
      <xdr:col>28</xdr:col>
      <xdr:colOff>180975</xdr:colOff>
      <xdr:row>10</xdr:row>
      <xdr:rowOff>85725</xdr:rowOff>
    </xdr:from>
    <xdr:to>
      <xdr:col>30</xdr:col>
      <xdr:colOff>76200</xdr:colOff>
      <xdr:row>11</xdr:row>
      <xdr:rowOff>85725</xdr:rowOff>
    </xdr:to>
    <xdr:sp macro="" textlink="">
      <xdr:nvSpPr>
        <xdr:cNvPr id="51" name="Text 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5762625" y="2085975"/>
          <a:ext cx="2952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x  0.9 =</a:t>
          </a:r>
        </a:p>
      </xdr:txBody>
    </xdr:sp>
    <xdr:clientData/>
  </xdr:twoCellAnchor>
  <xdr:twoCellAnchor>
    <xdr:from>
      <xdr:col>27</xdr:col>
      <xdr:colOff>180975</xdr:colOff>
      <xdr:row>11</xdr:row>
      <xdr:rowOff>0</xdr:rowOff>
    </xdr:from>
    <xdr:to>
      <xdr:col>28</xdr:col>
      <xdr:colOff>161925</xdr:colOff>
      <xdr:row>11</xdr:row>
      <xdr:rowOff>0</xdr:rowOff>
    </xdr:to>
    <xdr:sp macro="" textlink="">
      <xdr:nvSpPr>
        <xdr:cNvPr id="52" name="Lin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ShapeType="1"/>
        </xdr:cNvSpPr>
      </xdr:nvSpPr>
      <xdr:spPr bwMode="auto">
        <a:xfrm>
          <a:off x="5562600" y="2181225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171450</xdr:colOff>
      <xdr:row>12</xdr:row>
      <xdr:rowOff>85725</xdr:rowOff>
    </xdr:from>
    <xdr:to>
      <xdr:col>30</xdr:col>
      <xdr:colOff>66675</xdr:colOff>
      <xdr:row>13</xdr:row>
      <xdr:rowOff>85725</xdr:rowOff>
    </xdr:to>
    <xdr:sp macro="" textlink="">
      <xdr:nvSpPr>
        <xdr:cNvPr id="53" name="Text 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5753100" y="2476500"/>
          <a:ext cx="2952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x  0.9 =</a:t>
          </a:r>
        </a:p>
      </xdr:txBody>
    </xdr:sp>
    <xdr:clientData/>
  </xdr:twoCellAnchor>
  <xdr:twoCellAnchor>
    <xdr:from>
      <xdr:col>27</xdr:col>
      <xdr:colOff>171450</xdr:colOff>
      <xdr:row>12</xdr:row>
      <xdr:rowOff>171450</xdr:rowOff>
    </xdr:from>
    <xdr:to>
      <xdr:col>28</xdr:col>
      <xdr:colOff>152400</xdr:colOff>
      <xdr:row>12</xdr:row>
      <xdr:rowOff>171450</xdr:rowOff>
    </xdr:to>
    <xdr:sp macro="" textlink="">
      <xdr:nvSpPr>
        <xdr:cNvPr id="54" name="Lin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ShapeType="1"/>
        </xdr:cNvSpPr>
      </xdr:nvSpPr>
      <xdr:spPr bwMode="auto">
        <a:xfrm>
          <a:off x="5553075" y="2562225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171450</xdr:colOff>
      <xdr:row>14</xdr:row>
      <xdr:rowOff>114300</xdr:rowOff>
    </xdr:from>
    <xdr:to>
      <xdr:col>30</xdr:col>
      <xdr:colOff>66675</xdr:colOff>
      <xdr:row>15</xdr:row>
      <xdr:rowOff>114300</xdr:rowOff>
    </xdr:to>
    <xdr:sp macro="" textlink="">
      <xdr:nvSpPr>
        <xdr:cNvPr id="55" name="Text 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5753100" y="2867025"/>
          <a:ext cx="2952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x  0.9 =</a:t>
          </a:r>
        </a:p>
      </xdr:txBody>
    </xdr:sp>
    <xdr:clientData/>
  </xdr:twoCellAnchor>
  <xdr:twoCellAnchor>
    <xdr:from>
      <xdr:col>27</xdr:col>
      <xdr:colOff>171450</xdr:colOff>
      <xdr:row>15</xdr:row>
      <xdr:rowOff>28575</xdr:rowOff>
    </xdr:from>
    <xdr:to>
      <xdr:col>28</xdr:col>
      <xdr:colOff>152400</xdr:colOff>
      <xdr:row>15</xdr:row>
      <xdr:rowOff>28575</xdr:rowOff>
    </xdr:to>
    <xdr:sp macro="" textlink="">
      <xdr:nvSpPr>
        <xdr:cNvPr id="56" name="Lin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ShapeType="1"/>
        </xdr:cNvSpPr>
      </xdr:nvSpPr>
      <xdr:spPr bwMode="auto">
        <a:xfrm>
          <a:off x="5553075" y="2962275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171450</xdr:colOff>
      <xdr:row>14</xdr:row>
      <xdr:rowOff>57150</xdr:rowOff>
    </xdr:from>
    <xdr:to>
      <xdr:col>29</xdr:col>
      <xdr:colOff>57150</xdr:colOff>
      <xdr:row>15</xdr:row>
      <xdr:rowOff>28575</xdr:rowOff>
    </xdr:to>
    <xdr:sp macro="" textlink="">
      <xdr:nvSpPr>
        <xdr:cNvPr id="57" name="Text 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5553075" y="2809875"/>
          <a:ext cx="2857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18288" bIns="32004" anchor="ctr" upright="1"/>
        <a:lstStyle/>
        <a:p>
          <a:pPr algn="ctr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3</a:t>
          </a:r>
          <a:r>
            <a:rPr lang="en-US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3</a:t>
          </a: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00"</a:t>
          </a:r>
        </a:p>
      </xdr:txBody>
    </xdr:sp>
    <xdr:clientData/>
  </xdr:twoCellAnchor>
  <xdr:twoCellAnchor>
    <xdr:from>
      <xdr:col>28</xdr:col>
      <xdr:colOff>180975</xdr:colOff>
      <xdr:row>18</xdr:row>
      <xdr:rowOff>95250</xdr:rowOff>
    </xdr:from>
    <xdr:to>
      <xdr:col>30</xdr:col>
      <xdr:colOff>76200</xdr:colOff>
      <xdr:row>19</xdr:row>
      <xdr:rowOff>95250</xdr:rowOff>
    </xdr:to>
    <xdr:sp macro="" textlink="">
      <xdr:nvSpPr>
        <xdr:cNvPr id="58" name="Text 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5762625" y="3600450"/>
          <a:ext cx="2952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x  0.9 =</a:t>
          </a:r>
        </a:p>
      </xdr:txBody>
    </xdr:sp>
    <xdr:clientData/>
  </xdr:twoCellAnchor>
  <xdr:twoCellAnchor>
    <xdr:from>
      <xdr:col>27</xdr:col>
      <xdr:colOff>180975</xdr:colOff>
      <xdr:row>19</xdr:row>
      <xdr:rowOff>9525</xdr:rowOff>
    </xdr:from>
    <xdr:to>
      <xdr:col>28</xdr:col>
      <xdr:colOff>161925</xdr:colOff>
      <xdr:row>19</xdr:row>
      <xdr:rowOff>9525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ShapeType="1"/>
        </xdr:cNvSpPr>
      </xdr:nvSpPr>
      <xdr:spPr bwMode="auto">
        <a:xfrm>
          <a:off x="5562600" y="36957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0</xdr:colOff>
      <xdr:row>18</xdr:row>
      <xdr:rowOff>38100</xdr:rowOff>
    </xdr:from>
    <xdr:to>
      <xdr:col>29</xdr:col>
      <xdr:colOff>28575</xdr:colOff>
      <xdr:row>19</xdr:row>
      <xdr:rowOff>19050</xdr:rowOff>
    </xdr:to>
    <xdr:sp macro="" textlink="">
      <xdr:nvSpPr>
        <xdr:cNvPr id="60" name="Text 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5581650" y="3543300"/>
          <a:ext cx="2286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2400"</a:t>
          </a:r>
        </a:p>
      </xdr:txBody>
    </xdr:sp>
    <xdr:clientData/>
  </xdr:twoCellAnchor>
  <xdr:twoCellAnchor>
    <xdr:from>
      <xdr:col>33</xdr:col>
      <xdr:colOff>85725</xdr:colOff>
      <xdr:row>8</xdr:row>
      <xdr:rowOff>104775</xdr:rowOff>
    </xdr:from>
    <xdr:to>
      <xdr:col>34</xdr:col>
      <xdr:colOff>38100</xdr:colOff>
      <xdr:row>9</xdr:row>
      <xdr:rowOff>95250</xdr:rowOff>
    </xdr:to>
    <xdr:sp macro="" textlink="">
      <xdr:nvSpPr>
        <xdr:cNvPr id="61" name="Text 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6667500" y="1743075"/>
          <a:ext cx="1524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 =</a:t>
          </a:r>
        </a:p>
      </xdr:txBody>
    </xdr:sp>
    <xdr:clientData/>
  </xdr:twoCellAnchor>
  <xdr:twoCellAnchor>
    <xdr:from>
      <xdr:col>33</xdr:col>
      <xdr:colOff>104775</xdr:colOff>
      <xdr:row>6</xdr:row>
      <xdr:rowOff>104775</xdr:rowOff>
    </xdr:from>
    <xdr:to>
      <xdr:col>34</xdr:col>
      <xdr:colOff>57150</xdr:colOff>
      <xdr:row>7</xdr:row>
      <xdr:rowOff>76200</xdr:rowOff>
    </xdr:to>
    <xdr:sp macro="" textlink="">
      <xdr:nvSpPr>
        <xdr:cNvPr id="62" name="Text 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6686550" y="1362075"/>
          <a:ext cx="1524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 =</a:t>
          </a:r>
        </a:p>
      </xdr:txBody>
    </xdr:sp>
    <xdr:clientData/>
  </xdr:twoCellAnchor>
  <xdr:twoCellAnchor>
    <xdr:from>
      <xdr:col>28</xdr:col>
      <xdr:colOff>19050</xdr:colOff>
      <xdr:row>6</xdr:row>
      <xdr:rowOff>19050</xdr:rowOff>
    </xdr:from>
    <xdr:to>
      <xdr:col>29</xdr:col>
      <xdr:colOff>47625</xdr:colOff>
      <xdr:row>6</xdr:row>
      <xdr:rowOff>180975</xdr:rowOff>
    </xdr:to>
    <xdr:sp macro="" textlink="">
      <xdr:nvSpPr>
        <xdr:cNvPr id="63" name="Text 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5600700" y="1276350"/>
          <a:ext cx="2286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4</a:t>
          </a:r>
          <a:r>
            <a:rPr lang="en-US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8</a:t>
          </a: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00"</a:t>
          </a:r>
        </a:p>
      </xdr:txBody>
    </xdr:sp>
    <xdr:clientData/>
  </xdr:twoCellAnchor>
  <xdr:twoCellAnchor>
    <xdr:from>
      <xdr:col>33</xdr:col>
      <xdr:colOff>95250</xdr:colOff>
      <xdr:row>16</xdr:row>
      <xdr:rowOff>66675</xdr:rowOff>
    </xdr:from>
    <xdr:to>
      <xdr:col>34</xdr:col>
      <xdr:colOff>47625</xdr:colOff>
      <xdr:row>17</xdr:row>
      <xdr:rowOff>57150</xdr:rowOff>
    </xdr:to>
    <xdr:sp macro="" textlink="">
      <xdr:nvSpPr>
        <xdr:cNvPr id="64" name="Text 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6677025" y="3209925"/>
          <a:ext cx="1524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 =</a:t>
          </a:r>
        </a:p>
      </xdr:txBody>
    </xdr:sp>
    <xdr:clientData/>
  </xdr:twoCellAnchor>
  <xdr:twoCellAnchor>
    <xdr:from>
      <xdr:col>32</xdr:col>
      <xdr:colOff>66675</xdr:colOff>
      <xdr:row>16</xdr:row>
      <xdr:rowOff>171450</xdr:rowOff>
    </xdr:from>
    <xdr:to>
      <xdr:col>33</xdr:col>
      <xdr:colOff>47625</xdr:colOff>
      <xdr:row>16</xdr:row>
      <xdr:rowOff>171450</xdr:rowOff>
    </xdr:to>
    <xdr:sp macro="" textlink="">
      <xdr:nvSpPr>
        <xdr:cNvPr id="65" name="Lin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ShapeType="1"/>
        </xdr:cNvSpPr>
      </xdr:nvSpPr>
      <xdr:spPr bwMode="auto">
        <a:xfrm>
          <a:off x="6448425" y="33147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85725</xdr:colOff>
      <xdr:row>10</xdr:row>
      <xdr:rowOff>104775</xdr:rowOff>
    </xdr:from>
    <xdr:to>
      <xdr:col>34</xdr:col>
      <xdr:colOff>38100</xdr:colOff>
      <xdr:row>11</xdr:row>
      <xdr:rowOff>95250</xdr:rowOff>
    </xdr:to>
    <xdr:sp macro="" textlink="">
      <xdr:nvSpPr>
        <xdr:cNvPr id="66" name="Text Box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6667500" y="2105025"/>
          <a:ext cx="1524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 =</a:t>
          </a:r>
        </a:p>
      </xdr:txBody>
    </xdr:sp>
    <xdr:clientData/>
  </xdr:twoCellAnchor>
  <xdr:twoCellAnchor>
    <xdr:from>
      <xdr:col>32</xdr:col>
      <xdr:colOff>66675</xdr:colOff>
      <xdr:row>10</xdr:row>
      <xdr:rowOff>161925</xdr:rowOff>
    </xdr:from>
    <xdr:to>
      <xdr:col>33</xdr:col>
      <xdr:colOff>47625</xdr:colOff>
      <xdr:row>10</xdr:row>
      <xdr:rowOff>161925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ShapeType="1"/>
        </xdr:cNvSpPr>
      </xdr:nvSpPr>
      <xdr:spPr bwMode="auto">
        <a:xfrm>
          <a:off x="6448425" y="2162175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190500</xdr:colOff>
      <xdr:row>10</xdr:row>
      <xdr:rowOff>28575</xdr:rowOff>
    </xdr:from>
    <xdr:to>
      <xdr:col>29</xdr:col>
      <xdr:colOff>19050</xdr:colOff>
      <xdr:row>11</xdr:row>
      <xdr:rowOff>9525</xdr:rowOff>
    </xdr:to>
    <xdr:sp macro="" textlink="">
      <xdr:nvSpPr>
        <xdr:cNvPr id="68" name="Text Box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5572125" y="2028825"/>
          <a:ext cx="2286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3</a:t>
          </a:r>
          <a:r>
            <a:rPr lang="en-US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9</a:t>
          </a: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00"</a:t>
          </a:r>
        </a:p>
      </xdr:txBody>
    </xdr:sp>
    <xdr:clientData/>
  </xdr:twoCellAnchor>
  <xdr:twoCellAnchor>
    <xdr:from>
      <xdr:col>33</xdr:col>
      <xdr:colOff>85725</xdr:colOff>
      <xdr:row>12</xdr:row>
      <xdr:rowOff>57150</xdr:rowOff>
    </xdr:from>
    <xdr:to>
      <xdr:col>34</xdr:col>
      <xdr:colOff>38100</xdr:colOff>
      <xdr:row>13</xdr:row>
      <xdr:rowOff>47625</xdr:rowOff>
    </xdr:to>
    <xdr:sp macro="" textlink="">
      <xdr:nvSpPr>
        <xdr:cNvPr id="69" name="Text Box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6667500" y="2447925"/>
          <a:ext cx="1524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 =</a:t>
          </a:r>
        </a:p>
      </xdr:txBody>
    </xdr:sp>
    <xdr:clientData/>
  </xdr:twoCellAnchor>
  <xdr:twoCellAnchor>
    <xdr:from>
      <xdr:col>32</xdr:col>
      <xdr:colOff>57150</xdr:colOff>
      <xdr:row>12</xdr:row>
      <xdr:rowOff>161925</xdr:rowOff>
    </xdr:from>
    <xdr:to>
      <xdr:col>33</xdr:col>
      <xdr:colOff>38100</xdr:colOff>
      <xdr:row>12</xdr:row>
      <xdr:rowOff>161925</xdr:rowOff>
    </xdr:to>
    <xdr:sp macro="" textlink="">
      <xdr:nvSpPr>
        <xdr:cNvPr id="70" name="Lin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ShapeType="1"/>
        </xdr:cNvSpPr>
      </xdr:nvSpPr>
      <xdr:spPr bwMode="auto">
        <a:xfrm>
          <a:off x="6438900" y="25527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29</xdr:col>
      <xdr:colOff>28575</xdr:colOff>
      <xdr:row>12</xdr:row>
      <xdr:rowOff>161925</xdr:rowOff>
    </xdr:to>
    <xdr:sp macro="" textlink="">
      <xdr:nvSpPr>
        <xdr:cNvPr id="71" name="Text 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5581650" y="2390775"/>
          <a:ext cx="2286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3</a:t>
          </a:r>
          <a:r>
            <a:rPr lang="en-US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6</a:t>
          </a: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00"</a:t>
          </a:r>
        </a:p>
      </xdr:txBody>
    </xdr:sp>
    <xdr:clientData/>
  </xdr:twoCellAnchor>
  <xdr:twoCellAnchor>
    <xdr:from>
      <xdr:col>33</xdr:col>
      <xdr:colOff>85725</xdr:colOff>
      <xdr:row>14</xdr:row>
      <xdr:rowOff>104775</xdr:rowOff>
    </xdr:from>
    <xdr:to>
      <xdr:col>34</xdr:col>
      <xdr:colOff>38100</xdr:colOff>
      <xdr:row>15</xdr:row>
      <xdr:rowOff>95250</xdr:rowOff>
    </xdr:to>
    <xdr:sp macro="" textlink="">
      <xdr:nvSpPr>
        <xdr:cNvPr id="72" name="Text Box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6667500" y="2857500"/>
          <a:ext cx="1524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 =</a:t>
          </a:r>
        </a:p>
      </xdr:txBody>
    </xdr:sp>
    <xdr:clientData/>
  </xdr:twoCellAnchor>
  <xdr:twoCellAnchor>
    <xdr:from>
      <xdr:col>32</xdr:col>
      <xdr:colOff>57150</xdr:colOff>
      <xdr:row>15</xdr:row>
      <xdr:rowOff>28575</xdr:rowOff>
    </xdr:from>
    <xdr:to>
      <xdr:col>33</xdr:col>
      <xdr:colOff>38100</xdr:colOff>
      <xdr:row>15</xdr:row>
      <xdr:rowOff>28575</xdr:rowOff>
    </xdr:to>
    <xdr:sp macro="" textlink="">
      <xdr:nvSpPr>
        <xdr:cNvPr id="73" name="Lin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ShapeType="1"/>
        </xdr:cNvSpPr>
      </xdr:nvSpPr>
      <xdr:spPr bwMode="auto">
        <a:xfrm>
          <a:off x="6438900" y="2962275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95250</xdr:colOff>
      <xdr:row>18</xdr:row>
      <xdr:rowOff>76200</xdr:rowOff>
    </xdr:from>
    <xdr:to>
      <xdr:col>34</xdr:col>
      <xdr:colOff>47625</xdr:colOff>
      <xdr:row>19</xdr:row>
      <xdr:rowOff>66675</xdr:rowOff>
    </xdr:to>
    <xdr:sp macro="" textlink="">
      <xdr:nvSpPr>
        <xdr:cNvPr id="74" name="Text Box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6677025" y="3581400"/>
          <a:ext cx="1524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 =</a:t>
          </a:r>
        </a:p>
      </xdr:txBody>
    </xdr:sp>
    <xdr:clientData/>
  </xdr:twoCellAnchor>
  <xdr:twoCellAnchor>
    <xdr:from>
      <xdr:col>32</xdr:col>
      <xdr:colOff>47625</xdr:colOff>
      <xdr:row>19</xdr:row>
      <xdr:rowOff>0</xdr:rowOff>
    </xdr:from>
    <xdr:to>
      <xdr:col>33</xdr:col>
      <xdr:colOff>28575</xdr:colOff>
      <xdr:row>19</xdr:row>
      <xdr:rowOff>0</xdr:rowOff>
    </xdr:to>
    <xdr:sp macro="" textlink="">
      <xdr:nvSpPr>
        <xdr:cNvPr id="75" name="Lin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ShapeType="1"/>
        </xdr:cNvSpPr>
      </xdr:nvSpPr>
      <xdr:spPr bwMode="auto">
        <a:xfrm>
          <a:off x="6429375" y="3686175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57150</xdr:colOff>
      <xdr:row>18</xdr:row>
      <xdr:rowOff>19050</xdr:rowOff>
    </xdr:from>
    <xdr:to>
      <xdr:col>33</xdr:col>
      <xdr:colOff>85725</xdr:colOff>
      <xdr:row>19</xdr:row>
      <xdr:rowOff>0</xdr:rowOff>
    </xdr:to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6438900" y="3524250"/>
          <a:ext cx="2286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2400"</a:t>
          </a:r>
        </a:p>
      </xdr:txBody>
    </xdr:sp>
    <xdr:clientData/>
  </xdr:twoCellAnchor>
  <xdr:twoCellAnchor>
    <xdr:from>
      <xdr:col>28</xdr:col>
      <xdr:colOff>0</xdr:colOff>
      <xdr:row>8</xdr:row>
      <xdr:rowOff>28575</xdr:rowOff>
    </xdr:from>
    <xdr:to>
      <xdr:col>29</xdr:col>
      <xdr:colOff>28575</xdr:colOff>
      <xdr:row>9</xdr:row>
      <xdr:rowOff>9525</xdr:rowOff>
    </xdr:to>
    <xdr:sp macro="" textlink="">
      <xdr:nvSpPr>
        <xdr:cNvPr id="77" name="Text Box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5581650" y="1666875"/>
          <a:ext cx="2286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4200"</a:t>
          </a:r>
        </a:p>
      </xdr:txBody>
    </xdr:sp>
    <xdr:clientData/>
  </xdr:twoCellAnchor>
  <xdr:twoCellAnchor>
    <xdr:from>
      <xdr:col>32</xdr:col>
      <xdr:colOff>28575</xdr:colOff>
      <xdr:row>8</xdr:row>
      <xdr:rowOff>38100</xdr:rowOff>
    </xdr:from>
    <xdr:to>
      <xdr:col>33</xdr:col>
      <xdr:colOff>57150</xdr:colOff>
      <xdr:row>9</xdr:row>
      <xdr:rowOff>19050</xdr:rowOff>
    </xdr:to>
    <xdr:sp macro="" textlink="">
      <xdr:nvSpPr>
        <xdr:cNvPr id="78" name="Text Box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6410325" y="1676400"/>
          <a:ext cx="2286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4200"</a:t>
          </a:r>
        </a:p>
      </xdr:txBody>
    </xdr:sp>
    <xdr:clientData/>
  </xdr:twoCellAnchor>
  <xdr:twoCellAnchor>
    <xdr:from>
      <xdr:col>32</xdr:col>
      <xdr:colOff>39565</xdr:colOff>
      <xdr:row>6</xdr:row>
      <xdr:rowOff>38100</xdr:rowOff>
    </xdr:from>
    <xdr:to>
      <xdr:col>33</xdr:col>
      <xdr:colOff>68140</xdr:colOff>
      <xdr:row>7</xdr:row>
      <xdr:rowOff>0</xdr:rowOff>
    </xdr:to>
    <xdr:sp macro="" textlink="">
      <xdr:nvSpPr>
        <xdr:cNvPr id="79" name="Text Box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6421315" y="1295400"/>
          <a:ext cx="2286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48</a:t>
          </a: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00"</a:t>
          </a:r>
        </a:p>
      </xdr:txBody>
    </xdr:sp>
    <xdr:clientData/>
  </xdr:twoCellAnchor>
  <xdr:twoCellAnchor>
    <xdr:from>
      <xdr:col>32</xdr:col>
      <xdr:colOff>76200</xdr:colOff>
      <xdr:row>16</xdr:row>
      <xdr:rowOff>9525</xdr:rowOff>
    </xdr:from>
    <xdr:to>
      <xdr:col>33</xdr:col>
      <xdr:colOff>104775</xdr:colOff>
      <xdr:row>16</xdr:row>
      <xdr:rowOff>171450</xdr:rowOff>
    </xdr:to>
    <xdr:sp macro="" textlink="">
      <xdr:nvSpPr>
        <xdr:cNvPr id="80" name="Text Box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6457950" y="3152775"/>
          <a:ext cx="2286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30</a:t>
          </a: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00"</a:t>
          </a:r>
        </a:p>
      </xdr:txBody>
    </xdr:sp>
    <xdr:clientData/>
  </xdr:twoCellAnchor>
  <xdr:twoCellAnchor>
    <xdr:from>
      <xdr:col>32</xdr:col>
      <xdr:colOff>47625</xdr:colOff>
      <xdr:row>10</xdr:row>
      <xdr:rowOff>9525</xdr:rowOff>
    </xdr:from>
    <xdr:to>
      <xdr:col>33</xdr:col>
      <xdr:colOff>76200</xdr:colOff>
      <xdr:row>10</xdr:row>
      <xdr:rowOff>171450</xdr:rowOff>
    </xdr:to>
    <xdr:sp macro="" textlink="">
      <xdr:nvSpPr>
        <xdr:cNvPr id="81" name="Text Box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6429375" y="2009775"/>
          <a:ext cx="2286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3</a:t>
          </a:r>
          <a:r>
            <a:rPr lang="en-US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9</a:t>
          </a: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00"</a:t>
          </a:r>
        </a:p>
      </xdr:txBody>
    </xdr:sp>
    <xdr:clientData/>
  </xdr:twoCellAnchor>
  <xdr:twoCellAnchor>
    <xdr:from>
      <xdr:col>32</xdr:col>
      <xdr:colOff>47625</xdr:colOff>
      <xdr:row>12</xdr:row>
      <xdr:rowOff>0</xdr:rowOff>
    </xdr:from>
    <xdr:to>
      <xdr:col>33</xdr:col>
      <xdr:colOff>76200</xdr:colOff>
      <xdr:row>12</xdr:row>
      <xdr:rowOff>161925</xdr:rowOff>
    </xdr:to>
    <xdr:sp macro="" textlink="">
      <xdr:nvSpPr>
        <xdr:cNvPr id="82" name="Text Box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6429375" y="2390775"/>
          <a:ext cx="2286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3</a:t>
          </a:r>
          <a:r>
            <a:rPr lang="en-US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6</a:t>
          </a: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00"</a:t>
          </a:r>
        </a:p>
      </xdr:txBody>
    </xdr:sp>
    <xdr:clientData/>
  </xdr:twoCellAnchor>
  <xdr:twoCellAnchor>
    <xdr:from>
      <xdr:col>32</xdr:col>
      <xdr:colOff>38100</xdr:colOff>
      <xdr:row>14</xdr:row>
      <xdr:rowOff>57150</xdr:rowOff>
    </xdr:from>
    <xdr:to>
      <xdr:col>33</xdr:col>
      <xdr:colOff>123825</xdr:colOff>
      <xdr:row>15</xdr:row>
      <xdr:rowOff>28575</xdr:rowOff>
    </xdr:to>
    <xdr:sp macro="" textlink="">
      <xdr:nvSpPr>
        <xdr:cNvPr id="83" name="Text 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6419850" y="2809875"/>
          <a:ext cx="2857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18288" bIns="32004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33</a:t>
          </a: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00"</a:t>
          </a:r>
        </a:p>
      </xdr:txBody>
    </xdr:sp>
    <xdr:clientData/>
  </xdr:twoCellAnchor>
  <xdr:twoCellAnchor>
    <xdr:from>
      <xdr:col>8</xdr:col>
      <xdr:colOff>9525</xdr:colOff>
      <xdr:row>16</xdr:row>
      <xdr:rowOff>19050</xdr:rowOff>
    </xdr:from>
    <xdr:to>
      <xdr:col>8</xdr:col>
      <xdr:colOff>9525</xdr:colOff>
      <xdr:row>19</xdr:row>
      <xdr:rowOff>171450</xdr:rowOff>
    </xdr:to>
    <xdr:sp macro="" textlink="">
      <xdr:nvSpPr>
        <xdr:cNvPr id="84" name="Lin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ShapeType="1"/>
        </xdr:cNvSpPr>
      </xdr:nvSpPr>
      <xdr:spPr bwMode="auto">
        <a:xfrm>
          <a:off x="1590675" y="3162300"/>
          <a:ext cx="0" cy="695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190500</xdr:colOff>
      <xdr:row>16</xdr:row>
      <xdr:rowOff>19050</xdr:rowOff>
    </xdr:from>
    <xdr:to>
      <xdr:col>3</xdr:col>
      <xdr:colOff>190500</xdr:colOff>
      <xdr:row>19</xdr:row>
      <xdr:rowOff>171450</xdr:rowOff>
    </xdr:to>
    <xdr:sp macro="" textlink="">
      <xdr:nvSpPr>
        <xdr:cNvPr id="85" name="Lin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ShapeType="1"/>
        </xdr:cNvSpPr>
      </xdr:nvSpPr>
      <xdr:spPr bwMode="auto">
        <a:xfrm>
          <a:off x="790575" y="3162300"/>
          <a:ext cx="0" cy="695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</xdr:row>
      <xdr:rowOff>28575</xdr:rowOff>
    </xdr:from>
    <xdr:to>
      <xdr:col>11</xdr:col>
      <xdr:colOff>200025</xdr:colOff>
      <xdr:row>17</xdr:row>
      <xdr:rowOff>28575</xdr:rowOff>
    </xdr:to>
    <xdr:sp macro="" textlink="">
      <xdr:nvSpPr>
        <xdr:cNvPr id="86" name="Lin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ShapeType="1"/>
        </xdr:cNvSpPr>
      </xdr:nvSpPr>
      <xdr:spPr bwMode="auto">
        <a:xfrm flipH="1">
          <a:off x="0" y="3352800"/>
          <a:ext cx="2381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142875</xdr:colOff>
      <xdr:row>5</xdr:row>
      <xdr:rowOff>9525</xdr:rowOff>
    </xdr:from>
    <xdr:to>
      <xdr:col>25</xdr:col>
      <xdr:colOff>161925</xdr:colOff>
      <xdr:row>6</xdr:row>
      <xdr:rowOff>190500</xdr:rowOff>
    </xdr:to>
    <xdr:sp macro="" textlink="">
      <xdr:nvSpPr>
        <xdr:cNvPr id="87" name="Text Box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4724400" y="1104900"/>
          <a:ext cx="4191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rnd">
              <a:solidFill>
                <a:srgbClr xmlns:mc="http://schemas.openxmlformats.org/markup-compatibility/2006" val="000000" mc:Ignorable="a14" a14:legacySpreadsheetColorIndex="64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32004" anchor="ctr" upright="1"/>
        <a:lstStyle/>
        <a:p>
          <a:pPr algn="l" rtl="0">
            <a:lnSpc>
              <a:spcPts val="1100"/>
            </a:lnSpc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                  วินาที             </a:t>
          </a:r>
        </a:p>
      </xdr:txBody>
    </xdr:sp>
    <xdr:clientData/>
  </xdr:twoCellAnchor>
  <xdr:twoCellAnchor>
    <xdr:from>
      <xdr:col>13</xdr:col>
      <xdr:colOff>38100</xdr:colOff>
      <xdr:row>11</xdr:row>
      <xdr:rowOff>0</xdr:rowOff>
    </xdr:from>
    <xdr:to>
      <xdr:col>14</xdr:col>
      <xdr:colOff>19050</xdr:colOff>
      <xdr:row>11</xdr:row>
      <xdr:rowOff>180975</xdr:rowOff>
    </xdr:to>
    <xdr:grpSp>
      <xdr:nvGrpSpPr>
        <xdr:cNvPr id="88" name="Group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GrpSpPr>
          <a:grpSpLocks/>
        </xdr:cNvGrpSpPr>
      </xdr:nvGrpSpPr>
      <xdr:grpSpPr bwMode="auto">
        <a:xfrm>
          <a:off x="2455985" y="2190750"/>
          <a:ext cx="178777" cy="180975"/>
          <a:chOff x="191" y="231"/>
          <a:chExt cx="19" cy="19"/>
        </a:xfrm>
      </xdr:grpSpPr>
      <xdr:sp macro="" textlink="">
        <xdr:nvSpPr>
          <xdr:cNvPr id="89" name="Rectangle 8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 noChangeArrowheads="1"/>
          </xdr:cNvSpPr>
        </xdr:nvSpPr>
        <xdr:spPr bwMode="auto">
          <a:xfrm>
            <a:off x="191" y="237"/>
            <a:ext cx="14" cy="1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3175" cap="rnd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ot"/>
            <a:miter lim="800000"/>
            <a:headEnd/>
            <a:tailEnd/>
          </a:ln>
        </xdr:spPr>
      </xdr:sp>
      <xdr:sp macro="" textlink="">
        <xdr:nvSpPr>
          <xdr:cNvPr id="90" name="Text Box 8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2" y="231"/>
            <a:ext cx="18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41148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ngsanaUPC"/>
                <a:cs typeface="AngsanaUPC"/>
              </a:rPr>
              <a:t>A</a:t>
            </a:r>
          </a:p>
        </xdr:txBody>
      </xdr:sp>
    </xdr:grpSp>
    <xdr:clientData/>
  </xdr:twoCellAnchor>
  <xdr:twoCellAnchor>
    <xdr:from>
      <xdr:col>27</xdr:col>
      <xdr:colOff>9525</xdr:colOff>
      <xdr:row>11</xdr:row>
      <xdr:rowOff>200025</xdr:rowOff>
    </xdr:from>
    <xdr:to>
      <xdr:col>27</xdr:col>
      <xdr:colOff>190500</xdr:colOff>
      <xdr:row>12</xdr:row>
      <xdr:rowOff>171450</xdr:rowOff>
    </xdr:to>
    <xdr:grpSp>
      <xdr:nvGrpSpPr>
        <xdr:cNvPr id="91" name="Group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>
          <a:grpSpLocks/>
        </xdr:cNvGrpSpPr>
      </xdr:nvGrpSpPr>
      <xdr:grpSpPr bwMode="auto">
        <a:xfrm>
          <a:off x="5196987" y="2390775"/>
          <a:ext cx="180975" cy="183906"/>
          <a:chOff x="482" y="252"/>
          <a:chExt cx="19" cy="19"/>
        </a:xfrm>
      </xdr:grpSpPr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 noChangeArrowheads="1"/>
          </xdr:cNvSpPr>
        </xdr:nvSpPr>
        <xdr:spPr bwMode="auto">
          <a:xfrm>
            <a:off x="482" y="258"/>
            <a:ext cx="14" cy="1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3175" cap="rnd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ot"/>
            <a:miter lim="800000"/>
            <a:headEnd/>
            <a:tailEnd/>
          </a:ln>
        </xdr:spPr>
      </xdr:sp>
      <xdr:sp macro="" textlink="">
        <xdr:nvSpPr>
          <xdr:cNvPr id="93" name="Text Box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3" y="252"/>
            <a:ext cx="18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41148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ngsanaUPC"/>
                <a:cs typeface="AngsanaUPC"/>
              </a:rPr>
              <a:t>A</a:t>
            </a:r>
          </a:p>
        </xdr:txBody>
      </xdr:sp>
    </xdr:grpSp>
    <xdr:clientData/>
  </xdr:twoCellAnchor>
  <xdr:twoCellAnchor>
    <xdr:from>
      <xdr:col>27</xdr:col>
      <xdr:colOff>66675</xdr:colOff>
      <xdr:row>5</xdr:row>
      <xdr:rowOff>0</xdr:rowOff>
    </xdr:from>
    <xdr:to>
      <xdr:col>28</xdr:col>
      <xdr:colOff>47625</xdr:colOff>
      <xdr:row>6</xdr:row>
      <xdr:rowOff>47625</xdr:rowOff>
    </xdr:to>
    <xdr:sp macro="" textlink="">
      <xdr:nvSpPr>
        <xdr:cNvPr id="94" name="Text Box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5448300" y="1095375"/>
          <a:ext cx="1809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rial"/>
            </a:rPr>
            <a:t>)</a:t>
          </a:r>
        </a:p>
      </xdr:txBody>
    </xdr:sp>
    <xdr:clientData/>
  </xdr:twoCellAnchor>
  <xdr:twoCellAnchor>
    <xdr:from>
      <xdr:col>28</xdr:col>
      <xdr:colOff>190500</xdr:colOff>
      <xdr:row>6</xdr:row>
      <xdr:rowOff>95250</xdr:rowOff>
    </xdr:from>
    <xdr:to>
      <xdr:col>30</xdr:col>
      <xdr:colOff>85725</xdr:colOff>
      <xdr:row>7</xdr:row>
      <xdr:rowOff>57150</xdr:rowOff>
    </xdr:to>
    <xdr:sp macro="" textlink="">
      <xdr:nvSpPr>
        <xdr:cNvPr id="95" name="Text Box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5772150" y="1352550"/>
          <a:ext cx="2952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x  0.9 =</a:t>
          </a:r>
        </a:p>
      </xdr:txBody>
    </xdr:sp>
    <xdr:clientData/>
  </xdr:twoCellAnchor>
  <xdr:twoCellAnchor>
    <xdr:from>
      <xdr:col>33</xdr:col>
      <xdr:colOff>95250</xdr:colOff>
      <xdr:row>18</xdr:row>
      <xdr:rowOff>76200</xdr:rowOff>
    </xdr:from>
    <xdr:to>
      <xdr:col>34</xdr:col>
      <xdr:colOff>47625</xdr:colOff>
      <xdr:row>19</xdr:row>
      <xdr:rowOff>66675</xdr:rowOff>
    </xdr:to>
    <xdr:sp macro="" textlink="">
      <xdr:nvSpPr>
        <xdr:cNvPr id="96" name="Text Box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6677025" y="3581400"/>
          <a:ext cx="1524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 =</a:t>
          </a:r>
        </a:p>
      </xdr:txBody>
    </xdr:sp>
    <xdr:clientData/>
  </xdr:twoCellAnchor>
  <xdr:twoCellAnchor>
    <xdr:from>
      <xdr:col>30</xdr:col>
      <xdr:colOff>47625</xdr:colOff>
      <xdr:row>4</xdr:row>
      <xdr:rowOff>114300</xdr:rowOff>
    </xdr:from>
    <xdr:to>
      <xdr:col>31</xdr:col>
      <xdr:colOff>171450</xdr:colOff>
      <xdr:row>5</xdr:row>
      <xdr:rowOff>76200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rrowheads="1"/>
        </xdr:cNvSpPr>
      </xdr:nvSpPr>
      <xdr:spPr bwMode="auto">
        <a:xfrm>
          <a:off x="5994538" y="942561"/>
          <a:ext cx="322608" cy="226943"/>
        </a:xfrm>
        <a:prstGeom prst="rect">
          <a:avLst/>
        </a:prstGeom>
        <a:noFill/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34</xdr:col>
      <xdr:colOff>47625</xdr:colOff>
      <xdr:row>8</xdr:row>
      <xdr:rowOff>66675</xdr:rowOff>
    </xdr:from>
    <xdr:to>
      <xdr:col>35</xdr:col>
      <xdr:colOff>152400</xdr:colOff>
      <xdr:row>9</xdr:row>
      <xdr:rowOff>114300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rrowheads="1"/>
        </xdr:cNvSpPr>
      </xdr:nvSpPr>
      <xdr:spPr bwMode="auto">
        <a:xfrm>
          <a:off x="6829425" y="1704975"/>
          <a:ext cx="304800" cy="228600"/>
        </a:xfrm>
        <a:prstGeom prst="rect">
          <a:avLst/>
        </a:prstGeom>
        <a:noFill/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30</xdr:col>
      <xdr:colOff>38100</xdr:colOff>
      <xdr:row>8</xdr:row>
      <xdr:rowOff>95250</xdr:rowOff>
    </xdr:from>
    <xdr:to>
      <xdr:col>31</xdr:col>
      <xdr:colOff>161925</xdr:colOff>
      <xdr:row>9</xdr:row>
      <xdr:rowOff>142875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rrowheads="1"/>
        </xdr:cNvSpPr>
      </xdr:nvSpPr>
      <xdr:spPr bwMode="auto">
        <a:xfrm>
          <a:off x="6019800" y="1733550"/>
          <a:ext cx="323850" cy="228600"/>
        </a:xfrm>
        <a:prstGeom prst="rect">
          <a:avLst/>
        </a:prstGeom>
        <a:noFill/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34</xdr:col>
      <xdr:colOff>66675</xdr:colOff>
      <xdr:row>6</xdr:row>
      <xdr:rowOff>66675</xdr:rowOff>
    </xdr:from>
    <xdr:to>
      <xdr:col>35</xdr:col>
      <xdr:colOff>171450</xdr:colOff>
      <xdr:row>7</xdr:row>
      <xdr:rowOff>95250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rrowheads="1"/>
        </xdr:cNvSpPr>
      </xdr:nvSpPr>
      <xdr:spPr bwMode="auto">
        <a:xfrm>
          <a:off x="6848475" y="1323975"/>
          <a:ext cx="304800" cy="228600"/>
        </a:xfrm>
        <a:prstGeom prst="rect">
          <a:avLst/>
        </a:prstGeom>
        <a:noFill/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30</xdr:col>
      <xdr:colOff>57150</xdr:colOff>
      <xdr:row>6</xdr:row>
      <xdr:rowOff>95250</xdr:rowOff>
    </xdr:from>
    <xdr:to>
      <xdr:col>31</xdr:col>
      <xdr:colOff>180975</xdr:colOff>
      <xdr:row>7</xdr:row>
      <xdr:rowOff>123825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rrowheads="1"/>
        </xdr:cNvSpPr>
      </xdr:nvSpPr>
      <xdr:spPr bwMode="auto">
        <a:xfrm>
          <a:off x="6038850" y="1352550"/>
          <a:ext cx="323850" cy="228600"/>
        </a:xfrm>
        <a:prstGeom prst="rect">
          <a:avLst/>
        </a:prstGeom>
        <a:noFill/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34</xdr:col>
      <xdr:colOff>57150</xdr:colOff>
      <xdr:row>16</xdr:row>
      <xdr:rowOff>57150</xdr:rowOff>
    </xdr:from>
    <xdr:to>
      <xdr:col>35</xdr:col>
      <xdr:colOff>161925</xdr:colOff>
      <xdr:row>17</xdr:row>
      <xdr:rowOff>104775</xdr:rowOff>
    </xdr:to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rrowheads="1"/>
        </xdr:cNvSpPr>
      </xdr:nvSpPr>
      <xdr:spPr bwMode="auto">
        <a:xfrm>
          <a:off x="6838950" y="3200400"/>
          <a:ext cx="304800" cy="228600"/>
        </a:xfrm>
        <a:prstGeom prst="rect">
          <a:avLst/>
        </a:prstGeom>
        <a:noFill/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30</xdr:col>
      <xdr:colOff>47625</xdr:colOff>
      <xdr:row>10</xdr:row>
      <xdr:rowOff>95250</xdr:rowOff>
    </xdr:from>
    <xdr:to>
      <xdr:col>31</xdr:col>
      <xdr:colOff>171450</xdr:colOff>
      <xdr:row>11</xdr:row>
      <xdr:rowOff>142875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rrowheads="1"/>
        </xdr:cNvSpPr>
      </xdr:nvSpPr>
      <xdr:spPr bwMode="auto">
        <a:xfrm>
          <a:off x="6029325" y="2095500"/>
          <a:ext cx="323850" cy="228600"/>
        </a:xfrm>
        <a:prstGeom prst="rect">
          <a:avLst/>
        </a:prstGeom>
        <a:noFill/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34</xdr:col>
      <xdr:colOff>47625</xdr:colOff>
      <xdr:row>10</xdr:row>
      <xdr:rowOff>57150</xdr:rowOff>
    </xdr:from>
    <xdr:to>
      <xdr:col>35</xdr:col>
      <xdr:colOff>152400</xdr:colOff>
      <xdr:row>11</xdr:row>
      <xdr:rowOff>104775</xdr:rowOff>
    </xdr:to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rrowheads="1"/>
        </xdr:cNvSpPr>
      </xdr:nvSpPr>
      <xdr:spPr bwMode="auto">
        <a:xfrm>
          <a:off x="6829425" y="2057400"/>
          <a:ext cx="304800" cy="228600"/>
        </a:xfrm>
        <a:prstGeom prst="rect">
          <a:avLst/>
        </a:prstGeom>
        <a:noFill/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34</xdr:col>
      <xdr:colOff>39343</xdr:colOff>
      <xdr:row>12</xdr:row>
      <xdr:rowOff>84483</xdr:rowOff>
    </xdr:from>
    <xdr:to>
      <xdr:col>35</xdr:col>
      <xdr:colOff>163168</xdr:colOff>
      <xdr:row>13</xdr:row>
      <xdr:rowOff>132108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rrowheads="1"/>
        </xdr:cNvSpPr>
      </xdr:nvSpPr>
      <xdr:spPr bwMode="auto">
        <a:xfrm>
          <a:off x="6781386" y="2478157"/>
          <a:ext cx="322608" cy="229842"/>
        </a:xfrm>
        <a:prstGeom prst="rect">
          <a:avLst/>
        </a:prstGeom>
        <a:noFill/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30</xdr:col>
      <xdr:colOff>72472</xdr:colOff>
      <xdr:row>12</xdr:row>
      <xdr:rowOff>72472</xdr:rowOff>
    </xdr:from>
    <xdr:to>
      <xdr:col>31</xdr:col>
      <xdr:colOff>177247</xdr:colOff>
      <xdr:row>13</xdr:row>
      <xdr:rowOff>120097</xdr:rowOff>
    </xdr:to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rrowheads="1"/>
        </xdr:cNvSpPr>
      </xdr:nvSpPr>
      <xdr:spPr bwMode="auto">
        <a:xfrm>
          <a:off x="6019385" y="2466146"/>
          <a:ext cx="303558" cy="229842"/>
        </a:xfrm>
        <a:prstGeom prst="rect">
          <a:avLst/>
        </a:prstGeom>
        <a:noFill/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30</xdr:col>
      <xdr:colOff>50110</xdr:colOff>
      <xdr:row>14</xdr:row>
      <xdr:rowOff>71645</xdr:rowOff>
    </xdr:from>
    <xdr:to>
      <xdr:col>31</xdr:col>
      <xdr:colOff>173935</xdr:colOff>
      <xdr:row>15</xdr:row>
      <xdr:rowOff>119270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rrowheads="1"/>
        </xdr:cNvSpPr>
      </xdr:nvSpPr>
      <xdr:spPr bwMode="auto">
        <a:xfrm>
          <a:off x="5997023" y="2829754"/>
          <a:ext cx="322608" cy="229842"/>
        </a:xfrm>
        <a:prstGeom prst="rect">
          <a:avLst/>
        </a:prstGeom>
        <a:noFill/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34</xdr:col>
      <xdr:colOff>47625</xdr:colOff>
      <xdr:row>14</xdr:row>
      <xdr:rowOff>76200</xdr:rowOff>
    </xdr:from>
    <xdr:to>
      <xdr:col>35</xdr:col>
      <xdr:colOff>152400</xdr:colOff>
      <xdr:row>15</xdr:row>
      <xdr:rowOff>123825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rrowheads="1"/>
        </xdr:cNvSpPr>
      </xdr:nvSpPr>
      <xdr:spPr bwMode="auto">
        <a:xfrm>
          <a:off x="6829425" y="2828925"/>
          <a:ext cx="304800" cy="228600"/>
        </a:xfrm>
        <a:prstGeom prst="rect">
          <a:avLst/>
        </a:prstGeom>
        <a:noFill/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30</xdr:col>
      <xdr:colOff>47625</xdr:colOff>
      <xdr:row>16</xdr:row>
      <xdr:rowOff>76200</xdr:rowOff>
    </xdr:from>
    <xdr:to>
      <xdr:col>31</xdr:col>
      <xdr:colOff>171450</xdr:colOff>
      <xdr:row>17</xdr:row>
      <xdr:rowOff>123825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rrowheads="1"/>
        </xdr:cNvSpPr>
      </xdr:nvSpPr>
      <xdr:spPr bwMode="auto">
        <a:xfrm>
          <a:off x="6029325" y="3219450"/>
          <a:ext cx="323850" cy="228600"/>
        </a:xfrm>
        <a:prstGeom prst="rect">
          <a:avLst/>
        </a:prstGeom>
        <a:noFill/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34</xdr:col>
      <xdr:colOff>57150</xdr:colOff>
      <xdr:row>18</xdr:row>
      <xdr:rowOff>66675</xdr:rowOff>
    </xdr:from>
    <xdr:to>
      <xdr:col>35</xdr:col>
      <xdr:colOff>161925</xdr:colOff>
      <xdr:row>19</xdr:row>
      <xdr:rowOff>114300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rrowheads="1"/>
        </xdr:cNvSpPr>
      </xdr:nvSpPr>
      <xdr:spPr bwMode="auto">
        <a:xfrm>
          <a:off x="6838950" y="3571875"/>
          <a:ext cx="304800" cy="228600"/>
        </a:xfrm>
        <a:prstGeom prst="rect">
          <a:avLst/>
        </a:prstGeom>
        <a:noFill/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30</xdr:col>
      <xdr:colOff>47625</xdr:colOff>
      <xdr:row>18</xdr:row>
      <xdr:rowOff>85725</xdr:rowOff>
    </xdr:from>
    <xdr:to>
      <xdr:col>31</xdr:col>
      <xdr:colOff>171450</xdr:colOff>
      <xdr:row>19</xdr:row>
      <xdr:rowOff>133350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rrowheads="1"/>
        </xdr:cNvSpPr>
      </xdr:nvSpPr>
      <xdr:spPr bwMode="auto">
        <a:xfrm>
          <a:off x="6029325" y="3590925"/>
          <a:ext cx="323850" cy="228600"/>
        </a:xfrm>
        <a:prstGeom prst="rect">
          <a:avLst/>
        </a:prstGeom>
        <a:noFill/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oneCellAnchor>
    <xdr:from>
      <xdr:col>16</xdr:col>
      <xdr:colOff>85725</xdr:colOff>
      <xdr:row>5</xdr:row>
      <xdr:rowOff>9525</xdr:rowOff>
    </xdr:from>
    <xdr:ext cx="95475" cy="155748"/>
    <xdr:sp macro="" textlink="">
      <xdr:nvSpPr>
        <xdr:cNvPr id="112" name="Text Box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3267075" y="1104900"/>
          <a:ext cx="95475" cy="1557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oneCellAnchor>
  <xdr:twoCellAnchor>
    <xdr:from>
      <xdr:col>28</xdr:col>
      <xdr:colOff>19050</xdr:colOff>
      <xdr:row>4</xdr:row>
      <xdr:rowOff>219075</xdr:rowOff>
    </xdr:from>
    <xdr:to>
      <xdr:col>29</xdr:col>
      <xdr:colOff>0</xdr:colOff>
      <xdr:row>5</xdr:row>
      <xdr:rowOff>133350</xdr:rowOff>
    </xdr:to>
    <xdr:grpSp>
      <xdr:nvGrpSpPr>
        <xdr:cNvPr id="113" name="Group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GrpSpPr>
          <a:grpSpLocks/>
        </xdr:cNvGrpSpPr>
      </xdr:nvGrpSpPr>
      <xdr:grpSpPr bwMode="auto">
        <a:xfrm>
          <a:off x="5404338" y="1054344"/>
          <a:ext cx="178777" cy="178044"/>
          <a:chOff x="482" y="252"/>
          <a:chExt cx="19" cy="19"/>
        </a:xfrm>
      </xdr:grpSpPr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 noChangeArrowheads="1"/>
          </xdr:cNvSpPr>
        </xdr:nvSpPr>
        <xdr:spPr bwMode="auto">
          <a:xfrm>
            <a:off x="482" y="258"/>
            <a:ext cx="14" cy="1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3175" cap="rnd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ot"/>
            <a:miter lim="800000"/>
            <a:headEnd/>
            <a:tailEnd/>
          </a:ln>
        </xdr:spPr>
      </xdr:sp>
      <xdr:sp macro="" textlink="">
        <xdr:nvSpPr>
          <xdr:cNvPr id="115" name="Text Box 114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3" y="252"/>
            <a:ext cx="18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41148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ngsanaUPC"/>
                <a:cs typeface="AngsanaUPC"/>
              </a:rPr>
              <a:t>A</a:t>
            </a:r>
          </a:p>
        </xdr:txBody>
      </xdr:sp>
    </xdr:grpSp>
    <xdr:clientData/>
  </xdr:twoCellAnchor>
  <xdr:twoCellAnchor>
    <xdr:from>
      <xdr:col>32</xdr:col>
      <xdr:colOff>57150</xdr:colOff>
      <xdr:row>4</xdr:row>
      <xdr:rowOff>219075</xdr:rowOff>
    </xdr:from>
    <xdr:to>
      <xdr:col>33</xdr:col>
      <xdr:colOff>38100</xdr:colOff>
      <xdr:row>5</xdr:row>
      <xdr:rowOff>133350</xdr:rowOff>
    </xdr:to>
    <xdr:grpSp>
      <xdr:nvGrpSpPr>
        <xdr:cNvPr id="116" name="Group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GrpSpPr>
          <a:grpSpLocks/>
        </xdr:cNvGrpSpPr>
      </xdr:nvGrpSpPr>
      <xdr:grpSpPr bwMode="auto">
        <a:xfrm>
          <a:off x="6233746" y="1054344"/>
          <a:ext cx="178777" cy="178044"/>
          <a:chOff x="482" y="252"/>
          <a:chExt cx="19" cy="19"/>
        </a:xfrm>
      </xdr:grpSpPr>
      <xdr:sp macro="" textlink="">
        <xdr:nvSpPr>
          <xdr:cNvPr id="117" name="Rectangle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 noChangeArrowheads="1"/>
          </xdr:cNvSpPr>
        </xdr:nvSpPr>
        <xdr:spPr bwMode="auto">
          <a:xfrm>
            <a:off x="482" y="258"/>
            <a:ext cx="14" cy="1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3175" cap="rnd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ot"/>
            <a:miter lim="800000"/>
            <a:headEnd/>
            <a:tailEnd/>
          </a:ln>
        </xdr:spPr>
      </xdr:sp>
      <xdr:sp macro="" textlink="">
        <xdr:nvSpPr>
          <xdr:cNvPr id="118" name="Text Box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3" y="252"/>
            <a:ext cx="18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41148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ngsanaUPC"/>
                <a:cs typeface="AngsanaUPC"/>
              </a:rPr>
              <a:t>A</a:t>
            </a:r>
          </a:p>
        </xdr:txBody>
      </xdr:sp>
    </xdr:grpSp>
    <xdr:clientData/>
  </xdr:twoCellAnchor>
  <xdr:twoCellAnchor>
    <xdr:from>
      <xdr:col>28</xdr:col>
      <xdr:colOff>9525</xdr:colOff>
      <xdr:row>9</xdr:row>
      <xdr:rowOff>0</xdr:rowOff>
    </xdr:from>
    <xdr:to>
      <xdr:col>28</xdr:col>
      <xdr:colOff>190500</xdr:colOff>
      <xdr:row>10</xdr:row>
      <xdr:rowOff>0</xdr:rowOff>
    </xdr:to>
    <xdr:grpSp>
      <xdr:nvGrpSpPr>
        <xdr:cNvPr id="119" name="Group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GrpSpPr>
          <a:grpSpLocks/>
        </xdr:cNvGrpSpPr>
      </xdr:nvGrpSpPr>
      <xdr:grpSpPr bwMode="auto">
        <a:xfrm>
          <a:off x="5394813" y="1824404"/>
          <a:ext cx="180975" cy="183173"/>
          <a:chOff x="482" y="252"/>
          <a:chExt cx="19" cy="19"/>
        </a:xfrm>
      </xdr:grpSpPr>
      <xdr:sp macro="" textlink="">
        <xdr:nvSpPr>
          <xdr:cNvPr id="120" name="Rectangle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ChangeArrowheads="1"/>
          </xdr:cNvSpPr>
        </xdr:nvSpPr>
        <xdr:spPr bwMode="auto">
          <a:xfrm>
            <a:off x="482" y="258"/>
            <a:ext cx="14" cy="1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3175" cap="rnd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ot"/>
            <a:miter lim="800000"/>
            <a:headEnd/>
            <a:tailEnd/>
          </a:ln>
        </xdr:spPr>
      </xdr:sp>
      <xdr:sp macro="" textlink="">
        <xdr:nvSpPr>
          <xdr:cNvPr id="121" name="Text Box 120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3" y="252"/>
            <a:ext cx="18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41148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ngsanaUPC"/>
                <a:cs typeface="AngsanaUPC"/>
              </a:rPr>
              <a:t>A</a:t>
            </a:r>
          </a:p>
        </xdr:txBody>
      </xdr:sp>
    </xdr:grpSp>
    <xdr:clientData/>
  </xdr:twoCellAnchor>
  <xdr:twoCellAnchor>
    <xdr:from>
      <xdr:col>32</xdr:col>
      <xdr:colOff>47625</xdr:colOff>
      <xdr:row>9</xdr:row>
      <xdr:rowOff>0</xdr:rowOff>
    </xdr:from>
    <xdr:to>
      <xdr:col>33</xdr:col>
      <xdr:colOff>28575</xdr:colOff>
      <xdr:row>10</xdr:row>
      <xdr:rowOff>0</xdr:rowOff>
    </xdr:to>
    <xdr:grpSp>
      <xdr:nvGrpSpPr>
        <xdr:cNvPr id="122" name="Group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GrpSpPr>
          <a:grpSpLocks/>
        </xdr:cNvGrpSpPr>
      </xdr:nvGrpSpPr>
      <xdr:grpSpPr bwMode="auto">
        <a:xfrm>
          <a:off x="6224221" y="1824404"/>
          <a:ext cx="178777" cy="183173"/>
          <a:chOff x="482" y="252"/>
          <a:chExt cx="19" cy="19"/>
        </a:xfrm>
      </xdr:grpSpPr>
      <xdr:sp macro="" textlink="">
        <xdr:nvSpPr>
          <xdr:cNvPr id="123" name="Rectangle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 noChangeArrowheads="1"/>
          </xdr:cNvSpPr>
        </xdr:nvSpPr>
        <xdr:spPr bwMode="auto">
          <a:xfrm>
            <a:off x="482" y="258"/>
            <a:ext cx="14" cy="1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3175" cap="rnd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ot"/>
            <a:miter lim="800000"/>
            <a:headEnd/>
            <a:tailEnd/>
          </a:ln>
        </xdr:spPr>
      </xdr:sp>
      <xdr:sp macro="" textlink="">
        <xdr:nvSpPr>
          <xdr:cNvPr id="124" name="Text Box 123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3" y="252"/>
            <a:ext cx="18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41148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ngsanaUPC"/>
                <a:cs typeface="AngsanaUPC"/>
              </a:rPr>
              <a:t>A</a:t>
            </a:r>
          </a:p>
        </xdr:txBody>
      </xdr:sp>
    </xdr:grpSp>
    <xdr:clientData/>
  </xdr:twoCellAnchor>
  <xdr:twoCellAnchor>
    <xdr:from>
      <xdr:col>28</xdr:col>
      <xdr:colOff>28575</xdr:colOff>
      <xdr:row>6</xdr:row>
      <xdr:rowOff>161925</xdr:rowOff>
    </xdr:from>
    <xdr:to>
      <xdr:col>29</xdr:col>
      <xdr:colOff>9525</xdr:colOff>
      <xdr:row>7</xdr:row>
      <xdr:rowOff>142875</xdr:rowOff>
    </xdr:to>
    <xdr:grpSp>
      <xdr:nvGrpSpPr>
        <xdr:cNvPr id="125" name="Group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GrpSpPr>
          <a:grpSpLocks/>
        </xdr:cNvGrpSpPr>
      </xdr:nvGrpSpPr>
      <xdr:grpSpPr bwMode="auto">
        <a:xfrm>
          <a:off x="5413863" y="1422156"/>
          <a:ext cx="178777" cy="178777"/>
          <a:chOff x="482" y="252"/>
          <a:chExt cx="19" cy="19"/>
        </a:xfrm>
      </xdr:grpSpPr>
      <xdr:sp macro="" textlink="">
        <xdr:nvSpPr>
          <xdr:cNvPr id="126" name="Rectangle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 noChangeArrowheads="1"/>
          </xdr:cNvSpPr>
        </xdr:nvSpPr>
        <xdr:spPr bwMode="auto">
          <a:xfrm>
            <a:off x="482" y="258"/>
            <a:ext cx="14" cy="1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3175" cap="rnd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ot"/>
            <a:miter lim="800000"/>
            <a:headEnd/>
            <a:tailEnd/>
          </a:ln>
        </xdr:spPr>
      </xdr:sp>
      <xdr:sp macro="" textlink="">
        <xdr:nvSpPr>
          <xdr:cNvPr id="127" name="Text Box 126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3" y="252"/>
            <a:ext cx="18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41148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ngsanaUPC"/>
                <a:cs typeface="AngsanaUPC"/>
              </a:rPr>
              <a:t>A</a:t>
            </a:r>
          </a:p>
        </xdr:txBody>
      </xdr:sp>
    </xdr:grpSp>
    <xdr:clientData/>
  </xdr:twoCellAnchor>
  <xdr:twoCellAnchor>
    <xdr:from>
      <xdr:col>32</xdr:col>
      <xdr:colOff>66675</xdr:colOff>
      <xdr:row>6</xdr:row>
      <xdr:rowOff>161925</xdr:rowOff>
    </xdr:from>
    <xdr:to>
      <xdr:col>33</xdr:col>
      <xdr:colOff>47625</xdr:colOff>
      <xdr:row>7</xdr:row>
      <xdr:rowOff>142875</xdr:rowOff>
    </xdr:to>
    <xdr:grpSp>
      <xdr:nvGrpSpPr>
        <xdr:cNvPr id="128" name="Group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GrpSpPr>
          <a:grpSpLocks/>
        </xdr:cNvGrpSpPr>
      </xdr:nvGrpSpPr>
      <xdr:grpSpPr bwMode="auto">
        <a:xfrm>
          <a:off x="6243271" y="1422156"/>
          <a:ext cx="178777" cy="178777"/>
          <a:chOff x="482" y="252"/>
          <a:chExt cx="19" cy="19"/>
        </a:xfrm>
      </xdr:grpSpPr>
      <xdr:sp macro="" textlink="">
        <xdr:nvSpPr>
          <xdr:cNvPr id="129" name="Rectangle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ChangeArrowheads="1"/>
          </xdr:cNvSpPr>
        </xdr:nvSpPr>
        <xdr:spPr bwMode="auto">
          <a:xfrm>
            <a:off x="482" y="258"/>
            <a:ext cx="14" cy="1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3175" cap="rnd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ot"/>
            <a:miter lim="800000"/>
            <a:headEnd/>
            <a:tailEnd/>
          </a:ln>
        </xdr:spPr>
      </xdr:sp>
      <xdr:sp macro="" textlink="">
        <xdr:nvSpPr>
          <xdr:cNvPr id="130" name="Text Box 129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3" y="252"/>
            <a:ext cx="18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41148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ngsanaUPC"/>
                <a:cs typeface="AngsanaUPC"/>
              </a:rPr>
              <a:t>A</a:t>
            </a:r>
          </a:p>
        </xdr:txBody>
      </xdr:sp>
    </xdr:grpSp>
    <xdr:clientData/>
  </xdr:twoCellAnchor>
  <xdr:twoCellAnchor>
    <xdr:from>
      <xdr:col>28</xdr:col>
      <xdr:colOff>19050</xdr:colOff>
      <xdr:row>16</xdr:row>
      <xdr:rowOff>142875</xdr:rowOff>
    </xdr:from>
    <xdr:to>
      <xdr:col>29</xdr:col>
      <xdr:colOff>0</xdr:colOff>
      <xdr:row>17</xdr:row>
      <xdr:rowOff>142875</xdr:rowOff>
    </xdr:to>
    <xdr:grpSp>
      <xdr:nvGrpSpPr>
        <xdr:cNvPr id="131" name="Group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GrpSpPr>
          <a:grpSpLocks/>
        </xdr:cNvGrpSpPr>
      </xdr:nvGrpSpPr>
      <xdr:grpSpPr bwMode="auto">
        <a:xfrm>
          <a:off x="5404338" y="3308106"/>
          <a:ext cx="178777" cy="183173"/>
          <a:chOff x="482" y="252"/>
          <a:chExt cx="19" cy="19"/>
        </a:xfrm>
      </xdr:grpSpPr>
      <xdr:sp macro="" textlink="">
        <xdr:nvSpPr>
          <xdr:cNvPr id="132" name="Rectangle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ChangeArrowheads="1"/>
          </xdr:cNvSpPr>
        </xdr:nvSpPr>
        <xdr:spPr bwMode="auto">
          <a:xfrm>
            <a:off x="482" y="258"/>
            <a:ext cx="14" cy="1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3175" cap="rnd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ot"/>
            <a:miter lim="800000"/>
            <a:headEnd/>
            <a:tailEnd/>
          </a:ln>
        </xdr:spPr>
      </xdr:sp>
      <xdr:sp macro="" textlink="">
        <xdr:nvSpPr>
          <xdr:cNvPr id="133" name="Text Box 132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3" y="252"/>
            <a:ext cx="18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41148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ngsanaUPC"/>
                <a:cs typeface="AngsanaUPC"/>
              </a:rPr>
              <a:t>A</a:t>
            </a:r>
          </a:p>
        </xdr:txBody>
      </xdr:sp>
    </xdr:grpSp>
    <xdr:clientData/>
  </xdr:twoCellAnchor>
  <xdr:twoCellAnchor>
    <xdr:from>
      <xdr:col>32</xdr:col>
      <xdr:colOff>57150</xdr:colOff>
      <xdr:row>16</xdr:row>
      <xdr:rowOff>142875</xdr:rowOff>
    </xdr:from>
    <xdr:to>
      <xdr:col>33</xdr:col>
      <xdr:colOff>38100</xdr:colOff>
      <xdr:row>17</xdr:row>
      <xdr:rowOff>142875</xdr:rowOff>
    </xdr:to>
    <xdr:grpSp>
      <xdr:nvGrpSpPr>
        <xdr:cNvPr id="134" name="Group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GrpSpPr>
          <a:grpSpLocks/>
        </xdr:cNvGrpSpPr>
      </xdr:nvGrpSpPr>
      <xdr:grpSpPr bwMode="auto">
        <a:xfrm>
          <a:off x="6233746" y="3308106"/>
          <a:ext cx="178777" cy="183173"/>
          <a:chOff x="482" y="252"/>
          <a:chExt cx="19" cy="19"/>
        </a:xfrm>
      </xdr:grpSpPr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 noChangeArrowheads="1"/>
          </xdr:cNvSpPr>
        </xdr:nvSpPr>
        <xdr:spPr bwMode="auto">
          <a:xfrm>
            <a:off x="482" y="258"/>
            <a:ext cx="14" cy="1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3175" cap="rnd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ot"/>
            <a:miter lim="800000"/>
            <a:headEnd/>
            <a:tailEnd/>
          </a:ln>
        </xdr:spPr>
      </xdr:sp>
      <xdr:sp macro="" textlink="">
        <xdr:nvSpPr>
          <xdr:cNvPr id="136" name="Text Box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3" y="252"/>
            <a:ext cx="18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41148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ngsanaUPC"/>
                <a:cs typeface="AngsanaUPC"/>
              </a:rPr>
              <a:t>A</a:t>
            </a:r>
          </a:p>
        </xdr:txBody>
      </xdr:sp>
    </xdr:grpSp>
    <xdr:clientData/>
  </xdr:twoCellAnchor>
  <xdr:twoCellAnchor>
    <xdr:from>
      <xdr:col>28</xdr:col>
      <xdr:colOff>19050</xdr:colOff>
      <xdr:row>10</xdr:row>
      <xdr:rowOff>161925</xdr:rowOff>
    </xdr:from>
    <xdr:to>
      <xdr:col>29</xdr:col>
      <xdr:colOff>0</xdr:colOff>
      <xdr:row>11</xdr:row>
      <xdr:rowOff>161925</xdr:rowOff>
    </xdr:to>
    <xdr:grpSp>
      <xdr:nvGrpSpPr>
        <xdr:cNvPr id="137" name="Group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GrpSpPr>
          <a:grpSpLocks/>
        </xdr:cNvGrpSpPr>
      </xdr:nvGrpSpPr>
      <xdr:grpSpPr bwMode="auto">
        <a:xfrm>
          <a:off x="5404338" y="2169502"/>
          <a:ext cx="178777" cy="183173"/>
          <a:chOff x="482" y="252"/>
          <a:chExt cx="19" cy="19"/>
        </a:xfrm>
      </xdr:grpSpPr>
      <xdr:sp macro="" textlink="">
        <xdr:nvSpPr>
          <xdr:cNvPr id="138" name="Rectangle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 noChangeArrowheads="1"/>
          </xdr:cNvSpPr>
        </xdr:nvSpPr>
        <xdr:spPr bwMode="auto">
          <a:xfrm>
            <a:off x="482" y="258"/>
            <a:ext cx="14" cy="1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3175" cap="rnd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ot"/>
            <a:miter lim="800000"/>
            <a:headEnd/>
            <a:tailEnd/>
          </a:ln>
        </xdr:spPr>
      </xdr:sp>
      <xdr:sp macro="" textlink="">
        <xdr:nvSpPr>
          <xdr:cNvPr id="139" name="Text Box 138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3" y="252"/>
            <a:ext cx="18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41148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ngsanaUPC"/>
                <a:cs typeface="AngsanaUPC"/>
              </a:rPr>
              <a:t>A</a:t>
            </a:r>
          </a:p>
        </xdr:txBody>
      </xdr:sp>
    </xdr:grpSp>
    <xdr:clientData/>
  </xdr:twoCellAnchor>
  <xdr:twoCellAnchor>
    <xdr:from>
      <xdr:col>32</xdr:col>
      <xdr:colOff>57150</xdr:colOff>
      <xdr:row>10</xdr:row>
      <xdr:rowOff>133350</xdr:rowOff>
    </xdr:from>
    <xdr:to>
      <xdr:col>33</xdr:col>
      <xdr:colOff>38100</xdr:colOff>
      <xdr:row>11</xdr:row>
      <xdr:rowOff>133350</xdr:rowOff>
    </xdr:to>
    <xdr:grpSp>
      <xdr:nvGrpSpPr>
        <xdr:cNvPr id="140" name="Group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GrpSpPr>
          <a:grpSpLocks/>
        </xdr:cNvGrpSpPr>
      </xdr:nvGrpSpPr>
      <xdr:grpSpPr bwMode="auto">
        <a:xfrm>
          <a:off x="6233746" y="2140927"/>
          <a:ext cx="178777" cy="183173"/>
          <a:chOff x="482" y="252"/>
          <a:chExt cx="19" cy="19"/>
        </a:xfrm>
      </xdr:grpSpPr>
      <xdr:sp macro="" textlink="">
        <xdr:nvSpPr>
          <xdr:cNvPr id="141" name="Rectangle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ChangeArrowheads="1"/>
          </xdr:cNvSpPr>
        </xdr:nvSpPr>
        <xdr:spPr bwMode="auto">
          <a:xfrm>
            <a:off x="482" y="258"/>
            <a:ext cx="14" cy="1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3175" cap="rnd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ot"/>
            <a:miter lim="800000"/>
            <a:headEnd/>
            <a:tailEnd/>
          </a:ln>
        </xdr:spPr>
      </xdr:sp>
      <xdr:sp macro="" textlink="">
        <xdr:nvSpPr>
          <xdr:cNvPr id="142" name="Text Box 141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3" y="252"/>
            <a:ext cx="18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41148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ngsanaUPC"/>
                <a:cs typeface="AngsanaUPC"/>
              </a:rPr>
              <a:t>A</a:t>
            </a:r>
          </a:p>
        </xdr:txBody>
      </xdr:sp>
    </xdr:grpSp>
    <xdr:clientData/>
  </xdr:twoCellAnchor>
  <xdr:twoCellAnchor>
    <xdr:from>
      <xdr:col>28</xdr:col>
      <xdr:colOff>9525</xdr:colOff>
      <xdr:row>12</xdr:row>
      <xdr:rowOff>142875</xdr:rowOff>
    </xdr:from>
    <xdr:to>
      <xdr:col>28</xdr:col>
      <xdr:colOff>190500</xdr:colOff>
      <xdr:row>13</xdr:row>
      <xdr:rowOff>142875</xdr:rowOff>
    </xdr:to>
    <xdr:grpSp>
      <xdr:nvGrpSpPr>
        <xdr:cNvPr id="143" name="Group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GrpSpPr>
          <a:grpSpLocks/>
        </xdr:cNvGrpSpPr>
      </xdr:nvGrpSpPr>
      <xdr:grpSpPr bwMode="auto">
        <a:xfrm>
          <a:off x="5394813" y="2546106"/>
          <a:ext cx="180975" cy="183173"/>
          <a:chOff x="482" y="252"/>
          <a:chExt cx="19" cy="19"/>
        </a:xfrm>
      </xdr:grpSpPr>
      <xdr:sp macro="" textlink="">
        <xdr:nvSpPr>
          <xdr:cNvPr id="144" name="Rectangle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ChangeArrowheads="1"/>
          </xdr:cNvSpPr>
        </xdr:nvSpPr>
        <xdr:spPr bwMode="auto">
          <a:xfrm>
            <a:off x="482" y="258"/>
            <a:ext cx="14" cy="1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3175" cap="rnd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ot"/>
            <a:miter lim="800000"/>
            <a:headEnd/>
            <a:tailEnd/>
          </a:ln>
        </xdr:spPr>
      </xdr:sp>
      <xdr:sp macro="" textlink="">
        <xdr:nvSpPr>
          <xdr:cNvPr id="145" name="Text Box 144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3" y="252"/>
            <a:ext cx="18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41148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ngsanaUPC"/>
                <a:cs typeface="AngsanaUPC"/>
              </a:rPr>
              <a:t>A</a:t>
            </a:r>
          </a:p>
        </xdr:txBody>
      </xdr:sp>
    </xdr:grpSp>
    <xdr:clientData/>
  </xdr:twoCellAnchor>
  <xdr:twoCellAnchor>
    <xdr:from>
      <xdr:col>32</xdr:col>
      <xdr:colOff>47625</xdr:colOff>
      <xdr:row>12</xdr:row>
      <xdr:rowOff>133350</xdr:rowOff>
    </xdr:from>
    <xdr:to>
      <xdr:col>33</xdr:col>
      <xdr:colOff>28575</xdr:colOff>
      <xdr:row>13</xdr:row>
      <xdr:rowOff>133350</xdr:rowOff>
    </xdr:to>
    <xdr:grpSp>
      <xdr:nvGrpSpPr>
        <xdr:cNvPr id="146" name="Group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GrpSpPr>
          <a:grpSpLocks/>
        </xdr:cNvGrpSpPr>
      </xdr:nvGrpSpPr>
      <xdr:grpSpPr bwMode="auto">
        <a:xfrm>
          <a:off x="6224221" y="2536581"/>
          <a:ext cx="178777" cy="183173"/>
          <a:chOff x="482" y="252"/>
          <a:chExt cx="19" cy="19"/>
        </a:xfrm>
      </xdr:grpSpPr>
      <xdr:sp macro="" textlink="">
        <xdr:nvSpPr>
          <xdr:cNvPr id="147" name="Rectangle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ChangeArrowheads="1"/>
          </xdr:cNvSpPr>
        </xdr:nvSpPr>
        <xdr:spPr bwMode="auto">
          <a:xfrm>
            <a:off x="482" y="258"/>
            <a:ext cx="14" cy="1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3175" cap="rnd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ot"/>
            <a:miter lim="800000"/>
            <a:headEnd/>
            <a:tailEnd/>
          </a:ln>
        </xdr:spPr>
      </xdr:sp>
      <xdr:sp macro="" textlink="">
        <xdr:nvSpPr>
          <xdr:cNvPr id="148" name="Text Box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3" y="252"/>
            <a:ext cx="18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41148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ngsanaUPC"/>
                <a:cs typeface="AngsanaUPC"/>
              </a:rPr>
              <a:t>A</a:t>
            </a:r>
          </a:p>
        </xdr:txBody>
      </xdr:sp>
    </xdr:grpSp>
    <xdr:clientData/>
  </xdr:twoCellAnchor>
  <xdr:twoCellAnchor>
    <xdr:from>
      <xdr:col>28</xdr:col>
      <xdr:colOff>9525</xdr:colOff>
      <xdr:row>15</xdr:row>
      <xdr:rowOff>0</xdr:rowOff>
    </xdr:from>
    <xdr:to>
      <xdr:col>28</xdr:col>
      <xdr:colOff>190500</xdr:colOff>
      <xdr:row>15</xdr:row>
      <xdr:rowOff>180975</xdr:rowOff>
    </xdr:to>
    <xdr:grpSp>
      <xdr:nvGrpSpPr>
        <xdr:cNvPr id="149" name="Group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GrpSpPr>
          <a:grpSpLocks/>
        </xdr:cNvGrpSpPr>
      </xdr:nvGrpSpPr>
      <xdr:grpSpPr bwMode="auto">
        <a:xfrm>
          <a:off x="5394813" y="2952750"/>
          <a:ext cx="180975" cy="180975"/>
          <a:chOff x="482" y="252"/>
          <a:chExt cx="19" cy="19"/>
        </a:xfrm>
      </xdr:grpSpPr>
      <xdr:sp macro="" textlink="">
        <xdr:nvSpPr>
          <xdr:cNvPr id="150" name="Rectangle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ChangeArrowheads="1"/>
          </xdr:cNvSpPr>
        </xdr:nvSpPr>
        <xdr:spPr bwMode="auto">
          <a:xfrm>
            <a:off x="482" y="258"/>
            <a:ext cx="14" cy="1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3175" cap="rnd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ot"/>
            <a:miter lim="800000"/>
            <a:headEnd/>
            <a:tailEnd/>
          </a:ln>
        </xdr:spPr>
      </xdr:sp>
      <xdr:sp macro="" textlink="">
        <xdr:nvSpPr>
          <xdr:cNvPr id="151" name="Text Box 150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3" y="252"/>
            <a:ext cx="18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41148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ngsanaUPC"/>
                <a:cs typeface="AngsanaUPC"/>
              </a:rPr>
              <a:t>A</a:t>
            </a:r>
          </a:p>
        </xdr:txBody>
      </xdr:sp>
    </xdr:grpSp>
    <xdr:clientData/>
  </xdr:twoCellAnchor>
  <xdr:twoCellAnchor>
    <xdr:from>
      <xdr:col>32</xdr:col>
      <xdr:colOff>47625</xdr:colOff>
      <xdr:row>15</xdr:row>
      <xdr:rowOff>0</xdr:rowOff>
    </xdr:from>
    <xdr:to>
      <xdr:col>33</xdr:col>
      <xdr:colOff>28575</xdr:colOff>
      <xdr:row>15</xdr:row>
      <xdr:rowOff>180975</xdr:rowOff>
    </xdr:to>
    <xdr:grpSp>
      <xdr:nvGrpSpPr>
        <xdr:cNvPr id="152" name="Group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GrpSpPr>
          <a:grpSpLocks/>
        </xdr:cNvGrpSpPr>
      </xdr:nvGrpSpPr>
      <xdr:grpSpPr bwMode="auto">
        <a:xfrm>
          <a:off x="6224221" y="2952750"/>
          <a:ext cx="178777" cy="180975"/>
          <a:chOff x="482" y="252"/>
          <a:chExt cx="19" cy="19"/>
        </a:xfrm>
      </xdr:grpSpPr>
      <xdr:sp macro="" textlink="">
        <xdr:nvSpPr>
          <xdr:cNvPr id="153" name="Rectangle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>
            <a:spLocks noChangeArrowheads="1"/>
          </xdr:cNvSpPr>
        </xdr:nvSpPr>
        <xdr:spPr bwMode="auto">
          <a:xfrm>
            <a:off x="482" y="258"/>
            <a:ext cx="14" cy="1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3175" cap="rnd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ot"/>
            <a:miter lim="800000"/>
            <a:headEnd/>
            <a:tailEnd/>
          </a:ln>
        </xdr:spPr>
      </xdr:sp>
      <xdr:sp macro="" textlink="">
        <xdr:nvSpPr>
          <xdr:cNvPr id="154" name="Text Box 153">
            <a:extLst>
              <a:ext uri="{FF2B5EF4-FFF2-40B4-BE49-F238E27FC236}">
                <a16:creationId xmlns:a16="http://schemas.microsoft.com/office/drawing/2014/main" id="{00000000-0008-0000-0000-00009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3" y="252"/>
            <a:ext cx="18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41148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ngsanaUPC"/>
                <a:cs typeface="AngsanaUPC"/>
              </a:rPr>
              <a:t>A</a:t>
            </a:r>
          </a:p>
        </xdr:txBody>
      </xdr:sp>
    </xdr:grpSp>
    <xdr:clientData/>
  </xdr:twoCellAnchor>
  <xdr:twoCellAnchor>
    <xdr:from>
      <xdr:col>28</xdr:col>
      <xdr:colOff>19050</xdr:colOff>
      <xdr:row>18</xdr:row>
      <xdr:rowOff>152400</xdr:rowOff>
    </xdr:from>
    <xdr:to>
      <xdr:col>29</xdr:col>
      <xdr:colOff>0</xdr:colOff>
      <xdr:row>19</xdr:row>
      <xdr:rowOff>152400</xdr:rowOff>
    </xdr:to>
    <xdr:grpSp>
      <xdr:nvGrpSpPr>
        <xdr:cNvPr id="155" name="Group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GrpSpPr>
          <a:grpSpLocks/>
        </xdr:cNvGrpSpPr>
      </xdr:nvGrpSpPr>
      <xdr:grpSpPr bwMode="auto">
        <a:xfrm>
          <a:off x="5404338" y="3683977"/>
          <a:ext cx="178777" cy="183173"/>
          <a:chOff x="482" y="252"/>
          <a:chExt cx="19" cy="19"/>
        </a:xfrm>
      </xdr:grpSpPr>
      <xdr:sp macro="" textlink="">
        <xdr:nvSpPr>
          <xdr:cNvPr id="156" name="Rectangle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>
            <a:spLocks noChangeArrowheads="1"/>
          </xdr:cNvSpPr>
        </xdr:nvSpPr>
        <xdr:spPr bwMode="auto">
          <a:xfrm>
            <a:off x="482" y="258"/>
            <a:ext cx="14" cy="1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3175" cap="rnd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ot"/>
            <a:miter lim="800000"/>
            <a:headEnd/>
            <a:tailEnd/>
          </a:ln>
        </xdr:spPr>
      </xdr:sp>
      <xdr:sp macro="" textlink="">
        <xdr:nvSpPr>
          <xdr:cNvPr id="157" name="Text Box 156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3" y="252"/>
            <a:ext cx="18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41148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ngsanaUPC"/>
                <a:cs typeface="AngsanaUPC"/>
              </a:rPr>
              <a:t>A</a:t>
            </a:r>
          </a:p>
        </xdr:txBody>
      </xdr:sp>
    </xdr:grpSp>
    <xdr:clientData/>
  </xdr:twoCellAnchor>
  <xdr:twoCellAnchor>
    <xdr:from>
      <xdr:col>32</xdr:col>
      <xdr:colOff>57150</xdr:colOff>
      <xdr:row>18</xdr:row>
      <xdr:rowOff>152400</xdr:rowOff>
    </xdr:from>
    <xdr:to>
      <xdr:col>33</xdr:col>
      <xdr:colOff>38100</xdr:colOff>
      <xdr:row>19</xdr:row>
      <xdr:rowOff>152400</xdr:rowOff>
    </xdr:to>
    <xdr:grpSp>
      <xdr:nvGrpSpPr>
        <xdr:cNvPr id="158" name="Group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GrpSpPr>
          <a:grpSpLocks/>
        </xdr:cNvGrpSpPr>
      </xdr:nvGrpSpPr>
      <xdr:grpSpPr bwMode="auto">
        <a:xfrm>
          <a:off x="6233746" y="3683977"/>
          <a:ext cx="178777" cy="183173"/>
          <a:chOff x="482" y="252"/>
          <a:chExt cx="19" cy="19"/>
        </a:xfrm>
      </xdr:grpSpPr>
      <xdr:sp macro="" textlink="">
        <xdr:nvSpPr>
          <xdr:cNvPr id="159" name="Rectangle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>
            <a:spLocks noChangeArrowheads="1"/>
          </xdr:cNvSpPr>
        </xdr:nvSpPr>
        <xdr:spPr bwMode="auto">
          <a:xfrm>
            <a:off x="482" y="258"/>
            <a:ext cx="14" cy="1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3175" cap="rnd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ot"/>
            <a:miter lim="800000"/>
            <a:headEnd/>
            <a:tailEnd/>
          </a:ln>
        </xdr:spPr>
      </xdr:sp>
      <xdr:sp macro="" textlink="">
        <xdr:nvSpPr>
          <xdr:cNvPr id="160" name="Text Box 159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3" y="252"/>
            <a:ext cx="18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41148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ngsanaUPC"/>
                <a:cs typeface="AngsanaUPC"/>
              </a:rPr>
              <a:t>A</a:t>
            </a:r>
          </a:p>
        </xdr:txBody>
      </xdr:sp>
    </xdr:grpSp>
    <xdr:clientData/>
  </xdr:twoCellAnchor>
  <xdr:twoCellAnchor editAs="oneCell">
    <xdr:from>
      <xdr:col>5</xdr:col>
      <xdr:colOff>28575</xdr:colOff>
      <xdr:row>44</xdr:row>
      <xdr:rowOff>0</xdr:rowOff>
    </xdr:from>
    <xdr:to>
      <xdr:col>8</xdr:col>
      <xdr:colOff>57150</xdr:colOff>
      <xdr:row>45</xdr:row>
      <xdr:rowOff>19050</xdr:rowOff>
    </xdr:to>
    <xdr:sp macro="" textlink="">
      <xdr:nvSpPr>
        <xdr:cNvPr id="171" name="Text Box 174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>
          <a:spLocks noChangeArrowheads="1"/>
        </xdr:cNvSpPr>
      </xdr:nvSpPr>
      <xdr:spPr bwMode="auto">
        <a:xfrm>
          <a:off x="1028700" y="7515225"/>
          <a:ext cx="485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26</xdr:col>
      <xdr:colOff>43963</xdr:colOff>
      <xdr:row>54</xdr:row>
      <xdr:rowOff>152400</xdr:rowOff>
    </xdr:from>
    <xdr:to>
      <xdr:col>36</xdr:col>
      <xdr:colOff>6595</xdr:colOff>
      <xdr:row>56</xdr:row>
      <xdr:rowOff>28575</xdr:rowOff>
    </xdr:to>
    <xdr:sp macro="" textlink="">
      <xdr:nvSpPr>
        <xdr:cNvPr id="172" name="Text Box 175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>
          <a:spLocks noChangeArrowheads="1"/>
        </xdr:cNvSpPr>
      </xdr:nvSpPr>
      <xdr:spPr bwMode="auto">
        <a:xfrm>
          <a:off x="5225563" y="9658350"/>
          <a:ext cx="1962882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41148" rIns="27432" bIns="0" anchor="t" upright="1"/>
        <a:lstStyle/>
        <a:p>
          <a:pPr algn="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ngsanaUPC"/>
              <a:cs typeface="AngsanaUPC"/>
            </a:rPr>
            <a:t>(Temp Aug'18) TIE009A (04.05R )A4 P70</a:t>
          </a:r>
        </a:p>
      </xdr:txBody>
    </xdr:sp>
    <xdr:clientData/>
  </xdr:twoCellAnchor>
  <xdr:twoCellAnchor>
    <xdr:from>
      <xdr:col>8</xdr:col>
      <xdr:colOff>5953</xdr:colOff>
      <xdr:row>23</xdr:row>
      <xdr:rowOff>0</xdr:rowOff>
    </xdr:from>
    <xdr:to>
      <xdr:col>11</xdr:col>
      <xdr:colOff>5953</xdr:colOff>
      <xdr:row>24</xdr:row>
      <xdr:rowOff>148829</xdr:rowOff>
    </xdr:to>
    <xdr:cxnSp macro="">
      <xdr:nvCxnSpPr>
        <xdr:cNvPr id="194" name="Straight Connector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CxnSpPr/>
      </xdr:nvCxnSpPr>
      <xdr:spPr>
        <a:xfrm flipH="1">
          <a:off x="1587103" y="4200525"/>
          <a:ext cx="600075" cy="301229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200026</xdr:colOff>
      <xdr:row>25</xdr:row>
      <xdr:rowOff>3573</xdr:rowOff>
    </xdr:from>
    <xdr:to>
      <xdr:col>10</xdr:col>
      <xdr:colOff>200025</xdr:colOff>
      <xdr:row>26</xdr:row>
      <xdr:rowOff>152401</xdr:rowOff>
    </xdr:to>
    <xdr:cxnSp macro="">
      <xdr:nvCxnSpPr>
        <xdr:cNvPr id="195" name="Straight Connector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CxnSpPr/>
      </xdr:nvCxnSpPr>
      <xdr:spPr>
        <a:xfrm flipH="1">
          <a:off x="1581151" y="4508898"/>
          <a:ext cx="600074" cy="30122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200026</xdr:colOff>
      <xdr:row>26</xdr:row>
      <xdr:rowOff>152401</xdr:rowOff>
    </xdr:from>
    <xdr:to>
      <xdr:col>10</xdr:col>
      <xdr:colOff>200025</xdr:colOff>
      <xdr:row>28</xdr:row>
      <xdr:rowOff>146449</xdr:rowOff>
    </xdr:to>
    <xdr:cxnSp macro="">
      <xdr:nvCxnSpPr>
        <xdr:cNvPr id="196" name="Straight Connector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CxnSpPr/>
      </xdr:nvCxnSpPr>
      <xdr:spPr>
        <a:xfrm flipH="1">
          <a:off x="1581151" y="4810126"/>
          <a:ext cx="600074" cy="29884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3572</xdr:colOff>
      <xdr:row>28</xdr:row>
      <xdr:rowOff>152402</xdr:rowOff>
    </xdr:from>
    <xdr:to>
      <xdr:col>11</xdr:col>
      <xdr:colOff>3572</xdr:colOff>
      <xdr:row>30</xdr:row>
      <xdr:rowOff>146449</xdr:rowOff>
    </xdr:to>
    <xdr:cxnSp macro="">
      <xdr:nvCxnSpPr>
        <xdr:cNvPr id="197" name="Straight Connector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CxnSpPr/>
      </xdr:nvCxnSpPr>
      <xdr:spPr>
        <a:xfrm flipH="1">
          <a:off x="1584722" y="5114927"/>
          <a:ext cx="600075" cy="298847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3572</xdr:colOff>
      <xdr:row>30</xdr:row>
      <xdr:rowOff>152401</xdr:rowOff>
    </xdr:from>
    <xdr:to>
      <xdr:col>11</xdr:col>
      <xdr:colOff>3572</xdr:colOff>
      <xdr:row>32</xdr:row>
      <xdr:rowOff>146449</xdr:rowOff>
    </xdr:to>
    <xdr:cxnSp macro="">
      <xdr:nvCxnSpPr>
        <xdr:cNvPr id="198" name="Straight Connector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CxnSpPr/>
      </xdr:nvCxnSpPr>
      <xdr:spPr>
        <a:xfrm flipH="1">
          <a:off x="1584722" y="5419726"/>
          <a:ext cx="600075" cy="29884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32</xdr:row>
      <xdr:rowOff>152402</xdr:rowOff>
    </xdr:from>
    <xdr:to>
      <xdr:col>11</xdr:col>
      <xdr:colOff>9525</xdr:colOff>
      <xdr:row>34</xdr:row>
      <xdr:rowOff>146449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CxnSpPr/>
      </xdr:nvCxnSpPr>
      <xdr:spPr>
        <a:xfrm flipH="1">
          <a:off x="1590675" y="5724527"/>
          <a:ext cx="600075" cy="298847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3572</xdr:colOff>
      <xdr:row>34</xdr:row>
      <xdr:rowOff>152401</xdr:rowOff>
    </xdr:from>
    <xdr:to>
      <xdr:col>11</xdr:col>
      <xdr:colOff>3572</xdr:colOff>
      <xdr:row>36</xdr:row>
      <xdr:rowOff>146449</xdr:rowOff>
    </xdr:to>
    <xdr:cxnSp macro="">
      <xdr:nvCxnSpPr>
        <xdr:cNvPr id="200" name="Straight Connector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CxnSpPr/>
      </xdr:nvCxnSpPr>
      <xdr:spPr>
        <a:xfrm flipH="1">
          <a:off x="1584722" y="6029326"/>
          <a:ext cx="600075" cy="29884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36</xdr:row>
      <xdr:rowOff>152402</xdr:rowOff>
    </xdr:from>
    <xdr:to>
      <xdr:col>11</xdr:col>
      <xdr:colOff>9525</xdr:colOff>
      <xdr:row>38</xdr:row>
      <xdr:rowOff>146449</xdr:rowOff>
    </xdr:to>
    <xdr:cxnSp macro="">
      <xdr:nvCxnSpPr>
        <xdr:cNvPr id="201" name="Straight Connector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CxnSpPr/>
      </xdr:nvCxnSpPr>
      <xdr:spPr>
        <a:xfrm flipH="1">
          <a:off x="1590675" y="6334127"/>
          <a:ext cx="600075" cy="298847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3572</xdr:colOff>
      <xdr:row>39</xdr:row>
      <xdr:rowOff>3574</xdr:rowOff>
    </xdr:from>
    <xdr:to>
      <xdr:col>11</xdr:col>
      <xdr:colOff>3572</xdr:colOff>
      <xdr:row>40</xdr:row>
      <xdr:rowOff>152403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CxnSpPr/>
      </xdr:nvCxnSpPr>
      <xdr:spPr>
        <a:xfrm flipH="1">
          <a:off x="1584722" y="6642499"/>
          <a:ext cx="600075" cy="301229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200026</xdr:colOff>
      <xdr:row>40</xdr:row>
      <xdr:rowOff>152402</xdr:rowOff>
    </xdr:from>
    <xdr:to>
      <xdr:col>10</xdr:col>
      <xdr:colOff>200025</xdr:colOff>
      <xdr:row>42</xdr:row>
      <xdr:rowOff>146449</xdr:rowOff>
    </xdr:to>
    <xdr:cxnSp macro="">
      <xdr:nvCxnSpPr>
        <xdr:cNvPr id="203" name="Straight Connector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CxnSpPr/>
      </xdr:nvCxnSpPr>
      <xdr:spPr>
        <a:xfrm flipH="1">
          <a:off x="1581151" y="6943727"/>
          <a:ext cx="600074" cy="298847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3571</xdr:colOff>
      <xdr:row>22</xdr:row>
      <xdr:rowOff>152400</xdr:rowOff>
    </xdr:from>
    <xdr:to>
      <xdr:col>15</xdr:col>
      <xdr:colOff>3571</xdr:colOff>
      <xdr:row>24</xdr:row>
      <xdr:rowOff>146448</xdr:rowOff>
    </xdr:to>
    <xdr:cxnSp macro="">
      <xdr:nvCxnSpPr>
        <xdr:cNvPr id="204" name="Straight Connector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CxnSpPr/>
      </xdr:nvCxnSpPr>
      <xdr:spPr>
        <a:xfrm flipH="1">
          <a:off x="2384821" y="4200525"/>
          <a:ext cx="600075" cy="29884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197644</xdr:colOff>
      <xdr:row>25</xdr:row>
      <xdr:rowOff>1192</xdr:rowOff>
    </xdr:from>
    <xdr:to>
      <xdr:col>14</xdr:col>
      <xdr:colOff>197643</xdr:colOff>
      <xdr:row>26</xdr:row>
      <xdr:rowOff>150020</xdr:rowOff>
    </xdr:to>
    <xdr:cxnSp macro="">
      <xdr:nvCxnSpPr>
        <xdr:cNvPr id="205" name="Straight Connector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CxnSpPr/>
      </xdr:nvCxnSpPr>
      <xdr:spPr>
        <a:xfrm flipH="1">
          <a:off x="2378869" y="4506517"/>
          <a:ext cx="600074" cy="30122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197644</xdr:colOff>
      <xdr:row>26</xdr:row>
      <xdr:rowOff>150020</xdr:rowOff>
    </xdr:from>
    <xdr:to>
      <xdr:col>14</xdr:col>
      <xdr:colOff>197643</xdr:colOff>
      <xdr:row>28</xdr:row>
      <xdr:rowOff>144068</xdr:rowOff>
    </xdr:to>
    <xdr:cxnSp macro="">
      <xdr:nvCxnSpPr>
        <xdr:cNvPr id="206" name="Straight Connector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CxnSpPr/>
      </xdr:nvCxnSpPr>
      <xdr:spPr>
        <a:xfrm flipH="1">
          <a:off x="2378869" y="4807745"/>
          <a:ext cx="600074" cy="29884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1190</xdr:colOff>
      <xdr:row>28</xdr:row>
      <xdr:rowOff>150021</xdr:rowOff>
    </xdr:from>
    <xdr:to>
      <xdr:col>15</xdr:col>
      <xdr:colOff>1190</xdr:colOff>
      <xdr:row>30</xdr:row>
      <xdr:rowOff>144068</xdr:rowOff>
    </xdr:to>
    <xdr:cxnSp macro="">
      <xdr:nvCxnSpPr>
        <xdr:cNvPr id="207" name="Straight Connector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CxnSpPr/>
      </xdr:nvCxnSpPr>
      <xdr:spPr>
        <a:xfrm flipH="1">
          <a:off x="2382440" y="5112546"/>
          <a:ext cx="600075" cy="298847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1190</xdr:colOff>
      <xdr:row>30</xdr:row>
      <xdr:rowOff>150020</xdr:rowOff>
    </xdr:from>
    <xdr:to>
      <xdr:col>15</xdr:col>
      <xdr:colOff>1190</xdr:colOff>
      <xdr:row>32</xdr:row>
      <xdr:rowOff>144068</xdr:rowOff>
    </xdr:to>
    <xdr:cxnSp macro="">
      <xdr:nvCxnSpPr>
        <xdr:cNvPr id="208" name="Straight Connector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CxnSpPr/>
      </xdr:nvCxnSpPr>
      <xdr:spPr>
        <a:xfrm flipH="1">
          <a:off x="2382440" y="5417345"/>
          <a:ext cx="600075" cy="29884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7143</xdr:colOff>
      <xdr:row>32</xdr:row>
      <xdr:rowOff>150021</xdr:rowOff>
    </xdr:from>
    <xdr:to>
      <xdr:col>15</xdr:col>
      <xdr:colOff>7143</xdr:colOff>
      <xdr:row>34</xdr:row>
      <xdr:rowOff>144068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CxnSpPr/>
      </xdr:nvCxnSpPr>
      <xdr:spPr>
        <a:xfrm flipH="1">
          <a:off x="2388393" y="5722146"/>
          <a:ext cx="600075" cy="298847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1190</xdr:colOff>
      <xdr:row>34</xdr:row>
      <xdr:rowOff>150020</xdr:rowOff>
    </xdr:from>
    <xdr:to>
      <xdr:col>15</xdr:col>
      <xdr:colOff>1190</xdr:colOff>
      <xdr:row>36</xdr:row>
      <xdr:rowOff>144068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CxnSpPr/>
      </xdr:nvCxnSpPr>
      <xdr:spPr>
        <a:xfrm flipH="1">
          <a:off x="2382440" y="6026945"/>
          <a:ext cx="600075" cy="29884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7143</xdr:colOff>
      <xdr:row>36</xdr:row>
      <xdr:rowOff>150021</xdr:rowOff>
    </xdr:from>
    <xdr:to>
      <xdr:col>15</xdr:col>
      <xdr:colOff>7143</xdr:colOff>
      <xdr:row>38</xdr:row>
      <xdr:rowOff>144068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CxnSpPr/>
      </xdr:nvCxnSpPr>
      <xdr:spPr>
        <a:xfrm flipH="1">
          <a:off x="2388393" y="6331746"/>
          <a:ext cx="600075" cy="298847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1190</xdr:colOff>
      <xdr:row>39</xdr:row>
      <xdr:rowOff>1193</xdr:rowOff>
    </xdr:from>
    <xdr:to>
      <xdr:col>15</xdr:col>
      <xdr:colOff>1190</xdr:colOff>
      <xdr:row>40</xdr:row>
      <xdr:rowOff>150022</xdr:rowOff>
    </xdr:to>
    <xdr:cxnSp macro="">
      <xdr:nvCxnSpPr>
        <xdr:cNvPr id="212" name="Straight Connector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CxnSpPr/>
      </xdr:nvCxnSpPr>
      <xdr:spPr>
        <a:xfrm flipH="1">
          <a:off x="2382440" y="6640118"/>
          <a:ext cx="600075" cy="301229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197644</xdr:colOff>
      <xdr:row>40</xdr:row>
      <xdr:rowOff>150021</xdr:rowOff>
    </xdr:from>
    <xdr:to>
      <xdr:col>14</xdr:col>
      <xdr:colOff>197643</xdr:colOff>
      <xdr:row>42</xdr:row>
      <xdr:rowOff>144068</xdr:rowOff>
    </xdr:to>
    <xdr:cxnSp macro="">
      <xdr:nvCxnSpPr>
        <xdr:cNvPr id="213" name="Straight Connector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CxnSpPr/>
      </xdr:nvCxnSpPr>
      <xdr:spPr>
        <a:xfrm flipH="1">
          <a:off x="2378869" y="6941346"/>
          <a:ext cx="600074" cy="298847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194072</xdr:colOff>
      <xdr:row>23</xdr:row>
      <xdr:rowOff>3572</xdr:rowOff>
    </xdr:from>
    <xdr:to>
      <xdr:col>18</xdr:col>
      <xdr:colOff>194071</xdr:colOff>
      <xdr:row>24</xdr:row>
      <xdr:rowOff>152401</xdr:rowOff>
    </xdr:to>
    <xdr:cxnSp macro="">
      <xdr:nvCxnSpPr>
        <xdr:cNvPr id="214" name="Straight Connector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CxnSpPr/>
      </xdr:nvCxnSpPr>
      <xdr:spPr>
        <a:xfrm flipH="1">
          <a:off x="3175397" y="4204097"/>
          <a:ext cx="600074" cy="301229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185738</xdr:colOff>
      <xdr:row>25</xdr:row>
      <xdr:rowOff>7145</xdr:rowOff>
    </xdr:from>
    <xdr:to>
      <xdr:col>18</xdr:col>
      <xdr:colOff>185737</xdr:colOff>
      <xdr:row>27</xdr:row>
      <xdr:rowOff>1192</xdr:rowOff>
    </xdr:to>
    <xdr:cxnSp macro="">
      <xdr:nvCxnSpPr>
        <xdr:cNvPr id="215" name="Straight Connector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CxnSpPr/>
      </xdr:nvCxnSpPr>
      <xdr:spPr>
        <a:xfrm flipH="1">
          <a:off x="3167063" y="4512470"/>
          <a:ext cx="600074" cy="298847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185738</xdr:colOff>
      <xdr:row>27</xdr:row>
      <xdr:rowOff>1192</xdr:rowOff>
    </xdr:from>
    <xdr:to>
      <xdr:col>18</xdr:col>
      <xdr:colOff>185737</xdr:colOff>
      <xdr:row>28</xdr:row>
      <xdr:rowOff>150021</xdr:rowOff>
    </xdr:to>
    <xdr:cxnSp macro="">
      <xdr:nvCxnSpPr>
        <xdr:cNvPr id="216" name="Straight Connector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CxnSpPr/>
      </xdr:nvCxnSpPr>
      <xdr:spPr>
        <a:xfrm flipH="1">
          <a:off x="3167063" y="4811317"/>
          <a:ext cx="600074" cy="301229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191691</xdr:colOff>
      <xdr:row>29</xdr:row>
      <xdr:rowOff>1193</xdr:rowOff>
    </xdr:from>
    <xdr:to>
      <xdr:col>18</xdr:col>
      <xdr:colOff>191690</xdr:colOff>
      <xdr:row>30</xdr:row>
      <xdr:rowOff>150021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CxnSpPr/>
      </xdr:nvCxnSpPr>
      <xdr:spPr>
        <a:xfrm flipH="1">
          <a:off x="3173016" y="5116118"/>
          <a:ext cx="600074" cy="30122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191691</xdr:colOff>
      <xdr:row>31</xdr:row>
      <xdr:rowOff>1192</xdr:rowOff>
    </xdr:from>
    <xdr:to>
      <xdr:col>18</xdr:col>
      <xdr:colOff>191690</xdr:colOff>
      <xdr:row>32</xdr:row>
      <xdr:rowOff>150021</xdr:rowOff>
    </xdr:to>
    <xdr:cxnSp macro="">
      <xdr:nvCxnSpPr>
        <xdr:cNvPr id="218" name="Straight Connector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CxnSpPr/>
      </xdr:nvCxnSpPr>
      <xdr:spPr>
        <a:xfrm flipH="1">
          <a:off x="3173016" y="5420917"/>
          <a:ext cx="600074" cy="301229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197644</xdr:colOff>
      <xdr:row>33</xdr:row>
      <xdr:rowOff>1193</xdr:rowOff>
    </xdr:from>
    <xdr:to>
      <xdr:col>18</xdr:col>
      <xdr:colOff>197643</xdr:colOff>
      <xdr:row>34</xdr:row>
      <xdr:rowOff>150021</xdr:rowOff>
    </xdr:to>
    <xdr:cxnSp macro="">
      <xdr:nvCxnSpPr>
        <xdr:cNvPr id="219" name="Straight Connector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CxnSpPr/>
      </xdr:nvCxnSpPr>
      <xdr:spPr>
        <a:xfrm flipH="1">
          <a:off x="3178969" y="5725718"/>
          <a:ext cx="600074" cy="30122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191691</xdr:colOff>
      <xdr:row>35</xdr:row>
      <xdr:rowOff>1192</xdr:rowOff>
    </xdr:from>
    <xdr:to>
      <xdr:col>18</xdr:col>
      <xdr:colOff>191690</xdr:colOff>
      <xdr:row>36</xdr:row>
      <xdr:rowOff>150021</xdr:rowOff>
    </xdr:to>
    <xdr:cxnSp macro="">
      <xdr:nvCxnSpPr>
        <xdr:cNvPr id="220" name="Straight Connector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CxnSpPr/>
      </xdr:nvCxnSpPr>
      <xdr:spPr>
        <a:xfrm flipH="1">
          <a:off x="3173016" y="6030517"/>
          <a:ext cx="600074" cy="301229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197644</xdr:colOff>
      <xdr:row>37</xdr:row>
      <xdr:rowOff>1193</xdr:rowOff>
    </xdr:from>
    <xdr:to>
      <xdr:col>18</xdr:col>
      <xdr:colOff>197643</xdr:colOff>
      <xdr:row>38</xdr:row>
      <xdr:rowOff>150021</xdr:rowOff>
    </xdr:to>
    <xdr:cxnSp macro="">
      <xdr:nvCxnSpPr>
        <xdr:cNvPr id="221" name="Straight Connector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CxnSpPr/>
      </xdr:nvCxnSpPr>
      <xdr:spPr>
        <a:xfrm flipH="1">
          <a:off x="3178969" y="6335318"/>
          <a:ext cx="600074" cy="30122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191691</xdr:colOff>
      <xdr:row>39</xdr:row>
      <xdr:rowOff>7146</xdr:rowOff>
    </xdr:from>
    <xdr:to>
      <xdr:col>18</xdr:col>
      <xdr:colOff>191690</xdr:colOff>
      <xdr:row>41</xdr:row>
      <xdr:rowOff>1194</xdr:rowOff>
    </xdr:to>
    <xdr:cxnSp macro="">
      <xdr:nvCxnSpPr>
        <xdr:cNvPr id="222" name="Straight Connector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CxnSpPr/>
      </xdr:nvCxnSpPr>
      <xdr:spPr>
        <a:xfrm flipH="1">
          <a:off x="3173016" y="6646071"/>
          <a:ext cx="600074" cy="29884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185738</xdr:colOff>
      <xdr:row>41</xdr:row>
      <xdr:rowOff>1193</xdr:rowOff>
    </xdr:from>
    <xdr:to>
      <xdr:col>18</xdr:col>
      <xdr:colOff>185737</xdr:colOff>
      <xdr:row>42</xdr:row>
      <xdr:rowOff>150021</xdr:rowOff>
    </xdr:to>
    <xdr:cxnSp macro="">
      <xdr:nvCxnSpPr>
        <xdr:cNvPr id="223" name="Straight Connector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CxnSpPr/>
      </xdr:nvCxnSpPr>
      <xdr:spPr>
        <a:xfrm flipH="1">
          <a:off x="3167063" y="6944918"/>
          <a:ext cx="600074" cy="30122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3571</xdr:colOff>
      <xdr:row>22</xdr:row>
      <xdr:rowOff>152401</xdr:rowOff>
    </xdr:from>
    <xdr:to>
      <xdr:col>23</xdr:col>
      <xdr:colOff>3571</xdr:colOff>
      <xdr:row>24</xdr:row>
      <xdr:rowOff>146449</xdr:rowOff>
    </xdr:to>
    <xdr:cxnSp macro="">
      <xdr:nvCxnSpPr>
        <xdr:cNvPr id="224" name="Straight Connector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CxnSpPr/>
      </xdr:nvCxnSpPr>
      <xdr:spPr>
        <a:xfrm flipH="1">
          <a:off x="3985021" y="4200526"/>
          <a:ext cx="600075" cy="29884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197644</xdr:colOff>
      <xdr:row>25</xdr:row>
      <xdr:rowOff>1193</xdr:rowOff>
    </xdr:from>
    <xdr:to>
      <xdr:col>22</xdr:col>
      <xdr:colOff>197643</xdr:colOff>
      <xdr:row>26</xdr:row>
      <xdr:rowOff>150021</xdr:rowOff>
    </xdr:to>
    <xdr:cxnSp macro="">
      <xdr:nvCxnSpPr>
        <xdr:cNvPr id="225" name="Straight Connector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CxnSpPr/>
      </xdr:nvCxnSpPr>
      <xdr:spPr>
        <a:xfrm flipH="1">
          <a:off x="3979069" y="4506518"/>
          <a:ext cx="600074" cy="30122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197644</xdr:colOff>
      <xdr:row>26</xdr:row>
      <xdr:rowOff>150021</xdr:rowOff>
    </xdr:from>
    <xdr:to>
      <xdr:col>22</xdr:col>
      <xdr:colOff>197643</xdr:colOff>
      <xdr:row>28</xdr:row>
      <xdr:rowOff>144069</xdr:rowOff>
    </xdr:to>
    <xdr:cxnSp macro="">
      <xdr:nvCxnSpPr>
        <xdr:cNvPr id="226" name="Straight Connector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CxnSpPr/>
      </xdr:nvCxnSpPr>
      <xdr:spPr>
        <a:xfrm flipH="1">
          <a:off x="3979069" y="4807746"/>
          <a:ext cx="600074" cy="29884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1190</xdr:colOff>
      <xdr:row>28</xdr:row>
      <xdr:rowOff>150022</xdr:rowOff>
    </xdr:from>
    <xdr:to>
      <xdr:col>23</xdr:col>
      <xdr:colOff>1190</xdr:colOff>
      <xdr:row>30</xdr:row>
      <xdr:rowOff>144069</xdr:rowOff>
    </xdr:to>
    <xdr:cxnSp macro="">
      <xdr:nvCxnSpPr>
        <xdr:cNvPr id="227" name="Straight Connector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CxnSpPr/>
      </xdr:nvCxnSpPr>
      <xdr:spPr>
        <a:xfrm flipH="1">
          <a:off x="3982640" y="5112547"/>
          <a:ext cx="600075" cy="298847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1190</xdr:colOff>
      <xdr:row>30</xdr:row>
      <xdr:rowOff>150021</xdr:rowOff>
    </xdr:from>
    <xdr:to>
      <xdr:col>23</xdr:col>
      <xdr:colOff>1190</xdr:colOff>
      <xdr:row>32</xdr:row>
      <xdr:rowOff>144069</xdr:rowOff>
    </xdr:to>
    <xdr:cxnSp macro="">
      <xdr:nvCxnSpPr>
        <xdr:cNvPr id="228" name="Straight Connector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CxnSpPr/>
      </xdr:nvCxnSpPr>
      <xdr:spPr>
        <a:xfrm flipH="1">
          <a:off x="3982640" y="5417346"/>
          <a:ext cx="600075" cy="29884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7143</xdr:colOff>
      <xdr:row>32</xdr:row>
      <xdr:rowOff>150022</xdr:rowOff>
    </xdr:from>
    <xdr:to>
      <xdr:col>23</xdr:col>
      <xdr:colOff>7143</xdr:colOff>
      <xdr:row>34</xdr:row>
      <xdr:rowOff>144069</xdr:rowOff>
    </xdr:to>
    <xdr:cxnSp macro="">
      <xdr:nvCxnSpPr>
        <xdr:cNvPr id="229" name="Straight Connector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CxnSpPr/>
      </xdr:nvCxnSpPr>
      <xdr:spPr>
        <a:xfrm flipH="1">
          <a:off x="3988593" y="5722147"/>
          <a:ext cx="600075" cy="298847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1190</xdr:colOff>
      <xdr:row>34</xdr:row>
      <xdr:rowOff>150021</xdr:rowOff>
    </xdr:from>
    <xdr:to>
      <xdr:col>23</xdr:col>
      <xdr:colOff>1190</xdr:colOff>
      <xdr:row>36</xdr:row>
      <xdr:rowOff>144069</xdr:rowOff>
    </xdr:to>
    <xdr:cxnSp macro="">
      <xdr:nvCxnSpPr>
        <xdr:cNvPr id="230" name="Straight Connector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CxnSpPr/>
      </xdr:nvCxnSpPr>
      <xdr:spPr>
        <a:xfrm flipH="1">
          <a:off x="3982640" y="6026946"/>
          <a:ext cx="600075" cy="29884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7143</xdr:colOff>
      <xdr:row>36</xdr:row>
      <xdr:rowOff>150022</xdr:rowOff>
    </xdr:from>
    <xdr:to>
      <xdr:col>23</xdr:col>
      <xdr:colOff>7143</xdr:colOff>
      <xdr:row>38</xdr:row>
      <xdr:rowOff>144069</xdr:rowOff>
    </xdr:to>
    <xdr:cxnSp macro="">
      <xdr:nvCxnSpPr>
        <xdr:cNvPr id="231" name="Straight Connector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CxnSpPr/>
      </xdr:nvCxnSpPr>
      <xdr:spPr>
        <a:xfrm flipH="1">
          <a:off x="3988593" y="6331747"/>
          <a:ext cx="600075" cy="298847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1190</xdr:colOff>
      <xdr:row>39</xdr:row>
      <xdr:rowOff>1194</xdr:rowOff>
    </xdr:from>
    <xdr:to>
      <xdr:col>23</xdr:col>
      <xdr:colOff>1190</xdr:colOff>
      <xdr:row>40</xdr:row>
      <xdr:rowOff>150023</xdr:rowOff>
    </xdr:to>
    <xdr:cxnSp macro="">
      <xdr:nvCxnSpPr>
        <xdr:cNvPr id="232" name="Straight Connector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CxnSpPr/>
      </xdr:nvCxnSpPr>
      <xdr:spPr>
        <a:xfrm flipH="1">
          <a:off x="3982640" y="6640119"/>
          <a:ext cx="600075" cy="301229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197644</xdr:colOff>
      <xdr:row>40</xdr:row>
      <xdr:rowOff>150022</xdr:rowOff>
    </xdr:from>
    <xdr:to>
      <xdr:col>22</xdr:col>
      <xdr:colOff>197643</xdr:colOff>
      <xdr:row>42</xdr:row>
      <xdr:rowOff>144069</xdr:rowOff>
    </xdr:to>
    <xdr:cxnSp macro="">
      <xdr:nvCxnSpPr>
        <xdr:cNvPr id="233" name="Straight Connector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CxnSpPr/>
      </xdr:nvCxnSpPr>
      <xdr:spPr>
        <a:xfrm flipH="1">
          <a:off x="3979069" y="6941347"/>
          <a:ext cx="600074" cy="298847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3571</xdr:colOff>
      <xdr:row>23</xdr:row>
      <xdr:rowOff>3573</xdr:rowOff>
    </xdr:from>
    <xdr:to>
      <xdr:col>27</xdr:col>
      <xdr:colOff>3571</xdr:colOff>
      <xdr:row>24</xdr:row>
      <xdr:rowOff>152402</xdr:rowOff>
    </xdr:to>
    <xdr:cxnSp macro="">
      <xdr:nvCxnSpPr>
        <xdr:cNvPr id="234" name="Straight Connector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CxnSpPr/>
      </xdr:nvCxnSpPr>
      <xdr:spPr>
        <a:xfrm flipH="1">
          <a:off x="4785121" y="4204098"/>
          <a:ext cx="600075" cy="301229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197644</xdr:colOff>
      <xdr:row>25</xdr:row>
      <xdr:rowOff>7146</xdr:rowOff>
    </xdr:from>
    <xdr:to>
      <xdr:col>26</xdr:col>
      <xdr:colOff>197643</xdr:colOff>
      <xdr:row>27</xdr:row>
      <xdr:rowOff>1193</xdr:rowOff>
    </xdr:to>
    <xdr:cxnSp macro="">
      <xdr:nvCxnSpPr>
        <xdr:cNvPr id="235" name="Straight Connector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CxnSpPr/>
      </xdr:nvCxnSpPr>
      <xdr:spPr>
        <a:xfrm flipH="1">
          <a:off x="4779169" y="4512471"/>
          <a:ext cx="600074" cy="298847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197644</xdr:colOff>
      <xdr:row>27</xdr:row>
      <xdr:rowOff>1193</xdr:rowOff>
    </xdr:from>
    <xdr:to>
      <xdr:col>26</xdr:col>
      <xdr:colOff>197643</xdr:colOff>
      <xdr:row>28</xdr:row>
      <xdr:rowOff>150022</xdr:rowOff>
    </xdr:to>
    <xdr:cxnSp macro="">
      <xdr:nvCxnSpPr>
        <xdr:cNvPr id="236" name="Straight Connector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CxnSpPr/>
      </xdr:nvCxnSpPr>
      <xdr:spPr>
        <a:xfrm flipH="1">
          <a:off x="4779169" y="4811318"/>
          <a:ext cx="600074" cy="301229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1190</xdr:colOff>
      <xdr:row>29</xdr:row>
      <xdr:rowOff>1194</xdr:rowOff>
    </xdr:from>
    <xdr:to>
      <xdr:col>27</xdr:col>
      <xdr:colOff>1190</xdr:colOff>
      <xdr:row>30</xdr:row>
      <xdr:rowOff>150022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CxnSpPr/>
      </xdr:nvCxnSpPr>
      <xdr:spPr>
        <a:xfrm flipH="1">
          <a:off x="4782740" y="5116119"/>
          <a:ext cx="600075" cy="30122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1190</xdr:colOff>
      <xdr:row>31</xdr:row>
      <xdr:rowOff>1193</xdr:rowOff>
    </xdr:from>
    <xdr:to>
      <xdr:col>27</xdr:col>
      <xdr:colOff>1190</xdr:colOff>
      <xdr:row>32</xdr:row>
      <xdr:rowOff>150022</xdr:rowOff>
    </xdr:to>
    <xdr:cxnSp macro="">
      <xdr:nvCxnSpPr>
        <xdr:cNvPr id="238" name="Straight Connector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CxnSpPr/>
      </xdr:nvCxnSpPr>
      <xdr:spPr>
        <a:xfrm flipH="1">
          <a:off x="4782740" y="5420918"/>
          <a:ext cx="600075" cy="301229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7143</xdr:colOff>
      <xdr:row>33</xdr:row>
      <xdr:rowOff>1194</xdr:rowOff>
    </xdr:from>
    <xdr:to>
      <xdr:col>27</xdr:col>
      <xdr:colOff>7143</xdr:colOff>
      <xdr:row>34</xdr:row>
      <xdr:rowOff>150022</xdr:rowOff>
    </xdr:to>
    <xdr:cxnSp macro="">
      <xdr:nvCxnSpPr>
        <xdr:cNvPr id="239" name="Straight Connector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CxnSpPr/>
      </xdr:nvCxnSpPr>
      <xdr:spPr>
        <a:xfrm flipH="1">
          <a:off x="4788693" y="5725719"/>
          <a:ext cx="600075" cy="30122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1190</xdr:colOff>
      <xdr:row>35</xdr:row>
      <xdr:rowOff>1193</xdr:rowOff>
    </xdr:from>
    <xdr:to>
      <xdr:col>27</xdr:col>
      <xdr:colOff>1190</xdr:colOff>
      <xdr:row>36</xdr:row>
      <xdr:rowOff>150022</xdr:rowOff>
    </xdr:to>
    <xdr:cxnSp macro="">
      <xdr:nvCxnSpPr>
        <xdr:cNvPr id="240" name="Straight Connector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CxnSpPr/>
      </xdr:nvCxnSpPr>
      <xdr:spPr>
        <a:xfrm flipH="1">
          <a:off x="4782740" y="6030518"/>
          <a:ext cx="600075" cy="301229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7143</xdr:colOff>
      <xdr:row>37</xdr:row>
      <xdr:rowOff>1194</xdr:rowOff>
    </xdr:from>
    <xdr:to>
      <xdr:col>27</xdr:col>
      <xdr:colOff>7143</xdr:colOff>
      <xdr:row>38</xdr:row>
      <xdr:rowOff>150022</xdr:rowOff>
    </xdr:to>
    <xdr:cxnSp macro="">
      <xdr:nvCxnSpPr>
        <xdr:cNvPr id="241" name="Straight Connector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CxnSpPr/>
      </xdr:nvCxnSpPr>
      <xdr:spPr>
        <a:xfrm flipH="1">
          <a:off x="4788693" y="6335319"/>
          <a:ext cx="600075" cy="30122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1190</xdr:colOff>
      <xdr:row>39</xdr:row>
      <xdr:rowOff>7147</xdr:rowOff>
    </xdr:from>
    <xdr:to>
      <xdr:col>27</xdr:col>
      <xdr:colOff>1190</xdr:colOff>
      <xdr:row>41</xdr:row>
      <xdr:rowOff>1195</xdr:rowOff>
    </xdr:to>
    <xdr:cxnSp macro="">
      <xdr:nvCxnSpPr>
        <xdr:cNvPr id="242" name="Straight Connector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CxnSpPr/>
      </xdr:nvCxnSpPr>
      <xdr:spPr>
        <a:xfrm flipH="1">
          <a:off x="4782740" y="6646072"/>
          <a:ext cx="600075" cy="29884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197644</xdr:colOff>
      <xdr:row>41</xdr:row>
      <xdr:rowOff>1194</xdr:rowOff>
    </xdr:from>
    <xdr:to>
      <xdr:col>26</xdr:col>
      <xdr:colOff>197643</xdr:colOff>
      <xdr:row>42</xdr:row>
      <xdr:rowOff>150022</xdr:rowOff>
    </xdr:to>
    <xdr:cxnSp macro="">
      <xdr:nvCxnSpPr>
        <xdr:cNvPr id="243" name="Straight Connector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CxnSpPr/>
      </xdr:nvCxnSpPr>
      <xdr:spPr>
        <a:xfrm flipH="1">
          <a:off x="4779169" y="6944919"/>
          <a:ext cx="600074" cy="30122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200025</xdr:colOff>
      <xdr:row>22</xdr:row>
      <xdr:rowOff>152401</xdr:rowOff>
    </xdr:from>
    <xdr:to>
      <xdr:col>31</xdr:col>
      <xdr:colOff>2197</xdr:colOff>
      <xdr:row>24</xdr:row>
      <xdr:rowOff>146449</xdr:rowOff>
    </xdr:to>
    <xdr:cxnSp macro="">
      <xdr:nvCxnSpPr>
        <xdr:cNvPr id="244" name="Straight Connector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CxnSpPr/>
      </xdr:nvCxnSpPr>
      <xdr:spPr>
        <a:xfrm flipH="1">
          <a:off x="5687890" y="4240824"/>
          <a:ext cx="688730" cy="301779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191691</xdr:colOff>
      <xdr:row>25</xdr:row>
      <xdr:rowOff>1193</xdr:rowOff>
    </xdr:from>
    <xdr:to>
      <xdr:col>30</xdr:col>
      <xdr:colOff>191690</xdr:colOff>
      <xdr:row>26</xdr:row>
      <xdr:rowOff>150021</xdr:rowOff>
    </xdr:to>
    <xdr:cxnSp macro="">
      <xdr:nvCxnSpPr>
        <xdr:cNvPr id="245" name="Straight Connector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CxnSpPr/>
      </xdr:nvCxnSpPr>
      <xdr:spPr>
        <a:xfrm flipH="1">
          <a:off x="5573316" y="4506518"/>
          <a:ext cx="600074" cy="30122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191691</xdr:colOff>
      <xdr:row>26</xdr:row>
      <xdr:rowOff>150021</xdr:rowOff>
    </xdr:from>
    <xdr:to>
      <xdr:col>30</xdr:col>
      <xdr:colOff>191690</xdr:colOff>
      <xdr:row>28</xdr:row>
      <xdr:rowOff>144069</xdr:rowOff>
    </xdr:to>
    <xdr:cxnSp macro="">
      <xdr:nvCxnSpPr>
        <xdr:cNvPr id="246" name="Straight Connector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CxnSpPr/>
      </xdr:nvCxnSpPr>
      <xdr:spPr>
        <a:xfrm flipH="1">
          <a:off x="5573316" y="4807746"/>
          <a:ext cx="600074" cy="29884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197644</xdr:colOff>
      <xdr:row>28</xdr:row>
      <xdr:rowOff>150022</xdr:rowOff>
    </xdr:from>
    <xdr:to>
      <xdr:col>30</xdr:col>
      <xdr:colOff>197643</xdr:colOff>
      <xdr:row>30</xdr:row>
      <xdr:rowOff>144069</xdr:rowOff>
    </xdr:to>
    <xdr:cxnSp macro="">
      <xdr:nvCxnSpPr>
        <xdr:cNvPr id="247" name="Straight Connector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CxnSpPr/>
      </xdr:nvCxnSpPr>
      <xdr:spPr>
        <a:xfrm flipH="1">
          <a:off x="5579269" y="5112547"/>
          <a:ext cx="600074" cy="298847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197644</xdr:colOff>
      <xdr:row>30</xdr:row>
      <xdr:rowOff>150021</xdr:rowOff>
    </xdr:from>
    <xdr:to>
      <xdr:col>30</xdr:col>
      <xdr:colOff>197643</xdr:colOff>
      <xdr:row>32</xdr:row>
      <xdr:rowOff>144069</xdr:rowOff>
    </xdr:to>
    <xdr:cxnSp macro="">
      <xdr:nvCxnSpPr>
        <xdr:cNvPr id="248" name="Straight Connector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CxnSpPr/>
      </xdr:nvCxnSpPr>
      <xdr:spPr>
        <a:xfrm flipH="1">
          <a:off x="5579269" y="5417346"/>
          <a:ext cx="600074" cy="29884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1190</xdr:colOff>
      <xdr:row>32</xdr:row>
      <xdr:rowOff>150022</xdr:rowOff>
    </xdr:from>
    <xdr:to>
      <xdr:col>31</xdr:col>
      <xdr:colOff>1190</xdr:colOff>
      <xdr:row>34</xdr:row>
      <xdr:rowOff>144069</xdr:rowOff>
    </xdr:to>
    <xdr:cxnSp macro="">
      <xdr:nvCxnSpPr>
        <xdr:cNvPr id="249" name="Straight Connector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CxnSpPr/>
      </xdr:nvCxnSpPr>
      <xdr:spPr>
        <a:xfrm flipH="1">
          <a:off x="5582840" y="5722147"/>
          <a:ext cx="600075" cy="298847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197644</xdr:colOff>
      <xdr:row>34</xdr:row>
      <xdr:rowOff>150021</xdr:rowOff>
    </xdr:from>
    <xdr:to>
      <xdr:col>30</xdr:col>
      <xdr:colOff>197643</xdr:colOff>
      <xdr:row>36</xdr:row>
      <xdr:rowOff>144069</xdr:rowOff>
    </xdr:to>
    <xdr:cxnSp macro="">
      <xdr:nvCxnSpPr>
        <xdr:cNvPr id="250" name="Straight Connector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CxnSpPr/>
      </xdr:nvCxnSpPr>
      <xdr:spPr>
        <a:xfrm flipH="1">
          <a:off x="5579269" y="6026946"/>
          <a:ext cx="600074" cy="29884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1190</xdr:colOff>
      <xdr:row>36</xdr:row>
      <xdr:rowOff>150022</xdr:rowOff>
    </xdr:from>
    <xdr:to>
      <xdr:col>31</xdr:col>
      <xdr:colOff>1190</xdr:colOff>
      <xdr:row>38</xdr:row>
      <xdr:rowOff>144069</xdr:rowOff>
    </xdr:to>
    <xdr:cxnSp macro="">
      <xdr:nvCxnSpPr>
        <xdr:cNvPr id="251" name="Straight Connector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CxnSpPr/>
      </xdr:nvCxnSpPr>
      <xdr:spPr>
        <a:xfrm flipH="1">
          <a:off x="5582840" y="6331747"/>
          <a:ext cx="600075" cy="298847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197644</xdr:colOff>
      <xdr:row>39</xdr:row>
      <xdr:rowOff>1194</xdr:rowOff>
    </xdr:from>
    <xdr:to>
      <xdr:col>30</xdr:col>
      <xdr:colOff>197643</xdr:colOff>
      <xdr:row>40</xdr:row>
      <xdr:rowOff>150023</xdr:rowOff>
    </xdr:to>
    <xdr:cxnSp macro="">
      <xdr:nvCxnSpPr>
        <xdr:cNvPr id="252" name="Straight Connector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CxnSpPr/>
      </xdr:nvCxnSpPr>
      <xdr:spPr>
        <a:xfrm flipH="1">
          <a:off x="5579269" y="6640119"/>
          <a:ext cx="600074" cy="301229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191691</xdr:colOff>
      <xdr:row>40</xdr:row>
      <xdr:rowOff>150022</xdr:rowOff>
    </xdr:from>
    <xdr:to>
      <xdr:col>30</xdr:col>
      <xdr:colOff>191690</xdr:colOff>
      <xdr:row>42</xdr:row>
      <xdr:rowOff>144069</xdr:rowOff>
    </xdr:to>
    <xdr:cxnSp macro="">
      <xdr:nvCxnSpPr>
        <xdr:cNvPr id="253" name="Straight Connector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CxnSpPr/>
      </xdr:nvCxnSpPr>
      <xdr:spPr>
        <a:xfrm flipH="1">
          <a:off x="5573316" y="6941347"/>
          <a:ext cx="600074" cy="298847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3571</xdr:colOff>
      <xdr:row>23</xdr:row>
      <xdr:rowOff>3573</xdr:rowOff>
    </xdr:from>
    <xdr:to>
      <xdr:col>35</xdr:col>
      <xdr:colOff>3571</xdr:colOff>
      <xdr:row>24</xdr:row>
      <xdr:rowOff>152402</xdr:rowOff>
    </xdr:to>
    <xdr:cxnSp macro="">
      <xdr:nvCxnSpPr>
        <xdr:cNvPr id="254" name="Straight Connector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CxnSpPr/>
      </xdr:nvCxnSpPr>
      <xdr:spPr>
        <a:xfrm flipH="1">
          <a:off x="6385321" y="4204098"/>
          <a:ext cx="600075" cy="301229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197644</xdr:colOff>
      <xdr:row>25</xdr:row>
      <xdr:rowOff>7146</xdr:rowOff>
    </xdr:from>
    <xdr:to>
      <xdr:col>34</xdr:col>
      <xdr:colOff>197643</xdr:colOff>
      <xdr:row>27</xdr:row>
      <xdr:rowOff>1193</xdr:rowOff>
    </xdr:to>
    <xdr:cxnSp macro="">
      <xdr:nvCxnSpPr>
        <xdr:cNvPr id="255" name="Straight Connector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CxnSpPr/>
      </xdr:nvCxnSpPr>
      <xdr:spPr>
        <a:xfrm flipH="1">
          <a:off x="6379369" y="4512471"/>
          <a:ext cx="600074" cy="298847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197644</xdr:colOff>
      <xdr:row>27</xdr:row>
      <xdr:rowOff>1193</xdr:rowOff>
    </xdr:from>
    <xdr:to>
      <xdr:col>34</xdr:col>
      <xdr:colOff>197643</xdr:colOff>
      <xdr:row>28</xdr:row>
      <xdr:rowOff>150022</xdr:rowOff>
    </xdr:to>
    <xdr:cxnSp macro="">
      <xdr:nvCxnSpPr>
        <xdr:cNvPr id="256" name="Straight Connector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CxnSpPr/>
      </xdr:nvCxnSpPr>
      <xdr:spPr>
        <a:xfrm flipH="1">
          <a:off x="6379369" y="4811318"/>
          <a:ext cx="600074" cy="301229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1190</xdr:colOff>
      <xdr:row>29</xdr:row>
      <xdr:rowOff>1194</xdr:rowOff>
    </xdr:from>
    <xdr:to>
      <xdr:col>35</xdr:col>
      <xdr:colOff>1190</xdr:colOff>
      <xdr:row>30</xdr:row>
      <xdr:rowOff>150022</xdr:rowOff>
    </xdr:to>
    <xdr:cxnSp macro="">
      <xdr:nvCxnSpPr>
        <xdr:cNvPr id="257" name="Straight Connector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CxnSpPr/>
      </xdr:nvCxnSpPr>
      <xdr:spPr>
        <a:xfrm flipH="1">
          <a:off x="6382940" y="5116119"/>
          <a:ext cx="600075" cy="30122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1190</xdr:colOff>
      <xdr:row>31</xdr:row>
      <xdr:rowOff>1193</xdr:rowOff>
    </xdr:from>
    <xdr:to>
      <xdr:col>35</xdr:col>
      <xdr:colOff>1190</xdr:colOff>
      <xdr:row>32</xdr:row>
      <xdr:rowOff>150022</xdr:rowOff>
    </xdr:to>
    <xdr:cxnSp macro="">
      <xdr:nvCxnSpPr>
        <xdr:cNvPr id="258" name="Straight Connector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CxnSpPr/>
      </xdr:nvCxnSpPr>
      <xdr:spPr>
        <a:xfrm flipH="1">
          <a:off x="6382940" y="5420918"/>
          <a:ext cx="600075" cy="301229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7143</xdr:colOff>
      <xdr:row>33</xdr:row>
      <xdr:rowOff>1194</xdr:rowOff>
    </xdr:from>
    <xdr:to>
      <xdr:col>35</xdr:col>
      <xdr:colOff>7143</xdr:colOff>
      <xdr:row>34</xdr:row>
      <xdr:rowOff>150022</xdr:rowOff>
    </xdr:to>
    <xdr:cxnSp macro="">
      <xdr:nvCxnSpPr>
        <xdr:cNvPr id="259" name="Straight Connector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CxnSpPr/>
      </xdr:nvCxnSpPr>
      <xdr:spPr>
        <a:xfrm flipH="1">
          <a:off x="6388893" y="5725719"/>
          <a:ext cx="600075" cy="30122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1190</xdr:colOff>
      <xdr:row>35</xdr:row>
      <xdr:rowOff>1193</xdr:rowOff>
    </xdr:from>
    <xdr:to>
      <xdr:col>35</xdr:col>
      <xdr:colOff>1190</xdr:colOff>
      <xdr:row>36</xdr:row>
      <xdr:rowOff>150022</xdr:rowOff>
    </xdr:to>
    <xdr:cxnSp macro="">
      <xdr:nvCxnSpPr>
        <xdr:cNvPr id="260" name="Straight Connector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CxnSpPr/>
      </xdr:nvCxnSpPr>
      <xdr:spPr>
        <a:xfrm flipH="1">
          <a:off x="6382940" y="6030518"/>
          <a:ext cx="600075" cy="301229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7143</xdr:colOff>
      <xdr:row>37</xdr:row>
      <xdr:rowOff>1194</xdr:rowOff>
    </xdr:from>
    <xdr:to>
      <xdr:col>35</xdr:col>
      <xdr:colOff>7143</xdr:colOff>
      <xdr:row>38</xdr:row>
      <xdr:rowOff>150022</xdr:rowOff>
    </xdr:to>
    <xdr:cxnSp macro="">
      <xdr:nvCxnSpPr>
        <xdr:cNvPr id="261" name="Straight Connector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CxnSpPr/>
      </xdr:nvCxnSpPr>
      <xdr:spPr>
        <a:xfrm flipH="1">
          <a:off x="6388893" y="6335319"/>
          <a:ext cx="600075" cy="30122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1190</xdr:colOff>
      <xdr:row>39</xdr:row>
      <xdr:rowOff>7147</xdr:rowOff>
    </xdr:from>
    <xdr:to>
      <xdr:col>35</xdr:col>
      <xdr:colOff>1190</xdr:colOff>
      <xdr:row>41</xdr:row>
      <xdr:rowOff>1195</xdr:rowOff>
    </xdr:to>
    <xdr:cxnSp macro="">
      <xdr:nvCxnSpPr>
        <xdr:cNvPr id="262" name="Straight Connector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CxnSpPr/>
      </xdr:nvCxnSpPr>
      <xdr:spPr>
        <a:xfrm flipH="1">
          <a:off x="6345668" y="6608386"/>
          <a:ext cx="596348" cy="292222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197644</xdr:colOff>
      <xdr:row>41</xdr:row>
      <xdr:rowOff>1194</xdr:rowOff>
    </xdr:from>
    <xdr:to>
      <xdr:col>34</xdr:col>
      <xdr:colOff>197643</xdr:colOff>
      <xdr:row>42</xdr:row>
      <xdr:rowOff>150022</xdr:rowOff>
    </xdr:to>
    <xdr:cxnSp macro="">
      <xdr:nvCxnSpPr>
        <xdr:cNvPr id="263" name="Straight Connector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CxnSpPr/>
      </xdr:nvCxnSpPr>
      <xdr:spPr>
        <a:xfrm flipH="1">
          <a:off x="6379369" y="6944919"/>
          <a:ext cx="600074" cy="301228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512884</xdr:colOff>
      <xdr:row>15</xdr:row>
      <xdr:rowOff>168519</xdr:rowOff>
    </xdr:from>
    <xdr:to>
      <xdr:col>39</xdr:col>
      <xdr:colOff>146539</xdr:colOff>
      <xdr:row>19</xdr:row>
      <xdr:rowOff>65942</xdr:rowOff>
    </xdr:to>
    <xdr:sp macro="" textlink="">
      <xdr:nvSpPr>
        <xdr:cNvPr id="264" name="Rectangle 263">
          <a:extLst>
            <a:ext uri="{FF2B5EF4-FFF2-40B4-BE49-F238E27FC236}">
              <a16:creationId xmlns:a16="http://schemas.microsoft.com/office/drawing/2014/main" id="{7BA82F67-3151-4FA7-B784-B6C66DF7588E}"/>
            </a:ext>
          </a:extLst>
        </xdr:cNvPr>
        <xdr:cNvSpPr/>
      </xdr:nvSpPr>
      <xdr:spPr>
        <a:xfrm>
          <a:off x="7480788" y="3121269"/>
          <a:ext cx="1487366" cy="65942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MC </a:t>
          </a:r>
          <a:r>
            <a:rPr lang="en-UM" sz="1100">
              <a:solidFill>
                <a:sysClr val="windowText" lastClr="000000"/>
              </a:solidFill>
            </a:rPr>
            <a:t>will</a:t>
          </a:r>
          <a:r>
            <a:rPr lang="en-UM" sz="1100" baseline="0">
              <a:solidFill>
                <a:sysClr val="windowText" lastClr="000000"/>
              </a:solidFill>
            </a:rPr>
            <a:t> write data in these cells.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56030</xdr:colOff>
      <xdr:row>0</xdr:row>
      <xdr:rowOff>56031</xdr:rowOff>
    </xdr:from>
    <xdr:to>
      <xdr:col>4</xdr:col>
      <xdr:colOff>190500</xdr:colOff>
      <xdr:row>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30" y="56031"/>
          <a:ext cx="1277085" cy="493057"/>
        </a:xfrm>
        <a:prstGeom prst="rect">
          <a:avLst/>
        </a:prstGeom>
      </xdr:spPr>
    </xdr:pic>
    <xdr:clientData/>
  </xdr:twoCellAnchor>
  <xdr:twoCellAnchor>
    <xdr:from>
      <xdr:col>4</xdr:col>
      <xdr:colOff>145676</xdr:colOff>
      <xdr:row>7</xdr:row>
      <xdr:rowOff>168088</xdr:rowOff>
    </xdr:from>
    <xdr:to>
      <xdr:col>6</xdr:col>
      <xdr:colOff>179295</xdr:colOff>
      <xdr:row>7</xdr:row>
      <xdr:rowOff>168088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1288676" y="2377888"/>
          <a:ext cx="605119" cy="0"/>
        </a:xfrm>
        <a:prstGeom prst="line">
          <a:avLst/>
        </a:prstGeom>
        <a:ln w="57150">
          <a:solidFill>
            <a:srgbClr val="3333CC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149001</xdr:colOff>
      <xdr:row>7</xdr:row>
      <xdr:rowOff>67236</xdr:rowOff>
    </xdr:from>
    <xdr:to>
      <xdr:col>15</xdr:col>
      <xdr:colOff>131584</xdr:colOff>
      <xdr:row>7</xdr:row>
      <xdr:rowOff>247236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863751" y="2277036"/>
          <a:ext cx="554083" cy="18000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232726</xdr:colOff>
      <xdr:row>8</xdr:row>
      <xdr:rowOff>168088</xdr:rowOff>
    </xdr:from>
    <xdr:to>
      <xdr:col>6</xdr:col>
      <xdr:colOff>93388</xdr:colOff>
      <xdr:row>8</xdr:row>
      <xdr:rowOff>168088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375726" y="2692213"/>
          <a:ext cx="432162" cy="0"/>
        </a:xfrm>
        <a:prstGeom prst="line">
          <a:avLst/>
        </a:prstGeom>
        <a:ln w="28575">
          <a:solidFill>
            <a:srgbClr val="FF00FF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75467</xdr:colOff>
      <xdr:row>8</xdr:row>
      <xdr:rowOff>94471</xdr:rowOff>
    </xdr:from>
    <xdr:to>
      <xdr:col>5</xdr:col>
      <xdr:colOff>229247</xdr:colOff>
      <xdr:row>8</xdr:row>
      <xdr:rowOff>247138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504217" y="2618596"/>
          <a:ext cx="153780" cy="152667"/>
        </a:xfrm>
        <a:prstGeom prst="ellipse">
          <a:avLst/>
        </a:prstGeom>
        <a:solidFill>
          <a:srgbClr val="FF00FF"/>
        </a:solidFill>
        <a:ln w="12700"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232734</xdr:colOff>
      <xdr:row>8</xdr:row>
      <xdr:rowOff>168088</xdr:rowOff>
    </xdr:from>
    <xdr:to>
      <xdr:col>13</xdr:col>
      <xdr:colOff>93396</xdr:colOff>
      <xdr:row>8</xdr:row>
      <xdr:rowOff>168088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3375984" y="2692213"/>
          <a:ext cx="432162" cy="0"/>
        </a:xfrm>
        <a:prstGeom prst="line">
          <a:avLst/>
        </a:prstGeom>
        <a:ln w="28575">
          <a:solidFill>
            <a:schemeClr val="accent2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75475</xdr:colOff>
      <xdr:row>8</xdr:row>
      <xdr:rowOff>94471</xdr:rowOff>
    </xdr:from>
    <xdr:to>
      <xdr:col>12</xdr:col>
      <xdr:colOff>229255</xdr:colOff>
      <xdr:row>8</xdr:row>
      <xdr:rowOff>247138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3504475" y="2618596"/>
          <a:ext cx="153780" cy="152667"/>
        </a:xfrm>
        <a:prstGeom prst="ellipse">
          <a:avLst/>
        </a:prstGeom>
        <a:solidFill>
          <a:schemeClr val="accent2"/>
        </a:solidFill>
        <a:ln w="127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232727</xdr:colOff>
      <xdr:row>8</xdr:row>
      <xdr:rowOff>168088</xdr:rowOff>
    </xdr:from>
    <xdr:to>
      <xdr:col>20</xdr:col>
      <xdr:colOff>93389</xdr:colOff>
      <xdr:row>8</xdr:row>
      <xdr:rowOff>168088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5376227" y="2692213"/>
          <a:ext cx="432162" cy="0"/>
        </a:xfrm>
        <a:prstGeom prst="line">
          <a:avLst/>
        </a:prstGeom>
        <a:ln w="28575">
          <a:solidFill>
            <a:srgbClr val="0099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75468</xdr:colOff>
      <xdr:row>8</xdr:row>
      <xdr:rowOff>94471</xdr:rowOff>
    </xdr:from>
    <xdr:to>
      <xdr:col>19</xdr:col>
      <xdr:colOff>229248</xdr:colOff>
      <xdr:row>8</xdr:row>
      <xdr:rowOff>247138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5504718" y="2618596"/>
          <a:ext cx="153780" cy="152667"/>
        </a:xfrm>
        <a:prstGeom prst="ellipse">
          <a:avLst/>
        </a:prstGeom>
        <a:solidFill>
          <a:srgbClr val="009900"/>
        </a:solidFill>
        <a:ln w="12700">
          <a:solidFill>
            <a:srgbClr val="0099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221521</xdr:colOff>
      <xdr:row>8</xdr:row>
      <xdr:rowOff>168088</xdr:rowOff>
    </xdr:from>
    <xdr:to>
      <xdr:col>27</xdr:col>
      <xdr:colOff>82184</xdr:colOff>
      <xdr:row>8</xdr:row>
      <xdr:rowOff>168088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7365271" y="2692213"/>
          <a:ext cx="432163" cy="0"/>
        </a:xfrm>
        <a:prstGeom prst="line">
          <a:avLst/>
        </a:prstGeom>
        <a:ln w="28575">
          <a:solidFill>
            <a:srgbClr val="9933FF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75469</xdr:colOff>
      <xdr:row>8</xdr:row>
      <xdr:rowOff>94471</xdr:rowOff>
    </xdr:from>
    <xdr:to>
      <xdr:col>26</xdr:col>
      <xdr:colOff>229249</xdr:colOff>
      <xdr:row>8</xdr:row>
      <xdr:rowOff>247138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7504969" y="2618596"/>
          <a:ext cx="153780" cy="152667"/>
        </a:xfrm>
        <a:prstGeom prst="ellipse">
          <a:avLst/>
        </a:prstGeom>
        <a:solidFill>
          <a:srgbClr val="9933FF"/>
        </a:solidFill>
        <a:ln w="12700">
          <a:solidFill>
            <a:srgbClr val="99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221523</xdr:colOff>
      <xdr:row>8</xdr:row>
      <xdr:rowOff>168088</xdr:rowOff>
    </xdr:from>
    <xdr:to>
      <xdr:col>34</xdr:col>
      <xdr:colOff>82185</xdr:colOff>
      <xdr:row>8</xdr:row>
      <xdr:rowOff>168088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9365523" y="2692213"/>
          <a:ext cx="432162" cy="0"/>
        </a:xfrm>
        <a:prstGeom prst="line">
          <a:avLst/>
        </a:prstGeom>
        <a:ln w="28575">
          <a:solidFill>
            <a:srgbClr val="00CCFF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64264</xdr:colOff>
      <xdr:row>8</xdr:row>
      <xdr:rowOff>94471</xdr:rowOff>
    </xdr:from>
    <xdr:to>
      <xdr:col>33</xdr:col>
      <xdr:colOff>218044</xdr:colOff>
      <xdr:row>8</xdr:row>
      <xdr:rowOff>247138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9494014" y="2618596"/>
          <a:ext cx="153780" cy="152667"/>
        </a:xfrm>
        <a:prstGeom prst="ellipse">
          <a:avLst/>
        </a:prstGeom>
        <a:solidFill>
          <a:srgbClr val="00CCFF"/>
        </a:solidFill>
        <a:ln w="12700">
          <a:solidFill>
            <a:srgbClr val="00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221520</xdr:colOff>
      <xdr:row>8</xdr:row>
      <xdr:rowOff>168088</xdr:rowOff>
    </xdr:from>
    <xdr:to>
      <xdr:col>41</xdr:col>
      <xdr:colOff>82182</xdr:colOff>
      <xdr:row>8</xdr:row>
      <xdr:rowOff>168088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11365770" y="2692213"/>
          <a:ext cx="432162" cy="0"/>
        </a:xfrm>
        <a:prstGeom prst="line">
          <a:avLst/>
        </a:prstGeom>
        <a:ln w="28575">
          <a:solidFill>
            <a:srgbClr val="996633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64261</xdr:colOff>
      <xdr:row>8</xdr:row>
      <xdr:rowOff>94471</xdr:rowOff>
    </xdr:from>
    <xdr:to>
      <xdr:col>40</xdr:col>
      <xdr:colOff>218041</xdr:colOff>
      <xdr:row>8</xdr:row>
      <xdr:rowOff>247138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1494261" y="2618596"/>
          <a:ext cx="153780" cy="152667"/>
        </a:xfrm>
        <a:prstGeom prst="ellipse">
          <a:avLst/>
        </a:prstGeom>
        <a:solidFill>
          <a:srgbClr val="996633"/>
        </a:solidFill>
        <a:ln w="12700">
          <a:solidFill>
            <a:srgbClr val="9966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217713</xdr:colOff>
      <xdr:row>9</xdr:row>
      <xdr:rowOff>176893</xdr:rowOff>
    </xdr:from>
    <xdr:to>
      <xdr:col>48</xdr:col>
      <xdr:colOff>40820</xdr:colOff>
      <xdr:row>40</xdr:row>
      <xdr:rowOff>258535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V79"/>
  <sheetViews>
    <sheetView showGridLines="0" tabSelected="1" zoomScale="130" zoomScaleNormal="130" zoomScaleSheetLayoutView="130" workbookViewId="0">
      <selection activeCell="A11" sqref="A11:L12"/>
    </sheetView>
  </sheetViews>
  <sheetFormatPr defaultRowHeight="14.25"/>
  <cols>
    <col min="1" max="4" width="3" style="2" customWidth="1"/>
    <col min="5" max="8" width="2.28515625" style="3" customWidth="1"/>
    <col min="9" max="11" width="3" style="3" customWidth="1"/>
    <col min="12" max="12" width="3.28515625" style="3" customWidth="1"/>
    <col min="13" max="36" width="3" style="2" customWidth="1"/>
    <col min="37" max="38" width="9.140625" style="2" customWidth="1"/>
    <col min="39" max="39" width="9.5703125" style="2" customWidth="1"/>
    <col min="40" max="42" width="9.140625" style="2" customWidth="1"/>
    <col min="43" max="16384" width="9.140625" style="2"/>
  </cols>
  <sheetData>
    <row r="1" spans="1:36" ht="18.75">
      <c r="A1" s="1" t="s">
        <v>0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36" ht="17.25" customHeight="1">
      <c r="A2" s="92" t="s">
        <v>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</row>
    <row r="3" spans="1:36" ht="16.5" customHeight="1">
      <c r="A3" s="93" t="s">
        <v>2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5"/>
      <c r="M3" s="96" t="s">
        <v>3</v>
      </c>
      <c r="N3" s="96"/>
      <c r="O3" s="96"/>
      <c r="P3" s="96"/>
      <c r="Q3" s="96"/>
      <c r="R3" s="96"/>
      <c r="S3" s="96"/>
      <c r="T3" s="97"/>
      <c r="U3" s="98" t="s">
        <v>4</v>
      </c>
      <c r="V3" s="99"/>
      <c r="W3" s="99"/>
      <c r="X3" s="99"/>
      <c r="Y3" s="99"/>
      <c r="Z3" s="99"/>
      <c r="AA3" s="99"/>
      <c r="AB3" s="100"/>
      <c r="AC3" s="101" t="s">
        <v>5</v>
      </c>
      <c r="AD3" s="101"/>
      <c r="AE3" s="101"/>
      <c r="AF3" s="101"/>
      <c r="AG3" s="101"/>
      <c r="AH3" s="101"/>
      <c r="AI3" s="101"/>
      <c r="AJ3" s="102"/>
    </row>
    <row r="4" spans="1:36" ht="12.75" customHeight="1">
      <c r="A4" s="103" t="s">
        <v>6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  <c r="M4" s="106"/>
      <c r="N4" s="106"/>
      <c r="O4" s="106"/>
      <c r="P4" s="106"/>
      <c r="Q4" s="106"/>
      <c r="R4" s="106"/>
      <c r="S4" s="106"/>
      <c r="T4" s="107"/>
      <c r="U4" s="4"/>
      <c r="V4" s="4"/>
      <c r="W4" s="4"/>
      <c r="X4" s="4"/>
      <c r="Y4" s="4"/>
      <c r="Z4" s="4"/>
      <c r="AA4" s="4"/>
      <c r="AB4" s="4"/>
      <c r="AC4" s="108">
        <v>0.9</v>
      </c>
      <c r="AD4" s="109"/>
      <c r="AE4" s="109"/>
      <c r="AF4" s="109"/>
      <c r="AG4" s="108">
        <v>1</v>
      </c>
      <c r="AH4" s="109"/>
      <c r="AI4" s="109"/>
      <c r="AJ4" s="110"/>
    </row>
    <row r="5" spans="1:36" ht="21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  <c r="M5" s="111" t="s">
        <v>7</v>
      </c>
      <c r="N5" s="111"/>
      <c r="O5" s="111"/>
      <c r="P5" s="111"/>
      <c r="Q5" s="111"/>
      <c r="R5" s="112">
        <v>2000</v>
      </c>
      <c r="S5" s="113"/>
      <c r="T5" s="5" t="s">
        <v>8</v>
      </c>
      <c r="U5" s="4"/>
      <c r="V5" s="114" t="s">
        <v>9</v>
      </c>
      <c r="W5" s="114"/>
      <c r="X5" s="114"/>
      <c r="Y5" s="114"/>
      <c r="Z5" s="114"/>
      <c r="AA5" s="114"/>
      <c r="AB5" s="114"/>
      <c r="AC5" s="6"/>
      <c r="AD5" s="7"/>
      <c r="AE5" s="115">
        <f>(5400/Y14)*0.9</f>
        <v>307.59493670886076</v>
      </c>
      <c r="AF5" s="116"/>
      <c r="AG5" s="8"/>
      <c r="AH5" s="7"/>
      <c r="AI5" s="115">
        <f>5400/Y14</f>
        <v>341.77215189873414</v>
      </c>
      <c r="AJ5" s="119"/>
    </row>
    <row r="6" spans="1:36" ht="12.75" customHeight="1">
      <c r="A6" s="103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5"/>
      <c r="M6" s="121" t="s">
        <v>10</v>
      </c>
      <c r="N6" s="121"/>
      <c r="O6" s="121"/>
      <c r="P6" s="90">
        <v>21</v>
      </c>
      <c r="Q6" s="9" t="s">
        <v>11</v>
      </c>
      <c r="R6" s="10" t="s">
        <v>12</v>
      </c>
      <c r="S6" s="91">
        <v>2</v>
      </c>
      <c r="T6" s="11" t="s">
        <v>13</v>
      </c>
      <c r="U6" s="4"/>
      <c r="V6" s="121" t="s">
        <v>14</v>
      </c>
      <c r="W6" s="121"/>
      <c r="X6" s="121"/>
      <c r="Y6" s="121"/>
      <c r="Z6" s="121"/>
      <c r="AA6" s="122">
        <f>O8</f>
        <v>47.61904761904762</v>
      </c>
      <c r="AB6" s="123"/>
      <c r="AC6" s="12"/>
      <c r="AD6" s="13"/>
      <c r="AE6" s="117"/>
      <c r="AF6" s="118"/>
      <c r="AG6" s="12"/>
      <c r="AH6" s="13"/>
      <c r="AI6" s="117"/>
      <c r="AJ6" s="120"/>
    </row>
    <row r="7" spans="1:36" ht="15.75" customHeight="1">
      <c r="A7" s="131" t="s">
        <v>15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3"/>
      <c r="M7" s="14"/>
      <c r="N7" s="14"/>
      <c r="O7" s="15"/>
      <c r="P7" s="15"/>
      <c r="Q7" s="15"/>
      <c r="R7" s="15"/>
      <c r="S7" s="15"/>
      <c r="T7" s="16"/>
      <c r="U7" s="4"/>
      <c r="V7" s="136">
        <f>26640/AA6</f>
        <v>559.43999999999994</v>
      </c>
      <c r="W7" s="136"/>
      <c r="X7" s="136"/>
      <c r="Y7" s="136"/>
      <c r="Z7" s="137" t="s">
        <v>16</v>
      </c>
      <c r="AA7" s="137"/>
      <c r="AB7" s="137"/>
      <c r="AC7" s="17"/>
      <c r="AD7" s="4"/>
      <c r="AE7" s="115">
        <f>(4800/Y14)*0.9</f>
        <v>273.41772151898732</v>
      </c>
      <c r="AF7" s="116"/>
      <c r="AG7" s="18"/>
      <c r="AH7" s="7"/>
      <c r="AI7" s="115">
        <f>4800/Y14</f>
        <v>303.79746835443035</v>
      </c>
      <c r="AJ7" s="119"/>
    </row>
    <row r="8" spans="1:36" ht="14.25" customHeight="1">
      <c r="A8" s="124" t="s">
        <v>17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6"/>
      <c r="M8" s="14"/>
      <c r="N8" s="14"/>
      <c r="O8" s="127">
        <f>R5/(P6*S6)</f>
        <v>47.61904761904762</v>
      </c>
      <c r="P8" s="128"/>
      <c r="Q8" s="128"/>
      <c r="R8" s="129" t="s">
        <v>18</v>
      </c>
      <c r="S8" s="130"/>
      <c r="T8" s="16"/>
      <c r="U8" s="4"/>
      <c r="V8" s="4"/>
      <c r="W8" s="4"/>
      <c r="X8" s="4"/>
      <c r="Y8" s="4"/>
      <c r="Z8" s="4"/>
      <c r="AA8" s="4"/>
      <c r="AB8" s="19"/>
      <c r="AC8" s="4"/>
      <c r="AD8" s="4"/>
      <c r="AE8" s="117"/>
      <c r="AF8" s="118"/>
      <c r="AG8" s="20"/>
      <c r="AH8" s="4"/>
      <c r="AI8" s="117"/>
      <c r="AJ8" s="120"/>
    </row>
    <row r="9" spans="1:36" ht="14.25" customHeight="1">
      <c r="A9" s="124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6"/>
      <c r="M9" s="7"/>
      <c r="N9" s="7"/>
      <c r="O9" s="7"/>
      <c r="P9" s="7"/>
      <c r="Q9" s="7"/>
      <c r="R9" s="7"/>
      <c r="S9" s="7"/>
      <c r="T9" s="21"/>
      <c r="U9" s="4"/>
      <c r="V9" s="22"/>
      <c r="W9" s="22"/>
      <c r="X9" s="22"/>
      <c r="Y9" s="22"/>
      <c r="Z9" s="22"/>
      <c r="AA9" s="22"/>
      <c r="AB9" s="22"/>
      <c r="AC9" s="18"/>
      <c r="AD9" s="7"/>
      <c r="AE9" s="115">
        <f>(4200/Y14)*0.9</f>
        <v>239.24050632911391</v>
      </c>
      <c r="AF9" s="116"/>
      <c r="AG9" s="18"/>
      <c r="AH9" s="7"/>
      <c r="AI9" s="115">
        <f>4200/Y14</f>
        <v>265.82278481012656</v>
      </c>
      <c r="AJ9" s="119"/>
    </row>
    <row r="10" spans="1:36" ht="14.25" customHeight="1">
      <c r="A10" s="131" t="s">
        <v>19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3"/>
      <c r="M10" s="111" t="s">
        <v>20</v>
      </c>
      <c r="N10" s="111"/>
      <c r="O10" s="111"/>
      <c r="P10" s="111"/>
      <c r="Q10" s="111"/>
      <c r="R10" s="111"/>
      <c r="S10" s="111"/>
      <c r="T10" s="134"/>
      <c r="U10" s="4"/>
      <c r="V10" s="4"/>
      <c r="W10" s="4"/>
      <c r="X10" s="4"/>
      <c r="Y10" s="4"/>
      <c r="Z10" s="4"/>
      <c r="AA10" s="4"/>
      <c r="AB10" s="4"/>
      <c r="AC10" s="12"/>
      <c r="AD10" s="13"/>
      <c r="AE10" s="117"/>
      <c r="AF10" s="118"/>
      <c r="AG10" s="12"/>
      <c r="AH10" s="13"/>
      <c r="AI10" s="117"/>
      <c r="AJ10" s="120"/>
    </row>
    <row r="11" spans="1:36" ht="14.25" customHeight="1">
      <c r="A11" s="124" t="s">
        <v>21</v>
      </c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6"/>
      <c r="M11" s="4"/>
      <c r="N11" s="4"/>
      <c r="O11" s="4"/>
      <c r="P11" s="4"/>
      <c r="Q11" s="4"/>
      <c r="R11" s="4"/>
      <c r="S11" s="4"/>
      <c r="T11" s="19"/>
      <c r="U11" s="4"/>
      <c r="V11" s="4"/>
      <c r="W11" s="4"/>
      <c r="X11" s="4"/>
      <c r="Y11" s="4"/>
      <c r="Z11" s="4"/>
      <c r="AA11" s="4"/>
      <c r="AB11" s="4"/>
      <c r="AC11" s="8"/>
      <c r="AD11" s="7"/>
      <c r="AE11" s="115">
        <f>(3900/Y14)*0.9</f>
        <v>222.15189873417719</v>
      </c>
      <c r="AF11" s="116"/>
      <c r="AG11" s="8"/>
      <c r="AH11" s="7"/>
      <c r="AI11" s="115">
        <f>3900/Y14</f>
        <v>246.83544303797467</v>
      </c>
      <c r="AJ11" s="119"/>
    </row>
    <row r="12" spans="1:36" ht="16.5" customHeight="1">
      <c r="A12" s="124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6"/>
      <c r="M12" s="4"/>
      <c r="N12" s="114" t="s">
        <v>22</v>
      </c>
      <c r="O12" s="114"/>
      <c r="P12" s="114"/>
      <c r="Q12" s="114"/>
      <c r="R12" s="114"/>
      <c r="S12" s="114"/>
      <c r="T12" s="135"/>
      <c r="U12" s="12"/>
      <c r="V12" s="13"/>
      <c r="W12" s="13"/>
      <c r="X12" s="13"/>
      <c r="Y12" s="13"/>
      <c r="Z12" s="13"/>
      <c r="AA12" s="13"/>
      <c r="AB12" s="23"/>
      <c r="AC12" s="4"/>
      <c r="AD12" s="4"/>
      <c r="AE12" s="117"/>
      <c r="AF12" s="118"/>
      <c r="AG12" s="12"/>
      <c r="AH12" s="13"/>
      <c r="AI12" s="117"/>
      <c r="AJ12" s="120"/>
    </row>
    <row r="13" spans="1:36" ht="14.25" customHeight="1">
      <c r="A13" s="131" t="s">
        <v>23</v>
      </c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3"/>
      <c r="M13" s="4"/>
      <c r="N13" s="114" t="s">
        <v>24</v>
      </c>
      <c r="O13" s="114"/>
      <c r="P13" s="114"/>
      <c r="Q13" s="114"/>
      <c r="R13" s="114"/>
      <c r="S13" s="114"/>
      <c r="T13" s="135"/>
      <c r="U13" s="111" t="s">
        <v>25</v>
      </c>
      <c r="V13" s="111"/>
      <c r="W13" s="111"/>
      <c r="X13" s="111"/>
      <c r="Y13" s="111"/>
      <c r="Z13" s="111"/>
      <c r="AA13" s="111"/>
      <c r="AB13" s="4"/>
      <c r="AC13" s="8"/>
      <c r="AD13" s="7"/>
      <c r="AE13" s="115">
        <f>(3600/Y14)*0.9</f>
        <v>205.0632911392405</v>
      </c>
      <c r="AF13" s="116"/>
      <c r="AG13" s="8"/>
      <c r="AH13" s="7"/>
      <c r="AI13" s="115">
        <f>3600/Y14</f>
        <v>227.84810126582278</v>
      </c>
      <c r="AJ13" s="119"/>
    </row>
    <row r="14" spans="1:36" ht="14.25" customHeight="1">
      <c r="A14" s="138" t="s">
        <v>26</v>
      </c>
      <c r="B14" s="139"/>
      <c r="C14" s="139"/>
      <c r="D14" s="139"/>
      <c r="E14" s="144">
        <v>90</v>
      </c>
      <c r="F14" s="144"/>
      <c r="G14" s="147" t="s">
        <v>27</v>
      </c>
      <c r="H14" s="147" t="s">
        <v>28</v>
      </c>
      <c r="I14" s="150">
        <v>10</v>
      </c>
      <c r="J14" s="150"/>
      <c r="K14" s="153" t="s">
        <v>27</v>
      </c>
      <c r="L14" s="156" t="s">
        <v>13</v>
      </c>
      <c r="M14" s="4"/>
      <c r="N14" s="114" t="s">
        <v>29</v>
      </c>
      <c r="O14" s="114"/>
      <c r="P14" s="114"/>
      <c r="Q14" s="114"/>
      <c r="R14" s="114"/>
      <c r="S14" s="114"/>
      <c r="T14" s="135"/>
      <c r="U14" s="4"/>
      <c r="V14" s="15"/>
      <c r="W14" s="15"/>
      <c r="X14" s="15"/>
      <c r="Y14" s="159">
        <v>15.8</v>
      </c>
      <c r="Z14" s="160"/>
      <c r="AA14" s="15"/>
      <c r="AB14" s="15"/>
      <c r="AC14" s="12"/>
      <c r="AD14" s="13"/>
      <c r="AE14" s="117"/>
      <c r="AF14" s="118"/>
      <c r="AG14" s="12"/>
      <c r="AH14" s="13"/>
      <c r="AI14" s="117"/>
      <c r="AJ14" s="120"/>
    </row>
    <row r="15" spans="1:36" ht="14.25" customHeight="1">
      <c r="A15" s="140"/>
      <c r="B15" s="141"/>
      <c r="C15" s="141"/>
      <c r="D15" s="141"/>
      <c r="E15" s="145"/>
      <c r="F15" s="145"/>
      <c r="G15" s="148"/>
      <c r="H15" s="148"/>
      <c r="I15" s="151"/>
      <c r="J15" s="151"/>
      <c r="K15" s="154"/>
      <c r="L15" s="157"/>
      <c r="M15" s="4"/>
      <c r="N15" s="4"/>
      <c r="O15" s="4"/>
      <c r="P15" s="4"/>
      <c r="Q15" s="4"/>
      <c r="R15" s="4"/>
      <c r="S15" s="4"/>
      <c r="T15" s="19"/>
      <c r="U15" s="4"/>
      <c r="V15" s="4"/>
      <c r="W15" s="4"/>
      <c r="X15" s="4"/>
      <c r="Y15" s="161"/>
      <c r="Z15" s="162"/>
      <c r="AA15" s="111" t="s">
        <v>30</v>
      </c>
      <c r="AB15" s="111"/>
      <c r="AC15" s="8"/>
      <c r="AD15" s="7"/>
      <c r="AE15" s="115">
        <f>(3300/Y14)*0.9</f>
        <v>187.97468354430379</v>
      </c>
      <c r="AF15" s="116"/>
      <c r="AG15" s="8"/>
      <c r="AH15" s="7"/>
      <c r="AI15" s="115">
        <f>3300/Y14</f>
        <v>208.86075949367088</v>
      </c>
      <c r="AJ15" s="119"/>
    </row>
    <row r="16" spans="1:36" ht="16.5" customHeight="1">
      <c r="A16" s="142"/>
      <c r="B16" s="143"/>
      <c r="C16" s="143"/>
      <c r="D16" s="143"/>
      <c r="E16" s="146"/>
      <c r="F16" s="146"/>
      <c r="G16" s="149"/>
      <c r="H16" s="149"/>
      <c r="I16" s="152"/>
      <c r="J16" s="152"/>
      <c r="K16" s="155"/>
      <c r="L16" s="158"/>
      <c r="M16" s="176" t="s">
        <v>31</v>
      </c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7"/>
      <c r="Y16" s="163" t="s">
        <v>32</v>
      </c>
      <c r="Z16" s="164"/>
      <c r="AA16" s="164"/>
      <c r="AB16" s="164"/>
      <c r="AC16" s="12"/>
      <c r="AD16" s="13"/>
      <c r="AE16" s="117"/>
      <c r="AF16" s="118"/>
      <c r="AG16" s="12"/>
      <c r="AH16" s="13"/>
      <c r="AI16" s="117"/>
      <c r="AJ16" s="120"/>
    </row>
    <row r="17" spans="1:48" ht="14.25" customHeight="1">
      <c r="A17" s="24"/>
      <c r="B17" s="7"/>
      <c r="C17" s="7"/>
      <c r="D17" s="7"/>
      <c r="E17" s="25"/>
      <c r="F17" s="25"/>
      <c r="G17" s="25"/>
      <c r="H17" s="25"/>
      <c r="I17" s="25"/>
      <c r="J17" s="25"/>
      <c r="K17" s="25"/>
      <c r="L17" s="26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19"/>
      <c r="Y17" s="15"/>
      <c r="Z17" s="15"/>
      <c r="AA17" s="15"/>
      <c r="AB17" s="15"/>
      <c r="AC17" s="8"/>
      <c r="AD17" s="7"/>
      <c r="AE17" s="115">
        <f>(3000/Y14)*0.9</f>
        <v>170.8860759493671</v>
      </c>
      <c r="AF17" s="116"/>
      <c r="AG17" s="8"/>
      <c r="AH17" s="7"/>
      <c r="AI17" s="115">
        <f>3000/Y14</f>
        <v>189.87341772151899</v>
      </c>
      <c r="AJ17" s="119"/>
    </row>
    <row r="18" spans="1:48" ht="14.25" customHeight="1">
      <c r="A18" s="27"/>
      <c r="B18" s="4"/>
      <c r="C18" s="4"/>
      <c r="D18" s="4"/>
      <c r="E18" s="28"/>
      <c r="F18" s="28"/>
      <c r="G18" s="28"/>
      <c r="H18" s="28"/>
      <c r="I18" s="28"/>
      <c r="J18" s="28"/>
      <c r="K18" s="28"/>
      <c r="L18" s="29"/>
      <c r="M18" s="111" t="s">
        <v>33</v>
      </c>
      <c r="N18" s="111"/>
      <c r="O18" s="111"/>
      <c r="P18" s="111"/>
      <c r="Q18" s="111"/>
      <c r="R18" s="111"/>
      <c r="S18" s="111"/>
      <c r="T18" s="111"/>
      <c r="U18" s="111"/>
      <c r="V18" s="165">
        <f>359.8*O8/26640</f>
        <v>0.64314314314314325</v>
      </c>
      <c r="W18" s="166"/>
      <c r="X18" s="19"/>
      <c r="Y18" s="15"/>
      <c r="Z18" s="169">
        <v>6</v>
      </c>
      <c r="AA18" s="170"/>
      <c r="AB18" s="15"/>
      <c r="AC18" s="12"/>
      <c r="AD18" s="13"/>
      <c r="AE18" s="117"/>
      <c r="AF18" s="118"/>
      <c r="AG18" s="12"/>
      <c r="AH18" s="13"/>
      <c r="AI18" s="117"/>
      <c r="AJ18" s="120"/>
    </row>
    <row r="19" spans="1:48" ht="14.25" customHeight="1">
      <c r="A19" s="27"/>
      <c r="B19" s="4"/>
      <c r="C19" s="4"/>
      <c r="D19" s="4"/>
      <c r="E19" s="28"/>
      <c r="F19" s="28"/>
      <c r="G19" s="28"/>
      <c r="H19" s="28"/>
      <c r="I19" s="28"/>
      <c r="J19" s="28"/>
      <c r="K19" s="28"/>
      <c r="L19" s="29"/>
      <c r="M19" s="111" t="s">
        <v>34</v>
      </c>
      <c r="N19" s="111"/>
      <c r="O19" s="111"/>
      <c r="P19" s="111"/>
      <c r="Q19" s="111"/>
      <c r="R19" s="111"/>
      <c r="S19" s="111"/>
      <c r="T19" s="111"/>
      <c r="U19" s="111"/>
      <c r="V19" s="167"/>
      <c r="W19" s="168"/>
      <c r="X19" s="19"/>
      <c r="Y19" s="15"/>
      <c r="Z19" s="171"/>
      <c r="AA19" s="172"/>
      <c r="AB19" s="15"/>
      <c r="AC19" s="8"/>
      <c r="AD19" s="7"/>
      <c r="AE19" s="115">
        <f>(2400/Y14)*0.9</f>
        <v>136.70886075949366</v>
      </c>
      <c r="AF19" s="116"/>
      <c r="AG19" s="8"/>
      <c r="AH19" s="7"/>
      <c r="AI19" s="115">
        <f>2400/Y14</f>
        <v>151.89873417721518</v>
      </c>
      <c r="AJ19" s="119"/>
    </row>
    <row r="20" spans="1:48" ht="14.25" customHeight="1">
      <c r="A20" s="30"/>
      <c r="B20" s="31"/>
      <c r="C20" s="31"/>
      <c r="D20" s="31"/>
      <c r="E20" s="32"/>
      <c r="F20" s="32"/>
      <c r="G20" s="32"/>
      <c r="H20" s="32"/>
      <c r="I20" s="32"/>
      <c r="J20" s="32"/>
      <c r="K20" s="32"/>
      <c r="L20" s="33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4"/>
      <c r="Y20" s="35"/>
      <c r="Z20" s="35"/>
      <c r="AA20" s="35"/>
      <c r="AB20" s="35"/>
      <c r="AC20" s="36"/>
      <c r="AD20" s="31"/>
      <c r="AE20" s="173"/>
      <c r="AF20" s="174"/>
      <c r="AG20" s="36"/>
      <c r="AH20" s="31"/>
      <c r="AI20" s="173"/>
      <c r="AJ20" s="175"/>
      <c r="AL20" s="55"/>
    </row>
    <row r="21" spans="1:48" ht="3" customHeight="1">
      <c r="AL21" s="55"/>
      <c r="AU21" s="61"/>
    </row>
    <row r="22" spans="1:48" ht="12" customHeight="1">
      <c r="A22" s="255" t="s">
        <v>35</v>
      </c>
      <c r="B22" s="256"/>
      <c r="C22" s="256"/>
      <c r="D22" s="257"/>
      <c r="E22" s="307" t="s">
        <v>36</v>
      </c>
      <c r="F22" s="308"/>
      <c r="G22" s="308"/>
      <c r="H22" s="309"/>
      <c r="I22" s="310" t="s">
        <v>37</v>
      </c>
      <c r="J22" s="311"/>
      <c r="K22" s="311"/>
      <c r="L22" s="312"/>
      <c r="M22" s="310" t="s">
        <v>38</v>
      </c>
      <c r="N22" s="311"/>
      <c r="O22" s="311"/>
      <c r="P22" s="312"/>
      <c r="Q22" s="310" t="s">
        <v>39</v>
      </c>
      <c r="R22" s="311"/>
      <c r="S22" s="311"/>
      <c r="T22" s="312"/>
      <c r="U22" s="310" t="s">
        <v>40</v>
      </c>
      <c r="V22" s="311"/>
      <c r="W22" s="311"/>
      <c r="X22" s="312"/>
      <c r="Y22" s="310" t="s">
        <v>41</v>
      </c>
      <c r="Z22" s="311"/>
      <c r="AA22" s="311"/>
      <c r="AB22" s="312"/>
      <c r="AC22" s="310" t="s">
        <v>42</v>
      </c>
      <c r="AD22" s="311"/>
      <c r="AE22" s="311"/>
      <c r="AF22" s="312"/>
      <c r="AG22" s="310" t="s">
        <v>43</v>
      </c>
      <c r="AH22" s="311"/>
      <c r="AI22" s="311"/>
      <c r="AJ22" s="312"/>
      <c r="AK22" s="28"/>
      <c r="AL22" s="55"/>
      <c r="AU22" s="4"/>
    </row>
    <row r="23" spans="1:48" ht="12" customHeight="1">
      <c r="A23" s="258"/>
      <c r="B23" s="259"/>
      <c r="C23" s="259"/>
      <c r="D23" s="260"/>
      <c r="E23" s="314" t="s">
        <v>44</v>
      </c>
      <c r="F23" s="315"/>
      <c r="G23" s="316">
        <f>E14</f>
        <v>90</v>
      </c>
      <c r="H23" s="317" t="s">
        <v>27</v>
      </c>
      <c r="I23" s="318" t="s">
        <v>45</v>
      </c>
      <c r="J23" s="319"/>
      <c r="K23" s="319"/>
      <c r="L23" s="320"/>
      <c r="M23" s="318" t="s">
        <v>46</v>
      </c>
      <c r="N23" s="319"/>
      <c r="O23" s="319"/>
      <c r="P23" s="320"/>
      <c r="Q23" s="318" t="s">
        <v>47</v>
      </c>
      <c r="R23" s="319"/>
      <c r="S23" s="319"/>
      <c r="T23" s="320"/>
      <c r="U23" s="318" t="s">
        <v>48</v>
      </c>
      <c r="V23" s="319"/>
      <c r="W23" s="319"/>
      <c r="X23" s="320"/>
      <c r="Y23" s="318" t="s">
        <v>49</v>
      </c>
      <c r="Z23" s="319"/>
      <c r="AA23" s="319"/>
      <c r="AB23" s="320"/>
      <c r="AC23" s="318" t="s">
        <v>50</v>
      </c>
      <c r="AD23" s="319"/>
      <c r="AE23" s="319"/>
      <c r="AF23" s="320"/>
      <c r="AG23" s="318" t="s">
        <v>51</v>
      </c>
      <c r="AH23" s="319"/>
      <c r="AI23" s="319"/>
      <c r="AJ23" s="320"/>
      <c r="AK23" s="313"/>
      <c r="AL23" s="55"/>
      <c r="AV23" s="62"/>
    </row>
    <row r="24" spans="1:48" ht="12" customHeight="1">
      <c r="A24" s="261" t="s">
        <v>52</v>
      </c>
      <c r="B24" s="262"/>
      <c r="C24" s="262"/>
      <c r="D24" s="263"/>
      <c r="E24" s="264" t="s">
        <v>53</v>
      </c>
      <c r="F24" s="265"/>
      <c r="G24" s="266"/>
      <c r="H24" s="266"/>
      <c r="I24" s="267">
        <v>0</v>
      </c>
      <c r="J24" s="268"/>
      <c r="K24" s="269"/>
      <c r="L24" s="270">
        <v>0</v>
      </c>
      <c r="M24" s="267">
        <v>0</v>
      </c>
      <c r="N24" s="268"/>
      <c r="O24" s="269"/>
      <c r="P24" s="262">
        <v>0</v>
      </c>
      <c r="Q24" s="267">
        <v>0</v>
      </c>
      <c r="R24" s="268"/>
      <c r="S24" s="269"/>
      <c r="T24" s="262">
        <v>0</v>
      </c>
      <c r="U24" s="267">
        <v>0</v>
      </c>
      <c r="V24" s="268"/>
      <c r="W24" s="269"/>
      <c r="X24" s="262">
        <v>0</v>
      </c>
      <c r="Y24" s="267">
        <v>0</v>
      </c>
      <c r="Z24" s="268"/>
      <c r="AA24" s="269"/>
      <c r="AB24" s="262">
        <v>0</v>
      </c>
      <c r="AC24" s="267">
        <v>0</v>
      </c>
      <c r="AD24" s="268"/>
      <c r="AE24" s="269"/>
      <c r="AF24" s="262">
        <v>0</v>
      </c>
      <c r="AG24" s="267">
        <v>0</v>
      </c>
      <c r="AH24" s="268"/>
      <c r="AI24" s="269"/>
      <c r="AJ24" s="271">
        <v>0</v>
      </c>
      <c r="AL24" s="55"/>
      <c r="AM24" s="57" t="s">
        <v>54</v>
      </c>
      <c r="AN24" s="57"/>
      <c r="AO24" s="57"/>
      <c r="AP24" s="57"/>
      <c r="AQ24" s="57"/>
      <c r="AR24" s="57"/>
      <c r="AS24" s="57"/>
      <c r="AT24" s="57"/>
      <c r="AU24" s="55" t="str">
        <f>"OR target"&amp;" "&amp;AU25*100&amp;"%"</f>
        <v>OR target 85%</v>
      </c>
      <c r="AV24" s="2" t="s">
        <v>55</v>
      </c>
    </row>
    <row r="25" spans="1:48" ht="12" customHeight="1">
      <c r="A25" s="272">
        <v>3300</v>
      </c>
      <c r="B25" s="273"/>
      <c r="C25" s="273"/>
      <c r="D25" s="274"/>
      <c r="E25" s="275"/>
      <c r="F25" s="276" t="s">
        <v>53</v>
      </c>
      <c r="G25" s="277"/>
      <c r="H25" s="277"/>
      <c r="I25" s="278"/>
      <c r="J25" s="279">
        <v>0</v>
      </c>
      <c r="K25" s="280"/>
      <c r="L25" s="281"/>
      <c r="M25" s="278"/>
      <c r="N25" s="279">
        <v>0</v>
      </c>
      <c r="O25" s="280"/>
      <c r="P25" s="273"/>
      <c r="Q25" s="278"/>
      <c r="R25" s="279">
        <v>0</v>
      </c>
      <c r="S25" s="280"/>
      <c r="T25" s="273"/>
      <c r="U25" s="278"/>
      <c r="V25" s="279">
        <v>0</v>
      </c>
      <c r="W25" s="280"/>
      <c r="X25" s="273"/>
      <c r="Y25" s="278"/>
      <c r="Z25" s="279">
        <v>0</v>
      </c>
      <c r="AA25" s="280"/>
      <c r="AB25" s="273"/>
      <c r="AC25" s="278"/>
      <c r="AD25" s="279">
        <v>0</v>
      </c>
      <c r="AE25" s="280"/>
      <c r="AF25" s="273"/>
      <c r="AG25" s="278"/>
      <c r="AH25" s="279">
        <v>0</v>
      </c>
      <c r="AI25" s="280"/>
      <c r="AJ25" s="282"/>
      <c r="AL25" s="55"/>
      <c r="AM25" s="58" t="s">
        <v>56</v>
      </c>
      <c r="AN25" s="58" t="s">
        <v>45</v>
      </c>
      <c r="AO25" s="58" t="s">
        <v>46</v>
      </c>
      <c r="AP25" s="58" t="s">
        <v>47</v>
      </c>
      <c r="AQ25" s="58" t="s">
        <v>48</v>
      </c>
      <c r="AR25" s="58" t="s">
        <v>49</v>
      </c>
      <c r="AS25" s="58" t="s">
        <v>50</v>
      </c>
      <c r="AT25" s="58" t="s">
        <v>51</v>
      </c>
      <c r="AU25" s="89">
        <f>'Red ratio'!Q7</f>
        <v>0.85</v>
      </c>
      <c r="AV25" s="87">
        <v>1</v>
      </c>
    </row>
    <row r="26" spans="1:48" ht="12" customHeight="1">
      <c r="A26" s="261" t="s">
        <v>57</v>
      </c>
      <c r="B26" s="262"/>
      <c r="C26" s="262"/>
      <c r="D26" s="263"/>
      <c r="E26" s="264" t="s">
        <v>58</v>
      </c>
      <c r="F26" s="283"/>
      <c r="G26" s="284"/>
      <c r="H26" s="284"/>
      <c r="I26" s="267">
        <v>0</v>
      </c>
      <c r="J26" s="268"/>
      <c r="K26" s="269"/>
      <c r="L26" s="270">
        <v>0</v>
      </c>
      <c r="M26" s="267">
        <v>0</v>
      </c>
      <c r="N26" s="268"/>
      <c r="O26" s="269"/>
      <c r="P26" s="262">
        <v>0</v>
      </c>
      <c r="Q26" s="267">
        <v>0</v>
      </c>
      <c r="R26" s="268"/>
      <c r="S26" s="269"/>
      <c r="T26" s="262">
        <v>0</v>
      </c>
      <c r="U26" s="267">
        <v>0</v>
      </c>
      <c r="V26" s="268"/>
      <c r="W26" s="269"/>
      <c r="X26" s="262">
        <v>0</v>
      </c>
      <c r="Y26" s="267">
        <v>0</v>
      </c>
      <c r="Z26" s="268"/>
      <c r="AA26" s="269"/>
      <c r="AB26" s="262">
        <v>0</v>
      </c>
      <c r="AC26" s="267">
        <v>0</v>
      </c>
      <c r="AD26" s="268"/>
      <c r="AE26" s="269"/>
      <c r="AF26" s="262">
        <v>0</v>
      </c>
      <c r="AG26" s="267">
        <v>0</v>
      </c>
      <c r="AH26" s="268"/>
      <c r="AI26" s="269"/>
      <c r="AJ26" s="271">
        <v>0</v>
      </c>
      <c r="AL26" s="55"/>
      <c r="AM26" s="86" t="s">
        <v>59</v>
      </c>
      <c r="AN26" s="58">
        <f>I24/A25*3600</f>
        <v>0</v>
      </c>
      <c r="AO26" s="58">
        <f>M24/A25*3600</f>
        <v>0</v>
      </c>
      <c r="AP26" s="58">
        <f>Q24/A25*3600</f>
        <v>0</v>
      </c>
      <c r="AQ26" s="58">
        <f>U24/A25*3600</f>
        <v>0</v>
      </c>
      <c r="AR26" s="58">
        <f>Y24/A25*3600</f>
        <v>0</v>
      </c>
      <c r="AS26" s="58">
        <f>AC24/A25*3600</f>
        <v>0</v>
      </c>
      <c r="AT26" s="58">
        <f>AG24/A25*3600</f>
        <v>0</v>
      </c>
      <c r="AU26" s="59">
        <f t="shared" ref="AU26:AU35" si="0">$AU$25*$AV$26</f>
        <v>193.67088607594937</v>
      </c>
      <c r="AV26" s="88">
        <f>$AI$13</f>
        <v>227.84810126582278</v>
      </c>
    </row>
    <row r="27" spans="1:48" ht="12" customHeight="1">
      <c r="A27" s="272">
        <v>3600</v>
      </c>
      <c r="B27" s="273"/>
      <c r="C27" s="273"/>
      <c r="D27" s="274"/>
      <c r="E27" s="275"/>
      <c r="F27" s="276" t="s">
        <v>60</v>
      </c>
      <c r="G27" s="277"/>
      <c r="H27" s="277"/>
      <c r="I27" s="278"/>
      <c r="J27" s="279">
        <v>0</v>
      </c>
      <c r="K27" s="280"/>
      <c r="L27" s="281"/>
      <c r="M27" s="278"/>
      <c r="N27" s="279">
        <v>0</v>
      </c>
      <c r="O27" s="280"/>
      <c r="P27" s="273"/>
      <c r="Q27" s="278"/>
      <c r="R27" s="279">
        <v>0</v>
      </c>
      <c r="S27" s="280"/>
      <c r="T27" s="273"/>
      <c r="U27" s="278"/>
      <c r="V27" s="279">
        <v>0</v>
      </c>
      <c r="W27" s="280"/>
      <c r="X27" s="273"/>
      <c r="Y27" s="278"/>
      <c r="Z27" s="279">
        <v>0</v>
      </c>
      <c r="AA27" s="280"/>
      <c r="AB27" s="273"/>
      <c r="AC27" s="278"/>
      <c r="AD27" s="279">
        <v>0</v>
      </c>
      <c r="AE27" s="280"/>
      <c r="AF27" s="273"/>
      <c r="AG27" s="278"/>
      <c r="AH27" s="279">
        <v>0</v>
      </c>
      <c r="AI27" s="280"/>
      <c r="AJ27" s="282"/>
      <c r="AL27" s="55"/>
      <c r="AM27" s="86" t="s">
        <v>61</v>
      </c>
      <c r="AN27" s="58">
        <f>I26/A27*3600</f>
        <v>0</v>
      </c>
      <c r="AO27" s="58">
        <f>M26/A27*3600</f>
        <v>0</v>
      </c>
      <c r="AP27" s="58">
        <f>Q26/A27*3600</f>
        <v>0</v>
      </c>
      <c r="AQ27" s="58">
        <f>U26/A27*3600</f>
        <v>0</v>
      </c>
      <c r="AR27" s="58">
        <f>Y26/A27*3600</f>
        <v>0</v>
      </c>
      <c r="AS27" s="58">
        <f>AC26/A27*3600</f>
        <v>0</v>
      </c>
      <c r="AT27" s="58">
        <f>AG26/A27*3600</f>
        <v>0</v>
      </c>
      <c r="AU27" s="59">
        <f t="shared" si="0"/>
        <v>193.67088607594937</v>
      </c>
      <c r="AV27" s="88">
        <f t="shared" ref="AV27:AV34" si="1">$AI$13</f>
        <v>227.84810126582278</v>
      </c>
    </row>
    <row r="28" spans="1:48" ht="12" customHeight="1">
      <c r="A28" s="285" t="s">
        <v>62</v>
      </c>
      <c r="B28" s="286"/>
      <c r="C28" s="286"/>
      <c r="D28" s="287"/>
      <c r="E28" s="288" t="s">
        <v>63</v>
      </c>
      <c r="F28" s="289"/>
      <c r="G28" s="290"/>
      <c r="H28" s="290"/>
      <c r="I28" s="267">
        <v>0</v>
      </c>
      <c r="J28" s="268"/>
      <c r="K28" s="269"/>
      <c r="L28" s="291">
        <v>0</v>
      </c>
      <c r="M28" s="267">
        <v>0</v>
      </c>
      <c r="N28" s="268"/>
      <c r="O28" s="269"/>
      <c r="P28" s="286">
        <v>0</v>
      </c>
      <c r="Q28" s="267">
        <v>0</v>
      </c>
      <c r="R28" s="268"/>
      <c r="S28" s="269"/>
      <c r="T28" s="286">
        <v>0</v>
      </c>
      <c r="U28" s="267">
        <v>0</v>
      </c>
      <c r="V28" s="268"/>
      <c r="W28" s="269"/>
      <c r="X28" s="286">
        <v>0</v>
      </c>
      <c r="Y28" s="267">
        <v>0</v>
      </c>
      <c r="Z28" s="268"/>
      <c r="AA28" s="269"/>
      <c r="AB28" s="286">
        <v>0</v>
      </c>
      <c r="AC28" s="267">
        <v>0</v>
      </c>
      <c r="AD28" s="268"/>
      <c r="AE28" s="269"/>
      <c r="AF28" s="286">
        <v>0</v>
      </c>
      <c r="AG28" s="267">
        <v>0</v>
      </c>
      <c r="AH28" s="268"/>
      <c r="AI28" s="269"/>
      <c r="AJ28" s="292">
        <v>0</v>
      </c>
      <c r="AL28" s="55"/>
      <c r="AM28" s="86" t="s">
        <v>64</v>
      </c>
      <c r="AN28" s="58">
        <f>I28/A29*3600</f>
        <v>0</v>
      </c>
      <c r="AO28" s="58">
        <f>M28/A29*3600</f>
        <v>0</v>
      </c>
      <c r="AP28" s="58">
        <f>Q28/A29*3600</f>
        <v>0</v>
      </c>
      <c r="AQ28" s="58">
        <f>U28/A29*3600</f>
        <v>0</v>
      </c>
      <c r="AR28" s="58">
        <f>Y28/A29*3600</f>
        <v>0</v>
      </c>
      <c r="AS28" s="58">
        <f>AC28/A29*3600</f>
        <v>0</v>
      </c>
      <c r="AT28" s="58">
        <f>AG28/A29*3600</f>
        <v>0</v>
      </c>
      <c r="AU28" s="59">
        <f t="shared" si="0"/>
        <v>193.67088607594937</v>
      </c>
      <c r="AV28" s="88">
        <f t="shared" si="1"/>
        <v>227.84810126582278</v>
      </c>
    </row>
    <row r="29" spans="1:48" ht="12" customHeight="1">
      <c r="A29" s="285">
        <v>3000</v>
      </c>
      <c r="B29" s="286"/>
      <c r="C29" s="286"/>
      <c r="D29" s="287"/>
      <c r="E29" s="288"/>
      <c r="F29" s="289" t="s">
        <v>65</v>
      </c>
      <c r="G29" s="290"/>
      <c r="H29" s="290"/>
      <c r="I29" s="278"/>
      <c r="J29" s="279">
        <v>0</v>
      </c>
      <c r="K29" s="280"/>
      <c r="L29" s="291"/>
      <c r="M29" s="278"/>
      <c r="N29" s="279">
        <v>0</v>
      </c>
      <c r="O29" s="280"/>
      <c r="P29" s="286"/>
      <c r="Q29" s="278"/>
      <c r="R29" s="279">
        <v>0</v>
      </c>
      <c r="S29" s="280"/>
      <c r="T29" s="286"/>
      <c r="U29" s="278"/>
      <c r="V29" s="279">
        <v>0</v>
      </c>
      <c r="W29" s="280"/>
      <c r="X29" s="286"/>
      <c r="Y29" s="278"/>
      <c r="Z29" s="279">
        <v>0</v>
      </c>
      <c r="AA29" s="280"/>
      <c r="AB29" s="286"/>
      <c r="AC29" s="278"/>
      <c r="AD29" s="279">
        <v>0</v>
      </c>
      <c r="AE29" s="280"/>
      <c r="AF29" s="286"/>
      <c r="AG29" s="278"/>
      <c r="AH29" s="279">
        <v>0</v>
      </c>
      <c r="AI29" s="280"/>
      <c r="AJ29" s="292"/>
      <c r="AL29" s="55"/>
      <c r="AM29" s="86" t="s">
        <v>66</v>
      </c>
      <c r="AN29" s="58">
        <f>I30/A31*3600</f>
        <v>0</v>
      </c>
      <c r="AO29" s="58">
        <f>M30/A31*3600</f>
        <v>0</v>
      </c>
      <c r="AP29" s="58">
        <f>Q30/A31*3600</f>
        <v>0</v>
      </c>
      <c r="AQ29" s="58">
        <f>U30/A31*3600</f>
        <v>0</v>
      </c>
      <c r="AR29" s="58">
        <f>Y30/A31*3600</f>
        <v>0</v>
      </c>
      <c r="AS29" s="58">
        <f>AC30/A31*3600</f>
        <v>0</v>
      </c>
      <c r="AT29" s="58">
        <f>AG30/A31*3600</f>
        <v>0</v>
      </c>
      <c r="AU29" s="59">
        <f t="shared" si="0"/>
        <v>193.67088607594937</v>
      </c>
      <c r="AV29" s="88">
        <f t="shared" si="1"/>
        <v>227.84810126582278</v>
      </c>
    </row>
    <row r="30" spans="1:48" ht="12" customHeight="1">
      <c r="A30" s="261" t="s">
        <v>67</v>
      </c>
      <c r="B30" s="262"/>
      <c r="C30" s="262"/>
      <c r="D30" s="263"/>
      <c r="E30" s="264" t="s">
        <v>68</v>
      </c>
      <c r="F30" s="283"/>
      <c r="G30" s="284"/>
      <c r="H30" s="284"/>
      <c r="I30" s="267">
        <v>0</v>
      </c>
      <c r="J30" s="268"/>
      <c r="K30" s="269"/>
      <c r="L30" s="270">
        <v>0</v>
      </c>
      <c r="M30" s="267">
        <v>0</v>
      </c>
      <c r="N30" s="268"/>
      <c r="O30" s="269"/>
      <c r="P30" s="262">
        <v>0</v>
      </c>
      <c r="Q30" s="267">
        <v>0</v>
      </c>
      <c r="R30" s="268"/>
      <c r="S30" s="269"/>
      <c r="T30" s="262">
        <v>0</v>
      </c>
      <c r="U30" s="267">
        <v>0</v>
      </c>
      <c r="V30" s="268"/>
      <c r="W30" s="269"/>
      <c r="X30" s="262">
        <v>0</v>
      </c>
      <c r="Y30" s="267">
        <v>0</v>
      </c>
      <c r="Z30" s="268"/>
      <c r="AA30" s="269"/>
      <c r="AB30" s="262">
        <v>0</v>
      </c>
      <c r="AC30" s="267">
        <v>0</v>
      </c>
      <c r="AD30" s="268"/>
      <c r="AE30" s="269"/>
      <c r="AF30" s="262">
        <v>0</v>
      </c>
      <c r="AG30" s="267">
        <v>0</v>
      </c>
      <c r="AH30" s="268"/>
      <c r="AI30" s="269"/>
      <c r="AJ30" s="271">
        <v>0</v>
      </c>
      <c r="AL30" s="55"/>
      <c r="AM30" s="86" t="s">
        <v>69</v>
      </c>
      <c r="AN30" s="58">
        <f>I32/A33*3600</f>
        <v>0</v>
      </c>
      <c r="AO30" s="58">
        <f>M32/A33*3600</f>
        <v>0</v>
      </c>
      <c r="AP30" s="58">
        <f>Q32/A33*3600</f>
        <v>0</v>
      </c>
      <c r="AQ30" s="58">
        <f>U32/A33*3600</f>
        <v>0</v>
      </c>
      <c r="AR30" s="58">
        <f>Y32/A33*3600</f>
        <v>0</v>
      </c>
      <c r="AS30" s="58">
        <f>AC32/A33*3600</f>
        <v>0</v>
      </c>
      <c r="AT30" s="58">
        <f>AG32/A33*3600</f>
        <v>0</v>
      </c>
      <c r="AU30" s="59">
        <f t="shared" si="0"/>
        <v>193.67088607594937</v>
      </c>
      <c r="AV30" s="88">
        <f t="shared" si="1"/>
        <v>227.84810126582278</v>
      </c>
    </row>
    <row r="31" spans="1:48" ht="12" customHeight="1">
      <c r="A31" s="272">
        <v>2700</v>
      </c>
      <c r="B31" s="273"/>
      <c r="C31" s="273"/>
      <c r="D31" s="274"/>
      <c r="E31" s="275"/>
      <c r="F31" s="276" t="s">
        <v>70</v>
      </c>
      <c r="G31" s="277"/>
      <c r="H31" s="277"/>
      <c r="I31" s="278"/>
      <c r="J31" s="279">
        <v>0</v>
      </c>
      <c r="K31" s="280"/>
      <c r="L31" s="281"/>
      <c r="M31" s="278"/>
      <c r="N31" s="279">
        <v>0</v>
      </c>
      <c r="O31" s="280"/>
      <c r="P31" s="273"/>
      <c r="Q31" s="278"/>
      <c r="R31" s="279">
        <v>0</v>
      </c>
      <c r="S31" s="280"/>
      <c r="T31" s="273"/>
      <c r="U31" s="278"/>
      <c r="V31" s="279">
        <v>0</v>
      </c>
      <c r="W31" s="280"/>
      <c r="X31" s="273"/>
      <c r="Y31" s="278"/>
      <c r="Z31" s="279">
        <v>0</v>
      </c>
      <c r="AA31" s="280"/>
      <c r="AB31" s="273"/>
      <c r="AC31" s="278"/>
      <c r="AD31" s="279">
        <v>0</v>
      </c>
      <c r="AE31" s="280"/>
      <c r="AF31" s="273"/>
      <c r="AG31" s="278"/>
      <c r="AH31" s="279">
        <v>0</v>
      </c>
      <c r="AI31" s="280"/>
      <c r="AJ31" s="282"/>
      <c r="AL31" s="55"/>
      <c r="AM31" s="86" t="s">
        <v>71</v>
      </c>
      <c r="AN31" s="58">
        <f>I34/A35*3600</f>
        <v>0</v>
      </c>
      <c r="AO31" s="58">
        <f>M34/A35*3600</f>
        <v>0</v>
      </c>
      <c r="AP31" s="58">
        <f>Q34/A35*3600</f>
        <v>0</v>
      </c>
      <c r="AQ31" s="58">
        <f>U34/A35*3600</f>
        <v>0</v>
      </c>
      <c r="AR31" s="58">
        <f>Y34/A35*3600</f>
        <v>0</v>
      </c>
      <c r="AS31" s="58">
        <f>AC34/A35*3600</f>
        <v>0</v>
      </c>
      <c r="AT31" s="58">
        <f>AG34/A35*3600</f>
        <v>0</v>
      </c>
      <c r="AU31" s="59">
        <f t="shared" si="0"/>
        <v>193.67088607594937</v>
      </c>
      <c r="AV31" s="88">
        <f t="shared" si="1"/>
        <v>227.84810126582278</v>
      </c>
    </row>
    <row r="32" spans="1:48" ht="12" customHeight="1">
      <c r="A32" s="285" t="s">
        <v>72</v>
      </c>
      <c r="B32" s="286"/>
      <c r="C32" s="286"/>
      <c r="D32" s="287"/>
      <c r="E32" s="288" t="s">
        <v>68</v>
      </c>
      <c r="F32" s="289"/>
      <c r="G32" s="290"/>
      <c r="H32" s="290"/>
      <c r="I32" s="267">
        <v>0</v>
      </c>
      <c r="J32" s="268"/>
      <c r="K32" s="269"/>
      <c r="L32" s="291">
        <v>0</v>
      </c>
      <c r="M32" s="267">
        <v>0</v>
      </c>
      <c r="N32" s="268"/>
      <c r="O32" s="269"/>
      <c r="P32" s="286">
        <v>0</v>
      </c>
      <c r="Q32" s="267">
        <v>0</v>
      </c>
      <c r="R32" s="268"/>
      <c r="S32" s="269"/>
      <c r="T32" s="286">
        <v>0</v>
      </c>
      <c r="U32" s="267">
        <v>0</v>
      </c>
      <c r="V32" s="268"/>
      <c r="W32" s="269"/>
      <c r="X32" s="286">
        <v>0</v>
      </c>
      <c r="Y32" s="267">
        <v>0</v>
      </c>
      <c r="Z32" s="268"/>
      <c r="AA32" s="269"/>
      <c r="AB32" s="286">
        <v>0</v>
      </c>
      <c r="AC32" s="267">
        <v>0</v>
      </c>
      <c r="AD32" s="268"/>
      <c r="AE32" s="269"/>
      <c r="AF32" s="286">
        <v>0</v>
      </c>
      <c r="AG32" s="267">
        <v>0</v>
      </c>
      <c r="AH32" s="268"/>
      <c r="AI32" s="269"/>
      <c r="AJ32" s="292">
        <v>0</v>
      </c>
      <c r="AL32" s="55"/>
      <c r="AM32" s="86" t="s">
        <v>73</v>
      </c>
      <c r="AN32" s="58">
        <f>I36/A37*3600</f>
        <v>0</v>
      </c>
      <c r="AO32" s="58">
        <f>M36/A37*3600</f>
        <v>0</v>
      </c>
      <c r="AP32" s="58">
        <f>Q36/A37*3600</f>
        <v>0</v>
      </c>
      <c r="AQ32" s="58">
        <f>U36/A37*3600</f>
        <v>0</v>
      </c>
      <c r="AR32" s="58">
        <f>Y36/A37*3600</f>
        <v>0</v>
      </c>
      <c r="AS32" s="58">
        <f>AC36/A37*3600</f>
        <v>0</v>
      </c>
      <c r="AT32" s="58">
        <f>AG36/A37*3600</f>
        <v>0</v>
      </c>
      <c r="AU32" s="59">
        <f t="shared" si="0"/>
        <v>193.67088607594937</v>
      </c>
      <c r="AV32" s="88">
        <f t="shared" si="1"/>
        <v>227.84810126582278</v>
      </c>
    </row>
    <row r="33" spans="1:48" ht="12" customHeight="1">
      <c r="A33" s="285">
        <v>4500</v>
      </c>
      <c r="B33" s="286"/>
      <c r="C33" s="286"/>
      <c r="D33" s="287"/>
      <c r="E33" s="288"/>
      <c r="F33" s="289" t="s">
        <v>74</v>
      </c>
      <c r="G33" s="290"/>
      <c r="H33" s="290"/>
      <c r="I33" s="278"/>
      <c r="J33" s="279">
        <v>0</v>
      </c>
      <c r="K33" s="280"/>
      <c r="L33" s="291"/>
      <c r="M33" s="278"/>
      <c r="N33" s="279">
        <v>0</v>
      </c>
      <c r="O33" s="280"/>
      <c r="P33" s="286"/>
      <c r="Q33" s="278"/>
      <c r="R33" s="279">
        <v>0</v>
      </c>
      <c r="S33" s="280"/>
      <c r="T33" s="286"/>
      <c r="U33" s="278"/>
      <c r="V33" s="279">
        <v>0</v>
      </c>
      <c r="W33" s="280"/>
      <c r="X33" s="286"/>
      <c r="Y33" s="278"/>
      <c r="Z33" s="279">
        <v>0</v>
      </c>
      <c r="AA33" s="280"/>
      <c r="AB33" s="286"/>
      <c r="AC33" s="278"/>
      <c r="AD33" s="279">
        <v>0</v>
      </c>
      <c r="AE33" s="280"/>
      <c r="AF33" s="286"/>
      <c r="AG33" s="278"/>
      <c r="AH33" s="279">
        <v>0</v>
      </c>
      <c r="AI33" s="280"/>
      <c r="AJ33" s="292"/>
      <c r="AL33" s="55"/>
      <c r="AM33" s="86" t="s">
        <v>75</v>
      </c>
      <c r="AN33" s="58">
        <f>I38/A39*3600</f>
        <v>0</v>
      </c>
      <c r="AO33" s="58">
        <f>M38/A39*3600</f>
        <v>0</v>
      </c>
      <c r="AP33" s="58">
        <f>Q38/A39*3600</f>
        <v>0</v>
      </c>
      <c r="AQ33" s="58">
        <f>U38/A39*3600</f>
        <v>0</v>
      </c>
      <c r="AR33" s="58">
        <f>Y38/A39*3600</f>
        <v>0</v>
      </c>
      <c r="AS33" s="58">
        <f>AC38/A39*3600</f>
        <v>0</v>
      </c>
      <c r="AT33" s="58">
        <f>AG38/A39*3600</f>
        <v>0</v>
      </c>
      <c r="AU33" s="59">
        <f t="shared" si="0"/>
        <v>193.67088607594937</v>
      </c>
      <c r="AV33" s="88">
        <f t="shared" si="1"/>
        <v>227.84810126582278</v>
      </c>
    </row>
    <row r="34" spans="1:48" ht="12" customHeight="1">
      <c r="A34" s="261" t="s">
        <v>76</v>
      </c>
      <c r="B34" s="262"/>
      <c r="C34" s="262"/>
      <c r="D34" s="263"/>
      <c r="E34" s="264" t="s">
        <v>58</v>
      </c>
      <c r="F34" s="283"/>
      <c r="G34" s="284"/>
      <c r="H34" s="284"/>
      <c r="I34" s="267">
        <v>0</v>
      </c>
      <c r="J34" s="268"/>
      <c r="K34" s="269"/>
      <c r="L34" s="270">
        <v>0</v>
      </c>
      <c r="M34" s="267">
        <v>0</v>
      </c>
      <c r="N34" s="268"/>
      <c r="O34" s="269"/>
      <c r="P34" s="262">
        <v>0</v>
      </c>
      <c r="Q34" s="267">
        <v>0</v>
      </c>
      <c r="R34" s="268"/>
      <c r="S34" s="269"/>
      <c r="T34" s="262">
        <v>0</v>
      </c>
      <c r="U34" s="267">
        <v>0</v>
      </c>
      <c r="V34" s="268"/>
      <c r="W34" s="269"/>
      <c r="X34" s="262">
        <v>0</v>
      </c>
      <c r="Y34" s="267">
        <v>0</v>
      </c>
      <c r="Z34" s="268"/>
      <c r="AA34" s="269"/>
      <c r="AB34" s="262">
        <v>0</v>
      </c>
      <c r="AC34" s="267">
        <v>0</v>
      </c>
      <c r="AD34" s="268"/>
      <c r="AE34" s="269"/>
      <c r="AF34" s="262">
        <v>0</v>
      </c>
      <c r="AG34" s="267">
        <v>0</v>
      </c>
      <c r="AH34" s="268"/>
      <c r="AI34" s="269"/>
      <c r="AJ34" s="271">
        <v>0</v>
      </c>
      <c r="AL34" s="57"/>
      <c r="AM34" s="86" t="s">
        <v>77</v>
      </c>
      <c r="AN34" s="58">
        <f>I40/A41*3600</f>
        <v>0</v>
      </c>
      <c r="AO34" s="58">
        <f>M40/A41*3600</f>
        <v>0</v>
      </c>
      <c r="AP34" s="58">
        <f>Q40/A41*3600</f>
        <v>0</v>
      </c>
      <c r="AQ34" s="58">
        <f>U40/A41*3600</f>
        <v>0</v>
      </c>
      <c r="AR34" s="58">
        <f>Y40/A41*3600</f>
        <v>0</v>
      </c>
      <c r="AS34" s="58">
        <f>AC40/A41*3600</f>
        <v>0</v>
      </c>
      <c r="AT34" s="58">
        <f>AG40/A41*3600</f>
        <v>0</v>
      </c>
      <c r="AU34" s="59">
        <f t="shared" si="0"/>
        <v>193.67088607594937</v>
      </c>
      <c r="AV34" s="88">
        <f t="shared" si="1"/>
        <v>227.84810126582278</v>
      </c>
    </row>
    <row r="35" spans="1:48" ht="12" customHeight="1">
      <c r="A35" s="272">
        <v>3600</v>
      </c>
      <c r="B35" s="273"/>
      <c r="C35" s="273"/>
      <c r="D35" s="274"/>
      <c r="E35" s="275"/>
      <c r="F35" s="276" t="s">
        <v>78</v>
      </c>
      <c r="G35" s="277"/>
      <c r="H35" s="277"/>
      <c r="I35" s="278"/>
      <c r="J35" s="279">
        <v>0</v>
      </c>
      <c r="K35" s="280"/>
      <c r="L35" s="281"/>
      <c r="M35" s="278"/>
      <c r="N35" s="279">
        <v>0</v>
      </c>
      <c r="O35" s="280"/>
      <c r="P35" s="273"/>
      <c r="Q35" s="278"/>
      <c r="R35" s="279">
        <v>0</v>
      </c>
      <c r="S35" s="280"/>
      <c r="T35" s="273"/>
      <c r="U35" s="278"/>
      <c r="V35" s="279">
        <v>0</v>
      </c>
      <c r="W35" s="280"/>
      <c r="X35" s="273"/>
      <c r="Y35" s="278"/>
      <c r="Z35" s="279">
        <v>0</v>
      </c>
      <c r="AA35" s="280"/>
      <c r="AB35" s="273"/>
      <c r="AC35" s="278"/>
      <c r="AD35" s="279">
        <v>0</v>
      </c>
      <c r="AE35" s="280"/>
      <c r="AF35" s="273"/>
      <c r="AG35" s="278"/>
      <c r="AH35" s="279">
        <v>0</v>
      </c>
      <c r="AI35" s="280"/>
      <c r="AJ35" s="282"/>
      <c r="AM35" s="86" t="s">
        <v>79</v>
      </c>
      <c r="AN35" s="58">
        <f>I42/A43*3600</f>
        <v>0</v>
      </c>
      <c r="AO35" s="58">
        <f>M42/A43*3600</f>
        <v>0</v>
      </c>
      <c r="AP35" s="58">
        <f>Q42/A43*3600</f>
        <v>0</v>
      </c>
      <c r="AQ35" s="58">
        <f>U42/A43*3600</f>
        <v>0</v>
      </c>
      <c r="AR35" s="58">
        <f>Y42/A43*3600</f>
        <v>0</v>
      </c>
      <c r="AS35" s="58">
        <f>AC42/A43*3600</f>
        <v>0</v>
      </c>
      <c r="AT35" s="58">
        <f>AG42/A43*3600</f>
        <v>0</v>
      </c>
      <c r="AU35" s="59">
        <f t="shared" si="0"/>
        <v>193.67088607594937</v>
      </c>
      <c r="AV35" s="88">
        <f>$AI$13</f>
        <v>227.84810126582278</v>
      </c>
    </row>
    <row r="36" spans="1:48" ht="12" customHeight="1">
      <c r="A36" s="285" t="s">
        <v>80</v>
      </c>
      <c r="B36" s="286"/>
      <c r="C36" s="286"/>
      <c r="D36" s="287"/>
      <c r="E36" s="288" t="s">
        <v>63</v>
      </c>
      <c r="F36" s="289"/>
      <c r="G36" s="290"/>
      <c r="H36" s="290"/>
      <c r="I36" s="267">
        <v>0</v>
      </c>
      <c r="J36" s="268"/>
      <c r="K36" s="269"/>
      <c r="L36" s="291">
        <v>0</v>
      </c>
      <c r="M36" s="267">
        <v>0</v>
      </c>
      <c r="N36" s="268"/>
      <c r="O36" s="269"/>
      <c r="P36" s="286">
        <v>0</v>
      </c>
      <c r="Q36" s="267">
        <v>0</v>
      </c>
      <c r="R36" s="268"/>
      <c r="S36" s="269"/>
      <c r="T36" s="286">
        <v>0</v>
      </c>
      <c r="U36" s="267">
        <v>0</v>
      </c>
      <c r="V36" s="268"/>
      <c r="W36" s="269"/>
      <c r="X36" s="286">
        <v>0</v>
      </c>
      <c r="Y36" s="267">
        <v>0</v>
      </c>
      <c r="Z36" s="268"/>
      <c r="AA36" s="269"/>
      <c r="AB36" s="286">
        <v>0</v>
      </c>
      <c r="AC36" s="267">
        <v>0</v>
      </c>
      <c r="AD36" s="268"/>
      <c r="AE36" s="269"/>
      <c r="AF36" s="286">
        <v>0</v>
      </c>
      <c r="AG36" s="267">
        <v>0</v>
      </c>
      <c r="AH36" s="268"/>
      <c r="AI36" s="269"/>
      <c r="AJ36" s="292">
        <v>0</v>
      </c>
      <c r="AO36" s="60"/>
      <c r="AP36" s="60"/>
      <c r="AQ36" s="60"/>
      <c r="AR36" s="60"/>
      <c r="AS36" s="60"/>
      <c r="AT36" s="60"/>
    </row>
    <row r="37" spans="1:48" ht="12" customHeight="1">
      <c r="A37" s="285">
        <v>3000</v>
      </c>
      <c r="B37" s="286"/>
      <c r="C37" s="286"/>
      <c r="D37" s="287"/>
      <c r="E37" s="288"/>
      <c r="F37" s="289" t="s">
        <v>81</v>
      </c>
      <c r="G37" s="290"/>
      <c r="H37" s="290"/>
      <c r="I37" s="278"/>
      <c r="J37" s="279">
        <v>0</v>
      </c>
      <c r="K37" s="280"/>
      <c r="L37" s="291"/>
      <c r="M37" s="278"/>
      <c r="N37" s="279">
        <v>0</v>
      </c>
      <c r="O37" s="280"/>
      <c r="P37" s="286"/>
      <c r="Q37" s="278"/>
      <c r="R37" s="279">
        <v>0</v>
      </c>
      <c r="S37" s="280"/>
      <c r="T37" s="286"/>
      <c r="U37" s="278"/>
      <c r="V37" s="279">
        <v>0</v>
      </c>
      <c r="W37" s="280"/>
      <c r="X37" s="286"/>
      <c r="Y37" s="278"/>
      <c r="Z37" s="279">
        <v>0</v>
      </c>
      <c r="AA37" s="280"/>
      <c r="AB37" s="286"/>
      <c r="AC37" s="278"/>
      <c r="AD37" s="279">
        <v>0</v>
      </c>
      <c r="AE37" s="280"/>
      <c r="AF37" s="286"/>
      <c r="AG37" s="278"/>
      <c r="AH37" s="279">
        <v>0</v>
      </c>
      <c r="AI37" s="280"/>
      <c r="AJ37" s="292"/>
      <c r="AN37" s="56"/>
    </row>
    <row r="38" spans="1:48" ht="12" customHeight="1">
      <c r="A38" s="261" t="s">
        <v>82</v>
      </c>
      <c r="B38" s="262"/>
      <c r="C38" s="262"/>
      <c r="D38" s="263"/>
      <c r="E38" s="264" t="s">
        <v>83</v>
      </c>
      <c r="F38" s="283"/>
      <c r="G38" s="284"/>
      <c r="H38" s="284"/>
      <c r="I38" s="267">
        <v>0</v>
      </c>
      <c r="J38" s="268"/>
      <c r="K38" s="269"/>
      <c r="L38" s="270">
        <v>0</v>
      </c>
      <c r="M38" s="267">
        <v>0</v>
      </c>
      <c r="N38" s="268"/>
      <c r="O38" s="269"/>
      <c r="P38" s="262">
        <v>0</v>
      </c>
      <c r="Q38" s="267">
        <v>0</v>
      </c>
      <c r="R38" s="268"/>
      <c r="S38" s="269"/>
      <c r="T38" s="262">
        <v>0</v>
      </c>
      <c r="U38" s="267">
        <v>0</v>
      </c>
      <c r="V38" s="268"/>
      <c r="W38" s="269"/>
      <c r="X38" s="262">
        <v>0</v>
      </c>
      <c r="Y38" s="267">
        <v>0</v>
      </c>
      <c r="Z38" s="268"/>
      <c r="AA38" s="269"/>
      <c r="AB38" s="262">
        <v>0</v>
      </c>
      <c r="AC38" s="267">
        <v>0</v>
      </c>
      <c r="AD38" s="268"/>
      <c r="AE38" s="269"/>
      <c r="AF38" s="262">
        <v>0</v>
      </c>
      <c r="AG38" s="267">
        <v>0</v>
      </c>
      <c r="AH38" s="268"/>
      <c r="AI38" s="269"/>
      <c r="AJ38" s="271">
        <v>0</v>
      </c>
      <c r="AN38" s="201"/>
    </row>
    <row r="39" spans="1:48" ht="12" customHeight="1">
      <c r="A39" s="272">
        <v>2700</v>
      </c>
      <c r="B39" s="273"/>
      <c r="C39" s="273"/>
      <c r="D39" s="274"/>
      <c r="E39" s="275"/>
      <c r="F39" s="276" t="s">
        <v>84</v>
      </c>
      <c r="G39" s="277"/>
      <c r="H39" s="277"/>
      <c r="I39" s="278"/>
      <c r="J39" s="279">
        <v>0</v>
      </c>
      <c r="K39" s="280"/>
      <c r="L39" s="281"/>
      <c r="M39" s="278"/>
      <c r="N39" s="279">
        <v>0</v>
      </c>
      <c r="O39" s="280"/>
      <c r="P39" s="273"/>
      <c r="Q39" s="278"/>
      <c r="R39" s="279">
        <v>0</v>
      </c>
      <c r="S39" s="280"/>
      <c r="T39" s="273"/>
      <c r="U39" s="278"/>
      <c r="V39" s="279">
        <v>0</v>
      </c>
      <c r="W39" s="280"/>
      <c r="X39" s="273"/>
      <c r="Y39" s="278"/>
      <c r="Z39" s="279">
        <v>0</v>
      </c>
      <c r="AA39" s="280"/>
      <c r="AB39" s="273"/>
      <c r="AC39" s="278"/>
      <c r="AD39" s="279">
        <v>0</v>
      </c>
      <c r="AE39" s="280"/>
      <c r="AF39" s="273"/>
      <c r="AG39" s="278"/>
      <c r="AH39" s="279">
        <v>0</v>
      </c>
      <c r="AI39" s="280"/>
      <c r="AJ39" s="282"/>
      <c r="AN39" s="201"/>
    </row>
    <row r="40" spans="1:48" ht="12" customHeight="1">
      <c r="A40" s="285" t="s">
        <v>85</v>
      </c>
      <c r="B40" s="286"/>
      <c r="C40" s="286"/>
      <c r="D40" s="287"/>
      <c r="E40" s="288" t="s">
        <v>68</v>
      </c>
      <c r="F40" s="289"/>
      <c r="G40" s="290"/>
      <c r="H40" s="290"/>
      <c r="I40" s="267">
        <v>0</v>
      </c>
      <c r="J40" s="268"/>
      <c r="K40" s="269"/>
      <c r="L40" s="291">
        <v>0</v>
      </c>
      <c r="M40" s="267">
        <v>0</v>
      </c>
      <c r="N40" s="268"/>
      <c r="O40" s="269"/>
      <c r="P40" s="286">
        <v>0</v>
      </c>
      <c r="Q40" s="267">
        <v>0</v>
      </c>
      <c r="R40" s="268"/>
      <c r="S40" s="269"/>
      <c r="T40" s="286">
        <v>0</v>
      </c>
      <c r="U40" s="267">
        <v>0</v>
      </c>
      <c r="V40" s="268"/>
      <c r="W40" s="269"/>
      <c r="X40" s="286">
        <v>0</v>
      </c>
      <c r="Y40" s="267">
        <v>0</v>
      </c>
      <c r="Z40" s="268"/>
      <c r="AA40" s="269"/>
      <c r="AB40" s="286">
        <v>0</v>
      </c>
      <c r="AC40" s="267">
        <v>0</v>
      </c>
      <c r="AD40" s="268"/>
      <c r="AE40" s="269"/>
      <c r="AF40" s="286">
        <v>0</v>
      </c>
      <c r="AG40" s="267">
        <v>0</v>
      </c>
      <c r="AH40" s="268"/>
      <c r="AI40" s="269"/>
      <c r="AJ40" s="292">
        <v>0</v>
      </c>
      <c r="AN40" s="201"/>
    </row>
    <row r="41" spans="1:48" ht="12" customHeight="1">
      <c r="A41" s="285">
        <v>3600</v>
      </c>
      <c r="B41" s="286"/>
      <c r="C41" s="286"/>
      <c r="D41" s="287"/>
      <c r="E41" s="288"/>
      <c r="F41" s="289" t="s">
        <v>86</v>
      </c>
      <c r="G41" s="290"/>
      <c r="H41" s="290"/>
      <c r="I41" s="278"/>
      <c r="J41" s="279">
        <v>0</v>
      </c>
      <c r="K41" s="280"/>
      <c r="L41" s="291"/>
      <c r="M41" s="278"/>
      <c r="N41" s="279">
        <v>0</v>
      </c>
      <c r="O41" s="280"/>
      <c r="P41" s="286"/>
      <c r="Q41" s="278"/>
      <c r="R41" s="279">
        <v>0</v>
      </c>
      <c r="S41" s="280"/>
      <c r="T41" s="286"/>
      <c r="U41" s="278"/>
      <c r="V41" s="279">
        <v>0</v>
      </c>
      <c r="W41" s="280"/>
      <c r="X41" s="286"/>
      <c r="Y41" s="278"/>
      <c r="Z41" s="279">
        <v>0</v>
      </c>
      <c r="AA41" s="280"/>
      <c r="AB41" s="286"/>
      <c r="AC41" s="278"/>
      <c r="AD41" s="279">
        <v>0</v>
      </c>
      <c r="AE41" s="280"/>
      <c r="AF41" s="286"/>
      <c r="AG41" s="278"/>
      <c r="AH41" s="279">
        <v>0</v>
      </c>
      <c r="AI41" s="280"/>
      <c r="AJ41" s="292"/>
      <c r="AN41" s="201"/>
    </row>
    <row r="42" spans="1:48" ht="12" customHeight="1">
      <c r="A42" s="261" t="s">
        <v>87</v>
      </c>
      <c r="B42" s="262"/>
      <c r="C42" s="262"/>
      <c r="D42" s="263"/>
      <c r="E42" s="264" t="s">
        <v>88</v>
      </c>
      <c r="F42" s="283"/>
      <c r="G42" s="284"/>
      <c r="H42" s="284"/>
      <c r="I42" s="267">
        <v>0</v>
      </c>
      <c r="J42" s="268"/>
      <c r="K42" s="269"/>
      <c r="L42" s="293">
        <v>0</v>
      </c>
      <c r="M42" s="267">
        <v>0</v>
      </c>
      <c r="N42" s="268"/>
      <c r="O42" s="269"/>
      <c r="P42" s="262">
        <v>0</v>
      </c>
      <c r="Q42" s="267">
        <v>0</v>
      </c>
      <c r="R42" s="268"/>
      <c r="S42" s="269"/>
      <c r="T42" s="262">
        <v>0</v>
      </c>
      <c r="U42" s="267">
        <v>0</v>
      </c>
      <c r="V42" s="268"/>
      <c r="W42" s="269"/>
      <c r="X42" s="262">
        <v>0</v>
      </c>
      <c r="Y42" s="267">
        <v>0</v>
      </c>
      <c r="Z42" s="268"/>
      <c r="AA42" s="269"/>
      <c r="AB42" s="262">
        <v>0</v>
      </c>
      <c r="AC42" s="267">
        <v>0</v>
      </c>
      <c r="AD42" s="268"/>
      <c r="AE42" s="269"/>
      <c r="AF42" s="262">
        <v>0</v>
      </c>
      <c r="AG42" s="267">
        <v>0</v>
      </c>
      <c r="AH42" s="268"/>
      <c r="AI42" s="269"/>
      <c r="AJ42" s="271">
        <v>0</v>
      </c>
      <c r="AN42" s="201"/>
    </row>
    <row r="43" spans="1:48" ht="12" customHeight="1">
      <c r="A43" s="272">
        <v>5100</v>
      </c>
      <c r="B43" s="273"/>
      <c r="C43" s="273"/>
      <c r="D43" s="274"/>
      <c r="E43" s="275"/>
      <c r="F43" s="294" t="s">
        <v>89</v>
      </c>
      <c r="G43" s="294"/>
      <c r="H43" s="295"/>
      <c r="I43" s="278"/>
      <c r="J43" s="279">
        <v>0</v>
      </c>
      <c r="K43" s="280"/>
      <c r="L43" s="296"/>
      <c r="M43" s="278"/>
      <c r="N43" s="279">
        <v>0</v>
      </c>
      <c r="O43" s="280"/>
      <c r="P43" s="273"/>
      <c r="Q43" s="278"/>
      <c r="R43" s="279">
        <v>0</v>
      </c>
      <c r="S43" s="280"/>
      <c r="T43" s="273"/>
      <c r="U43" s="278"/>
      <c r="V43" s="279">
        <v>0</v>
      </c>
      <c r="W43" s="280"/>
      <c r="X43" s="273"/>
      <c r="Y43" s="278"/>
      <c r="Z43" s="279">
        <v>0</v>
      </c>
      <c r="AA43" s="280"/>
      <c r="AB43" s="273"/>
      <c r="AC43" s="278"/>
      <c r="AD43" s="279">
        <v>0</v>
      </c>
      <c r="AE43" s="280"/>
      <c r="AF43" s="273"/>
      <c r="AG43" s="278"/>
      <c r="AH43" s="279">
        <v>0</v>
      </c>
      <c r="AI43" s="280"/>
      <c r="AJ43" s="282"/>
      <c r="AN43" s="201"/>
    </row>
    <row r="44" spans="1:48">
      <c r="A44" s="297" t="s">
        <v>90</v>
      </c>
      <c r="B44" s="298"/>
      <c r="C44" s="298"/>
      <c r="D44" s="298"/>
      <c r="E44" s="299"/>
      <c r="F44" s="300"/>
      <c r="G44" s="300"/>
      <c r="H44" s="301"/>
      <c r="I44" s="302"/>
      <c r="J44" s="303"/>
      <c r="K44" s="303"/>
      <c r="L44" s="304">
        <v>0</v>
      </c>
      <c r="M44" s="303"/>
      <c r="N44" s="303"/>
      <c r="O44" s="303"/>
      <c r="P44" s="305">
        <v>0</v>
      </c>
      <c r="Q44" s="302"/>
      <c r="R44" s="303"/>
      <c r="S44" s="303"/>
      <c r="T44" s="306">
        <v>0</v>
      </c>
      <c r="U44" s="303"/>
      <c r="V44" s="303"/>
      <c r="W44" s="303"/>
      <c r="X44" s="305">
        <v>0</v>
      </c>
      <c r="Y44" s="302"/>
      <c r="Z44" s="303"/>
      <c r="AA44" s="303"/>
      <c r="AB44" s="306">
        <v>0</v>
      </c>
      <c r="AC44" s="303"/>
      <c r="AD44" s="303"/>
      <c r="AE44" s="303"/>
      <c r="AF44" s="305">
        <v>0</v>
      </c>
      <c r="AG44" s="302"/>
      <c r="AH44" s="303"/>
      <c r="AI44" s="303"/>
      <c r="AJ44" s="306">
        <v>0</v>
      </c>
      <c r="AN44" s="201"/>
    </row>
    <row r="45" spans="1:48" ht="15" customHeight="1">
      <c r="A45" s="178" t="s">
        <v>91</v>
      </c>
      <c r="B45" s="179"/>
      <c r="C45" s="179"/>
      <c r="D45" s="179"/>
      <c r="E45" s="179"/>
      <c r="F45" s="179"/>
      <c r="G45" s="179"/>
      <c r="H45" s="180"/>
      <c r="I45" s="181"/>
      <c r="J45" s="182"/>
      <c r="K45" s="182"/>
      <c r="L45" s="183"/>
      <c r="M45" s="184"/>
      <c r="N45" s="182"/>
      <c r="O45" s="182"/>
      <c r="P45" s="185"/>
      <c r="Q45" s="181"/>
      <c r="R45" s="182"/>
      <c r="S45" s="182"/>
      <c r="T45" s="183"/>
      <c r="U45" s="184"/>
      <c r="V45" s="182"/>
      <c r="W45" s="182"/>
      <c r="X45" s="185"/>
      <c r="Y45" s="181"/>
      <c r="Z45" s="182"/>
      <c r="AA45" s="182"/>
      <c r="AB45" s="183"/>
      <c r="AC45" s="184"/>
      <c r="AD45" s="182"/>
      <c r="AE45" s="182"/>
      <c r="AF45" s="185"/>
      <c r="AG45" s="181"/>
      <c r="AH45" s="182"/>
      <c r="AI45" s="182"/>
      <c r="AJ45" s="183"/>
      <c r="AN45" s="201"/>
    </row>
    <row r="46" spans="1:48" ht="15.75" customHeight="1">
      <c r="A46" s="186" t="s">
        <v>92</v>
      </c>
      <c r="B46" s="187"/>
      <c r="C46" s="190" t="s">
        <v>93</v>
      </c>
      <c r="D46" s="190"/>
      <c r="E46" s="190"/>
      <c r="F46" s="190"/>
      <c r="G46" s="190"/>
      <c r="H46" s="190"/>
      <c r="I46" s="190"/>
      <c r="J46" s="192" t="s">
        <v>94</v>
      </c>
      <c r="K46" s="193"/>
      <c r="L46" s="193"/>
      <c r="M46" s="193"/>
      <c r="N46" s="193"/>
      <c r="O46" s="193"/>
      <c r="P46" s="194"/>
      <c r="Q46" s="195" t="s">
        <v>95</v>
      </c>
      <c r="R46" s="196"/>
      <c r="S46" s="186" t="s">
        <v>92</v>
      </c>
      <c r="T46" s="187"/>
      <c r="U46" s="190" t="s">
        <v>93</v>
      </c>
      <c r="V46" s="190"/>
      <c r="W46" s="190"/>
      <c r="X46" s="190"/>
      <c r="Y46" s="190"/>
      <c r="Z46" s="190"/>
      <c r="AA46" s="190"/>
      <c r="AB46" s="192" t="s">
        <v>94</v>
      </c>
      <c r="AC46" s="193"/>
      <c r="AD46" s="193"/>
      <c r="AE46" s="193"/>
      <c r="AF46" s="193"/>
      <c r="AG46" s="193"/>
      <c r="AH46" s="194"/>
      <c r="AI46" s="195" t="s">
        <v>95</v>
      </c>
      <c r="AJ46" s="198"/>
      <c r="AN46" s="201"/>
    </row>
    <row r="47" spans="1:48" ht="15.75" customHeight="1">
      <c r="A47" s="188"/>
      <c r="B47" s="189"/>
      <c r="C47" s="191"/>
      <c r="D47" s="191"/>
      <c r="E47" s="191"/>
      <c r="F47" s="191"/>
      <c r="G47" s="191"/>
      <c r="H47" s="191"/>
      <c r="I47" s="191"/>
      <c r="J47" s="37"/>
      <c r="K47" s="38"/>
      <c r="L47" s="38"/>
      <c r="M47" s="39"/>
      <c r="N47" s="39"/>
      <c r="O47" s="39"/>
      <c r="P47" s="40"/>
      <c r="Q47" s="197"/>
      <c r="R47" s="197"/>
      <c r="S47" s="188"/>
      <c r="T47" s="189"/>
      <c r="U47" s="191"/>
      <c r="V47" s="191"/>
      <c r="W47" s="191"/>
      <c r="X47" s="191"/>
      <c r="Y47" s="191"/>
      <c r="Z47" s="191"/>
      <c r="AA47" s="191"/>
      <c r="AB47" s="37"/>
      <c r="AC47" s="38"/>
      <c r="AD47" s="38"/>
      <c r="AE47" s="39"/>
      <c r="AF47" s="39"/>
      <c r="AG47" s="39"/>
      <c r="AH47" s="40"/>
      <c r="AI47" s="197"/>
      <c r="AJ47" s="199"/>
      <c r="AN47" s="201"/>
    </row>
    <row r="48" spans="1:48" ht="15.75" customHeight="1">
      <c r="A48" s="41"/>
      <c r="B48" s="42"/>
      <c r="C48" s="129"/>
      <c r="D48" s="129"/>
      <c r="E48" s="129"/>
      <c r="F48" s="129"/>
      <c r="G48" s="129"/>
      <c r="H48" s="129"/>
      <c r="I48" s="129"/>
      <c r="J48" s="43"/>
      <c r="K48" s="44"/>
      <c r="L48" s="44"/>
      <c r="M48" s="45"/>
      <c r="N48" s="45"/>
      <c r="O48" s="39"/>
      <c r="P48" s="40"/>
      <c r="Q48" s="129"/>
      <c r="R48" s="129"/>
      <c r="S48" s="41"/>
      <c r="T48" s="42"/>
      <c r="U48" s="129"/>
      <c r="V48" s="129"/>
      <c r="W48" s="129"/>
      <c r="X48" s="129"/>
      <c r="Y48" s="129"/>
      <c r="Z48" s="129"/>
      <c r="AA48" s="129"/>
      <c r="AB48" s="43"/>
      <c r="AC48" s="44"/>
      <c r="AD48" s="44"/>
      <c r="AE48" s="45"/>
      <c r="AF48" s="45"/>
      <c r="AG48" s="39"/>
      <c r="AH48" s="40"/>
      <c r="AI48" s="129"/>
      <c r="AJ48" s="200"/>
      <c r="AN48" s="201"/>
    </row>
    <row r="49" spans="1:40" ht="15.75" customHeight="1">
      <c r="A49" s="41"/>
      <c r="B49" s="42"/>
      <c r="C49" s="129"/>
      <c r="D49" s="129"/>
      <c r="E49" s="129"/>
      <c r="F49" s="129"/>
      <c r="G49" s="129"/>
      <c r="H49" s="129"/>
      <c r="I49" s="129"/>
      <c r="J49" s="43"/>
      <c r="K49" s="44"/>
      <c r="L49" s="44"/>
      <c r="M49" s="45"/>
      <c r="N49" s="45"/>
      <c r="O49" s="45"/>
      <c r="P49" s="46"/>
      <c r="Q49" s="129"/>
      <c r="R49" s="129"/>
      <c r="S49" s="41"/>
      <c r="T49" s="42"/>
      <c r="U49" s="129"/>
      <c r="V49" s="129"/>
      <c r="W49" s="129"/>
      <c r="X49" s="129"/>
      <c r="Y49" s="129"/>
      <c r="Z49" s="129"/>
      <c r="AA49" s="129"/>
      <c r="AB49" s="43"/>
      <c r="AC49" s="44"/>
      <c r="AD49" s="44"/>
      <c r="AE49" s="45"/>
      <c r="AF49" s="45"/>
      <c r="AG49" s="45"/>
      <c r="AH49" s="46"/>
      <c r="AI49" s="129"/>
      <c r="AJ49" s="200"/>
      <c r="AN49" s="201"/>
    </row>
    <row r="50" spans="1:40" ht="15.75" customHeight="1">
      <c r="A50" s="41"/>
      <c r="B50" s="42"/>
      <c r="C50" s="129"/>
      <c r="D50" s="129"/>
      <c r="E50" s="129"/>
      <c r="F50" s="129"/>
      <c r="G50" s="129"/>
      <c r="H50" s="129"/>
      <c r="I50" s="129"/>
      <c r="J50" s="43"/>
      <c r="K50" s="44"/>
      <c r="L50" s="44"/>
      <c r="M50" s="45"/>
      <c r="N50" s="45"/>
      <c r="O50" s="45"/>
      <c r="P50" s="46"/>
      <c r="Q50" s="129"/>
      <c r="R50" s="129"/>
      <c r="S50" s="41"/>
      <c r="T50" s="42"/>
      <c r="U50" s="129"/>
      <c r="V50" s="129"/>
      <c r="W50" s="129"/>
      <c r="X50" s="129"/>
      <c r="Y50" s="129"/>
      <c r="Z50" s="129"/>
      <c r="AA50" s="129"/>
      <c r="AB50" s="43"/>
      <c r="AC50" s="44"/>
      <c r="AD50" s="44"/>
      <c r="AE50" s="45"/>
      <c r="AF50" s="45"/>
      <c r="AG50" s="45"/>
      <c r="AH50" s="46"/>
      <c r="AI50" s="129"/>
      <c r="AJ50" s="200"/>
      <c r="AN50" s="201"/>
    </row>
    <row r="51" spans="1:40" ht="15.75" customHeight="1">
      <c r="A51" s="41"/>
      <c r="B51" s="42"/>
      <c r="C51" s="129"/>
      <c r="D51" s="129"/>
      <c r="E51" s="129"/>
      <c r="F51" s="129"/>
      <c r="G51" s="129"/>
      <c r="H51" s="129"/>
      <c r="I51" s="129"/>
      <c r="J51" s="43"/>
      <c r="K51" s="44"/>
      <c r="L51" s="44"/>
      <c r="M51" s="45"/>
      <c r="N51" s="45"/>
      <c r="O51" s="45"/>
      <c r="P51" s="46"/>
      <c r="Q51" s="129"/>
      <c r="R51" s="129"/>
      <c r="S51" s="41"/>
      <c r="T51" s="42"/>
      <c r="U51" s="129"/>
      <c r="V51" s="129"/>
      <c r="W51" s="129"/>
      <c r="X51" s="129"/>
      <c r="Y51" s="129"/>
      <c r="Z51" s="129"/>
      <c r="AA51" s="129"/>
      <c r="AB51" s="43"/>
      <c r="AC51" s="44"/>
      <c r="AD51" s="44"/>
      <c r="AE51" s="45"/>
      <c r="AF51" s="45"/>
      <c r="AG51" s="45"/>
      <c r="AH51" s="46"/>
      <c r="AI51" s="129"/>
      <c r="AJ51" s="200"/>
      <c r="AN51" s="201"/>
    </row>
    <row r="52" spans="1:40" ht="15.75" customHeight="1">
      <c r="A52" s="41"/>
      <c r="B52" s="42"/>
      <c r="C52" s="129"/>
      <c r="D52" s="129"/>
      <c r="E52" s="129"/>
      <c r="F52" s="129"/>
      <c r="G52" s="129"/>
      <c r="H52" s="129"/>
      <c r="I52" s="129"/>
      <c r="J52" s="43"/>
      <c r="K52" s="44"/>
      <c r="L52" s="44"/>
      <c r="M52" s="45"/>
      <c r="N52" s="45"/>
      <c r="O52" s="45"/>
      <c r="P52" s="46"/>
      <c r="Q52" s="129"/>
      <c r="R52" s="129"/>
      <c r="S52" s="41"/>
      <c r="T52" s="42"/>
      <c r="U52" s="129"/>
      <c r="V52" s="129"/>
      <c r="W52" s="129"/>
      <c r="X52" s="129"/>
      <c r="Y52" s="129"/>
      <c r="Z52" s="129"/>
      <c r="AA52" s="129"/>
      <c r="AB52" s="43"/>
      <c r="AC52" s="44"/>
      <c r="AD52" s="44"/>
      <c r="AE52" s="45"/>
      <c r="AF52" s="45"/>
      <c r="AG52" s="45"/>
      <c r="AH52" s="46"/>
      <c r="AI52" s="129"/>
      <c r="AJ52" s="200"/>
      <c r="AN52" s="201"/>
    </row>
    <row r="53" spans="1:40" ht="15.75" customHeight="1">
      <c r="A53" s="41"/>
      <c r="B53" s="42"/>
      <c r="C53" s="129"/>
      <c r="D53" s="129"/>
      <c r="E53" s="129"/>
      <c r="F53" s="129"/>
      <c r="G53" s="129"/>
      <c r="H53" s="129"/>
      <c r="I53" s="129"/>
      <c r="J53" s="43"/>
      <c r="K53" s="44"/>
      <c r="L53" s="44"/>
      <c r="M53" s="45"/>
      <c r="N53" s="45"/>
      <c r="O53" s="45"/>
      <c r="P53" s="46"/>
      <c r="Q53" s="129"/>
      <c r="R53" s="129"/>
      <c r="S53" s="41"/>
      <c r="T53" s="42"/>
      <c r="U53" s="129"/>
      <c r="V53" s="129"/>
      <c r="W53" s="129"/>
      <c r="X53" s="129"/>
      <c r="Y53" s="129"/>
      <c r="Z53" s="129"/>
      <c r="AA53" s="129"/>
      <c r="AB53" s="43"/>
      <c r="AC53" s="44"/>
      <c r="AD53" s="44"/>
      <c r="AE53" s="45"/>
      <c r="AF53" s="45"/>
      <c r="AG53" s="45"/>
      <c r="AH53" s="46"/>
      <c r="AI53" s="129"/>
      <c r="AJ53" s="200"/>
      <c r="AN53" s="201"/>
    </row>
    <row r="54" spans="1:40" ht="15.75" customHeight="1">
      <c r="A54" s="41"/>
      <c r="B54" s="42"/>
      <c r="C54" s="129"/>
      <c r="D54" s="129"/>
      <c r="E54" s="129"/>
      <c r="F54" s="129"/>
      <c r="G54" s="129"/>
      <c r="H54" s="129"/>
      <c r="I54" s="129"/>
      <c r="J54" s="43"/>
      <c r="K54" s="44"/>
      <c r="L54" s="44"/>
      <c r="M54" s="45"/>
      <c r="N54" s="45"/>
      <c r="O54" s="45"/>
      <c r="P54" s="46"/>
      <c r="Q54" s="129"/>
      <c r="R54" s="129"/>
      <c r="S54" s="41"/>
      <c r="T54" s="42"/>
      <c r="U54" s="129"/>
      <c r="V54" s="129"/>
      <c r="W54" s="129"/>
      <c r="X54" s="129"/>
      <c r="Y54" s="129"/>
      <c r="Z54" s="129"/>
      <c r="AA54" s="129"/>
      <c r="AB54" s="43"/>
      <c r="AC54" s="44"/>
      <c r="AD54" s="44"/>
      <c r="AE54" s="45"/>
      <c r="AF54" s="45"/>
      <c r="AG54" s="45"/>
      <c r="AH54" s="46"/>
      <c r="AI54" s="129"/>
      <c r="AJ54" s="200"/>
      <c r="AN54" s="201"/>
    </row>
    <row r="55" spans="1:40" ht="15.75" customHeight="1">
      <c r="A55" s="47"/>
      <c r="B55" s="48"/>
      <c r="C55" s="202"/>
      <c r="D55" s="202"/>
      <c r="E55" s="202"/>
      <c r="F55" s="202"/>
      <c r="G55" s="202"/>
      <c r="H55" s="202"/>
      <c r="I55" s="202"/>
      <c r="J55" s="49"/>
      <c r="K55" s="50"/>
      <c r="L55" s="50"/>
      <c r="M55" s="51"/>
      <c r="N55" s="51"/>
      <c r="O55" s="51"/>
      <c r="P55" s="52"/>
      <c r="Q55" s="202"/>
      <c r="R55" s="202"/>
      <c r="S55" s="47"/>
      <c r="T55" s="48"/>
      <c r="U55" s="202"/>
      <c r="V55" s="202"/>
      <c r="W55" s="202"/>
      <c r="X55" s="202"/>
      <c r="Y55" s="202"/>
      <c r="Z55" s="202"/>
      <c r="AA55" s="202"/>
      <c r="AB55" s="49"/>
      <c r="AC55" s="50"/>
      <c r="AD55" s="50"/>
      <c r="AE55" s="51"/>
      <c r="AF55" s="51"/>
      <c r="AG55" s="51"/>
      <c r="AH55" s="52"/>
      <c r="AI55" s="202"/>
      <c r="AJ55" s="203"/>
      <c r="AN55" s="201"/>
    </row>
    <row r="56" spans="1:40" ht="15.75" customHeight="1">
      <c r="A56" s="53" t="s">
        <v>96</v>
      </c>
      <c r="B56" s="53"/>
      <c r="C56" s="53"/>
      <c r="D56" s="53"/>
      <c r="E56" s="54"/>
      <c r="F56" s="54"/>
      <c r="G56" s="54"/>
      <c r="H56" s="54"/>
      <c r="I56" s="54"/>
      <c r="J56" s="54"/>
      <c r="K56" s="54"/>
      <c r="L56" s="54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N56" s="201"/>
    </row>
    <row r="57" spans="1:40" ht="15.75" customHeight="1">
      <c r="A57" s="205" t="s">
        <v>97</v>
      </c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205"/>
      <c r="Y57" s="205"/>
      <c r="Z57" s="205"/>
      <c r="AA57" s="205"/>
      <c r="AB57" s="205"/>
      <c r="AC57" s="205"/>
      <c r="AD57" s="205"/>
      <c r="AE57" s="205"/>
      <c r="AF57" s="205"/>
      <c r="AG57" s="205"/>
      <c r="AH57" s="205"/>
      <c r="AI57" s="205"/>
      <c r="AJ57" s="205"/>
      <c r="AN57" s="201"/>
    </row>
    <row r="58" spans="1:40" ht="15.75" customHeight="1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  <c r="AA58" s="205"/>
      <c r="AB58" s="205"/>
      <c r="AC58" s="205"/>
      <c r="AD58" s="205"/>
      <c r="AE58" s="205"/>
      <c r="AF58" s="205"/>
      <c r="AG58" s="205"/>
      <c r="AH58" s="205"/>
      <c r="AI58" s="205"/>
      <c r="AJ58" s="205"/>
      <c r="AN58" s="204"/>
    </row>
    <row r="59" spans="1:40" ht="15.75" customHeight="1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205"/>
      <c r="Y59" s="205"/>
      <c r="Z59" s="205"/>
      <c r="AA59" s="205"/>
      <c r="AB59" s="205"/>
      <c r="AC59" s="205"/>
      <c r="AD59" s="205"/>
      <c r="AE59" s="205"/>
      <c r="AF59" s="205"/>
      <c r="AG59" s="205"/>
      <c r="AH59" s="205"/>
      <c r="AI59" s="205"/>
      <c r="AJ59" s="205"/>
      <c r="AN59" s="201"/>
    </row>
    <row r="60" spans="1:40">
      <c r="AN60" s="201"/>
    </row>
    <row r="61" spans="1:40">
      <c r="AN61" s="201"/>
    </row>
    <row r="62" spans="1:40">
      <c r="AN62" s="204"/>
    </row>
    <row r="63" spans="1:40">
      <c r="AN63" s="201"/>
    </row>
    <row r="64" spans="1:40">
      <c r="AN64" s="201"/>
    </row>
    <row r="65" spans="40:40">
      <c r="AN65" s="201"/>
    </row>
    <row r="66" spans="40:40">
      <c r="AN66" s="204"/>
    </row>
    <row r="67" spans="40:40">
      <c r="AN67" s="201"/>
    </row>
    <row r="68" spans="40:40">
      <c r="AN68" s="201"/>
    </row>
    <row r="69" spans="40:40">
      <c r="AN69" s="201"/>
    </row>
    <row r="70" spans="40:40">
      <c r="AN70" s="204"/>
    </row>
    <row r="71" spans="40:40">
      <c r="AN71" s="201"/>
    </row>
    <row r="72" spans="40:40">
      <c r="AN72" s="201"/>
    </row>
    <row r="73" spans="40:40">
      <c r="AN73" s="201"/>
    </row>
    <row r="74" spans="40:40">
      <c r="AN74" s="204"/>
    </row>
    <row r="75" spans="40:40">
      <c r="AN75" s="201"/>
    </row>
    <row r="76" spans="40:40">
      <c r="AN76" s="201"/>
    </row>
    <row r="77" spans="40:40">
      <c r="AN77" s="201"/>
    </row>
    <row r="78" spans="40:40">
      <c r="AN78" s="4"/>
    </row>
    <row r="79" spans="40:40">
      <c r="AN79" s="4"/>
    </row>
  </sheetData>
  <mergeCells count="369">
    <mergeCell ref="AN62:AN65"/>
    <mergeCell ref="AN66:AN69"/>
    <mergeCell ref="AN70:AN73"/>
    <mergeCell ref="AN74:AN77"/>
    <mergeCell ref="A57:AJ57"/>
    <mergeCell ref="A58:AJ58"/>
    <mergeCell ref="A59:AJ59"/>
    <mergeCell ref="AN58:AN61"/>
    <mergeCell ref="C54:I54"/>
    <mergeCell ref="Q54:R54"/>
    <mergeCell ref="U54:AA54"/>
    <mergeCell ref="AI54:AJ54"/>
    <mergeCell ref="C55:I55"/>
    <mergeCell ref="Q55:R55"/>
    <mergeCell ref="U55:AA55"/>
    <mergeCell ref="AI55:AJ55"/>
    <mergeCell ref="AN38:AN41"/>
    <mergeCell ref="AN42:AN45"/>
    <mergeCell ref="AN46:AN49"/>
    <mergeCell ref="AN50:AN53"/>
    <mergeCell ref="AN54:AN57"/>
    <mergeCell ref="C51:I51"/>
    <mergeCell ref="Q51:R51"/>
    <mergeCell ref="U51:AA51"/>
    <mergeCell ref="AI51:AJ51"/>
    <mergeCell ref="C52:I52"/>
    <mergeCell ref="Q52:R52"/>
    <mergeCell ref="U52:AA52"/>
    <mergeCell ref="AI52:AJ52"/>
    <mergeCell ref="C53:I53"/>
    <mergeCell ref="Q53:R53"/>
    <mergeCell ref="U53:AA53"/>
    <mergeCell ref="AI53:AJ53"/>
    <mergeCell ref="C48:I48"/>
    <mergeCell ref="Q48:R48"/>
    <mergeCell ref="U48:AA48"/>
    <mergeCell ref="AI48:AJ48"/>
    <mergeCell ref="C49:I49"/>
    <mergeCell ref="Q49:R49"/>
    <mergeCell ref="U49:AA49"/>
    <mergeCell ref="AI49:AJ49"/>
    <mergeCell ref="C50:I50"/>
    <mergeCell ref="Q50:R50"/>
    <mergeCell ref="U50:AA50"/>
    <mergeCell ref="AI50:AJ50"/>
    <mergeCell ref="AC45:AF45"/>
    <mergeCell ref="AG45:AJ45"/>
    <mergeCell ref="A46:B47"/>
    <mergeCell ref="C46:I47"/>
    <mergeCell ref="J46:P46"/>
    <mergeCell ref="Q46:R47"/>
    <mergeCell ref="S46:T47"/>
    <mergeCell ref="U46:AA47"/>
    <mergeCell ref="AB46:AH46"/>
    <mergeCell ref="AI46:AJ47"/>
    <mergeCell ref="U45:X45"/>
    <mergeCell ref="Y45:AB45"/>
    <mergeCell ref="A44:D44"/>
    <mergeCell ref="A45:H45"/>
    <mergeCell ref="I45:L45"/>
    <mergeCell ref="M45:P45"/>
    <mergeCell ref="Q45:T45"/>
    <mergeCell ref="A42:D42"/>
    <mergeCell ref="P42:P43"/>
    <mergeCell ref="T42:T43"/>
    <mergeCell ref="X42:X43"/>
    <mergeCell ref="AB42:AB43"/>
    <mergeCell ref="M42:N42"/>
    <mergeCell ref="Q42:R42"/>
    <mergeCell ref="R43:S43"/>
    <mergeCell ref="U42:V42"/>
    <mergeCell ref="V43:W43"/>
    <mergeCell ref="Z43:AA43"/>
    <mergeCell ref="F43:H43"/>
    <mergeCell ref="AJ40:AJ41"/>
    <mergeCell ref="A38:D38"/>
    <mergeCell ref="L38:L39"/>
    <mergeCell ref="P38:P39"/>
    <mergeCell ref="T38:T39"/>
    <mergeCell ref="X38:X39"/>
    <mergeCell ref="AB38:AB39"/>
    <mergeCell ref="I40:J40"/>
    <mergeCell ref="R41:S41"/>
    <mergeCell ref="M40:N40"/>
    <mergeCell ref="N41:O41"/>
    <mergeCell ref="V41:W41"/>
    <mergeCell ref="U38:V38"/>
    <mergeCell ref="V39:W39"/>
    <mergeCell ref="U40:V40"/>
    <mergeCell ref="AF42:AF43"/>
    <mergeCell ref="AJ42:AJ43"/>
    <mergeCell ref="A43:D43"/>
    <mergeCell ref="AF38:AF39"/>
    <mergeCell ref="A41:D41"/>
    <mergeCell ref="AJ38:AJ39"/>
    <mergeCell ref="A39:D39"/>
    <mergeCell ref="A40:D40"/>
    <mergeCell ref="L40:L41"/>
    <mergeCell ref="P40:P41"/>
    <mergeCell ref="T40:T41"/>
    <mergeCell ref="X40:X41"/>
    <mergeCell ref="AB40:AB41"/>
    <mergeCell ref="J41:K41"/>
    <mergeCell ref="I42:J42"/>
    <mergeCell ref="J43:K43"/>
    <mergeCell ref="AJ34:AJ35"/>
    <mergeCell ref="A35:D35"/>
    <mergeCell ref="A36:D36"/>
    <mergeCell ref="L36:L37"/>
    <mergeCell ref="P36:P37"/>
    <mergeCell ref="T36:T37"/>
    <mergeCell ref="X36:X37"/>
    <mergeCell ref="AB36:AB37"/>
    <mergeCell ref="AF36:AF37"/>
    <mergeCell ref="AJ36:AJ37"/>
    <mergeCell ref="A37:D37"/>
    <mergeCell ref="A34:D34"/>
    <mergeCell ref="L34:L35"/>
    <mergeCell ref="P34:P35"/>
    <mergeCell ref="AF34:AF35"/>
    <mergeCell ref="X34:X35"/>
    <mergeCell ref="AJ30:AJ31"/>
    <mergeCell ref="X32:X33"/>
    <mergeCell ref="AB32:AB33"/>
    <mergeCell ref="AF32:AF33"/>
    <mergeCell ref="AJ32:AJ33"/>
    <mergeCell ref="AB30:AB31"/>
    <mergeCell ref="AF30:AF31"/>
    <mergeCell ref="A32:D32"/>
    <mergeCell ref="L32:L33"/>
    <mergeCell ref="P32:P33"/>
    <mergeCell ref="T32:T33"/>
    <mergeCell ref="A33:D33"/>
    <mergeCell ref="R33:S33"/>
    <mergeCell ref="R35:S35"/>
    <mergeCell ref="U32:V32"/>
    <mergeCell ref="V33:W33"/>
    <mergeCell ref="U34:V34"/>
    <mergeCell ref="V35:W35"/>
    <mergeCell ref="T34:T35"/>
    <mergeCell ref="J33:K33"/>
    <mergeCell ref="I34:J34"/>
    <mergeCell ref="J35:K35"/>
    <mergeCell ref="M34:N34"/>
    <mergeCell ref="N35:O35"/>
    <mergeCell ref="A30:D30"/>
    <mergeCell ref="L30:L31"/>
    <mergeCell ref="P30:P31"/>
    <mergeCell ref="T30:T31"/>
    <mergeCell ref="X30:X31"/>
    <mergeCell ref="R31:S31"/>
    <mergeCell ref="U30:V30"/>
    <mergeCell ref="V31:W31"/>
    <mergeCell ref="A31:D31"/>
    <mergeCell ref="A26:D26"/>
    <mergeCell ref="L26:L27"/>
    <mergeCell ref="P26:P27"/>
    <mergeCell ref="T26:T27"/>
    <mergeCell ref="R25:S25"/>
    <mergeCell ref="R27:S27"/>
    <mergeCell ref="A25:D25"/>
    <mergeCell ref="J27:K27"/>
    <mergeCell ref="J25:K25"/>
    <mergeCell ref="AJ26:AJ27"/>
    <mergeCell ref="A27:D27"/>
    <mergeCell ref="A28:D28"/>
    <mergeCell ref="L28:L29"/>
    <mergeCell ref="P28:P29"/>
    <mergeCell ref="T28:T29"/>
    <mergeCell ref="X28:X29"/>
    <mergeCell ref="AB28:AB29"/>
    <mergeCell ref="AF28:AF29"/>
    <mergeCell ref="AJ28:AJ29"/>
    <mergeCell ref="A29:D29"/>
    <mergeCell ref="X26:X27"/>
    <mergeCell ref="AB26:AB27"/>
    <mergeCell ref="AF26:AF27"/>
    <mergeCell ref="R29:S29"/>
    <mergeCell ref="V29:W29"/>
    <mergeCell ref="A22:D23"/>
    <mergeCell ref="E22:H22"/>
    <mergeCell ref="I22:L22"/>
    <mergeCell ref="M22:P22"/>
    <mergeCell ref="Q22:T22"/>
    <mergeCell ref="AC23:AF23"/>
    <mergeCell ref="AG23:AJ23"/>
    <mergeCell ref="A24:D24"/>
    <mergeCell ref="L24:L25"/>
    <mergeCell ref="P24:P25"/>
    <mergeCell ref="T24:T25"/>
    <mergeCell ref="X24:X25"/>
    <mergeCell ref="AB24:AB25"/>
    <mergeCell ref="AF24:AF25"/>
    <mergeCell ref="AJ24:AJ25"/>
    <mergeCell ref="E23:F23"/>
    <mergeCell ref="I23:L23"/>
    <mergeCell ref="M23:P23"/>
    <mergeCell ref="Q23:T23"/>
    <mergeCell ref="U23:X23"/>
    <mergeCell ref="Y23:AB23"/>
    <mergeCell ref="U22:X22"/>
    <mergeCell ref="Y22:AB22"/>
    <mergeCell ref="AC22:AF22"/>
    <mergeCell ref="AG22:AJ22"/>
    <mergeCell ref="Y16:AB16"/>
    <mergeCell ref="AE17:AF18"/>
    <mergeCell ref="AI17:AJ18"/>
    <mergeCell ref="M18:U18"/>
    <mergeCell ref="V18:W19"/>
    <mergeCell ref="Z18:AA19"/>
    <mergeCell ref="M19:U19"/>
    <mergeCell ref="AE19:AF20"/>
    <mergeCell ref="AI19:AJ20"/>
    <mergeCell ref="AI15:AJ16"/>
    <mergeCell ref="M16:X16"/>
    <mergeCell ref="AI11:AJ12"/>
    <mergeCell ref="N12:T12"/>
    <mergeCell ref="AI13:AJ14"/>
    <mergeCell ref="A14:D16"/>
    <mergeCell ref="E14:F16"/>
    <mergeCell ref="G14:G16"/>
    <mergeCell ref="H14:H16"/>
    <mergeCell ref="I14:J16"/>
    <mergeCell ref="K14:K16"/>
    <mergeCell ref="L14:L16"/>
    <mergeCell ref="N14:T14"/>
    <mergeCell ref="Y14:Z15"/>
    <mergeCell ref="AA15:AB15"/>
    <mergeCell ref="AE15:AF16"/>
    <mergeCell ref="A13:L13"/>
    <mergeCell ref="N13:T13"/>
    <mergeCell ref="U13:AA13"/>
    <mergeCell ref="AE13:AF14"/>
    <mergeCell ref="A7:L7"/>
    <mergeCell ref="V7:Y7"/>
    <mergeCell ref="Z7:AB7"/>
    <mergeCell ref="AE7:AF8"/>
    <mergeCell ref="A11:L12"/>
    <mergeCell ref="AE11:AF12"/>
    <mergeCell ref="AI7:AJ8"/>
    <mergeCell ref="A8:L9"/>
    <mergeCell ref="O8:Q8"/>
    <mergeCell ref="R8:S8"/>
    <mergeCell ref="AE9:AF10"/>
    <mergeCell ref="AI9:AJ10"/>
    <mergeCell ref="A10:L10"/>
    <mergeCell ref="M10:T10"/>
    <mergeCell ref="A4:L6"/>
    <mergeCell ref="M4:T4"/>
    <mergeCell ref="AC4:AF4"/>
    <mergeCell ref="AG4:AJ4"/>
    <mergeCell ref="M5:Q5"/>
    <mergeCell ref="R5:S5"/>
    <mergeCell ref="V5:AB5"/>
    <mergeCell ref="AE5:AF6"/>
    <mergeCell ref="AI5:AJ6"/>
    <mergeCell ref="M6:O6"/>
    <mergeCell ref="V6:Z6"/>
    <mergeCell ref="AA6:AB6"/>
    <mergeCell ref="A2:AJ2"/>
    <mergeCell ref="A3:L3"/>
    <mergeCell ref="M3:T3"/>
    <mergeCell ref="U3:AB3"/>
    <mergeCell ref="AC3:AJ3"/>
    <mergeCell ref="I28:J28"/>
    <mergeCell ref="J29:K29"/>
    <mergeCell ref="I30:J30"/>
    <mergeCell ref="J31:K31"/>
    <mergeCell ref="I32:J32"/>
    <mergeCell ref="M24:N24"/>
    <mergeCell ref="N25:O25"/>
    <mergeCell ref="M26:N26"/>
    <mergeCell ref="N27:O27"/>
    <mergeCell ref="M28:N28"/>
    <mergeCell ref="N29:O29"/>
    <mergeCell ref="M30:N30"/>
    <mergeCell ref="N31:O31"/>
    <mergeCell ref="M32:N32"/>
    <mergeCell ref="N33:O33"/>
    <mergeCell ref="M36:N36"/>
    <mergeCell ref="I36:J36"/>
    <mergeCell ref="J37:K37"/>
    <mergeCell ref="I38:J38"/>
    <mergeCell ref="J39:K39"/>
    <mergeCell ref="N37:O37"/>
    <mergeCell ref="M38:N38"/>
    <mergeCell ref="N39:O39"/>
    <mergeCell ref="I24:J24"/>
    <mergeCell ref="I26:J26"/>
    <mergeCell ref="V27:W27"/>
    <mergeCell ref="U28:V28"/>
    <mergeCell ref="N43:O43"/>
    <mergeCell ref="Q24:R24"/>
    <mergeCell ref="Q26:R26"/>
    <mergeCell ref="Q28:R28"/>
    <mergeCell ref="Q30:R30"/>
    <mergeCell ref="Q32:R32"/>
    <mergeCell ref="Q34:R34"/>
    <mergeCell ref="Q36:R36"/>
    <mergeCell ref="R37:S37"/>
    <mergeCell ref="Q38:R38"/>
    <mergeCell ref="R39:S39"/>
    <mergeCell ref="Q40:R40"/>
    <mergeCell ref="Y24:Z24"/>
    <mergeCell ref="Z25:AA25"/>
    <mergeCell ref="Y26:Z26"/>
    <mergeCell ref="Z27:AA27"/>
    <mergeCell ref="Y28:Z28"/>
    <mergeCell ref="U36:V36"/>
    <mergeCell ref="V37:W37"/>
    <mergeCell ref="Z29:AA29"/>
    <mergeCell ref="Y30:Z30"/>
    <mergeCell ref="Z31:AA31"/>
    <mergeCell ref="Y32:Z32"/>
    <mergeCell ref="Z33:AA33"/>
    <mergeCell ref="U24:V24"/>
    <mergeCell ref="V25:W25"/>
    <mergeCell ref="U26:V26"/>
    <mergeCell ref="AD41:AE41"/>
    <mergeCell ref="AC42:AD42"/>
    <mergeCell ref="Y42:Z42"/>
    <mergeCell ref="AC24:AD24"/>
    <mergeCell ref="AD25:AE25"/>
    <mergeCell ref="AC26:AD26"/>
    <mergeCell ref="AD27:AE27"/>
    <mergeCell ref="AC28:AD28"/>
    <mergeCell ref="AD29:AE29"/>
    <mergeCell ref="AC30:AD30"/>
    <mergeCell ref="AD31:AE31"/>
    <mergeCell ref="AC32:AD32"/>
    <mergeCell ref="AD33:AE33"/>
    <mergeCell ref="AC34:AD34"/>
    <mergeCell ref="AD35:AE35"/>
    <mergeCell ref="AC36:AD36"/>
    <mergeCell ref="AD37:AE37"/>
    <mergeCell ref="Z37:AA37"/>
    <mergeCell ref="Y34:Z34"/>
    <mergeCell ref="Z35:AA35"/>
    <mergeCell ref="Y36:Z36"/>
    <mergeCell ref="AB34:AB35"/>
    <mergeCell ref="Y38:Z38"/>
    <mergeCell ref="Z39:AA39"/>
    <mergeCell ref="Y40:Z40"/>
    <mergeCell ref="Z41:AA41"/>
    <mergeCell ref="AH39:AI39"/>
    <mergeCell ref="AG40:AH40"/>
    <mergeCell ref="AH41:AI41"/>
    <mergeCell ref="AF40:AF41"/>
    <mergeCell ref="AG42:AH42"/>
    <mergeCell ref="AH43:AI43"/>
    <mergeCell ref="AD43:AE43"/>
    <mergeCell ref="AG24:AH24"/>
    <mergeCell ref="AH25:AI25"/>
    <mergeCell ref="AG26:AH26"/>
    <mergeCell ref="AH27:AI27"/>
    <mergeCell ref="AG28:AH28"/>
    <mergeCell ref="AH29:AI29"/>
    <mergeCell ref="AG30:AH30"/>
    <mergeCell ref="AH31:AI31"/>
    <mergeCell ref="AG32:AH32"/>
    <mergeCell ref="AH33:AI33"/>
    <mergeCell ref="AG34:AH34"/>
    <mergeCell ref="AH35:AI35"/>
    <mergeCell ref="AG36:AH36"/>
    <mergeCell ref="AH37:AI37"/>
    <mergeCell ref="AG38:AH38"/>
    <mergeCell ref="AC38:AD38"/>
    <mergeCell ref="AD39:AE39"/>
    <mergeCell ref="AC40:AD40"/>
  </mergeCells>
  <printOptions horizontalCentered="1" verticalCentered="1"/>
  <pageMargins left="0" right="0" top="0" bottom="0" header="0" footer="0"/>
  <pageSetup paperSize="8" scale="135" fitToHeight="2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3"/>
  <sheetViews>
    <sheetView showGridLines="0" topLeftCell="A7" zoomScale="70" zoomScaleNormal="70" workbookViewId="0">
      <selection activeCell="AZ23" sqref="AZ23"/>
    </sheetView>
  </sheetViews>
  <sheetFormatPr defaultColWidth="4.28515625" defaultRowHeight="18" customHeight="1"/>
  <cols>
    <col min="1" max="51" width="4.28515625" style="64" customWidth="1"/>
    <col min="52" max="16384" width="4.28515625" style="64"/>
  </cols>
  <sheetData>
    <row r="1" spans="1:52" ht="15" customHeight="1">
      <c r="A1" s="63"/>
      <c r="B1" s="63"/>
      <c r="C1" s="63"/>
      <c r="D1" s="63"/>
      <c r="E1" s="63"/>
      <c r="F1" s="63"/>
      <c r="G1" s="63"/>
      <c r="H1" s="63"/>
      <c r="I1" s="63"/>
      <c r="J1" s="206" t="s">
        <v>98</v>
      </c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7" t="s">
        <v>99</v>
      </c>
      <c r="AO1" s="208"/>
      <c r="AP1" s="209"/>
      <c r="AQ1" s="207" t="s">
        <v>100</v>
      </c>
      <c r="AR1" s="208"/>
      <c r="AS1" s="209"/>
      <c r="AT1" s="207" t="s">
        <v>101</v>
      </c>
      <c r="AU1" s="208"/>
      <c r="AV1" s="209"/>
    </row>
    <row r="2" spans="1:52" ht="15" customHeight="1">
      <c r="A2" s="63"/>
      <c r="B2" s="63"/>
      <c r="C2" s="63"/>
      <c r="D2" s="63"/>
      <c r="E2" s="63"/>
      <c r="F2" s="63"/>
      <c r="G2" s="63"/>
      <c r="H2" s="63"/>
      <c r="I2" s="63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10" t="s">
        <v>102</v>
      </c>
      <c r="AO2" s="211"/>
      <c r="AP2" s="212"/>
      <c r="AQ2" s="210" t="s">
        <v>103</v>
      </c>
      <c r="AR2" s="211"/>
      <c r="AS2" s="212"/>
      <c r="AT2" s="210" t="s">
        <v>104</v>
      </c>
      <c r="AU2" s="211"/>
      <c r="AV2" s="212"/>
    </row>
    <row r="3" spans="1:52" ht="15" customHeight="1">
      <c r="A3" s="63"/>
      <c r="B3" s="63"/>
      <c r="C3" s="63"/>
      <c r="D3" s="63"/>
      <c r="E3" s="63"/>
      <c r="F3" s="63"/>
      <c r="G3" s="63"/>
      <c r="H3" s="63"/>
      <c r="I3" s="63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13"/>
      <c r="AO3" s="214"/>
      <c r="AP3" s="215"/>
      <c r="AQ3" s="213"/>
      <c r="AR3" s="214"/>
      <c r="AS3" s="215"/>
      <c r="AT3" s="213"/>
      <c r="AU3" s="214"/>
      <c r="AV3" s="215"/>
    </row>
    <row r="4" spans="1:52" s="67" customFormat="1" ht="15" customHeight="1">
      <c r="A4" s="65"/>
      <c r="B4" s="65"/>
      <c r="C4" s="65"/>
      <c r="D4" s="65"/>
      <c r="E4" s="65"/>
      <c r="F4" s="65"/>
      <c r="G4" s="65"/>
      <c r="H4" s="65"/>
      <c r="I4" s="65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16"/>
      <c r="AO4" s="217"/>
      <c r="AP4" s="218"/>
      <c r="AQ4" s="216"/>
      <c r="AR4" s="217"/>
      <c r="AS4" s="218"/>
      <c r="AT4" s="216"/>
      <c r="AU4" s="217"/>
      <c r="AV4" s="218"/>
      <c r="AW4" s="66"/>
      <c r="AX4" s="66"/>
      <c r="AY4" s="66"/>
      <c r="AZ4" s="66"/>
    </row>
    <row r="5" spans="1:52" s="67" customFormat="1" ht="15" customHeight="1">
      <c r="A5" s="65"/>
      <c r="B5" s="65"/>
      <c r="C5" s="65"/>
      <c r="D5" s="65"/>
      <c r="E5" s="65"/>
      <c r="F5" s="65"/>
      <c r="G5" s="65"/>
      <c r="H5" s="65"/>
      <c r="I5" s="65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16"/>
      <c r="AO5" s="217"/>
      <c r="AP5" s="218"/>
      <c r="AQ5" s="216"/>
      <c r="AR5" s="217"/>
      <c r="AS5" s="218"/>
      <c r="AT5" s="216"/>
      <c r="AU5" s="217"/>
      <c r="AV5" s="218"/>
      <c r="AW5" s="66"/>
      <c r="AX5" s="66"/>
      <c r="AY5" s="66"/>
      <c r="AZ5" s="66"/>
    </row>
    <row r="6" spans="1:52" s="72" customFormat="1" ht="50.1" customHeight="1">
      <c r="A6" s="219" t="s">
        <v>105</v>
      </c>
      <c r="B6" s="226"/>
      <c r="C6" s="226"/>
      <c r="D6" s="220"/>
      <c r="E6" s="227"/>
      <c r="F6" s="228"/>
      <c r="G6" s="228"/>
      <c r="H6" s="229"/>
      <c r="I6" s="219" t="s">
        <v>106</v>
      </c>
      <c r="J6" s="226"/>
      <c r="K6" s="226"/>
      <c r="L6" s="220"/>
      <c r="M6" s="230"/>
      <c r="N6" s="231"/>
      <c r="O6" s="68" t="s">
        <v>107</v>
      </c>
      <c r="P6" s="231"/>
      <c r="Q6" s="232"/>
      <c r="R6" s="219" t="s">
        <v>108</v>
      </c>
      <c r="S6" s="220"/>
      <c r="T6" s="69" t="s">
        <v>109</v>
      </c>
      <c r="U6" s="239" t="s">
        <v>110</v>
      </c>
      <c r="V6" s="239"/>
      <c r="W6" s="239"/>
      <c r="X6" s="70" t="s">
        <v>109</v>
      </c>
      <c r="Y6" s="239" t="s">
        <v>111</v>
      </c>
      <c r="Z6" s="239"/>
      <c r="AA6" s="240"/>
      <c r="AB6" s="219" t="s">
        <v>112</v>
      </c>
      <c r="AC6" s="226"/>
      <c r="AD6" s="220"/>
      <c r="AE6" s="69" t="s">
        <v>109</v>
      </c>
      <c r="AF6" s="71" t="s">
        <v>113</v>
      </c>
      <c r="AG6" s="70" t="s">
        <v>109</v>
      </c>
      <c r="AH6" s="71" t="s">
        <v>114</v>
      </c>
      <c r="AI6" s="219" t="s">
        <v>115</v>
      </c>
      <c r="AJ6" s="241"/>
      <c r="AK6" s="242"/>
      <c r="AL6" s="227"/>
      <c r="AM6" s="228"/>
      <c r="AN6" s="228"/>
      <c r="AO6" s="228"/>
      <c r="AP6" s="228"/>
      <c r="AQ6" s="228"/>
      <c r="AR6" s="228"/>
      <c r="AS6" s="228"/>
      <c r="AT6" s="228"/>
      <c r="AU6" s="228"/>
      <c r="AV6" s="229"/>
    </row>
    <row r="7" spans="1:52" s="72" customFormat="1" ht="50.1" customHeight="1">
      <c r="A7" s="233" t="s">
        <v>116</v>
      </c>
      <c r="B7" s="234"/>
      <c r="C7" s="234"/>
      <c r="D7" s="235"/>
      <c r="E7" s="227"/>
      <c r="F7" s="228"/>
      <c r="G7" s="228"/>
      <c r="H7" s="228"/>
      <c r="I7" s="228"/>
      <c r="J7" s="228"/>
      <c r="K7" s="228"/>
      <c r="L7" s="229"/>
      <c r="M7" s="233" t="s">
        <v>117</v>
      </c>
      <c r="N7" s="234"/>
      <c r="O7" s="234"/>
      <c r="P7" s="235"/>
      <c r="Q7" s="236">
        <v>0.85</v>
      </c>
      <c r="R7" s="237"/>
      <c r="S7" s="238"/>
      <c r="T7" s="243" t="s">
        <v>118</v>
      </c>
      <c r="U7" s="244"/>
      <c r="V7" s="244"/>
      <c r="W7" s="244"/>
      <c r="X7" s="244"/>
      <c r="Y7" s="244"/>
      <c r="Z7" s="244"/>
      <c r="AA7" s="244"/>
      <c r="AB7" s="244"/>
      <c r="AC7" s="244"/>
      <c r="AD7" s="245"/>
      <c r="AE7" s="221" t="s">
        <v>119</v>
      </c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  <c r="AQ7" s="222"/>
      <c r="AR7" s="73" t="s">
        <v>120</v>
      </c>
      <c r="AS7" s="223" t="s">
        <v>121</v>
      </c>
      <c r="AT7" s="224"/>
      <c r="AU7" s="224"/>
      <c r="AV7" s="225"/>
    </row>
    <row r="8" spans="1:52" s="79" customFormat="1" ht="24.95" customHeight="1">
      <c r="A8" s="247" t="s">
        <v>122</v>
      </c>
      <c r="B8" s="248"/>
      <c r="C8" s="248"/>
      <c r="D8" s="249"/>
      <c r="E8" s="74"/>
      <c r="F8" s="75"/>
      <c r="G8" s="75"/>
      <c r="H8" s="75" t="s">
        <v>123</v>
      </c>
      <c r="I8" s="75"/>
      <c r="J8" s="75"/>
      <c r="K8" s="75"/>
      <c r="L8" s="75"/>
      <c r="M8" s="75"/>
      <c r="N8" s="75"/>
      <c r="O8" s="75"/>
      <c r="P8" s="75"/>
      <c r="Q8" s="75" t="s">
        <v>124</v>
      </c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6"/>
      <c r="AI8" s="77"/>
      <c r="AJ8" s="75"/>
      <c r="AK8" s="75"/>
      <c r="AL8" s="75"/>
      <c r="AM8" s="75"/>
      <c r="AN8" s="75"/>
      <c r="AO8" s="75"/>
      <c r="AP8" s="77"/>
      <c r="AQ8" s="77"/>
      <c r="AR8" s="77"/>
      <c r="AS8" s="77"/>
      <c r="AT8" s="77"/>
      <c r="AU8" s="77"/>
      <c r="AV8" s="78"/>
    </row>
    <row r="9" spans="1:52" s="79" customFormat="1" ht="24.95" customHeight="1">
      <c r="A9" s="250"/>
      <c r="B9" s="234"/>
      <c r="C9" s="234"/>
      <c r="D9" s="235"/>
      <c r="E9" s="80"/>
      <c r="F9" s="81"/>
      <c r="G9" s="81"/>
      <c r="H9" s="81" t="s">
        <v>125</v>
      </c>
      <c r="I9" s="81"/>
      <c r="J9" s="81"/>
      <c r="K9" s="81"/>
      <c r="L9" s="81"/>
      <c r="M9" s="81"/>
      <c r="N9" s="81"/>
      <c r="O9" s="81" t="s">
        <v>126</v>
      </c>
      <c r="P9" s="81"/>
      <c r="Q9" s="81"/>
      <c r="R9" s="81"/>
      <c r="S9" s="81"/>
      <c r="T9" s="81"/>
      <c r="U9" s="81"/>
      <c r="V9" s="81" t="s">
        <v>127</v>
      </c>
      <c r="W9" s="81"/>
      <c r="X9" s="81"/>
      <c r="Y9" s="81"/>
      <c r="Z9" s="81"/>
      <c r="AA9" s="81"/>
      <c r="AB9" s="81"/>
      <c r="AC9" s="81" t="s">
        <v>128</v>
      </c>
      <c r="AD9" s="81"/>
      <c r="AE9" s="81"/>
      <c r="AF9" s="81"/>
      <c r="AG9" s="81"/>
      <c r="AH9" s="81"/>
      <c r="AI9" s="81"/>
      <c r="AJ9" s="81" t="s">
        <v>129</v>
      </c>
      <c r="AK9" s="81"/>
      <c r="AL9" s="81"/>
      <c r="AM9" s="81"/>
      <c r="AN9" s="81"/>
      <c r="AO9" s="81"/>
      <c r="AP9" s="81"/>
      <c r="AQ9" s="81" t="s">
        <v>130</v>
      </c>
      <c r="AR9" s="81"/>
      <c r="AS9" s="81"/>
      <c r="AT9" s="81"/>
      <c r="AU9" s="81"/>
      <c r="AV9" s="82"/>
    </row>
    <row r="10" spans="1:52" ht="24.95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79"/>
      <c r="U10" s="79"/>
      <c r="V10" s="79"/>
      <c r="W10" s="79"/>
      <c r="X10" s="79"/>
      <c r="Y10" s="79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</row>
    <row r="11" spans="1:52" ht="18" customHeight="1">
      <c r="A11" s="251"/>
      <c r="B11" s="251"/>
      <c r="C11" s="251"/>
      <c r="D11" s="251"/>
      <c r="E11" s="246"/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  <c r="AO11" s="246"/>
      <c r="AP11" s="246"/>
      <c r="AQ11" s="246"/>
      <c r="AR11" s="246"/>
      <c r="AS11" s="246"/>
      <c r="AT11" s="246"/>
      <c r="AU11" s="246"/>
      <c r="AV11" s="246"/>
    </row>
    <row r="12" spans="1:52" ht="18" customHeight="1">
      <c r="A12" s="252"/>
      <c r="B12" s="252"/>
      <c r="C12" s="83"/>
      <c r="D12" s="67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6"/>
      <c r="AO12" s="246"/>
      <c r="AP12" s="246"/>
      <c r="AQ12" s="246"/>
      <c r="AR12" s="246"/>
      <c r="AS12" s="246"/>
      <c r="AT12" s="246"/>
      <c r="AU12" s="246"/>
      <c r="AV12" s="246"/>
    </row>
    <row r="13" spans="1:52" ht="18" customHeight="1">
      <c r="A13" s="67"/>
      <c r="B13" s="67"/>
      <c r="C13" s="67"/>
      <c r="D13" s="67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  <c r="AL13" s="246"/>
      <c r="AM13" s="246"/>
      <c r="AN13" s="246"/>
      <c r="AO13" s="246"/>
      <c r="AP13" s="246"/>
      <c r="AQ13" s="246"/>
      <c r="AR13" s="246"/>
      <c r="AS13" s="246"/>
      <c r="AT13" s="246"/>
      <c r="AU13" s="246"/>
      <c r="AV13" s="246"/>
    </row>
    <row r="14" spans="1:52" ht="18" customHeight="1">
      <c r="A14" s="67"/>
      <c r="B14" s="67"/>
      <c r="C14" s="67"/>
      <c r="D14" s="67"/>
      <c r="E14" s="246"/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  <c r="AO14" s="246"/>
      <c r="AP14" s="246"/>
      <c r="AQ14" s="246"/>
      <c r="AR14" s="246"/>
      <c r="AS14" s="246"/>
      <c r="AT14" s="246"/>
      <c r="AU14" s="246"/>
      <c r="AV14" s="246"/>
    </row>
    <row r="15" spans="1:52" ht="18" customHeight="1">
      <c r="A15" s="67"/>
      <c r="B15" s="67"/>
      <c r="C15" s="67"/>
      <c r="D15" s="67"/>
      <c r="E15" s="246"/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  <c r="AO15" s="246"/>
      <c r="AP15" s="246"/>
      <c r="AQ15" s="246"/>
      <c r="AR15" s="246"/>
      <c r="AS15" s="246"/>
      <c r="AT15" s="246"/>
      <c r="AU15" s="246"/>
      <c r="AV15" s="246"/>
    </row>
    <row r="16" spans="1:52" ht="18" customHeight="1">
      <c r="A16" s="67"/>
      <c r="B16" s="67"/>
      <c r="C16" s="67"/>
      <c r="D16" s="67"/>
      <c r="E16" s="246"/>
      <c r="F16" s="246"/>
      <c r="G16" s="246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6"/>
    </row>
    <row r="17" spans="1:48" ht="18" customHeight="1">
      <c r="A17" s="67"/>
      <c r="B17" s="67"/>
      <c r="C17" s="67"/>
      <c r="D17" s="67"/>
      <c r="E17" s="246"/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246"/>
    </row>
    <row r="18" spans="1:48" ht="18" customHeight="1">
      <c r="A18" s="67"/>
      <c r="B18" s="67"/>
      <c r="C18" s="67"/>
      <c r="D18" s="67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6"/>
    </row>
    <row r="19" spans="1:48" ht="18" customHeight="1">
      <c r="A19" s="67"/>
      <c r="B19" s="67"/>
      <c r="C19" s="67"/>
      <c r="D19" s="67"/>
      <c r="E19" s="246"/>
      <c r="F19" s="246"/>
      <c r="G19" s="246"/>
      <c r="H19" s="246"/>
      <c r="I19" s="246"/>
      <c r="J19" s="246"/>
      <c r="K19" s="246"/>
      <c r="L19" s="246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6"/>
    </row>
    <row r="20" spans="1:48" ht="18" customHeight="1">
      <c r="A20" s="67"/>
      <c r="B20" s="67"/>
      <c r="C20" s="67"/>
      <c r="D20" s="67"/>
      <c r="E20" s="246"/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6"/>
    </row>
    <row r="21" spans="1:48" ht="18" customHeight="1">
      <c r="A21" s="67"/>
      <c r="B21" s="67"/>
      <c r="C21" s="67"/>
      <c r="D21" s="67"/>
      <c r="E21" s="246"/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246"/>
    </row>
    <row r="22" spans="1:48" ht="18" customHeight="1">
      <c r="A22" s="67"/>
      <c r="B22" s="67"/>
      <c r="C22" s="67"/>
      <c r="D22" s="67"/>
      <c r="E22" s="246"/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  <c r="AT22" s="246"/>
      <c r="AU22" s="246"/>
      <c r="AV22" s="246"/>
    </row>
    <row r="23" spans="1:48" ht="18" customHeight="1">
      <c r="A23" s="67"/>
      <c r="B23" s="67"/>
      <c r="C23" s="67"/>
      <c r="D23" s="67"/>
      <c r="E23" s="246"/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246"/>
      <c r="AU23" s="246"/>
      <c r="AV23" s="246"/>
    </row>
    <row r="24" spans="1:48" ht="18" customHeight="1">
      <c r="A24" s="67"/>
      <c r="B24" s="67"/>
      <c r="C24" s="67"/>
      <c r="D24" s="67"/>
      <c r="E24" s="246"/>
      <c r="F24" s="246"/>
      <c r="G24" s="246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  <c r="AO24" s="246"/>
      <c r="AP24" s="246"/>
      <c r="AQ24" s="246"/>
      <c r="AR24" s="246"/>
      <c r="AS24" s="246"/>
      <c r="AT24" s="246"/>
      <c r="AU24" s="246"/>
      <c r="AV24" s="246"/>
    </row>
    <row r="25" spans="1:48" ht="18" customHeight="1">
      <c r="A25" s="67"/>
      <c r="B25" s="67"/>
      <c r="C25" s="67"/>
      <c r="D25" s="67"/>
      <c r="E25" s="246"/>
      <c r="F25" s="246"/>
      <c r="G25" s="246"/>
      <c r="H25" s="246"/>
      <c r="I25" s="246"/>
      <c r="J25" s="246"/>
      <c r="K25" s="246"/>
      <c r="L25" s="246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  <c r="AO25" s="246"/>
      <c r="AP25" s="246"/>
      <c r="AQ25" s="246"/>
      <c r="AR25" s="246"/>
      <c r="AS25" s="246"/>
      <c r="AT25" s="246"/>
      <c r="AU25" s="246"/>
      <c r="AV25" s="246"/>
    </row>
    <row r="26" spans="1:48" ht="18" customHeight="1">
      <c r="A26" s="67"/>
      <c r="B26" s="67"/>
      <c r="C26" s="67"/>
      <c r="D26" s="67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  <c r="AO26" s="246"/>
      <c r="AP26" s="246"/>
      <c r="AQ26" s="246"/>
      <c r="AR26" s="246"/>
      <c r="AS26" s="246"/>
      <c r="AT26" s="246"/>
      <c r="AU26" s="246"/>
      <c r="AV26" s="246"/>
    </row>
    <row r="27" spans="1:48" ht="18" customHeight="1">
      <c r="A27" s="67"/>
      <c r="B27" s="67"/>
      <c r="C27" s="67"/>
      <c r="D27" s="67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  <c r="AS27" s="246"/>
      <c r="AT27" s="246"/>
      <c r="AU27" s="246"/>
      <c r="AV27" s="246"/>
    </row>
    <row r="28" spans="1:48" ht="18" customHeight="1">
      <c r="A28" s="67"/>
      <c r="B28" s="67"/>
      <c r="C28" s="67"/>
      <c r="D28" s="67"/>
      <c r="E28" s="246"/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  <c r="AO28" s="246"/>
      <c r="AP28" s="246"/>
      <c r="AQ28" s="246"/>
      <c r="AR28" s="246"/>
      <c r="AS28" s="246"/>
      <c r="AT28" s="246"/>
      <c r="AU28" s="246"/>
      <c r="AV28" s="246"/>
    </row>
    <row r="29" spans="1:48" ht="18" customHeight="1">
      <c r="A29" s="67"/>
      <c r="B29" s="67"/>
      <c r="C29" s="67"/>
      <c r="D29" s="67"/>
      <c r="E29" s="246"/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  <c r="AO29" s="246"/>
      <c r="AP29" s="246"/>
      <c r="AQ29" s="246"/>
      <c r="AR29" s="246"/>
      <c r="AS29" s="246"/>
      <c r="AT29" s="246"/>
      <c r="AU29" s="246"/>
      <c r="AV29" s="246"/>
    </row>
    <row r="30" spans="1:48" ht="18" customHeight="1">
      <c r="A30" s="67"/>
      <c r="B30" s="67"/>
      <c r="C30" s="67"/>
      <c r="D30" s="67"/>
      <c r="E30" s="246"/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  <c r="AO30" s="246"/>
      <c r="AP30" s="246"/>
      <c r="AQ30" s="246"/>
      <c r="AR30" s="246"/>
      <c r="AS30" s="246"/>
      <c r="AT30" s="246"/>
      <c r="AU30" s="246"/>
      <c r="AV30" s="246"/>
    </row>
    <row r="31" spans="1:48" ht="18" customHeight="1">
      <c r="A31" s="67"/>
      <c r="B31" s="67"/>
      <c r="C31" s="67"/>
      <c r="D31" s="67"/>
      <c r="E31" s="246"/>
      <c r="F31" s="246"/>
      <c r="G31" s="246"/>
      <c r="H31" s="246"/>
      <c r="I31" s="246"/>
      <c r="J31" s="246"/>
      <c r="K31" s="246"/>
      <c r="L31" s="246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  <c r="AO31" s="246"/>
      <c r="AP31" s="246"/>
      <c r="AQ31" s="246"/>
      <c r="AR31" s="246"/>
      <c r="AS31" s="246"/>
      <c r="AT31" s="246"/>
      <c r="AU31" s="246"/>
      <c r="AV31" s="246"/>
    </row>
    <row r="32" spans="1:48" ht="18" customHeight="1">
      <c r="A32" s="67"/>
      <c r="B32" s="67"/>
      <c r="C32" s="67"/>
      <c r="D32" s="67"/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</row>
    <row r="33" spans="1:48" ht="18" customHeight="1">
      <c r="A33" s="67"/>
      <c r="B33" s="67"/>
      <c r="C33" s="67"/>
      <c r="D33" s="67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</row>
    <row r="34" spans="1:48" ht="18" customHeight="1">
      <c r="A34" s="67"/>
      <c r="B34" s="67"/>
      <c r="C34" s="67"/>
      <c r="D34" s="67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  <c r="AO34" s="246"/>
      <c r="AP34" s="246"/>
      <c r="AQ34" s="246"/>
      <c r="AR34" s="246"/>
      <c r="AS34" s="246"/>
      <c r="AT34" s="246"/>
      <c r="AU34" s="246"/>
      <c r="AV34" s="246"/>
    </row>
    <row r="35" spans="1:48" ht="18" customHeight="1">
      <c r="A35" s="67"/>
      <c r="B35" s="67"/>
      <c r="C35" s="67"/>
      <c r="D35" s="67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  <c r="AO35" s="246"/>
      <c r="AP35" s="246"/>
      <c r="AQ35" s="246"/>
      <c r="AR35" s="246"/>
      <c r="AS35" s="246"/>
      <c r="AT35" s="246"/>
      <c r="AU35" s="246"/>
      <c r="AV35" s="246"/>
    </row>
    <row r="36" spans="1:48" ht="18" customHeight="1">
      <c r="A36" s="67"/>
      <c r="B36" s="67"/>
      <c r="C36" s="67"/>
      <c r="D36" s="67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  <c r="AO36" s="246"/>
      <c r="AP36" s="246"/>
      <c r="AQ36" s="246"/>
      <c r="AR36" s="246"/>
      <c r="AS36" s="246"/>
      <c r="AT36" s="246"/>
      <c r="AU36" s="246"/>
      <c r="AV36" s="246"/>
    </row>
    <row r="37" spans="1:48" ht="18" customHeight="1">
      <c r="A37" s="67"/>
      <c r="B37" s="67"/>
      <c r="C37" s="67"/>
      <c r="D37" s="67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</row>
    <row r="38" spans="1:48" ht="18" customHeight="1">
      <c r="A38" s="67"/>
      <c r="B38" s="67"/>
      <c r="C38" s="67"/>
      <c r="D38" s="67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246"/>
    </row>
    <row r="39" spans="1:48" ht="18" customHeight="1">
      <c r="A39" s="67"/>
      <c r="B39" s="67"/>
      <c r="C39" s="67"/>
      <c r="D39" s="67"/>
      <c r="E39" s="246"/>
      <c r="F39" s="246"/>
      <c r="G39" s="246"/>
      <c r="H39" s="246"/>
      <c r="I39" s="246"/>
      <c r="J39" s="246"/>
      <c r="K39" s="246"/>
      <c r="L39" s="246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</row>
    <row r="40" spans="1:48" ht="18" customHeight="1">
      <c r="A40" s="67"/>
      <c r="B40" s="67"/>
      <c r="C40" s="67"/>
      <c r="D40" s="67"/>
      <c r="E40" s="246"/>
      <c r="F40" s="246"/>
      <c r="G40" s="246"/>
      <c r="H40" s="246"/>
      <c r="I40" s="246"/>
      <c r="J40" s="246"/>
      <c r="K40" s="246"/>
      <c r="L40" s="246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</row>
    <row r="41" spans="1:48" s="84" customFormat="1" ht="21" customHeight="1">
      <c r="A41" s="254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  <c r="AA41" s="251"/>
      <c r="AB41" s="251"/>
      <c r="AC41" s="253"/>
      <c r="AD41" s="251"/>
      <c r="AE41" s="251"/>
      <c r="AF41" s="251"/>
      <c r="AG41" s="253"/>
      <c r="AH41" s="251"/>
      <c r="AI41" s="251"/>
      <c r="AJ41" s="251"/>
      <c r="AK41" s="253"/>
      <c r="AL41" s="251"/>
      <c r="AM41" s="251"/>
      <c r="AN41" s="251"/>
      <c r="AO41" s="253"/>
      <c r="AP41" s="251"/>
      <c r="AQ41" s="251"/>
      <c r="AR41" s="251"/>
      <c r="AS41" s="253"/>
      <c r="AT41" s="251"/>
      <c r="AU41" s="251"/>
      <c r="AV41" s="251"/>
    </row>
    <row r="42" spans="1:48" s="84" customFormat="1" ht="21" customHeight="1">
      <c r="A42" s="251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  <c r="AA42" s="251"/>
      <c r="AB42" s="251"/>
      <c r="AC42" s="253"/>
      <c r="AD42" s="251"/>
      <c r="AE42" s="251"/>
      <c r="AF42" s="251"/>
      <c r="AG42" s="253"/>
      <c r="AH42" s="251"/>
      <c r="AI42" s="251"/>
      <c r="AJ42" s="251"/>
      <c r="AK42" s="253"/>
      <c r="AL42" s="251"/>
      <c r="AM42" s="251"/>
      <c r="AN42" s="251"/>
      <c r="AO42" s="253"/>
      <c r="AP42" s="251"/>
      <c r="AQ42" s="251"/>
      <c r="AR42" s="251"/>
      <c r="AS42" s="253"/>
      <c r="AT42" s="251"/>
      <c r="AU42" s="251"/>
      <c r="AV42" s="251"/>
    </row>
    <row r="43" spans="1:48" ht="18" customHeight="1">
      <c r="AV43" s="85"/>
    </row>
  </sheetData>
  <mergeCells count="714">
    <mergeCell ref="AS42:AV42"/>
    <mergeCell ref="AS41:AV41"/>
    <mergeCell ref="E42:H42"/>
    <mergeCell ref="I42:L42"/>
    <mergeCell ref="M42:P42"/>
    <mergeCell ref="Q42:T42"/>
    <mergeCell ref="U42:X42"/>
    <mergeCell ref="Y42:AB42"/>
    <mergeCell ref="AC42:AF42"/>
    <mergeCell ref="AG42:AJ42"/>
    <mergeCell ref="AK42:AN42"/>
    <mergeCell ref="U41:X41"/>
    <mergeCell ref="Y41:AB41"/>
    <mergeCell ref="AC41:AF41"/>
    <mergeCell ref="AG41:AJ41"/>
    <mergeCell ref="AK41:AN41"/>
    <mergeCell ref="AO42:AR42"/>
    <mergeCell ref="A41:D42"/>
    <mergeCell ref="E41:H41"/>
    <mergeCell ref="I41:L41"/>
    <mergeCell ref="M41:P41"/>
    <mergeCell ref="Q41:T41"/>
    <mergeCell ref="AO41:AR41"/>
    <mergeCell ref="AM40:AN40"/>
    <mergeCell ref="AI40:AJ40"/>
    <mergeCell ref="AK40:AL40"/>
    <mergeCell ref="O40:P40"/>
    <mergeCell ref="Q40:R40"/>
    <mergeCell ref="S40:T40"/>
    <mergeCell ref="U40:V40"/>
    <mergeCell ref="W40:X40"/>
    <mergeCell ref="Y40:Z40"/>
    <mergeCell ref="AA40:AB40"/>
    <mergeCell ref="AC40:AD40"/>
    <mergeCell ref="AE40:AF40"/>
    <mergeCell ref="AG40:AH40"/>
    <mergeCell ref="E40:F40"/>
    <mergeCell ref="G40:H40"/>
    <mergeCell ref="I40:J40"/>
    <mergeCell ref="K40:L40"/>
    <mergeCell ref="M40:N40"/>
    <mergeCell ref="AA39:AB39"/>
    <mergeCell ref="AC39:AD39"/>
    <mergeCell ref="AE39:AF39"/>
    <mergeCell ref="AG39:AH39"/>
    <mergeCell ref="O39:P39"/>
    <mergeCell ref="Q39:R39"/>
    <mergeCell ref="S39:T39"/>
    <mergeCell ref="U39:V39"/>
    <mergeCell ref="W39:X39"/>
    <mergeCell ref="Y39:Z39"/>
    <mergeCell ref="AS40:AT40"/>
    <mergeCell ref="AU40:AV40"/>
    <mergeCell ref="AO38:AP38"/>
    <mergeCell ref="AQ38:AR38"/>
    <mergeCell ref="AS38:AT38"/>
    <mergeCell ref="AU38:AV38"/>
    <mergeCell ref="AO39:AP39"/>
    <mergeCell ref="AQ39:AR39"/>
    <mergeCell ref="AO40:AP40"/>
    <mergeCell ref="AQ40:AR40"/>
    <mergeCell ref="AE38:AF38"/>
    <mergeCell ref="AG38:AH38"/>
    <mergeCell ref="AM39:AN39"/>
    <mergeCell ref="AS39:AT39"/>
    <mergeCell ref="AU39:AV39"/>
    <mergeCell ref="AI39:AJ39"/>
    <mergeCell ref="AK39:AL39"/>
    <mergeCell ref="E39:F39"/>
    <mergeCell ref="G39:H39"/>
    <mergeCell ref="I39:J39"/>
    <mergeCell ref="K39:L39"/>
    <mergeCell ref="M39:N39"/>
    <mergeCell ref="AM38:AN38"/>
    <mergeCell ref="E38:F38"/>
    <mergeCell ref="G38:H38"/>
    <mergeCell ref="I38:J38"/>
    <mergeCell ref="K38:L38"/>
    <mergeCell ref="M38:N38"/>
    <mergeCell ref="AK38:AL38"/>
    <mergeCell ref="O38:P38"/>
    <mergeCell ref="Q38:R38"/>
    <mergeCell ref="S38:T38"/>
    <mergeCell ref="U38:V38"/>
    <mergeCell ref="W38:X38"/>
    <mergeCell ref="AI38:AJ38"/>
    <mergeCell ref="Y38:Z38"/>
    <mergeCell ref="AA38:AB38"/>
    <mergeCell ref="AC38:AD38"/>
    <mergeCell ref="AS37:AT37"/>
    <mergeCell ref="AU37:AV37"/>
    <mergeCell ref="AI37:AJ37"/>
    <mergeCell ref="AK37:AL37"/>
    <mergeCell ref="O37:P37"/>
    <mergeCell ref="Q37:R37"/>
    <mergeCell ref="S37:T37"/>
    <mergeCell ref="U37:V37"/>
    <mergeCell ref="W37:X37"/>
    <mergeCell ref="Y37:Z37"/>
    <mergeCell ref="AA37:AB37"/>
    <mergeCell ref="AC37:AD37"/>
    <mergeCell ref="AE37:AF37"/>
    <mergeCell ref="AG37:AH37"/>
    <mergeCell ref="E37:F37"/>
    <mergeCell ref="G37:H37"/>
    <mergeCell ref="I37:J37"/>
    <mergeCell ref="K37:L37"/>
    <mergeCell ref="M37:N37"/>
    <mergeCell ref="AK36:AL36"/>
    <mergeCell ref="O36:P36"/>
    <mergeCell ref="Q36:R36"/>
    <mergeCell ref="S36:T36"/>
    <mergeCell ref="AQ37:AR37"/>
    <mergeCell ref="AA36:AB36"/>
    <mergeCell ref="AC36:AD36"/>
    <mergeCell ref="AE36:AF36"/>
    <mergeCell ref="AG36:AH36"/>
    <mergeCell ref="AI36:AJ36"/>
    <mergeCell ref="AM37:AN37"/>
    <mergeCell ref="AO37:AP37"/>
    <mergeCell ref="AM36:AN36"/>
    <mergeCell ref="AO35:AP35"/>
    <mergeCell ref="AQ35:AR35"/>
    <mergeCell ref="AS35:AT35"/>
    <mergeCell ref="AU35:AV35"/>
    <mergeCell ref="AO36:AP36"/>
    <mergeCell ref="AQ36:AR36"/>
    <mergeCell ref="AS36:AT36"/>
    <mergeCell ref="AU36:AV36"/>
    <mergeCell ref="U36:V36"/>
    <mergeCell ref="W36:X36"/>
    <mergeCell ref="Y36:Z36"/>
    <mergeCell ref="Y35:Z35"/>
    <mergeCell ref="AA35:AB35"/>
    <mergeCell ref="E36:F36"/>
    <mergeCell ref="G36:H36"/>
    <mergeCell ref="I36:J36"/>
    <mergeCell ref="K36:L36"/>
    <mergeCell ref="M36:N36"/>
    <mergeCell ref="AM35:AN35"/>
    <mergeCell ref="E35:F35"/>
    <mergeCell ref="G35:H35"/>
    <mergeCell ref="I35:J35"/>
    <mergeCell ref="K35:L35"/>
    <mergeCell ref="M35:N35"/>
    <mergeCell ref="AK35:AL35"/>
    <mergeCell ref="O35:P35"/>
    <mergeCell ref="Q35:R35"/>
    <mergeCell ref="S35:T35"/>
    <mergeCell ref="U35:V35"/>
    <mergeCell ref="W35:X35"/>
    <mergeCell ref="AI35:AJ35"/>
    <mergeCell ref="AC35:AD35"/>
    <mergeCell ref="AE35:AF35"/>
    <mergeCell ref="AG35:AH35"/>
    <mergeCell ref="AS34:AT34"/>
    <mergeCell ref="AU34:AV34"/>
    <mergeCell ref="AI34:AJ34"/>
    <mergeCell ref="AK34:AL34"/>
    <mergeCell ref="O34:P34"/>
    <mergeCell ref="Q34:R34"/>
    <mergeCell ref="S34:T34"/>
    <mergeCell ref="U34:V34"/>
    <mergeCell ref="W34:X34"/>
    <mergeCell ref="Y34:Z34"/>
    <mergeCell ref="AA34:AB34"/>
    <mergeCell ref="AC34:AD34"/>
    <mergeCell ref="AE34:AF34"/>
    <mergeCell ref="AG34:AH34"/>
    <mergeCell ref="E34:F34"/>
    <mergeCell ref="G34:H34"/>
    <mergeCell ref="I34:J34"/>
    <mergeCell ref="K34:L34"/>
    <mergeCell ref="M34:N34"/>
    <mergeCell ref="AK33:AL33"/>
    <mergeCell ref="O33:P33"/>
    <mergeCell ref="Q33:R33"/>
    <mergeCell ref="S33:T33"/>
    <mergeCell ref="AQ34:AR34"/>
    <mergeCell ref="AA33:AB33"/>
    <mergeCell ref="AC33:AD33"/>
    <mergeCell ref="AE33:AF33"/>
    <mergeCell ref="AG33:AH33"/>
    <mergeCell ref="AI33:AJ33"/>
    <mergeCell ref="AM34:AN34"/>
    <mergeCell ref="AO34:AP34"/>
    <mergeCell ref="AM33:AN33"/>
    <mergeCell ref="AO32:AP32"/>
    <mergeCell ref="AQ32:AR32"/>
    <mergeCell ref="AS32:AT32"/>
    <mergeCell ref="AU32:AV32"/>
    <mergeCell ref="AO33:AP33"/>
    <mergeCell ref="AQ33:AR33"/>
    <mergeCell ref="AS33:AT33"/>
    <mergeCell ref="AU33:AV33"/>
    <mergeCell ref="U33:V33"/>
    <mergeCell ref="W33:X33"/>
    <mergeCell ref="Y33:Z33"/>
    <mergeCell ref="Y32:Z32"/>
    <mergeCell ref="AA32:AB32"/>
    <mergeCell ref="E33:F33"/>
    <mergeCell ref="G33:H33"/>
    <mergeCell ref="I33:J33"/>
    <mergeCell ref="K33:L33"/>
    <mergeCell ref="M33:N33"/>
    <mergeCell ref="AM32:AN32"/>
    <mergeCell ref="E32:F32"/>
    <mergeCell ref="G32:H32"/>
    <mergeCell ref="I32:J32"/>
    <mergeCell ref="K32:L32"/>
    <mergeCell ref="M32:N32"/>
    <mergeCell ref="AK32:AL32"/>
    <mergeCell ref="O32:P32"/>
    <mergeCell ref="Q32:R32"/>
    <mergeCell ref="S32:T32"/>
    <mergeCell ref="U32:V32"/>
    <mergeCell ref="W32:X32"/>
    <mergeCell ref="AI32:AJ32"/>
    <mergeCell ref="AC32:AD32"/>
    <mergeCell ref="AE32:AF32"/>
    <mergeCell ref="AG32:AH32"/>
    <mergeCell ref="AS31:AT31"/>
    <mergeCell ref="AU31:AV31"/>
    <mergeCell ref="AI31:AJ31"/>
    <mergeCell ref="AK31:AL31"/>
    <mergeCell ref="O31:P31"/>
    <mergeCell ref="Q31:R31"/>
    <mergeCell ref="S31:T31"/>
    <mergeCell ref="U31:V31"/>
    <mergeCell ref="W31:X31"/>
    <mergeCell ref="Y31:Z31"/>
    <mergeCell ref="AA31:AB31"/>
    <mergeCell ref="AC31:AD31"/>
    <mergeCell ref="AE31:AF31"/>
    <mergeCell ref="AG31:AH31"/>
    <mergeCell ref="E31:F31"/>
    <mergeCell ref="G31:H31"/>
    <mergeCell ref="I31:J31"/>
    <mergeCell ref="K31:L31"/>
    <mergeCell ref="M31:N31"/>
    <mergeCell ref="AK30:AL30"/>
    <mergeCell ref="O30:P30"/>
    <mergeCell ref="Q30:R30"/>
    <mergeCell ref="S30:T30"/>
    <mergeCell ref="AQ31:AR31"/>
    <mergeCell ref="AA30:AB30"/>
    <mergeCell ref="AC30:AD30"/>
    <mergeCell ref="AE30:AF30"/>
    <mergeCell ref="AG30:AH30"/>
    <mergeCell ref="AI30:AJ30"/>
    <mergeCell ref="AM31:AN31"/>
    <mergeCell ref="AO31:AP31"/>
    <mergeCell ref="AM30:AN30"/>
    <mergeCell ref="AO29:AP29"/>
    <mergeCell ref="AQ29:AR29"/>
    <mergeCell ref="AS29:AT29"/>
    <mergeCell ref="AU29:AV29"/>
    <mergeCell ref="AO30:AP30"/>
    <mergeCell ref="AQ30:AR30"/>
    <mergeCell ref="AS30:AT30"/>
    <mergeCell ref="AU30:AV30"/>
    <mergeCell ref="U30:V30"/>
    <mergeCell ref="W30:X30"/>
    <mergeCell ref="Y30:Z30"/>
    <mergeCell ref="Y29:Z29"/>
    <mergeCell ref="AA29:AB29"/>
    <mergeCell ref="E30:F30"/>
    <mergeCell ref="G30:H30"/>
    <mergeCell ref="I30:J30"/>
    <mergeCell ref="K30:L30"/>
    <mergeCell ref="M30:N30"/>
    <mergeCell ref="AM29:AN29"/>
    <mergeCell ref="E29:F29"/>
    <mergeCell ref="G29:H29"/>
    <mergeCell ref="I29:J29"/>
    <mergeCell ref="K29:L29"/>
    <mergeCell ref="M29:N29"/>
    <mergeCell ref="AK29:AL29"/>
    <mergeCell ref="O29:P29"/>
    <mergeCell ref="Q29:R29"/>
    <mergeCell ref="S29:T29"/>
    <mergeCell ref="U29:V29"/>
    <mergeCell ref="W29:X29"/>
    <mergeCell ref="AI29:AJ29"/>
    <mergeCell ref="AC29:AD29"/>
    <mergeCell ref="AE29:AF29"/>
    <mergeCell ref="AG29:AH29"/>
    <mergeCell ref="AS28:AT28"/>
    <mergeCell ref="AU28:AV28"/>
    <mergeCell ref="AI28:AJ28"/>
    <mergeCell ref="AK28:AL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E28:F28"/>
    <mergeCell ref="G28:H28"/>
    <mergeCell ref="I28:J28"/>
    <mergeCell ref="K28:L28"/>
    <mergeCell ref="M28:N28"/>
    <mergeCell ref="AK27:AL27"/>
    <mergeCell ref="O27:P27"/>
    <mergeCell ref="Q27:R27"/>
    <mergeCell ref="S27:T27"/>
    <mergeCell ref="AQ28:AR28"/>
    <mergeCell ref="AA27:AB27"/>
    <mergeCell ref="AC27:AD27"/>
    <mergeCell ref="AE27:AF27"/>
    <mergeCell ref="AG27:AH27"/>
    <mergeCell ref="AI27:AJ27"/>
    <mergeCell ref="AM28:AN28"/>
    <mergeCell ref="AO28:AP28"/>
    <mergeCell ref="AM27:AN27"/>
    <mergeCell ref="AO26:AP26"/>
    <mergeCell ref="AQ26:AR26"/>
    <mergeCell ref="AS26:AT26"/>
    <mergeCell ref="AU26:AV26"/>
    <mergeCell ref="AO27:AP27"/>
    <mergeCell ref="AQ27:AR27"/>
    <mergeCell ref="AS27:AT27"/>
    <mergeCell ref="AU27:AV27"/>
    <mergeCell ref="U27:V27"/>
    <mergeCell ref="W27:X27"/>
    <mergeCell ref="Y27:Z27"/>
    <mergeCell ref="Y26:Z26"/>
    <mergeCell ref="AA26:AB26"/>
    <mergeCell ref="E27:F27"/>
    <mergeCell ref="G27:H27"/>
    <mergeCell ref="I27:J27"/>
    <mergeCell ref="K27:L27"/>
    <mergeCell ref="M27:N27"/>
    <mergeCell ref="AM26:AN26"/>
    <mergeCell ref="E26:F26"/>
    <mergeCell ref="G26:H26"/>
    <mergeCell ref="I26:J26"/>
    <mergeCell ref="K26:L26"/>
    <mergeCell ref="M26:N26"/>
    <mergeCell ref="AK26:AL26"/>
    <mergeCell ref="O26:P26"/>
    <mergeCell ref="Q26:R26"/>
    <mergeCell ref="S26:T26"/>
    <mergeCell ref="U26:V26"/>
    <mergeCell ref="W26:X26"/>
    <mergeCell ref="AI26:AJ26"/>
    <mergeCell ref="AC26:AD26"/>
    <mergeCell ref="AE26:AF26"/>
    <mergeCell ref="AG26:AH26"/>
    <mergeCell ref="AS25:AT25"/>
    <mergeCell ref="AU25:AV25"/>
    <mergeCell ref="AI25:AJ25"/>
    <mergeCell ref="AK25:AL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E25:F25"/>
    <mergeCell ref="G25:H25"/>
    <mergeCell ref="I25:J25"/>
    <mergeCell ref="K25:L25"/>
    <mergeCell ref="M25:N25"/>
    <mergeCell ref="AK24:AL24"/>
    <mergeCell ref="O24:P24"/>
    <mergeCell ref="Q24:R24"/>
    <mergeCell ref="S24:T24"/>
    <mergeCell ref="AQ25:AR25"/>
    <mergeCell ref="AA24:AB24"/>
    <mergeCell ref="AC24:AD24"/>
    <mergeCell ref="AE24:AF24"/>
    <mergeCell ref="AG24:AH24"/>
    <mergeCell ref="AI24:AJ24"/>
    <mergeCell ref="AM25:AN25"/>
    <mergeCell ref="AO25:AP25"/>
    <mergeCell ref="AM24:AN24"/>
    <mergeCell ref="AO23:AP23"/>
    <mergeCell ref="AQ23:AR23"/>
    <mergeCell ref="AS23:AT23"/>
    <mergeCell ref="AU23:AV23"/>
    <mergeCell ref="AO24:AP24"/>
    <mergeCell ref="AQ24:AR24"/>
    <mergeCell ref="AS24:AT24"/>
    <mergeCell ref="AU24:AV24"/>
    <mergeCell ref="U24:V24"/>
    <mergeCell ref="W24:X24"/>
    <mergeCell ref="Y24:Z24"/>
    <mergeCell ref="Y23:Z23"/>
    <mergeCell ref="AA23:AB23"/>
    <mergeCell ref="E24:F24"/>
    <mergeCell ref="G24:H24"/>
    <mergeCell ref="I24:J24"/>
    <mergeCell ref="K24:L24"/>
    <mergeCell ref="M24:N24"/>
    <mergeCell ref="AM23:AN23"/>
    <mergeCell ref="E23:F23"/>
    <mergeCell ref="G23:H23"/>
    <mergeCell ref="I23:J23"/>
    <mergeCell ref="K23:L23"/>
    <mergeCell ref="M23:N23"/>
    <mergeCell ref="AK23:AL23"/>
    <mergeCell ref="O23:P23"/>
    <mergeCell ref="Q23:R23"/>
    <mergeCell ref="S23:T23"/>
    <mergeCell ref="U23:V23"/>
    <mergeCell ref="W23:X23"/>
    <mergeCell ref="AI23:AJ23"/>
    <mergeCell ref="AC23:AD23"/>
    <mergeCell ref="AE23:AF23"/>
    <mergeCell ref="AG23:AH23"/>
    <mergeCell ref="AS22:AT22"/>
    <mergeCell ref="AU22:AV22"/>
    <mergeCell ref="AI22:AJ22"/>
    <mergeCell ref="AK22:AL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G22:AH22"/>
    <mergeCell ref="E22:F22"/>
    <mergeCell ref="G22:H22"/>
    <mergeCell ref="I22:J22"/>
    <mergeCell ref="K22:L22"/>
    <mergeCell ref="M22:N22"/>
    <mergeCell ref="AK21:AL21"/>
    <mergeCell ref="O21:P21"/>
    <mergeCell ref="Q21:R21"/>
    <mergeCell ref="S21:T21"/>
    <mergeCell ref="AQ22:AR22"/>
    <mergeCell ref="AA21:AB21"/>
    <mergeCell ref="AC21:AD21"/>
    <mergeCell ref="AE21:AF21"/>
    <mergeCell ref="AG21:AH21"/>
    <mergeCell ref="AI21:AJ21"/>
    <mergeCell ref="AM22:AN22"/>
    <mergeCell ref="AO22:AP22"/>
    <mergeCell ref="AM21:AN21"/>
    <mergeCell ref="AO20:AP20"/>
    <mergeCell ref="AQ20:AR20"/>
    <mergeCell ref="AS20:AT20"/>
    <mergeCell ref="AU20:AV20"/>
    <mergeCell ref="AO21:AP21"/>
    <mergeCell ref="AQ21:AR21"/>
    <mergeCell ref="AS21:AT21"/>
    <mergeCell ref="AU21:AV21"/>
    <mergeCell ref="U21:V21"/>
    <mergeCell ref="W21:X21"/>
    <mergeCell ref="Y21:Z21"/>
    <mergeCell ref="Y20:Z20"/>
    <mergeCell ref="AA20:AB20"/>
    <mergeCell ref="E21:F21"/>
    <mergeCell ref="G21:H21"/>
    <mergeCell ref="I21:J21"/>
    <mergeCell ref="K21:L21"/>
    <mergeCell ref="M21:N21"/>
    <mergeCell ref="AM20:AN20"/>
    <mergeCell ref="E20:F20"/>
    <mergeCell ref="G20:H20"/>
    <mergeCell ref="I20:J20"/>
    <mergeCell ref="K20:L20"/>
    <mergeCell ref="M20:N20"/>
    <mergeCell ref="AK20:AL20"/>
    <mergeCell ref="O20:P20"/>
    <mergeCell ref="Q20:R20"/>
    <mergeCell ref="S20:T20"/>
    <mergeCell ref="U20:V20"/>
    <mergeCell ref="W20:X20"/>
    <mergeCell ref="AI20:AJ20"/>
    <mergeCell ref="AC20:AD20"/>
    <mergeCell ref="AE20:AF20"/>
    <mergeCell ref="AG20:AH20"/>
    <mergeCell ref="AS19:AT19"/>
    <mergeCell ref="AU19:AV19"/>
    <mergeCell ref="AI19:AJ19"/>
    <mergeCell ref="AK19:AL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H19"/>
    <mergeCell ref="E19:F19"/>
    <mergeCell ref="G19:H19"/>
    <mergeCell ref="I19:J19"/>
    <mergeCell ref="K19:L19"/>
    <mergeCell ref="M19:N19"/>
    <mergeCell ref="AK18:AL18"/>
    <mergeCell ref="O18:P18"/>
    <mergeCell ref="Q18:R18"/>
    <mergeCell ref="S18:T18"/>
    <mergeCell ref="AQ19:AR19"/>
    <mergeCell ref="AA18:AB18"/>
    <mergeCell ref="AC18:AD18"/>
    <mergeCell ref="AE18:AF18"/>
    <mergeCell ref="AG18:AH18"/>
    <mergeCell ref="AI18:AJ18"/>
    <mergeCell ref="AM19:AN19"/>
    <mergeCell ref="AO19:AP19"/>
    <mergeCell ref="AM18:AN18"/>
    <mergeCell ref="AO17:AP17"/>
    <mergeCell ref="AQ17:AR17"/>
    <mergeCell ref="AS17:AT17"/>
    <mergeCell ref="AU17:AV17"/>
    <mergeCell ref="AO18:AP18"/>
    <mergeCell ref="AQ18:AR18"/>
    <mergeCell ref="AS18:AT18"/>
    <mergeCell ref="AU18:AV18"/>
    <mergeCell ref="U18:V18"/>
    <mergeCell ref="W18:X18"/>
    <mergeCell ref="Y18:Z18"/>
    <mergeCell ref="Y17:Z17"/>
    <mergeCell ref="AA17:AB17"/>
    <mergeCell ref="E18:F18"/>
    <mergeCell ref="G18:H18"/>
    <mergeCell ref="I18:J18"/>
    <mergeCell ref="K18:L18"/>
    <mergeCell ref="M18:N18"/>
    <mergeCell ref="AM17:AN17"/>
    <mergeCell ref="E17:F17"/>
    <mergeCell ref="G17:H17"/>
    <mergeCell ref="I17:J17"/>
    <mergeCell ref="K17:L17"/>
    <mergeCell ref="M17:N17"/>
    <mergeCell ref="AK17:AL17"/>
    <mergeCell ref="O17:P17"/>
    <mergeCell ref="Q17:R17"/>
    <mergeCell ref="S17:T17"/>
    <mergeCell ref="U17:V17"/>
    <mergeCell ref="W17:X17"/>
    <mergeCell ref="AI17:AJ17"/>
    <mergeCell ref="AC17:AD17"/>
    <mergeCell ref="AE17:AF17"/>
    <mergeCell ref="AG17:AH17"/>
    <mergeCell ref="AS16:AT16"/>
    <mergeCell ref="AU16:AV16"/>
    <mergeCell ref="AI16:AJ16"/>
    <mergeCell ref="AK16:AL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H16"/>
    <mergeCell ref="E16:F16"/>
    <mergeCell ref="G16:H16"/>
    <mergeCell ref="I16:J16"/>
    <mergeCell ref="K16:L16"/>
    <mergeCell ref="M16:N16"/>
    <mergeCell ref="AK15:AL15"/>
    <mergeCell ref="O15:P15"/>
    <mergeCell ref="Q15:R15"/>
    <mergeCell ref="S15:T15"/>
    <mergeCell ref="AQ16:AR16"/>
    <mergeCell ref="AA15:AB15"/>
    <mergeCell ref="AC15:AD15"/>
    <mergeCell ref="AE15:AF15"/>
    <mergeCell ref="AG15:AH15"/>
    <mergeCell ref="AI15:AJ15"/>
    <mergeCell ref="AM16:AN16"/>
    <mergeCell ref="AO16:AP16"/>
    <mergeCell ref="AM15:AN15"/>
    <mergeCell ref="AO14:AP14"/>
    <mergeCell ref="AQ14:AR14"/>
    <mergeCell ref="AS14:AT14"/>
    <mergeCell ref="AU14:AV14"/>
    <mergeCell ref="AO15:AP15"/>
    <mergeCell ref="AQ15:AR15"/>
    <mergeCell ref="AS15:AT15"/>
    <mergeCell ref="AU15:AV15"/>
    <mergeCell ref="U15:V15"/>
    <mergeCell ref="W15:X15"/>
    <mergeCell ref="Y15:Z15"/>
    <mergeCell ref="Y14:Z14"/>
    <mergeCell ref="AA14:AB14"/>
    <mergeCell ref="E15:F15"/>
    <mergeCell ref="G15:H15"/>
    <mergeCell ref="I15:J15"/>
    <mergeCell ref="K15:L15"/>
    <mergeCell ref="M15:N15"/>
    <mergeCell ref="AM14:AN14"/>
    <mergeCell ref="E14:F14"/>
    <mergeCell ref="G14:H14"/>
    <mergeCell ref="I14:J14"/>
    <mergeCell ref="K14:L14"/>
    <mergeCell ref="M14:N14"/>
    <mergeCell ref="AK14:AL14"/>
    <mergeCell ref="O14:P14"/>
    <mergeCell ref="Q14:R14"/>
    <mergeCell ref="S14:T14"/>
    <mergeCell ref="U14:V14"/>
    <mergeCell ref="W14:X14"/>
    <mergeCell ref="AI14:AJ14"/>
    <mergeCell ref="AC14:AD14"/>
    <mergeCell ref="AE14:AF14"/>
    <mergeCell ref="AG14:AH14"/>
    <mergeCell ref="AI13:AJ13"/>
    <mergeCell ref="AK13:AL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H13"/>
    <mergeCell ref="W12:X12"/>
    <mergeCell ref="Y12:Z12"/>
    <mergeCell ref="E13:F13"/>
    <mergeCell ref="G13:H13"/>
    <mergeCell ref="I13:J13"/>
    <mergeCell ref="K13:L13"/>
    <mergeCell ref="M13:N13"/>
    <mergeCell ref="AU13:AV13"/>
    <mergeCell ref="AQ11:AR11"/>
    <mergeCell ref="AS11:AT11"/>
    <mergeCell ref="AU11:AV11"/>
    <mergeCell ref="AQ12:AR12"/>
    <mergeCell ref="AU12:AV12"/>
    <mergeCell ref="AM13:AN13"/>
    <mergeCell ref="AO13:AP13"/>
    <mergeCell ref="AM12:AN12"/>
    <mergeCell ref="AO12:AP12"/>
    <mergeCell ref="AS12:AT12"/>
    <mergeCell ref="AQ13:AR13"/>
    <mergeCell ref="AS13:AT13"/>
    <mergeCell ref="AI12:AJ12"/>
    <mergeCell ref="AK12:AL12"/>
    <mergeCell ref="M12:N12"/>
    <mergeCell ref="AC11:AD11"/>
    <mergeCell ref="AE11:AF11"/>
    <mergeCell ref="AG11:AH11"/>
    <mergeCell ref="AI11:AJ11"/>
    <mergeCell ref="AK11:AL11"/>
    <mergeCell ref="AA12:AB12"/>
    <mergeCell ref="AC12:AD12"/>
    <mergeCell ref="AE12:AF12"/>
    <mergeCell ref="AG12:AH12"/>
    <mergeCell ref="O12:P12"/>
    <mergeCell ref="Q12:R12"/>
    <mergeCell ref="S12:T12"/>
    <mergeCell ref="U12:V12"/>
    <mergeCell ref="A12:B12"/>
    <mergeCell ref="E12:F12"/>
    <mergeCell ref="G12:H12"/>
    <mergeCell ref="I12:J12"/>
    <mergeCell ref="K12:L12"/>
    <mergeCell ref="A8:D9"/>
    <mergeCell ref="A11:D11"/>
    <mergeCell ref="E11:F11"/>
    <mergeCell ref="G11:H11"/>
    <mergeCell ref="I11:J11"/>
    <mergeCell ref="AL6:AV6"/>
    <mergeCell ref="T7:AD7"/>
    <mergeCell ref="K11:L11"/>
    <mergeCell ref="M11:N11"/>
    <mergeCell ref="O11:P11"/>
    <mergeCell ref="AO11:AP11"/>
    <mergeCell ref="AM11:AN11"/>
    <mergeCell ref="Q11:R11"/>
    <mergeCell ref="S11:T11"/>
    <mergeCell ref="U11:V11"/>
    <mergeCell ref="W11:X11"/>
    <mergeCell ref="Y11:Z11"/>
    <mergeCell ref="AA11:AB11"/>
    <mergeCell ref="R6:S6"/>
    <mergeCell ref="AE7:AQ7"/>
    <mergeCell ref="AS7:AV7"/>
    <mergeCell ref="A6:D6"/>
    <mergeCell ref="E6:H6"/>
    <mergeCell ref="I6:L6"/>
    <mergeCell ref="M6:N6"/>
    <mergeCell ref="P6:Q6"/>
    <mergeCell ref="A7:D7"/>
    <mergeCell ref="E7:L7"/>
    <mergeCell ref="M7:P7"/>
    <mergeCell ref="Q7:S7"/>
    <mergeCell ref="U6:W6"/>
    <mergeCell ref="Y6:AA6"/>
    <mergeCell ref="AB6:AD6"/>
    <mergeCell ref="AI6:AK6"/>
    <mergeCell ref="J1:AM5"/>
    <mergeCell ref="AN1:AP1"/>
    <mergeCell ref="AQ1:AS1"/>
    <mergeCell ref="AT1:AV1"/>
    <mergeCell ref="AN2:AP2"/>
    <mergeCell ref="AQ2:AS2"/>
    <mergeCell ref="AT2:AV2"/>
    <mergeCell ref="AN3:AP5"/>
    <mergeCell ref="AQ3:AS5"/>
    <mergeCell ref="AT3:AV5"/>
  </mergeCells>
  <pageMargins left="0.15748031496062992" right="0.15748031496062992" top="0.19685039370078741" bottom="0.19685039370078741" header="0.11811023622047245" footer="0.11811023622047245"/>
  <pageSetup paperSize="8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PPAS</vt:lpstr>
      <vt:lpstr>Red ratio</vt:lpstr>
      <vt:lpstr>PPAS!Print_Area</vt:lpstr>
      <vt:lpstr>'Red ratio'!Print_Area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KANYANUT NGAMWAN (XT6000636)</dc:creator>
  <cp:lastModifiedBy>Administrator</cp:lastModifiedBy>
  <dcterms:created xsi:type="dcterms:W3CDTF">2020-04-27T06:11:31Z</dcterms:created>
  <dcterms:modified xsi:type="dcterms:W3CDTF">2020-07-02T04:42:05Z</dcterms:modified>
</cp:coreProperties>
</file>