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raj\Downloads\"/>
    </mc:Choice>
  </mc:AlternateContent>
  <xr:revisionPtr revIDLastSave="0" documentId="8_{3B6B6B77-1CDD-4DC0-B0D2-4D2BAE1A874F}" xr6:coauthVersionLast="47" xr6:coauthVersionMax="47" xr10:uidLastSave="{00000000-0000-0000-0000-000000000000}"/>
  <bookViews>
    <workbookView xWindow="-108" yWindow="-108" windowWidth="23256" windowHeight="12456" xr2:uid="{11EEC1CB-5EC7-48B0-8749-86D92178C506}"/>
  </bookViews>
  <sheets>
    <sheet name="invoice" sheetId="1" r:id="rId1"/>
    <sheet name="purchase" sheetId="2" r:id="rId2"/>
    <sheet name="sales" sheetId="3" r:id="rId3"/>
    <sheet name="stock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  <sheet name="Sheet69" sheetId="69" r:id="rId69"/>
    <sheet name="Sheet70" sheetId="70" r:id="rId70"/>
    <sheet name="Sheet71" sheetId="71" r:id="rId71"/>
    <sheet name="Sheet72" sheetId="72" r:id="rId72"/>
    <sheet name="Sheet73" sheetId="73" r:id="rId73"/>
    <sheet name="Sheet74" sheetId="74" r:id="rId74"/>
    <sheet name="Sheet75" sheetId="75" r:id="rId75"/>
    <sheet name="Sheet76" sheetId="76" r:id="rId76"/>
    <sheet name="Sheet77" sheetId="77" r:id="rId77"/>
    <sheet name="Sheet78" sheetId="78" r:id="rId78"/>
    <sheet name="Sheet79" sheetId="79" r:id="rId79"/>
    <sheet name="Sheet80" sheetId="80" r:id="rId80"/>
    <sheet name="Sheet81" sheetId="81" r:id="rId81"/>
    <sheet name="Sheet82" sheetId="82" r:id="rId82"/>
    <sheet name="Sheet83" sheetId="83" r:id="rId83"/>
    <sheet name="Sheet84" sheetId="84" r:id="rId84"/>
    <sheet name="Sheet85" sheetId="85" r:id="rId85"/>
    <sheet name="Sheet86" sheetId="86" r:id="rId86"/>
    <sheet name="Sheet87" sheetId="87" r:id="rId87"/>
    <sheet name="Sheet88" sheetId="88" r:id="rId88"/>
    <sheet name="Sheet89" sheetId="89" r:id="rId89"/>
    <sheet name="Sheet90" sheetId="90" r:id="rId90"/>
    <sheet name="Sheet91" sheetId="91" r:id="rId91"/>
    <sheet name="Sheet92" sheetId="92" r:id="rId92"/>
    <sheet name="Sheet93" sheetId="93" r:id="rId93"/>
    <sheet name="Sheet94" sheetId="94" r:id="rId94"/>
    <sheet name="Sheet95" sheetId="95" r:id="rId95"/>
    <sheet name="Sheet96" sheetId="96" r:id="rId96"/>
    <sheet name="Sheet97" sheetId="97" r:id="rId97"/>
    <sheet name="Sheet98" sheetId="98" r:id="rId98"/>
    <sheet name="Sheet99" sheetId="99" r:id="rId99"/>
    <sheet name="Sheet100" sheetId="100" r:id="rId100"/>
    <sheet name="Sheet101" sheetId="101" r:id="rId101"/>
    <sheet name="Sheet102" sheetId="102" r:id="rId102"/>
    <sheet name="Sheet103" sheetId="103" r:id="rId103"/>
    <sheet name="Sheet104" sheetId="104" r:id="rId104"/>
    <sheet name="Sheet105" sheetId="105" r:id="rId105"/>
    <sheet name="Sheet106" sheetId="106" r:id="rId106"/>
    <sheet name="Sheet107" sheetId="107" r:id="rId107"/>
    <sheet name="Sheet108" sheetId="108" r:id="rId108"/>
    <sheet name="Sheet109" sheetId="109" r:id="rId109"/>
    <sheet name="Sheet110" sheetId="110" r:id="rId110"/>
    <sheet name="Sheet111" sheetId="111" r:id="rId111"/>
    <sheet name="Sheet112" sheetId="112" r:id="rId112"/>
    <sheet name="Sheet113" sheetId="113" r:id="rId113"/>
    <sheet name="Sheet114" sheetId="114" r:id="rId114"/>
    <sheet name="Sheet115" sheetId="115" r:id="rId115"/>
    <sheet name="Sheet116" sheetId="116" r:id="rId116"/>
    <sheet name="Sheet117" sheetId="117" r:id="rId117"/>
    <sheet name="Sheet118" sheetId="118" r:id="rId118"/>
    <sheet name="Sheet119" sheetId="119" r:id="rId119"/>
    <sheet name="Sheet120" sheetId="120" r:id="rId120"/>
    <sheet name="Sheet121" sheetId="121" r:id="rId121"/>
    <sheet name="Sheet122" sheetId="122" r:id="rId122"/>
    <sheet name="Sheet123" sheetId="123" r:id="rId123"/>
    <sheet name="Sheet124" sheetId="124" r:id="rId124"/>
    <sheet name="Sheet125" sheetId="125" r:id="rId125"/>
    <sheet name="Sheet126" sheetId="126" r:id="rId126"/>
    <sheet name="Sheet127" sheetId="127" r:id="rId127"/>
    <sheet name="Sheet128" sheetId="128" r:id="rId128"/>
    <sheet name="Sheet129" sheetId="129" r:id="rId129"/>
    <sheet name="Sheet130" sheetId="130" r:id="rId130"/>
    <sheet name="Sheet131" sheetId="131" r:id="rId131"/>
    <sheet name="Sheet132" sheetId="132" r:id="rId132"/>
    <sheet name="Sheet133" sheetId="133" r:id="rId133"/>
    <sheet name="Sheet134" sheetId="134" r:id="rId134"/>
    <sheet name="Sheet135" sheetId="135" r:id="rId135"/>
    <sheet name="Sheet136" sheetId="136" r:id="rId136"/>
    <sheet name="Sheet137" sheetId="137" r:id="rId137"/>
    <sheet name="Sheet138" sheetId="138" r:id="rId138"/>
    <sheet name="Sheet139" sheetId="139" r:id="rId139"/>
    <sheet name="Sheet140" sheetId="140" r:id="rId140"/>
    <sheet name="Sheet141" sheetId="141" r:id="rId141"/>
    <sheet name="Sheet142" sheetId="142" r:id="rId142"/>
    <sheet name="Sheet143" sheetId="143" r:id="rId143"/>
    <sheet name="Sheet144" sheetId="144" r:id="rId144"/>
    <sheet name="Sheet145" sheetId="145" r:id="rId145"/>
    <sheet name="Sheet146" sheetId="146" r:id="rId146"/>
    <sheet name="Sheet147" sheetId="147" r:id="rId147"/>
    <sheet name="Sheet148" sheetId="148" r:id="rId148"/>
    <sheet name="Sheet149" sheetId="149" r:id="rId149"/>
    <sheet name="Sheet150" sheetId="150" r:id="rId150"/>
    <sheet name="Sheet151" sheetId="151" r:id="rId151"/>
    <sheet name="Sheet152" sheetId="152" r:id="rId152"/>
    <sheet name="Sheet153" sheetId="153" r:id="rId153"/>
    <sheet name="Sheet154" sheetId="154" r:id="rId154"/>
    <sheet name="Sheet155" sheetId="155" r:id="rId155"/>
    <sheet name="Sheet156" sheetId="156" r:id="rId156"/>
    <sheet name="Sheet157" sheetId="157" r:id="rId157"/>
    <sheet name="Sheet158" sheetId="158" r:id="rId158"/>
    <sheet name="Sheet159" sheetId="159" r:id="rId159"/>
    <sheet name="Sheet160" sheetId="160" r:id="rId160"/>
    <sheet name="Sheet161" sheetId="161" r:id="rId161"/>
    <sheet name="Sheet162" sheetId="162" r:id="rId162"/>
    <sheet name="Sheet163" sheetId="163" r:id="rId163"/>
    <sheet name="Sheet164" sheetId="164" r:id="rId164"/>
    <sheet name="Sheet165" sheetId="165" r:id="rId165"/>
    <sheet name="Sheet166" sheetId="166" r:id="rId166"/>
    <sheet name="Sheet167" sheetId="167" r:id="rId167"/>
    <sheet name="Sheet168" sheetId="168" r:id="rId168"/>
    <sheet name="Sheet169" sheetId="169" r:id="rId169"/>
    <sheet name="Sheet170" sheetId="170" r:id="rId170"/>
    <sheet name="Sheet171" sheetId="171" r:id="rId171"/>
    <sheet name="Sheet172" sheetId="172" r:id="rId172"/>
    <sheet name="Sheet173" sheetId="173" r:id="rId173"/>
    <sheet name="Sheet174" sheetId="174" r:id="rId174"/>
    <sheet name="Sheet175" sheetId="175" r:id="rId175"/>
    <sheet name="Sheet176" sheetId="176" r:id="rId176"/>
    <sheet name="Sheet177" sheetId="177" r:id="rId177"/>
    <sheet name="Sheet178" sheetId="178" r:id="rId178"/>
    <sheet name="Sheet179" sheetId="179" r:id="rId179"/>
    <sheet name="Sheet180" sheetId="180" r:id="rId180"/>
    <sheet name="Sheet181" sheetId="181" r:id="rId181"/>
    <sheet name="Sheet182" sheetId="182" r:id="rId182"/>
    <sheet name="Sheet183" sheetId="183" r:id="rId183"/>
    <sheet name="Sheet184" sheetId="184" r:id="rId184"/>
    <sheet name="Sheet185" sheetId="185" r:id="rId185"/>
    <sheet name="Sheet186" sheetId="186" r:id="rId186"/>
    <sheet name="Sheet187" sheetId="187" r:id="rId187"/>
    <sheet name="Sheet188" sheetId="188" r:id="rId188"/>
    <sheet name="Sheet189" sheetId="189" r:id="rId189"/>
    <sheet name="Sheet190" sheetId="190" r:id="rId190"/>
    <sheet name="Sheet191" sheetId="191" r:id="rId191"/>
    <sheet name="Sheet192" sheetId="192" r:id="rId192"/>
    <sheet name="Sheet193" sheetId="193" r:id="rId193"/>
    <sheet name="Sheet194" sheetId="194" r:id="rId194"/>
    <sheet name="Sheet195" sheetId="195" r:id="rId195"/>
    <sheet name="Sheet196" sheetId="196" r:id="rId196"/>
    <sheet name="Sheet197" sheetId="197" r:id="rId197"/>
    <sheet name="Sheet198" sheetId="198" r:id="rId198"/>
    <sheet name="Sheet199" sheetId="199" r:id="rId199"/>
    <sheet name="Sheet200" sheetId="200" r:id="rId200"/>
    <sheet name="Sheet201" sheetId="201" r:id="rId201"/>
    <sheet name="Sheet202" sheetId="202" r:id="rId202"/>
    <sheet name="Sheet203" sheetId="203" r:id="rId203"/>
    <sheet name="Sheet204" sheetId="204" r:id="rId204"/>
    <sheet name="Sheet205" sheetId="205" r:id="rId205"/>
    <sheet name="Sheet206" sheetId="206" r:id="rId206"/>
    <sheet name="Sheet207" sheetId="207" r:id="rId207"/>
    <sheet name="Sheet208" sheetId="208" r:id="rId208"/>
    <sheet name="Sheet209" sheetId="209" r:id="rId209"/>
    <sheet name="Sheet210" sheetId="210" r:id="rId210"/>
    <sheet name="Sheet211" sheetId="211" r:id="rId211"/>
    <sheet name="Sheet212" sheetId="212" r:id="rId212"/>
    <sheet name="Sheet213" sheetId="213" r:id="rId213"/>
    <sheet name="Sheet214" sheetId="214" r:id="rId214"/>
    <sheet name="Sheet215" sheetId="215" r:id="rId215"/>
    <sheet name="Sheet216" sheetId="216" r:id="rId216"/>
    <sheet name="Sheet217" sheetId="217" r:id="rId217"/>
    <sheet name="Sheet218" sheetId="218" r:id="rId218"/>
    <sheet name="Sheet219" sheetId="219" r:id="rId219"/>
    <sheet name="Sheet220" sheetId="220" r:id="rId220"/>
    <sheet name="Sheet221" sheetId="221" r:id="rId221"/>
    <sheet name="Sheet222" sheetId="222" r:id="rId222"/>
    <sheet name="Sheet223" sheetId="223" r:id="rId223"/>
    <sheet name="Sheet224" sheetId="224" r:id="rId224"/>
    <sheet name="Sheet225" sheetId="225" r:id="rId225"/>
    <sheet name="Sheet226" sheetId="226" r:id="rId226"/>
    <sheet name="Sheet227" sheetId="227" r:id="rId227"/>
    <sheet name="Sheet228" sheetId="228" r:id="rId228"/>
    <sheet name="Sheet229" sheetId="229" r:id="rId229"/>
    <sheet name="Sheet230" sheetId="230" r:id="rId230"/>
    <sheet name="Sheet231" sheetId="231" r:id="rId231"/>
    <sheet name="Sheet232" sheetId="232" r:id="rId232"/>
    <sheet name="Sheet233" sheetId="233" r:id="rId233"/>
    <sheet name="Sheet234" sheetId="234" r:id="rId234"/>
    <sheet name="Sheet235" sheetId="235" r:id="rId235"/>
    <sheet name="Sheet236" sheetId="236" r:id="rId236"/>
    <sheet name="Sheet237" sheetId="237" r:id="rId237"/>
    <sheet name="Sheet238" sheetId="238" r:id="rId238"/>
    <sheet name="Sheet239" sheetId="239" r:id="rId239"/>
    <sheet name="Sheet240" sheetId="240" r:id="rId240"/>
    <sheet name="Sheet241" sheetId="241" r:id="rId241"/>
    <sheet name="Sheet242" sheetId="242" r:id="rId242"/>
    <sheet name="Sheet243" sheetId="243" r:id="rId243"/>
    <sheet name="Sheet244" sheetId="244" r:id="rId244"/>
    <sheet name="Sheet245" sheetId="245" r:id="rId245"/>
    <sheet name="Sheet246" sheetId="246" r:id="rId246"/>
    <sheet name="Sheet247" sheetId="247" r:id="rId247"/>
    <sheet name="Sheet248" sheetId="248" r:id="rId248"/>
    <sheet name="Sheet249" sheetId="249" r:id="rId249"/>
    <sheet name="Sheet250" sheetId="250" r:id="rId250"/>
    <sheet name="Sheet251" sheetId="251" r:id="rId251"/>
    <sheet name="Sheet252" sheetId="252" r:id="rId252"/>
    <sheet name="Sheet253" sheetId="253" r:id="rId253"/>
    <sheet name="Sheet254" sheetId="254" r:id="rId254"/>
    <sheet name="Sheet255" sheetId="255" r:id="rId255"/>
  </sheets>
  <definedNames>
    <definedName name="_xlnm._FilterDatabase" localSheetId="1" hidden="1">purchase!$C$4:$C$26</definedName>
    <definedName name="_xlnm.Criteria" localSheetId="3">stock!$J$4:$J$5</definedName>
    <definedName name="_xlnm.Extract" localSheetId="3">stock!$B$4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12" i="2"/>
  <c r="I13" i="2"/>
  <c r="I14" i="2"/>
  <c r="G14" i="2" s="1"/>
  <c r="H14" i="2" s="1"/>
  <c r="I15" i="2"/>
  <c r="G15" i="2" s="1"/>
  <c r="H15" i="2" s="1"/>
  <c r="I16" i="2"/>
  <c r="I17" i="2"/>
  <c r="I18" i="2"/>
  <c r="G18" i="2" s="1"/>
  <c r="H18" i="2" s="1"/>
  <c r="I19" i="2"/>
  <c r="G19" i="2" s="1"/>
  <c r="H19" i="2" s="1"/>
  <c r="I20" i="2"/>
  <c r="I21" i="2"/>
  <c r="I22" i="2"/>
  <c r="G22" i="2" s="1"/>
  <c r="H22" i="2" s="1"/>
  <c r="I23" i="2"/>
  <c r="G23" i="2" s="1"/>
  <c r="H23" i="2" s="1"/>
  <c r="I24" i="2"/>
  <c r="I25" i="2"/>
  <c r="I26" i="2"/>
  <c r="G26" i="2" s="1"/>
  <c r="H26" i="2" s="1"/>
  <c r="H11" i="2"/>
  <c r="G12" i="2"/>
  <c r="H12" i="2" s="1"/>
  <c r="G13" i="2"/>
  <c r="H13" i="2" s="1"/>
  <c r="G16" i="2"/>
  <c r="H16" i="2" s="1"/>
  <c r="G17" i="2"/>
  <c r="H17" i="2" s="1"/>
  <c r="G20" i="2"/>
  <c r="H20" i="2" s="1"/>
  <c r="G21" i="2"/>
  <c r="H21" i="2" s="1"/>
  <c r="G24" i="2"/>
  <c r="H24" i="2" s="1"/>
  <c r="G25" i="2"/>
  <c r="H25" i="2" s="1"/>
  <c r="J15" i="1"/>
  <c r="I14" i="1"/>
  <c r="C5" i="4"/>
  <c r="C6" i="4"/>
  <c r="E6" i="4" s="1"/>
  <c r="C7" i="4"/>
  <c r="E7" i="4" s="1"/>
  <c r="C8" i="4"/>
  <c r="C9" i="4"/>
  <c r="C10" i="4"/>
  <c r="E10" i="4" s="1"/>
  <c r="C11" i="4"/>
  <c r="E11" i="4" s="1"/>
  <c r="C12" i="4"/>
  <c r="C13" i="4"/>
  <c r="E13" i="4" s="1"/>
  <c r="C14" i="4"/>
  <c r="E14" i="4" s="1"/>
  <c r="C15" i="4"/>
  <c r="E15" i="4" s="1"/>
  <c r="C16" i="4"/>
  <c r="C17" i="4"/>
  <c r="E17" i="4" s="1"/>
  <c r="C18" i="4"/>
  <c r="E18" i="4" s="1"/>
  <c r="C19" i="4"/>
  <c r="E19" i="4" s="1"/>
  <c r="C20" i="4"/>
  <c r="C21" i="4"/>
  <c r="C22" i="4"/>
  <c r="E22" i="4" s="1"/>
  <c r="C23" i="4"/>
  <c r="E23" i="4" s="1"/>
  <c r="C24" i="4"/>
  <c r="C25" i="4"/>
  <c r="G11" i="2"/>
  <c r="J11" i="2" s="1"/>
  <c r="K11" i="2" s="1"/>
  <c r="L13" i="7"/>
  <c r="M13" i="7" s="1"/>
  <c r="J13" i="7"/>
  <c r="M12" i="7"/>
  <c r="L12" i="7"/>
  <c r="J12" i="7"/>
  <c r="K12" i="7" s="1"/>
  <c r="M11" i="7"/>
  <c r="L11" i="7"/>
  <c r="J11" i="7"/>
  <c r="K11" i="7" s="1"/>
  <c r="M10" i="7"/>
  <c r="L10" i="7"/>
  <c r="J10" i="7"/>
  <c r="K10" i="7" s="1"/>
  <c r="M9" i="7"/>
  <c r="L9" i="7"/>
  <c r="J9" i="7"/>
  <c r="K9" i="7" s="1"/>
  <c r="M8" i="7"/>
  <c r="L8" i="7"/>
  <c r="J8" i="7"/>
  <c r="K8" i="7" s="1"/>
  <c r="M7" i="7"/>
  <c r="L7" i="7"/>
  <c r="J7" i="7"/>
  <c r="K7" i="7" s="1"/>
  <c r="I5" i="7"/>
  <c r="H5" i="7"/>
  <c r="F5" i="7"/>
  <c r="G5" i="7" s="1"/>
  <c r="I4" i="7"/>
  <c r="H4" i="7"/>
  <c r="F4" i="7"/>
  <c r="G4" i="7" s="1"/>
  <c r="I3" i="7"/>
  <c r="H3" i="7"/>
  <c r="F3" i="7"/>
  <c r="G3" i="7" s="1"/>
  <c r="I2" i="7"/>
  <c r="H2" i="7"/>
  <c r="F2" i="7"/>
  <c r="G2" i="7" s="1"/>
  <c r="K9" i="1"/>
  <c r="I6" i="2"/>
  <c r="I7" i="2"/>
  <c r="G7" i="2" s="1"/>
  <c r="H7" i="2" s="1"/>
  <c r="I8" i="2"/>
  <c r="G8" i="2" s="1"/>
  <c r="H8" i="2" s="1"/>
  <c r="I9" i="2"/>
  <c r="G9" i="2" s="1"/>
  <c r="H9" i="2" s="1"/>
  <c r="I10" i="2"/>
  <c r="I11" i="2"/>
  <c r="G6" i="2"/>
  <c r="H6" i="2" s="1"/>
  <c r="G10" i="2"/>
  <c r="H10" i="2" s="1"/>
  <c r="I5" i="2"/>
  <c r="D21" i="4" l="1"/>
  <c r="D25" i="4"/>
  <c r="D24" i="4"/>
  <c r="D20" i="4"/>
  <c r="D16" i="4"/>
  <c r="J10" i="2"/>
  <c r="K10" i="2" s="1"/>
  <c r="J9" i="2"/>
  <c r="K9" i="2" s="1"/>
  <c r="J8" i="2"/>
  <c r="K8" i="2" s="1"/>
  <c r="D9" i="4"/>
  <c r="J6" i="2"/>
  <c r="K6" i="2" s="1"/>
  <c r="D12" i="4"/>
  <c r="E25" i="4"/>
  <c r="E24" i="4"/>
  <c r="E20" i="4"/>
  <c r="E16" i="4"/>
  <c r="E12" i="4"/>
  <c r="E8" i="4"/>
  <c r="E21" i="4"/>
  <c r="E9" i="4"/>
  <c r="E5" i="4"/>
  <c r="D18" i="4"/>
  <c r="F18" i="4" s="1"/>
  <c r="D10" i="4"/>
  <c r="F10" i="4" s="1"/>
  <c r="D13" i="4"/>
  <c r="F13" i="4" s="1"/>
  <c r="D6" i="4"/>
  <c r="F6" i="4" s="1"/>
  <c r="D14" i="4"/>
  <c r="F14" i="4" s="1"/>
  <c r="D22" i="4"/>
  <c r="F22" i="4" s="1"/>
  <c r="D17" i="4"/>
  <c r="F17" i="4" s="1"/>
  <c r="D7" i="4"/>
  <c r="F7" i="4" s="1"/>
  <c r="D11" i="4"/>
  <c r="F11" i="4" s="1"/>
  <c r="D15" i="4"/>
  <c r="F15" i="4" s="1"/>
  <c r="D19" i="4"/>
  <c r="F19" i="4" s="1"/>
  <c r="D23" i="4"/>
  <c r="F23" i="4" s="1"/>
  <c r="J14" i="1"/>
  <c r="L14" i="1" s="1"/>
  <c r="M14" i="1" s="1"/>
  <c r="L15" i="1"/>
  <c r="M15" i="1" s="1"/>
  <c r="J7" i="2"/>
  <c r="K7" i="2" s="1"/>
  <c r="G5" i="2"/>
  <c r="J5" i="2" s="1"/>
  <c r="H5" i="2"/>
  <c r="F25" i="4" l="1"/>
  <c r="F12" i="4"/>
  <c r="F21" i="4"/>
  <c r="F16" i="4"/>
  <c r="F20" i="4"/>
  <c r="F24" i="4"/>
  <c r="D5" i="4"/>
  <c r="F5" i="4" s="1"/>
  <c r="F9" i="4"/>
  <c r="D8" i="4"/>
  <c r="F8" i="4" s="1"/>
  <c r="J26" i="1"/>
  <c r="K5" i="2"/>
</calcChain>
</file>

<file path=xl/sharedStrings.xml><?xml version="1.0" encoding="utf-8"?>
<sst xmlns="http://schemas.openxmlformats.org/spreadsheetml/2006/main" count="108" uniqueCount="40">
  <si>
    <t>Anuj Trader's</t>
  </si>
  <si>
    <t>S no.</t>
  </si>
  <si>
    <t>Name</t>
  </si>
  <si>
    <t xml:space="preserve">Invoice </t>
  </si>
  <si>
    <t>Code</t>
  </si>
  <si>
    <t>Rate</t>
  </si>
  <si>
    <t>Quantity</t>
  </si>
  <si>
    <t>GST</t>
  </si>
  <si>
    <t>Amount</t>
  </si>
  <si>
    <t>Mode</t>
  </si>
  <si>
    <t>item</t>
  </si>
  <si>
    <t>rate</t>
  </si>
  <si>
    <t>quantity</t>
  </si>
  <si>
    <t>margin</t>
  </si>
  <si>
    <t>mo1</t>
  </si>
  <si>
    <t>mouse</t>
  </si>
  <si>
    <t>sale amount</t>
  </si>
  <si>
    <t>sale rate</t>
  </si>
  <si>
    <t>Customer Name</t>
  </si>
  <si>
    <t>Address</t>
  </si>
  <si>
    <t>Phone No.</t>
  </si>
  <si>
    <t>invoice no</t>
  </si>
  <si>
    <t>Date</t>
  </si>
  <si>
    <t>Customer Details</t>
  </si>
  <si>
    <t>Subtotal</t>
  </si>
  <si>
    <t>ta1</t>
  </si>
  <si>
    <t>table</t>
  </si>
  <si>
    <t>sales</t>
  </si>
  <si>
    <t>in stock</t>
  </si>
  <si>
    <t>out stock</t>
  </si>
  <si>
    <t>ch1</t>
  </si>
  <si>
    <t>chair</t>
  </si>
  <si>
    <t>purchasestock</t>
  </si>
  <si>
    <t>anuj</t>
  </si>
  <si>
    <t>sahu</t>
  </si>
  <si>
    <t>Purchase Data</t>
  </si>
  <si>
    <t>Stock</t>
  </si>
  <si>
    <t>aryan</t>
  </si>
  <si>
    <t>aryan gupta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</si>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</sst>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Times New Roman"/>
      <family val="1"/>
    </font>
    <font>
      <sz val="22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AA48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6" xfId="0" applyFill="1" applyBorder="1"/>
    <xf numFmtId="0" fontId="0" fillId="4" borderId="0" xfId="0" applyFill="1"/>
    <xf numFmtId="0" fontId="0" fillId="4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20" xfId="0" applyBorder="1"/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 applyFill="1" applyBorder="1"/>
    <xf numFmtId="0" fontId="0" fillId="7" borderId="1" xfId="0" applyFill="1" applyBorder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A3DB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rgb="FFA3DB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00AA48"/>
      <color rgb="FFE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calcChain" Target="calcChain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theme" Target="theme/theme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434340</xdr:colOff>
      <xdr:row>2</xdr:row>
      <xdr:rowOff>7620</xdr:rowOff>
    </xdr:from>
    <xdr:to>
      <xdr:col>18</xdr:col>
      <xdr:colOff>312420</xdr:colOff>
      <xdr:row>4</xdr:row>
      <xdr:rowOff>83820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6E83C48-064C-4941-CAD7-4117EDD5FF3A}"/>
            </a:ext>
          </a:extLst>
        </xdr:cNvPr>
        <xdr:cNvSpPr/>
      </xdr:nvSpPr>
      <xdr:spPr>
        <a:xfrm>
          <a:off x="10416540" y="373380"/>
          <a:ext cx="1097280" cy="449580"/>
        </a:xfrm>
        <a:prstGeom prst="roundRect">
          <a:avLst/>
        </a:prstGeom>
        <a:solidFill>
          <a:srgbClr val="00AA4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print</a:t>
          </a:r>
        </a:p>
      </xdr:txBody>
    </xdr:sp>
    <xdr:clientData/>
  </xdr:twoCellAnchor>
  <xdr:twoCellAnchor>
    <xdr:from>
      <xdr:col>16</xdr:col>
      <xdr:colOff>449580</xdr:colOff>
      <xdr:row>6</xdr:row>
      <xdr:rowOff>60960</xdr:rowOff>
    </xdr:from>
    <xdr:to>
      <xdr:col>18</xdr:col>
      <xdr:colOff>327660</xdr:colOff>
      <xdr:row>8</xdr:row>
      <xdr:rowOff>144780</xdr:rowOff>
    </xdr:to>
    <xdr:sp macro="[0]!Macro7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F30E64F-95B1-933E-FE8E-61599DC31048}"/>
            </a:ext>
          </a:extLst>
        </xdr:cNvPr>
        <xdr:cNvSpPr/>
      </xdr:nvSpPr>
      <xdr:spPr>
        <a:xfrm>
          <a:off x="10431780" y="1165860"/>
          <a:ext cx="1097280" cy="449580"/>
        </a:xfrm>
        <a:prstGeom prst="roundRect">
          <a:avLst/>
        </a:prstGeom>
        <a:solidFill>
          <a:srgbClr val="00AA4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Save</a:t>
          </a:r>
          <a:r>
            <a:rPr lang="en-IN" sz="11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525780</xdr:colOff>
      <xdr:row>57</xdr:row>
      <xdr:rowOff>30480</xdr:rowOff>
    </xdr:from>
    <xdr:to>
      <xdr:col>31</xdr:col>
      <xdr:colOff>22860</xdr:colOff>
      <xdr:row>58</xdr:row>
      <xdr:rowOff>22860</xdr:rowOff>
    </xdr:to>
    <xdr:sp macro="[0]!STOCK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4E96176-F3FF-12C3-33A4-6DF506D77E4C}"/>
            </a:ext>
          </a:extLst>
        </xdr:cNvPr>
        <xdr:cNvSpPr/>
      </xdr:nvSpPr>
      <xdr:spPr>
        <a:xfrm>
          <a:off x="18356580" y="10454640"/>
          <a:ext cx="716280" cy="1752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579120</xdr:colOff>
      <xdr:row>3</xdr:row>
      <xdr:rowOff>7620</xdr:rowOff>
    </xdr:from>
    <xdr:to>
      <xdr:col>11</xdr:col>
      <xdr:colOff>76200</xdr:colOff>
      <xdr:row>4</xdr:row>
      <xdr:rowOff>129540</xdr:rowOff>
    </xdr:to>
    <xdr:sp macro="[0]!STOCK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9C21943-082A-5906-5453-7EB3B1F36052}"/>
            </a:ext>
          </a:extLst>
        </xdr:cNvPr>
        <xdr:cNvSpPr/>
      </xdr:nvSpPr>
      <xdr:spPr>
        <a:xfrm>
          <a:off x="6484620" y="556260"/>
          <a:ext cx="716280" cy="304800"/>
        </a:xfrm>
        <a:prstGeom prst="roundRect">
          <a:avLst/>
        </a:prstGeom>
        <a:solidFill>
          <a:srgbClr val="ED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Refresh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1C90D7-2A4B-46D4-9937-05424BB96392}" name="Table4" displayName="Table4" ref="B4:K26" totalsRowShown="0" headerRowDxfId="2" dataDxfId="3" tableBorderDxfId="14">
  <autoFilter ref="B4:K26" xr:uid="{051C90D7-2A4B-46D4-9937-05424BB96392}"/>
  <tableColumns count="10">
    <tableColumn id="1" xr3:uid="{23E81412-B21E-440D-8422-F90A7DD462C5}" name="S no." dataDxfId="13"/>
    <tableColumn id="2" xr3:uid="{0DB5E1C3-52CE-47A3-A2B9-9EC51409EAD4}" name="Code" dataDxfId="12"/>
    <tableColumn id="3" xr3:uid="{043176B5-9EAC-41D8-A969-E5E34E57DD1C}" name="item" dataDxfId="11"/>
    <tableColumn id="4" xr3:uid="{08C4564E-A563-43C8-B3A9-F89884B7273F}" name="rate" dataDxfId="10"/>
    <tableColumn id="5" xr3:uid="{E5752134-AF46-43A3-AE49-F5DE98BCD5B0}" name="quantity" dataDxfId="9"/>
    <tableColumn id="6" xr3:uid="{4011218F-507A-4CCD-AB3C-DD014A681BC6}" name="GST" dataDxfId="8">
      <calculatedColumnFormula>I5*F5*5%</calculatedColumnFormula>
    </tableColumn>
    <tableColumn id="7" xr3:uid="{B7B973BC-FDD6-42EB-B1C3-C40D9450A28A}" name="Amount" dataDxfId="7">
      <calculatedColumnFormula>E5*F5+G5</calculatedColumnFormula>
    </tableColumn>
    <tableColumn id="8" xr3:uid="{59FB2E64-A11B-4F3A-9148-96D43C6C69F6}" name="sale rate" dataDxfId="6">
      <calculatedColumnFormula>(E5*30%+E5)</calculatedColumnFormula>
    </tableColumn>
    <tableColumn id="9" xr3:uid="{6E939C7C-4D43-4D60-AC32-BFE891013F4C}" name="sale amount" dataDxfId="5">
      <calculatedColumnFormula>I5*F5+G5</calculatedColumnFormula>
    </tableColumn>
    <tableColumn id="10" xr3:uid="{75DF9ADF-AC4B-42B5-83BA-1FBCC6915CD1}" name="margin" dataDxfId="4">
      <calculatedColumnFormula>J5-H5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1A1DE3-E31E-40F1-9466-25F8E3B9BEA2}" name="Table3" displayName="Table3" ref="B4:K31" totalsRowShown="0" headerRowDxfId="15" headerRowBorderDxfId="27" tableBorderDxfId="28" totalsRowBorderDxfId="26">
  <autoFilter ref="B4:K31" xr:uid="{E11A1DE3-E31E-40F1-9466-25F8E3B9BEA2}"/>
  <tableColumns count="10">
    <tableColumn id="1" xr3:uid="{2937CDB4-62DF-4082-AECA-E41F521741D6}" name="S no." dataDxfId="25"/>
    <tableColumn id="2" xr3:uid="{86E2DF5C-84CE-4C12-B90E-816E3CCEFBC5}" name="Name" dataDxfId="24"/>
    <tableColumn id="3" xr3:uid="{366467E8-E1E0-4DE2-A7CF-877CC4BB60D6}" name="Invoice " dataDxfId="23"/>
    <tableColumn id="4" xr3:uid="{CFBA0D77-F6F5-481B-8F73-09B0D87C93B6}" name="Code" dataDxfId="22"/>
    <tableColumn id="5" xr3:uid="{126B0DEC-B568-4B88-916F-53ECDB0FE1D1}" name="item" dataDxfId="21"/>
    <tableColumn id="6" xr3:uid="{D8340947-6187-432D-B0C6-0D26AFA8D125}" name="Rate" dataDxfId="20"/>
    <tableColumn id="7" xr3:uid="{AE6C86C5-9EFE-4C9F-B805-94064CC675CD}" name="Quantity" dataDxfId="19"/>
    <tableColumn id="8" xr3:uid="{4FBA910B-B2EB-4C06-8D0E-7D9CE3921757}" name="GST" dataDxfId="18"/>
    <tableColumn id="9" xr3:uid="{7927BC5E-7EE1-4A92-9AC2-0C8488D184AA}" name="Amount" dataDxfId="17"/>
    <tableColumn id="10" xr3:uid="{0F5F7671-22AD-4AAB-BD8E-1DB4EB98EB8F}" name="Mode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36900-C50D-480C-828F-BE285FB185D6}" name="Table1" displayName="Table1" ref="B4:F25" totalsRowShown="0" headerRowDxfId="29" dataDxfId="30" headerRowBorderDxfId="36" tableBorderDxfId="35" totalsRowBorderDxfId="34">
  <tableColumns count="5">
    <tableColumn id="1" xr3:uid="{F2C44489-E704-40EC-B64A-C2F4D61F0F5C}" name="Code" dataDxfId="33"/>
    <tableColumn id="2" xr3:uid="{8530A265-9FB3-49CF-AB6E-2E73708B3951}" name="item" dataDxfId="32">
      <calculatedColumnFormula>IFERROR(VLOOKUP(Table1[[#This Row],[Code]],purchase!C4:K18,2,FALSE),"")</calculatedColumnFormula>
    </tableColumn>
    <tableColumn id="3" xr3:uid="{D7B023B9-0E2A-449D-85CF-A0012B69A72A}" name="purchasestock" dataDxfId="31">
      <calculatedColumnFormula>SUMIF(purchase!D4:K26,Table1[[#This Row],[item]],purchase!F4:F7)</calculatedColumnFormula>
    </tableColumn>
    <tableColumn id="4" xr3:uid="{176A2806-5762-4FA4-90A3-78D520DBC5C5}" name="out stock" dataDxfId="1">
      <calculatedColumnFormula>SUMIF(sales!F4:K31,Table1[[#This Row],[item]],sales!H5:H29)</calculatedColumnFormula>
    </tableColumn>
    <tableColumn id="5" xr3:uid="{C38D42C1-DF95-45AC-B2AF-2965379E5D98}" name="in stock" dataDxfId="0">
      <calculatedColumnFormula>Table1[[#This Row],[purchasestock]]-Table1[[#This Row],[out stock]]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49FA-BC9C-4DD1-9E94-E328511DC80A}">
  <sheetPr codeName="Sheet1"/>
  <dimension ref="C1:P27"/>
  <sheetViews>
    <sheetView showGridLines="0" tabSelected="1" workbookViewId="0">
      <selection activeCell="B19" sqref="B19"/>
    </sheetView>
  </sheetViews>
  <sheetFormatPr defaultRowHeight="14.4" x14ac:dyDescent="0.3"/>
  <cols>
    <col min="7" max="7" width="12" bestFit="1" customWidth="1"/>
    <col min="11" max="11" width="10.33203125" bestFit="1" customWidth="1"/>
    <col min="15" max="15" width="9.77734375" customWidth="1"/>
    <col min="16" max="16" width="9.88671875" customWidth="1"/>
  </cols>
  <sheetData>
    <row r="1" spans="3:16" x14ac:dyDescent="0.3">
      <c r="C1" s="18"/>
      <c r="D1" s="19"/>
      <c r="E1" s="29" t="s">
        <v>0</v>
      </c>
      <c r="F1" s="30"/>
      <c r="G1" s="30"/>
      <c r="H1" s="30"/>
      <c r="I1" s="30"/>
      <c r="J1" s="30"/>
      <c r="K1" s="30"/>
      <c r="L1" s="30"/>
      <c r="M1" s="30"/>
      <c r="N1" s="30"/>
      <c r="O1" s="19"/>
      <c r="P1" s="20"/>
    </row>
    <row r="2" spans="3:16" x14ac:dyDescent="0.3">
      <c r="C2" s="15"/>
      <c r="D2" s="16"/>
      <c r="E2" s="31"/>
      <c r="F2" s="31"/>
      <c r="G2" s="31"/>
      <c r="H2" s="31"/>
      <c r="I2" s="31"/>
      <c r="J2" s="31"/>
      <c r="K2" s="31"/>
      <c r="L2" s="31"/>
      <c r="M2" s="31"/>
      <c r="N2" s="31"/>
      <c r="O2" s="16"/>
      <c r="P2" s="17"/>
    </row>
    <row r="3" spans="3:16" x14ac:dyDescent="0.3">
      <c r="C3" s="15"/>
      <c r="D3" s="16"/>
      <c r="E3" s="31"/>
      <c r="F3" s="31"/>
      <c r="G3" s="31"/>
      <c r="H3" s="31"/>
      <c r="I3" s="31"/>
      <c r="J3" s="31"/>
      <c r="K3" s="31"/>
      <c r="L3" s="31"/>
      <c r="M3" s="31"/>
      <c r="N3" s="31"/>
      <c r="O3" s="16"/>
      <c r="P3" s="17"/>
    </row>
    <row r="4" spans="3:16" ht="15" thickBot="1" x14ac:dyDescent="0.35">
      <c r="C4" s="15"/>
      <c r="D4" s="16"/>
      <c r="E4" s="31"/>
      <c r="F4" s="31"/>
      <c r="G4" s="31"/>
      <c r="H4" s="31"/>
      <c r="I4" s="31"/>
      <c r="J4" s="31"/>
      <c r="K4" s="31"/>
      <c r="L4" s="31"/>
      <c r="M4" s="31"/>
      <c r="N4" s="31"/>
      <c r="O4" s="16"/>
      <c r="P4" s="17"/>
    </row>
    <row r="5" spans="3:16" x14ac:dyDescent="0.3">
      <c r="C5" s="5"/>
      <c r="D5" s="6"/>
      <c r="O5" s="5"/>
      <c r="P5" s="6"/>
    </row>
    <row r="6" spans="3:16" x14ac:dyDescent="0.3">
      <c r="C6" s="7"/>
      <c r="D6" s="8"/>
      <c r="E6" s="21"/>
      <c r="F6" s="21"/>
      <c r="G6" s="33" t="s">
        <v>23</v>
      </c>
      <c r="H6" s="33"/>
      <c r="I6" s="33"/>
      <c r="J6" s="33"/>
      <c r="K6" s="33"/>
      <c r="L6" s="33"/>
      <c r="M6" s="21"/>
      <c r="N6" s="21"/>
      <c r="O6" s="7"/>
      <c r="P6" s="8"/>
    </row>
    <row r="7" spans="3:16" x14ac:dyDescent="0.3">
      <c r="C7" s="7"/>
      <c r="D7" s="8"/>
      <c r="E7" s="21"/>
      <c r="F7" s="21"/>
      <c r="G7" s="21"/>
      <c r="H7" s="21"/>
      <c r="I7" s="21"/>
      <c r="J7" s="21"/>
      <c r="K7" s="21"/>
      <c r="L7" s="21"/>
      <c r="M7" s="21"/>
      <c r="N7" s="21"/>
      <c r="O7" s="7"/>
      <c r="P7" s="8"/>
    </row>
    <row r="8" spans="3:16" x14ac:dyDescent="0.3">
      <c r="C8" s="7"/>
      <c r="D8" s="8"/>
      <c r="E8" s="32" t="s">
        <v>18</v>
      </c>
      <c r="F8" s="32"/>
      <c r="G8" s="22" t="s">
        <v>38</v>
      </c>
      <c r="H8" s="22"/>
      <c r="I8" s="21"/>
      <c r="J8" s="21" t="s">
        <v>21</v>
      </c>
      <c r="K8" s="22">
        <v>2</v>
      </c>
      <c r="L8" s="21"/>
      <c r="M8" s="21"/>
      <c r="N8" s="21"/>
      <c r="O8" s="7"/>
      <c r="P8" s="8"/>
    </row>
    <row r="9" spans="3:16" x14ac:dyDescent="0.3">
      <c r="C9" s="7"/>
      <c r="D9" s="8"/>
      <c r="E9" s="32" t="s">
        <v>19</v>
      </c>
      <c r="F9" s="32"/>
      <c r="G9" s="22" t="s">
        <v>39</v>
      </c>
      <c r="H9" s="23"/>
      <c r="I9" s="21"/>
      <c r="J9" s="21" t="s">
        <v>22</v>
      </c>
      <c r="K9" s="24">
        <f ca="1">TODAY()</f>
        <v>45774</v>
      </c>
      <c r="L9" s="21"/>
      <c r="M9" s="21"/>
      <c r="N9" s="21"/>
      <c r="O9" s="7"/>
      <c r="P9" s="8"/>
    </row>
    <row r="10" spans="3:16" x14ac:dyDescent="0.3">
      <c r="C10" s="7"/>
      <c r="D10" s="8"/>
      <c r="E10" s="32" t="s">
        <v>20</v>
      </c>
      <c r="F10" s="32"/>
      <c r="G10" s="22">
        <v>9155677</v>
      </c>
      <c r="H10" s="23"/>
      <c r="I10" s="21"/>
      <c r="J10" s="21"/>
      <c r="K10" s="21"/>
      <c r="L10" s="21"/>
      <c r="M10" s="21"/>
      <c r="N10" s="21"/>
      <c r="O10" s="7"/>
      <c r="P10" s="8"/>
    </row>
    <row r="11" spans="3:16" x14ac:dyDescent="0.3">
      <c r="C11" s="7"/>
      <c r="D11" s="8"/>
      <c r="E11" s="32"/>
      <c r="F11" s="32"/>
      <c r="G11" s="21"/>
      <c r="H11" s="21"/>
      <c r="I11" s="21"/>
      <c r="J11" s="21"/>
      <c r="K11" s="21"/>
      <c r="L11" s="21"/>
      <c r="M11" s="21"/>
      <c r="N11" s="21"/>
      <c r="O11" s="7"/>
      <c r="P11" s="8"/>
    </row>
    <row r="12" spans="3:16" ht="15" thickBot="1" x14ac:dyDescent="0.35">
      <c r="C12" s="9"/>
      <c r="D12" s="1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9"/>
      <c r="P12" s="10"/>
    </row>
    <row r="13" spans="3:16" x14ac:dyDescent="0.3">
      <c r="C13" s="15"/>
      <c r="D13" s="16"/>
      <c r="E13" s="2" t="s">
        <v>1</v>
      </c>
      <c r="F13" s="2" t="s">
        <v>2</v>
      </c>
      <c r="G13" s="2" t="s">
        <v>3</v>
      </c>
      <c r="H13" s="2" t="s">
        <v>4</v>
      </c>
      <c r="I13" s="2" t="s">
        <v>10</v>
      </c>
      <c r="J13" s="2" t="s">
        <v>5</v>
      </c>
      <c r="K13" s="2" t="s">
        <v>6</v>
      </c>
      <c r="L13" s="2" t="s">
        <v>7</v>
      </c>
      <c r="M13" s="2" t="s">
        <v>8</v>
      </c>
      <c r="N13" s="2" t="s">
        <v>9</v>
      </c>
      <c r="O13" s="16"/>
      <c r="P13" s="17"/>
    </row>
    <row r="14" spans="3:16" x14ac:dyDescent="0.3">
      <c r="C14" s="15"/>
      <c r="D14" s="16"/>
      <c r="E14" s="11">
        <v>1</v>
      </c>
      <c r="F14" s="11" t="s">
        <v>37</v>
      </c>
      <c r="G14" s="11">
        <v>2</v>
      </c>
      <c r="H14" s="11" t="s">
        <v>14</v>
      </c>
      <c r="I14" s="11" t="str">
        <f>VLOOKUP(H14,purchase!C4:K19,2,0)</f>
        <v>mouse</v>
      </c>
      <c r="J14" s="11">
        <f>VLOOKUP(I14,purchase!D4:K19,6,0)</f>
        <v>260</v>
      </c>
      <c r="K14" s="11">
        <v>5</v>
      </c>
      <c r="L14" s="11">
        <f>J14*K14*5%</f>
        <v>65</v>
      </c>
      <c r="M14" s="11">
        <f>J14*K14+L14</f>
        <v>1365</v>
      </c>
      <c r="N14" s="11"/>
      <c r="O14" s="16"/>
      <c r="P14" s="17"/>
    </row>
    <row r="15" spans="3:16" x14ac:dyDescent="0.3">
      <c r="C15" s="15"/>
      <c r="D15" s="16"/>
      <c r="E15" s="11">
        <v>2</v>
      </c>
      <c r="F15" s="11" t="s">
        <v>37</v>
      </c>
      <c r="G15" s="11">
        <v>2</v>
      </c>
      <c r="H15" s="11" t="s">
        <v>25</v>
      </c>
      <c r="I15" s="11" t="s">
        <v>26</v>
      </c>
      <c r="J15" s="11">
        <f>VLOOKUP(I15,purchase!D5:K20,6,0)</f>
        <v>390</v>
      </c>
      <c r="K15" s="11">
        <v>3</v>
      </c>
      <c r="L15" s="11">
        <f>J15*K15*5%</f>
        <v>58.5</v>
      </c>
      <c r="M15" s="11">
        <f>J15*K15+L15</f>
        <v>1228.5</v>
      </c>
      <c r="N15" s="11"/>
      <c r="O15" s="16"/>
      <c r="P15" s="17"/>
    </row>
    <row r="16" spans="3:16" x14ac:dyDescent="0.3">
      <c r="C16" s="15"/>
      <c r="D16" s="1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6"/>
      <c r="P16" s="17"/>
    </row>
    <row r="17" spans="3:16" x14ac:dyDescent="0.3">
      <c r="C17" s="15"/>
      <c r="D17" s="1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6"/>
      <c r="P17" s="17"/>
    </row>
    <row r="18" spans="3:16" x14ac:dyDescent="0.3">
      <c r="C18" s="15"/>
      <c r="D18" s="1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6"/>
      <c r="P18" s="17"/>
    </row>
    <row r="19" spans="3:16" x14ac:dyDescent="0.3">
      <c r="C19" s="15"/>
      <c r="D19" s="1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6"/>
      <c r="P19" s="17"/>
    </row>
    <row r="20" spans="3:16" x14ac:dyDescent="0.3">
      <c r="C20" s="15"/>
      <c r="D20" s="1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6"/>
      <c r="P20" s="17"/>
    </row>
    <row r="21" spans="3:16" x14ac:dyDescent="0.3">
      <c r="C21" s="15"/>
      <c r="D21" s="16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6"/>
      <c r="P21" s="17"/>
    </row>
    <row r="22" spans="3:16" x14ac:dyDescent="0.3">
      <c r="C22" s="15"/>
      <c r="D22" s="16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6"/>
      <c r="P22" s="17"/>
    </row>
    <row r="23" spans="3:16" x14ac:dyDescent="0.3">
      <c r="C23" s="15"/>
      <c r="D23" s="16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6"/>
      <c r="P23" s="17"/>
    </row>
    <row r="24" spans="3:16" x14ac:dyDescent="0.3">
      <c r="C24" s="15"/>
      <c r="D24" s="1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6"/>
      <c r="P24" s="17"/>
    </row>
    <row r="25" spans="3:16" x14ac:dyDescent="0.3">
      <c r="C25" s="15"/>
      <c r="D25" s="16"/>
      <c r="O25" s="16"/>
      <c r="P25" s="17"/>
    </row>
    <row r="26" spans="3:16" x14ac:dyDescent="0.3">
      <c r="C26" s="15"/>
      <c r="D26" s="16"/>
      <c r="I26" s="50" t="s">
        <v>24</v>
      </c>
      <c r="J26" s="1">
        <f>M14+M15+M16+M17+M18+M19+M20+M21+M22+M23+M24</f>
        <v>2593.5</v>
      </c>
      <c r="O26" s="16"/>
      <c r="P26" s="17"/>
    </row>
    <row r="27" spans="3:16" ht="15" thickBot="1" x14ac:dyDescent="0.35"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</sheetData>
  <mergeCells count="6">
    <mergeCell ref="E1:N4"/>
    <mergeCell ref="E8:F8"/>
    <mergeCell ref="E9:F9"/>
    <mergeCell ref="E10:F10"/>
    <mergeCell ref="E11:F11"/>
    <mergeCell ref="G6:L6"/>
  </mergeCells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3CC1-0AA2-4C52-BC05-C01B37DE0170}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94DB-0BAF-4DE1-BC82-65F63CDC9CFF}">
  <sheetPr codeName="Sheet10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3562-4E62-4E14-89DA-658190D94C40}">
  <sheetPr codeName="Sheet10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2434-E567-42DD-9333-818E4F978DEB}">
  <sheetPr codeName="Sheet10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8DBF-0A1B-47D3-AEFE-7010F8BE2AC6}">
  <sheetPr codeName="Sheet10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5FE7-9A02-416E-B4C1-F90D4157ED99}">
  <sheetPr codeName="Sheet10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CC10-F51A-4344-9C5F-04EE0EF82A64}">
  <sheetPr codeName="Sheet10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C5F5-5DB0-40EB-B203-3D1F292EF99C}">
  <sheetPr codeName="Sheet10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2F13-0424-4608-8707-5B93F709CB56}">
  <sheetPr codeName="Sheet10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FFE3-2EFA-4466-B2E3-ED5F3F5F9CF4}">
  <sheetPr codeName="Sheet10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9C97-57F3-4836-BB60-236D60CBEA30}">
  <sheetPr codeName="Sheet10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78FF-7429-4783-9919-7A08F13E3B01}">
  <sheetPr codeName="Sheet1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9438-233C-42EF-9CE4-D24A2569EA7B}">
  <sheetPr codeName="Sheet11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4766-DC9C-4C10-AAAC-1E42092D71F7}">
  <sheetPr codeName="Sheet11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85F0-D4CA-42DC-8034-272DC4F7CA2E}">
  <sheetPr codeName="Sheet11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56BE-A788-4875-961D-FD552A769CE9}">
  <sheetPr codeName="Sheet11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4379-78E4-4E94-A5BD-8D8C822B0144}">
  <sheetPr codeName="Sheet11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FEE2-EF16-4241-A91D-D97495F288A6}">
  <sheetPr codeName="Sheet11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2080-B3DC-4783-91C8-1439B2A049CD}">
  <sheetPr codeName="Sheet11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F5CB-7E9B-405C-A9A3-9DB17E8F35D3}">
  <sheetPr codeName="Sheet11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3DB9-2E0B-4218-AB04-226A1D6AE636}">
  <sheetPr codeName="Sheet11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84ED-DA1A-433C-9A2D-3A7A0007055D}">
  <sheetPr codeName="Sheet11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189D-29C6-46E9-8A20-6568910BB48B}">
  <sheetPr codeName="Sheet1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03F0-8299-4EE2-AF3D-A9E976C413E8}">
  <sheetPr codeName="Sheet12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9297-9869-4B37-88B8-61F218F7A061}">
  <sheetPr codeName="Sheet12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F54-BCA1-4C8D-BA7A-E16D5BA1F4C4}">
  <sheetPr codeName="Sheet12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9C11-D695-4E6F-8EEE-708F1A7F7923}">
  <sheetPr codeName="Sheet12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2419-CACA-4F98-8CCC-9C481FA5B124}">
  <sheetPr codeName="Sheet12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6D4-F2C5-47C5-AB3C-41751958CBE2}">
  <sheetPr codeName="Sheet12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46F3-8F82-4F57-8BE8-2A3986BE2037}">
  <sheetPr codeName="Sheet12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D44D-F0E6-4F78-BC14-B0352E06CB83}">
  <sheetPr codeName="Sheet12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FB57-96B1-4912-9962-36BA94FE7AF3}">
  <sheetPr codeName="Sheet12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0456-169E-425C-9EEF-59D3D1FDC109}">
  <sheetPr codeName="Sheet12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38C4-65E5-4DB3-9DB2-DD39D7DEA544}">
  <sheetPr codeName="Sheet1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E392-2A61-49B8-9ED7-84439C510A1B}">
  <sheetPr codeName="Sheet13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A580-4800-48A1-8693-C1E69DD07C78}">
  <sheetPr codeName="Sheet13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123E-E0DE-480B-80E8-934C0C9C3C1B}">
  <sheetPr codeName="Sheet13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4C90-2E74-4B93-8C77-DCDE38602E1A}">
  <sheetPr codeName="Sheet13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FDE3-0513-44A5-89FD-D4A8B7A90DCE}">
  <sheetPr codeName="Sheet13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FF62-E497-4FD3-8125-07E86131CEF9}">
  <sheetPr codeName="Sheet13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2DBF-EF19-4D6E-8D6B-2139D7419EF2}">
  <sheetPr codeName="Sheet13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4DE6-DE5E-4ECF-B40B-34AFCFE81259}">
  <sheetPr codeName="Sheet13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3AC3-5FB7-4E75-93A5-6C589A13FC4C}">
  <sheetPr codeName="Sheet13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E182-0EDD-49F6-B673-04387DEC583C}">
  <sheetPr codeName="Sheet13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8EF9-F985-465E-898B-7200347903D4}">
  <sheetPr codeName="Sheet1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3012-1346-40DA-B047-889F65A764D9}">
  <sheetPr codeName="Sheet14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F267-34ED-4438-92CF-FF2EC0250B57}">
  <sheetPr codeName="Sheet14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1B04-802B-443C-8DB8-94B3F834F693}">
  <sheetPr codeName="Sheet14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76C9-C5EA-436E-B126-DBF1B05EAA83}">
  <sheetPr codeName="Sheet14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7E4D-FF1E-4C18-AB9A-6E1DB67FD3F0}">
  <sheetPr codeName="Sheet14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8403-1AA5-4BBC-8D58-BA2141E07FC9}">
  <sheetPr codeName="Sheet14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FD57-619D-45D0-95DD-74499BA7C738}">
  <sheetPr codeName="Sheet14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AFC0-006B-466E-A41E-FCBA8BFCC1FE}">
  <sheetPr codeName="Sheet14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0D43-0F48-43D7-8AAE-0FA415A6F18D}">
  <sheetPr codeName="Sheet14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916C-0297-4DCB-8228-DE7C229CDB47}">
  <sheetPr codeName="Sheet14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2E08-2FFC-4835-BAE2-4835F601B9BC}">
  <sheetPr codeName="Sheet1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8823-203C-454E-94A9-911000BCD429}">
  <sheetPr codeName="Sheet15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8FF4-AF16-431C-B030-7B76E3A2C328}">
  <sheetPr codeName="Sheet15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0E31-33CE-4363-922E-9153371BEEC6}">
  <sheetPr codeName="Sheet15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A9D1-EE6F-43A3-8203-FD3E95A59321}">
  <sheetPr codeName="Sheet15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2647-831A-46FC-B90B-BC3427F50DE1}">
  <sheetPr codeName="Sheet15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BCA1-22C5-4513-AADA-A8555945DA71}">
  <sheetPr codeName="Sheet15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B53F-1204-43BF-AE25-5908A7F37338}">
  <sheetPr codeName="Sheet15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15BB-DF6C-48A7-849B-0F15087A3DC3}">
  <sheetPr codeName="Sheet15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D716-D9CA-4CB3-82C8-75571EEDEE9F}">
  <sheetPr codeName="Sheet15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5D79-380D-45ED-A812-F28EC909049F}">
  <sheetPr codeName="Sheet15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EE21-090E-4806-9E97-EA168FC5E9A0}">
  <sheetPr codeName="Sheet1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4524-FD5E-463A-8798-F73AD6468F29}">
  <sheetPr codeName="Sheet16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6EA1-29D3-4AA8-8DF5-F2DC565C1E96}">
  <sheetPr codeName="Sheet16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7B58-AC12-48E6-9145-0D44BED8540E}">
  <sheetPr codeName="Sheet16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EF06-E614-4990-857B-71CE349A562B}">
  <sheetPr codeName="Sheet16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4B54-3043-4674-A4E8-3CDB17252829}">
  <sheetPr codeName="Sheet16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BA9D-24CF-444D-BFAE-5F14A28FA3F5}">
  <sheetPr codeName="Sheet16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862-179B-40AB-A5DE-3D39C3A9D9BB}">
  <sheetPr codeName="Sheet16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4A86-256A-47E0-A45E-C16C3565D99D}">
  <sheetPr codeName="Sheet16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564C-0B96-465C-B0FF-2C7346FA0354}">
  <sheetPr codeName="Sheet16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60AD-D1CE-45A9-9184-02CB5CA3A589}">
  <sheetPr codeName="Sheet16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F235-92FB-4C71-B1BF-C1A6F439AFEC}">
  <sheetPr codeName="Sheet1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8563-1ED0-4771-AD3D-6925D44DC3DC}">
  <sheetPr codeName="Sheet17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6FC0-0199-4F9A-B8A5-5D060BCEBDED}">
  <sheetPr codeName="Sheet17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25AB-B56D-4BC9-AC24-D155621001C1}">
  <sheetPr codeName="Sheet17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EB97-A517-4CBD-90F7-DD17C61A82C1}">
  <sheetPr codeName="Sheet17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80FC-73AA-42DA-AE76-64E63E46BD4B}">
  <sheetPr codeName="Sheet17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ED68-458F-47F2-BAC0-C6A298F9087E}">
  <sheetPr codeName="Sheet17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E7A6-6ABF-4B83-9FA6-7E5F48710267}">
  <sheetPr codeName="Sheet17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1C98-2A27-4F34-B697-BE566329791E}">
  <sheetPr codeName="Sheet17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7286-DDCA-4257-AB9C-8EFF5CE261C7}">
  <sheetPr codeName="Sheet17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7782-B636-4A41-9D49-0A4C6A399E9B}">
  <sheetPr codeName="Sheet17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43A4-B572-469B-8025-81F6DA96FC3B}">
  <sheetPr codeName="Sheet1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AEE3-57BD-4312-9A85-B5E80A3DC4B8}">
  <sheetPr codeName="Sheet18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08CB-6E62-47C7-BF72-C766DA42E578}">
  <sheetPr codeName="Sheet18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685D-249E-4A95-B501-49562EB24633}">
  <sheetPr codeName="Sheet18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BB-2EED-4A5C-B228-0AAA9DDBF2D3}">
  <sheetPr codeName="Sheet18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7171-9856-4063-BBFF-F6B4B4D676A4}">
  <sheetPr codeName="Sheet18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AC53-AD60-4E30-AB7C-472634F652A2}">
  <sheetPr codeName="Sheet18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C0DC-D2D8-40EB-BC98-F2288D19CB4B}">
  <sheetPr codeName="Sheet18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22B4-FC7F-44AA-93E1-4554AEBE1FB0}">
  <sheetPr codeName="Sheet18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2B93-C4AF-4AEE-8849-D1AE37409F3D}">
  <sheetPr codeName="Sheet18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A299-073D-47B2-8430-010C89885642}">
  <sheetPr codeName="Sheet18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7A62-F65A-4E8A-94A4-56F5BB424436}">
  <sheetPr codeName="Sheet1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8480-B029-490E-9BA9-8F64EB335431}">
  <sheetPr codeName="Sheet19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6BCC-3E74-4C4B-9A0B-38228ED527C1}">
  <sheetPr codeName="Sheet19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7878-921D-4D31-885A-A6664CF1BB95}">
  <sheetPr codeName="Sheet19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CB66-42D6-4A59-AA69-A7409D63B57E}">
  <sheetPr codeName="Sheet19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A979-4BB5-468A-AF6B-FB8892997FBC}">
  <sheetPr codeName="Sheet19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3048-44D5-407E-944C-8401C8E13483}">
  <sheetPr codeName="Sheet19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4561-2982-43E8-9BD6-A0923B3FF6A9}">
  <sheetPr codeName="Sheet19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809A-4012-47D0-9D96-18DCBDC97F84}">
  <sheetPr codeName="Sheet19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7472-432A-45DA-8B6F-32DF4DC62C44}">
  <sheetPr codeName="Sheet19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B916-55C3-413F-BF9B-9630D715239F}">
  <sheetPr codeName="Sheet19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4EE2-A4D4-4AB9-9C78-B655AAD8C3E4}">
  <sheetPr codeName="Sheet2"/>
  <dimension ref="B1:M26"/>
  <sheetViews>
    <sheetView showGridLines="0" topLeftCell="B3" zoomScale="114" zoomScaleNormal="114" workbookViewId="0">
      <selection activeCell="J18" sqref="J18"/>
    </sheetView>
  </sheetViews>
  <sheetFormatPr defaultRowHeight="14.4" x14ac:dyDescent="0.3"/>
  <cols>
    <col min="6" max="6" width="9.5546875" customWidth="1"/>
    <col min="8" max="8" width="9.33203125" customWidth="1"/>
    <col min="9" max="9" width="11" bestFit="1" customWidth="1"/>
    <col min="10" max="10" width="12.88671875" customWidth="1"/>
  </cols>
  <sheetData>
    <row r="1" spans="2:13" x14ac:dyDescent="0.3">
      <c r="I1" s="37" t="s">
        <v>35</v>
      </c>
      <c r="J1" s="36"/>
      <c r="K1" s="36"/>
      <c r="L1" s="36"/>
      <c r="M1" s="36"/>
    </row>
    <row r="2" spans="2:13" x14ac:dyDescent="0.3">
      <c r="I2" s="36"/>
      <c r="J2" s="36"/>
      <c r="K2" s="36"/>
      <c r="L2" s="36"/>
      <c r="M2" s="36"/>
    </row>
    <row r="4" spans="2:13" x14ac:dyDescent="0.3">
      <c r="B4" s="54" t="s">
        <v>1</v>
      </c>
      <c r="C4" s="38" t="s">
        <v>4</v>
      </c>
      <c r="D4" s="38" t="s">
        <v>10</v>
      </c>
      <c r="E4" s="38" t="s">
        <v>11</v>
      </c>
      <c r="F4" s="38" t="s">
        <v>12</v>
      </c>
      <c r="G4" s="38" t="s">
        <v>7</v>
      </c>
      <c r="H4" s="38" t="s">
        <v>8</v>
      </c>
      <c r="I4" s="39" t="s">
        <v>17</v>
      </c>
      <c r="J4" s="39" t="s">
        <v>16</v>
      </c>
      <c r="K4" s="55" t="s">
        <v>13</v>
      </c>
    </row>
    <row r="5" spans="2:13" x14ac:dyDescent="0.3">
      <c r="B5" s="41">
        <v>1</v>
      </c>
      <c r="C5" s="11" t="s">
        <v>14</v>
      </c>
      <c r="D5" s="11" t="s">
        <v>15</v>
      </c>
      <c r="E5" s="11">
        <v>200</v>
      </c>
      <c r="F5" s="11">
        <v>20</v>
      </c>
      <c r="G5" s="11">
        <f>I5*F5*5%</f>
        <v>260</v>
      </c>
      <c r="H5" s="11">
        <f>E5*F5+G5</f>
        <v>4260</v>
      </c>
      <c r="I5" s="11">
        <f>(E5*30%+E5)</f>
        <v>260</v>
      </c>
      <c r="J5" s="11">
        <f>I5*F5+G5</f>
        <v>5460</v>
      </c>
      <c r="K5" s="40">
        <f>J5-H5</f>
        <v>1200</v>
      </c>
    </row>
    <row r="6" spans="2:13" x14ac:dyDescent="0.3">
      <c r="B6" s="41">
        <v>2</v>
      </c>
      <c r="C6" s="11" t="s">
        <v>25</v>
      </c>
      <c r="D6" s="11" t="s">
        <v>26</v>
      </c>
      <c r="E6" s="11">
        <v>300</v>
      </c>
      <c r="F6" s="11">
        <v>30</v>
      </c>
      <c r="G6" s="11">
        <f t="shared" ref="G6:G26" si="0">I6*F6*5%</f>
        <v>585</v>
      </c>
      <c r="H6" s="11">
        <f t="shared" ref="H6:H26" si="1">E6*F6+G6</f>
        <v>9585</v>
      </c>
      <c r="I6" s="11">
        <f t="shared" ref="I6:I26" si="2">(E6*30%+E6)</f>
        <v>390</v>
      </c>
      <c r="J6" s="11">
        <f t="shared" ref="J6:J26" si="3">I6*F6+G6</f>
        <v>12285</v>
      </c>
      <c r="K6" s="40">
        <f t="shared" ref="K6:K26" si="4">J6-H6</f>
        <v>2700</v>
      </c>
    </row>
    <row r="7" spans="2:13" x14ac:dyDescent="0.3">
      <c r="B7" s="41">
        <v>3</v>
      </c>
      <c r="C7" s="11" t="s">
        <v>30</v>
      </c>
      <c r="D7" s="11" t="s">
        <v>31</v>
      </c>
      <c r="E7" s="11">
        <v>500</v>
      </c>
      <c r="F7" s="11">
        <v>20</v>
      </c>
      <c r="G7" s="11">
        <f t="shared" si="0"/>
        <v>650</v>
      </c>
      <c r="H7" s="11">
        <f t="shared" si="1"/>
        <v>10650</v>
      </c>
      <c r="I7" s="11">
        <f t="shared" si="2"/>
        <v>650</v>
      </c>
      <c r="J7" s="11">
        <f t="shared" si="3"/>
        <v>13650</v>
      </c>
      <c r="K7" s="40">
        <f t="shared" si="4"/>
        <v>3000</v>
      </c>
    </row>
    <row r="8" spans="2:13" x14ac:dyDescent="0.3">
      <c r="B8" s="41"/>
      <c r="C8" s="11"/>
      <c r="D8" s="11"/>
      <c r="E8" s="11"/>
      <c r="F8" s="11"/>
      <c r="G8" s="11">
        <f t="shared" si="0"/>
        <v>0</v>
      </c>
      <c r="H8" s="11">
        <f t="shared" si="1"/>
        <v>0</v>
      </c>
      <c r="I8" s="11">
        <f t="shared" si="2"/>
        <v>0</v>
      </c>
      <c r="J8" s="11">
        <f t="shared" si="3"/>
        <v>0</v>
      </c>
      <c r="K8" s="40">
        <f t="shared" si="4"/>
        <v>0</v>
      </c>
    </row>
    <row r="9" spans="2:13" x14ac:dyDescent="0.3">
      <c r="B9" s="41"/>
      <c r="C9" s="11"/>
      <c r="D9" s="11"/>
      <c r="E9" s="11"/>
      <c r="F9" s="11"/>
      <c r="G9" s="11">
        <f t="shared" si="0"/>
        <v>0</v>
      </c>
      <c r="H9" s="11">
        <f t="shared" si="1"/>
        <v>0</v>
      </c>
      <c r="I9" s="11">
        <f t="shared" si="2"/>
        <v>0</v>
      </c>
      <c r="J9" s="11">
        <f t="shared" si="3"/>
        <v>0</v>
      </c>
      <c r="K9" s="40">
        <f t="shared" si="4"/>
        <v>0</v>
      </c>
    </row>
    <row r="10" spans="2:13" x14ac:dyDescent="0.3">
      <c r="B10" s="41"/>
      <c r="C10" s="11"/>
      <c r="D10" s="11"/>
      <c r="E10" s="11"/>
      <c r="F10" s="11"/>
      <c r="G10" s="11">
        <f t="shared" si="0"/>
        <v>0</v>
      </c>
      <c r="H10" s="11">
        <f t="shared" si="1"/>
        <v>0</v>
      </c>
      <c r="I10" s="11">
        <f t="shared" si="2"/>
        <v>0</v>
      </c>
      <c r="J10" s="11">
        <f t="shared" si="3"/>
        <v>0</v>
      </c>
      <c r="K10" s="40">
        <f t="shared" si="4"/>
        <v>0</v>
      </c>
    </row>
    <row r="11" spans="2:13" x14ac:dyDescent="0.3">
      <c r="B11" s="41"/>
      <c r="C11" s="11"/>
      <c r="D11" s="11"/>
      <c r="E11" s="11"/>
      <c r="F11" s="11"/>
      <c r="G11" s="11">
        <f t="shared" si="0"/>
        <v>0</v>
      </c>
      <c r="H11" s="11">
        <f t="shared" si="1"/>
        <v>0</v>
      </c>
      <c r="I11" s="11">
        <f t="shared" si="2"/>
        <v>0</v>
      </c>
      <c r="J11" s="11">
        <f t="shared" si="3"/>
        <v>0</v>
      </c>
      <c r="K11" s="40">
        <f t="shared" si="4"/>
        <v>0</v>
      </c>
    </row>
    <row r="12" spans="2:13" x14ac:dyDescent="0.3">
      <c r="B12" s="41"/>
      <c r="C12" s="11"/>
      <c r="D12" s="11"/>
      <c r="E12" s="11"/>
      <c r="F12" s="11"/>
      <c r="G12" s="11">
        <f t="shared" si="0"/>
        <v>0</v>
      </c>
      <c r="H12" s="11">
        <f t="shared" si="1"/>
        <v>0</v>
      </c>
      <c r="I12" s="11">
        <f t="shared" si="2"/>
        <v>0</v>
      </c>
      <c r="J12" s="11">
        <f t="shared" si="3"/>
        <v>0</v>
      </c>
      <c r="K12" s="40">
        <f t="shared" si="4"/>
        <v>0</v>
      </c>
    </row>
    <row r="13" spans="2:13" x14ac:dyDescent="0.3">
      <c r="B13" s="41"/>
      <c r="C13" s="11"/>
      <c r="D13" s="11"/>
      <c r="E13" s="11"/>
      <c r="F13" s="11"/>
      <c r="G13" s="11">
        <f t="shared" si="0"/>
        <v>0</v>
      </c>
      <c r="H13" s="11">
        <f t="shared" si="1"/>
        <v>0</v>
      </c>
      <c r="I13" s="11">
        <f t="shared" si="2"/>
        <v>0</v>
      </c>
      <c r="J13" s="11">
        <f t="shared" si="3"/>
        <v>0</v>
      </c>
      <c r="K13" s="40">
        <f t="shared" si="4"/>
        <v>0</v>
      </c>
    </row>
    <row r="14" spans="2:13" x14ac:dyDescent="0.3">
      <c r="B14" s="41"/>
      <c r="C14" s="11"/>
      <c r="D14" s="11"/>
      <c r="E14" s="11"/>
      <c r="F14" s="11"/>
      <c r="G14" s="11">
        <f t="shared" si="0"/>
        <v>0</v>
      </c>
      <c r="H14" s="11">
        <f t="shared" si="1"/>
        <v>0</v>
      </c>
      <c r="I14" s="11">
        <f t="shared" si="2"/>
        <v>0</v>
      </c>
      <c r="J14" s="11">
        <f t="shared" si="3"/>
        <v>0</v>
      </c>
      <c r="K14" s="40">
        <f t="shared" si="4"/>
        <v>0</v>
      </c>
    </row>
    <row r="15" spans="2:13" x14ac:dyDescent="0.3">
      <c r="B15" s="41"/>
      <c r="C15" s="11"/>
      <c r="D15" s="11"/>
      <c r="E15" s="11"/>
      <c r="F15" s="11"/>
      <c r="G15" s="11">
        <f t="shared" si="0"/>
        <v>0</v>
      </c>
      <c r="H15" s="11">
        <f t="shared" si="1"/>
        <v>0</v>
      </c>
      <c r="I15" s="11">
        <f t="shared" si="2"/>
        <v>0</v>
      </c>
      <c r="J15" s="11">
        <f t="shared" si="3"/>
        <v>0</v>
      </c>
      <c r="K15" s="40">
        <f t="shared" si="4"/>
        <v>0</v>
      </c>
    </row>
    <row r="16" spans="2:13" x14ac:dyDescent="0.3">
      <c r="B16" s="41"/>
      <c r="C16" s="11"/>
      <c r="D16" s="11"/>
      <c r="E16" s="11"/>
      <c r="F16" s="11"/>
      <c r="G16" s="11">
        <f t="shared" si="0"/>
        <v>0</v>
      </c>
      <c r="H16" s="11">
        <f t="shared" si="1"/>
        <v>0</v>
      </c>
      <c r="I16" s="11">
        <f t="shared" si="2"/>
        <v>0</v>
      </c>
      <c r="J16" s="11">
        <f t="shared" si="3"/>
        <v>0</v>
      </c>
      <c r="K16" s="40">
        <f t="shared" si="4"/>
        <v>0</v>
      </c>
    </row>
    <row r="17" spans="2:11" x14ac:dyDescent="0.3">
      <c r="B17" s="41"/>
      <c r="C17" s="11"/>
      <c r="D17" s="11"/>
      <c r="E17" s="11"/>
      <c r="F17" s="11"/>
      <c r="G17" s="11">
        <f t="shared" si="0"/>
        <v>0</v>
      </c>
      <c r="H17" s="11">
        <f t="shared" si="1"/>
        <v>0</v>
      </c>
      <c r="I17" s="11">
        <f t="shared" si="2"/>
        <v>0</v>
      </c>
      <c r="J17" s="11">
        <f t="shared" si="3"/>
        <v>0</v>
      </c>
      <c r="K17" s="40">
        <f t="shared" si="4"/>
        <v>0</v>
      </c>
    </row>
    <row r="18" spans="2:11" x14ac:dyDescent="0.3">
      <c r="B18" s="41"/>
      <c r="C18" s="11"/>
      <c r="D18" s="11"/>
      <c r="E18" s="11"/>
      <c r="F18" s="11"/>
      <c r="G18" s="11">
        <f t="shared" si="0"/>
        <v>0</v>
      </c>
      <c r="H18" s="11">
        <f t="shared" si="1"/>
        <v>0</v>
      </c>
      <c r="I18" s="11">
        <f t="shared" si="2"/>
        <v>0</v>
      </c>
      <c r="J18" s="11">
        <f t="shared" si="3"/>
        <v>0</v>
      </c>
      <c r="K18" s="40">
        <f t="shared" si="4"/>
        <v>0</v>
      </c>
    </row>
    <row r="19" spans="2:11" x14ac:dyDescent="0.3">
      <c r="B19" s="41"/>
      <c r="C19" s="11"/>
      <c r="D19" s="11"/>
      <c r="E19" s="11"/>
      <c r="F19" s="11"/>
      <c r="G19" s="11">
        <f t="shared" si="0"/>
        <v>0</v>
      </c>
      <c r="H19" s="11">
        <f t="shared" si="1"/>
        <v>0</v>
      </c>
      <c r="I19" s="11">
        <f t="shared" si="2"/>
        <v>0</v>
      </c>
      <c r="J19" s="11">
        <f t="shared" si="3"/>
        <v>0</v>
      </c>
      <c r="K19" s="40">
        <f t="shared" si="4"/>
        <v>0</v>
      </c>
    </row>
    <row r="20" spans="2:11" x14ac:dyDescent="0.3">
      <c r="B20" s="41"/>
      <c r="C20" s="11"/>
      <c r="D20" s="11"/>
      <c r="E20" s="11"/>
      <c r="F20" s="11"/>
      <c r="G20" s="11">
        <f t="shared" si="0"/>
        <v>0</v>
      </c>
      <c r="H20" s="11">
        <f t="shared" si="1"/>
        <v>0</v>
      </c>
      <c r="I20" s="11">
        <f t="shared" si="2"/>
        <v>0</v>
      </c>
      <c r="J20" s="11">
        <f t="shared" si="3"/>
        <v>0</v>
      </c>
      <c r="K20" s="40">
        <f t="shared" si="4"/>
        <v>0</v>
      </c>
    </row>
    <row r="21" spans="2:11" x14ac:dyDescent="0.3">
      <c r="B21" s="41"/>
      <c r="C21" s="11"/>
      <c r="D21" s="11"/>
      <c r="E21" s="11"/>
      <c r="F21" s="11"/>
      <c r="G21" s="11">
        <f t="shared" si="0"/>
        <v>0</v>
      </c>
      <c r="H21" s="11">
        <f t="shared" si="1"/>
        <v>0</v>
      </c>
      <c r="I21" s="11">
        <f t="shared" si="2"/>
        <v>0</v>
      </c>
      <c r="J21" s="11">
        <f t="shared" si="3"/>
        <v>0</v>
      </c>
      <c r="K21" s="40">
        <f t="shared" si="4"/>
        <v>0</v>
      </c>
    </row>
    <row r="22" spans="2:11" x14ac:dyDescent="0.3">
      <c r="B22" s="41"/>
      <c r="C22" s="11"/>
      <c r="D22" s="11"/>
      <c r="E22" s="11"/>
      <c r="F22" s="11"/>
      <c r="G22" s="11">
        <f t="shared" si="0"/>
        <v>0</v>
      </c>
      <c r="H22" s="11">
        <f t="shared" si="1"/>
        <v>0</v>
      </c>
      <c r="I22" s="11">
        <f t="shared" si="2"/>
        <v>0</v>
      </c>
      <c r="J22" s="11">
        <f t="shared" si="3"/>
        <v>0</v>
      </c>
      <c r="K22" s="40">
        <f t="shared" si="4"/>
        <v>0</v>
      </c>
    </row>
    <row r="23" spans="2:11" x14ac:dyDescent="0.3">
      <c r="B23" s="41"/>
      <c r="C23" s="11"/>
      <c r="D23" s="11"/>
      <c r="E23" s="11"/>
      <c r="F23" s="11"/>
      <c r="G23" s="11">
        <f t="shared" si="0"/>
        <v>0</v>
      </c>
      <c r="H23" s="11">
        <f t="shared" si="1"/>
        <v>0</v>
      </c>
      <c r="I23" s="11">
        <f t="shared" si="2"/>
        <v>0</v>
      </c>
      <c r="J23" s="11">
        <f t="shared" si="3"/>
        <v>0</v>
      </c>
      <c r="K23" s="40">
        <f t="shared" si="4"/>
        <v>0</v>
      </c>
    </row>
    <row r="24" spans="2:11" x14ac:dyDescent="0.3">
      <c r="B24" s="41"/>
      <c r="C24" s="11"/>
      <c r="D24" s="11"/>
      <c r="E24" s="11"/>
      <c r="F24" s="11"/>
      <c r="G24" s="11">
        <f t="shared" si="0"/>
        <v>0</v>
      </c>
      <c r="H24" s="11">
        <f t="shared" si="1"/>
        <v>0</v>
      </c>
      <c r="I24" s="11">
        <f t="shared" si="2"/>
        <v>0</v>
      </c>
      <c r="J24" s="11">
        <f t="shared" si="3"/>
        <v>0</v>
      </c>
      <c r="K24" s="40">
        <f t="shared" si="4"/>
        <v>0</v>
      </c>
    </row>
    <row r="25" spans="2:11" x14ac:dyDescent="0.3">
      <c r="B25" s="41"/>
      <c r="C25" s="11"/>
      <c r="D25" s="11"/>
      <c r="E25" s="11"/>
      <c r="F25" s="11"/>
      <c r="G25" s="11">
        <f t="shared" si="0"/>
        <v>0</v>
      </c>
      <c r="H25" s="11">
        <f t="shared" si="1"/>
        <v>0</v>
      </c>
      <c r="I25" s="11">
        <f t="shared" si="2"/>
        <v>0</v>
      </c>
      <c r="J25" s="11">
        <f t="shared" si="3"/>
        <v>0</v>
      </c>
      <c r="K25" s="40">
        <f t="shared" si="4"/>
        <v>0</v>
      </c>
    </row>
    <row r="26" spans="2:11" x14ac:dyDescent="0.3">
      <c r="B26" s="42"/>
      <c r="C26" s="43"/>
      <c r="D26" s="43"/>
      <c r="E26" s="43"/>
      <c r="F26" s="43"/>
      <c r="G26" s="43">
        <f t="shared" si="0"/>
        <v>0</v>
      </c>
      <c r="H26" s="43">
        <f t="shared" si="1"/>
        <v>0</v>
      </c>
      <c r="I26" s="43">
        <f t="shared" si="2"/>
        <v>0</v>
      </c>
      <c r="J26" s="43">
        <f t="shared" si="3"/>
        <v>0</v>
      </c>
      <c r="K26" s="56">
        <f t="shared" si="4"/>
        <v>0</v>
      </c>
    </row>
  </sheetData>
  <mergeCells count="1">
    <mergeCell ref="I1:M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EE84-20BB-4F89-B892-80FCAF412B2F}">
  <sheetPr codeName="Sheet2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EBEA-7176-435B-A460-6FE5E7DB15C2}">
  <sheetPr codeName="Sheet20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69E-5FA5-46F4-A5E6-67D45D74EF68}">
  <sheetPr codeName="Sheet20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DFB6-5E91-4A59-9967-3B29E5B7F7FE}">
  <sheetPr codeName="Sheet20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78BE-25DF-4013-845B-F76F37319895}">
  <sheetPr codeName="Sheet20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AA18-CC61-48CB-844D-7062C08D91B3}">
  <sheetPr codeName="Sheet20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8825-FFEF-4C97-8BC2-5A9E9F69FC60}">
  <sheetPr codeName="Sheet20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93E7-ECDF-4815-A96D-00991A481478}">
  <sheetPr codeName="Sheet20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60F8-7A65-4EB6-B7FC-F813B995796E}">
  <sheetPr codeName="Sheet20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12AA-2DDB-419E-BA9E-799EC12B355A}">
  <sheetPr codeName="Sheet20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4718-2F22-4209-B8C3-9F79D809E44E}">
  <sheetPr codeName="Sheet20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0FBC-6A7B-4B72-97AF-614903E5B934}">
  <sheetPr codeName="Sheet2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7801-CDDA-4BB7-AA28-9B71F2381E2D}">
  <sheetPr codeName="Sheet21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5A1D-1F1F-4050-A2FC-526ED802699F}">
  <sheetPr codeName="Sheet21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4325-5556-4901-8925-DC6F306519CE}">
  <sheetPr codeName="Sheet21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82EE-B56E-478B-BA9D-732025E816E7}">
  <sheetPr codeName="Sheet21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4FB2-47AF-4F12-A6AE-D4292D00295A}">
  <sheetPr codeName="Sheet21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7E07-ADF9-41F8-89B8-CD4E28468892}">
  <sheetPr codeName="Sheet21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FE26-5F1B-484F-BBEC-3EE2B20BC278}">
  <sheetPr codeName="Sheet21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A4BF-C424-472F-8FC8-EE4D5963D075}">
  <sheetPr codeName="Sheet21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3902-4325-4894-B280-12DF83BD4BA9}">
  <sheetPr codeName="Sheet21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2DBF-D652-4791-B79D-B4804BD18A9D}">
  <sheetPr codeName="Sheet21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9E73-C9D1-4715-B46D-79726F8D67A9}">
  <sheetPr codeName="Sheet2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6D1A-CFE5-45EA-8D71-04565DA6F493}">
  <sheetPr codeName="Sheet22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0B5A-8C26-4936-B5A9-E4283164C7A9}">
  <sheetPr codeName="Sheet22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9D86-ACF8-4826-90DA-27585F13EFF4}">
  <sheetPr codeName="Sheet22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98AB-ED98-4820-8F7F-5082A3360224}">
  <sheetPr codeName="Sheet22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DE0D-8C70-4F30-9584-980821EB5694}">
  <sheetPr codeName="Sheet22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8AF4-186E-4DE2-B240-1CFF663A0700}">
  <sheetPr codeName="Sheet22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3382-23D7-4B4A-9AF9-AC0F3EB93B56}">
  <sheetPr codeName="Sheet22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8AFD-158D-4C18-8293-831FE1094BA5}">
  <sheetPr codeName="Sheet22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72AD-28D9-48AD-BFCE-0D6EF630F478}">
  <sheetPr codeName="Sheet22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80F0-2136-431F-A272-78CB9B9A30B5}">
  <sheetPr codeName="Sheet22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F41D-C2B5-40C9-A7AF-433BB50F715D}">
  <sheetPr codeName="Sheet2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2E50-758A-42AD-A753-6ED94AFA05C6}">
  <sheetPr codeName="Sheet23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6E68-95CF-4204-8C82-1D323977AE5F}">
  <sheetPr codeName="Sheet23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F075-BF70-4245-8D3F-AF0B6D1EA56C}">
  <sheetPr codeName="Sheet23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5336-9E17-4198-8C54-86BAA6319526}">
  <sheetPr codeName="Sheet23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6688-B606-4064-AB60-7CC52B5C9E6B}">
  <sheetPr codeName="Sheet23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1204-83CD-49DA-8493-E871DCA5A213}">
  <sheetPr codeName="Sheet23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D2CB-B48C-4F18-B7F9-43D52E7A57FE}">
  <sheetPr codeName="Sheet23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D783-E8F5-47F4-8B3C-5F16033DDE1D}">
  <sheetPr codeName="Sheet23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44E8-315E-41CB-B4C5-A31C8FCCD8A6}">
  <sheetPr codeName="Sheet23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7339-0F39-483E-835B-B00C0409585D}">
  <sheetPr codeName="Sheet23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18B4-3F57-4C8A-9C41-EAC30ABD5E22}">
  <sheetPr codeName="Sheet2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0A34-CAFF-4F56-946B-97C2FFEC77B6}">
  <sheetPr codeName="Sheet24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2A3D-C5CF-42DF-A0D3-CC4A0F9006D3}">
  <sheetPr codeName="Sheet24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2976-AB7B-4EBF-915C-073DC4BC9171}">
  <sheetPr codeName="Sheet24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29C8-AF87-4B05-9B1A-A8657A557087}">
  <sheetPr codeName="Sheet24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2809-0E8D-4F94-8D3A-DD491C0BFB38}">
  <sheetPr codeName="Sheet24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3882-2B67-451E-BD5D-8F0DBFB0AF15}">
  <sheetPr codeName="Sheet24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1D05-BDA3-4EF8-A80D-CC5BBA9BD31C}">
  <sheetPr codeName="Sheet24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B39E-CFA7-486B-8B39-B8877C85D99C}">
  <sheetPr codeName="Sheet24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93D5-B40D-4655-9FCC-786ED1FA4377}">
  <sheetPr codeName="Sheet24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A9D2-9547-41E7-AE40-A7D99BDDF4B5}">
  <sheetPr codeName="Sheet24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6D5B-12AA-4DC3-946D-77A73D5C0280}">
  <sheetPr codeName="Sheet2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F280-A999-40B0-BE41-66E7CC186CA2}">
  <sheetPr codeName="Sheet25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FF09-8C67-43E8-A65E-1B99BE949811}">
  <sheetPr codeName="Sheet25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95C6-E39C-43F1-9DE2-E1F32FF70036}">
  <sheetPr codeName="Sheet25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37D8-1156-4B55-BB19-2999A373E06B}">
  <sheetPr codeName="Sheet25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3902-BA9E-4811-AFF6-8B46CFEFF1DC}">
  <sheetPr codeName="Sheet25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BF93-A6A4-42F2-9CE6-B6F8C1310BC1}">
  <sheetPr codeName="Sheet25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49D2-26CF-46D0-BBB5-EA7684E1BEE4}">
  <sheetPr codeName="Sheet2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0901-15CA-4102-878A-6082B15E8D81}">
  <sheetPr codeName="Sheet2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DDFD-A762-4D7D-B8F9-EB1F94200532}">
  <sheetPr codeName="Sheet2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F09D-7AC7-4C1B-9520-9492A250A5FD}">
  <sheetPr codeName="Sheet2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5B7F-B736-4312-B831-B0015A16F329}">
  <sheetPr codeName="Sheet3"/>
  <dimension ref="B1:L31"/>
  <sheetViews>
    <sheetView showGridLines="0" workbookViewId="0">
      <selection activeCell="K12" sqref="K12"/>
    </sheetView>
  </sheetViews>
  <sheetFormatPr defaultRowHeight="14.4" x14ac:dyDescent="0.3"/>
  <cols>
    <col min="4" max="4" width="9.44140625" customWidth="1"/>
    <col min="8" max="8" width="10.21875" customWidth="1"/>
    <col min="10" max="10" width="9.77734375" customWidth="1"/>
  </cols>
  <sheetData>
    <row r="1" spans="2:12" x14ac:dyDescent="0.3">
      <c r="J1" s="34" t="s">
        <v>27</v>
      </c>
      <c r="K1" s="34"/>
      <c r="L1" s="34"/>
    </row>
    <row r="2" spans="2:12" x14ac:dyDescent="0.3">
      <c r="J2" s="34"/>
      <c r="K2" s="34"/>
      <c r="L2" s="34"/>
    </row>
    <row r="4" spans="2:12" x14ac:dyDescent="0.3">
      <c r="B4" s="51" t="s">
        <v>1</v>
      </c>
      <c r="C4" s="52" t="s">
        <v>2</v>
      </c>
      <c r="D4" s="52" t="s">
        <v>3</v>
      </c>
      <c r="E4" s="52" t="s">
        <v>4</v>
      </c>
      <c r="F4" s="52" t="s">
        <v>10</v>
      </c>
      <c r="G4" s="52" t="s">
        <v>5</v>
      </c>
      <c r="H4" s="52" t="s">
        <v>6</v>
      </c>
      <c r="I4" s="52" t="s">
        <v>7</v>
      </c>
      <c r="J4" s="52" t="s">
        <v>8</v>
      </c>
      <c r="K4" s="53" t="s">
        <v>9</v>
      </c>
    </row>
    <row r="5" spans="2:12" x14ac:dyDescent="0.3">
      <c r="B5" s="41">
        <v>1</v>
      </c>
      <c r="C5" s="11" t="s">
        <v>34</v>
      </c>
      <c r="D5" s="11">
        <v>2</v>
      </c>
      <c r="E5" s="11" t="s">
        <v>14</v>
      </c>
      <c r="F5" s="11" t="s">
        <v>15</v>
      </c>
      <c r="G5" s="11">
        <v>260</v>
      </c>
      <c r="H5" s="11">
        <v>5</v>
      </c>
      <c r="I5" s="11">
        <v>65</v>
      </c>
      <c r="J5" s="11">
        <v>1365</v>
      </c>
      <c r="K5" s="40"/>
    </row>
    <row r="6" spans="2:12" x14ac:dyDescent="0.3">
      <c r="B6" s="41">
        <v>2</v>
      </c>
      <c r="C6" s="11" t="s">
        <v>34</v>
      </c>
      <c r="D6" s="11">
        <v>2</v>
      </c>
      <c r="E6" s="11" t="s">
        <v>25</v>
      </c>
      <c r="F6" s="11" t="s">
        <v>26</v>
      </c>
      <c r="G6" s="11">
        <v>390</v>
      </c>
      <c r="H6" s="11">
        <v>3</v>
      </c>
      <c r="I6" s="11">
        <v>58.5</v>
      </c>
      <c r="J6" s="11">
        <v>1228.5</v>
      </c>
      <c r="K6" s="40"/>
    </row>
    <row r="7" spans="2:12" x14ac:dyDescent="0.3">
      <c r="B7" s="41">
        <v>1</v>
      </c>
      <c r="C7" s="11" t="s">
        <v>33</v>
      </c>
      <c r="D7" s="11">
        <v>1</v>
      </c>
      <c r="E7" s="11" t="s">
        <v>14</v>
      </c>
      <c r="F7" s="11" t="s">
        <v>15</v>
      </c>
      <c r="G7" s="11">
        <v>260</v>
      </c>
      <c r="H7" s="11">
        <v>5</v>
      </c>
      <c r="I7" s="11">
        <v>65</v>
      </c>
      <c r="J7" s="11">
        <v>1365</v>
      </c>
      <c r="K7" s="40"/>
    </row>
    <row r="8" spans="2:12" x14ac:dyDescent="0.3">
      <c r="B8" s="41">
        <v>2</v>
      </c>
      <c r="C8" s="11" t="s">
        <v>33</v>
      </c>
      <c r="D8" s="11">
        <v>1</v>
      </c>
      <c r="E8" s="11" t="s">
        <v>30</v>
      </c>
      <c r="F8" s="11" t="s">
        <v>26</v>
      </c>
      <c r="G8" s="11">
        <v>390</v>
      </c>
      <c r="H8" s="11">
        <v>3</v>
      </c>
      <c r="I8" s="11">
        <v>58.5</v>
      </c>
      <c r="J8" s="11">
        <v>1228.5</v>
      </c>
      <c r="K8" s="40"/>
    </row>
    <row r="9" spans="2:12" x14ac:dyDescent="0.3">
      <c r="B9" s="25"/>
      <c r="C9" s="1"/>
      <c r="D9" s="1"/>
      <c r="E9" s="1"/>
      <c r="F9" s="1"/>
      <c r="G9" s="1"/>
      <c r="H9" s="1"/>
      <c r="I9" s="1"/>
      <c r="J9" s="1"/>
      <c r="K9" s="26"/>
    </row>
    <row r="10" spans="2:12" x14ac:dyDescent="0.3">
      <c r="B10" s="25"/>
      <c r="C10" s="1"/>
      <c r="D10" s="1"/>
      <c r="E10" s="1"/>
      <c r="F10" s="1"/>
      <c r="G10" s="1"/>
      <c r="H10" s="1"/>
      <c r="I10" s="1"/>
      <c r="J10" s="1"/>
      <c r="K10" s="26"/>
    </row>
    <row r="11" spans="2:12" x14ac:dyDescent="0.3">
      <c r="B11" s="25"/>
      <c r="C11" s="1"/>
      <c r="D11" s="1"/>
      <c r="E11" s="1"/>
      <c r="F11" s="1"/>
      <c r="G11" s="1"/>
      <c r="H11" s="1"/>
      <c r="I11" s="1"/>
      <c r="J11" s="1"/>
      <c r="K11" s="26"/>
    </row>
    <row r="12" spans="2:12" x14ac:dyDescent="0.3">
      <c r="B12" s="25"/>
      <c r="C12" s="1"/>
      <c r="D12" s="1"/>
      <c r="E12" s="1"/>
      <c r="F12" s="1"/>
      <c r="G12" s="1"/>
      <c r="H12" s="1"/>
      <c r="I12" s="1"/>
      <c r="J12" s="1"/>
      <c r="K12" s="26"/>
    </row>
    <row r="13" spans="2:12" x14ac:dyDescent="0.3">
      <c r="B13" s="25"/>
      <c r="C13" s="1"/>
      <c r="D13" s="1"/>
      <c r="E13" s="1"/>
      <c r="F13" s="1"/>
      <c r="G13" s="1"/>
      <c r="H13" s="1"/>
      <c r="I13" s="1"/>
      <c r="J13" s="1"/>
      <c r="K13" s="26"/>
    </row>
    <row r="14" spans="2:12" x14ac:dyDescent="0.3">
      <c r="B14" s="25"/>
      <c r="C14" s="1"/>
      <c r="D14" s="1"/>
      <c r="E14" s="1"/>
      <c r="F14" s="1"/>
      <c r="G14" s="1"/>
      <c r="H14" s="1"/>
      <c r="I14" s="1"/>
      <c r="J14" s="1"/>
      <c r="K14" s="26"/>
    </row>
    <row r="15" spans="2:12" x14ac:dyDescent="0.3">
      <c r="B15" s="25"/>
      <c r="C15" s="1"/>
      <c r="D15" s="1"/>
      <c r="E15" s="1"/>
      <c r="F15" s="1"/>
      <c r="G15" s="1"/>
      <c r="H15" s="1"/>
      <c r="I15" s="1"/>
      <c r="J15" s="1"/>
      <c r="K15" s="26"/>
    </row>
    <row r="16" spans="2:12" x14ac:dyDescent="0.3">
      <c r="B16" s="25"/>
      <c r="C16" s="1"/>
      <c r="D16" s="1"/>
      <c r="E16" s="1"/>
      <c r="F16" s="1"/>
      <c r="G16" s="1"/>
      <c r="H16" s="1"/>
      <c r="I16" s="1"/>
      <c r="J16" s="1"/>
      <c r="K16" s="26"/>
    </row>
    <row r="17" spans="2:11" x14ac:dyDescent="0.3">
      <c r="B17" s="25"/>
      <c r="C17" s="1"/>
      <c r="D17" s="1"/>
      <c r="E17" s="1"/>
      <c r="F17" s="1"/>
      <c r="G17" s="1"/>
      <c r="H17" s="1"/>
      <c r="I17" s="1"/>
      <c r="J17" s="1"/>
      <c r="K17" s="26"/>
    </row>
    <row r="18" spans="2:11" x14ac:dyDescent="0.3">
      <c r="B18" s="25"/>
      <c r="C18" s="1"/>
      <c r="D18" s="1"/>
      <c r="E18" s="1"/>
      <c r="F18" s="1"/>
      <c r="G18" s="1"/>
      <c r="H18" s="1"/>
      <c r="I18" s="1"/>
      <c r="J18" s="1"/>
      <c r="K18" s="26"/>
    </row>
    <row r="19" spans="2:11" x14ac:dyDescent="0.3">
      <c r="B19" s="25"/>
      <c r="C19" s="1"/>
      <c r="D19" s="1"/>
      <c r="E19" s="1"/>
      <c r="F19" s="1"/>
      <c r="G19" s="1"/>
      <c r="H19" s="1"/>
      <c r="I19" s="1"/>
      <c r="J19" s="1"/>
      <c r="K19" s="26"/>
    </row>
    <row r="20" spans="2:11" x14ac:dyDescent="0.3">
      <c r="B20" s="25"/>
      <c r="C20" s="1"/>
      <c r="D20" s="1"/>
      <c r="E20" s="1"/>
      <c r="F20" s="1"/>
      <c r="G20" s="1"/>
      <c r="H20" s="1"/>
      <c r="I20" s="1"/>
      <c r="J20" s="1"/>
      <c r="K20" s="26"/>
    </row>
    <row r="21" spans="2:11" x14ac:dyDescent="0.3">
      <c r="B21" s="25"/>
      <c r="C21" s="1"/>
      <c r="D21" s="1"/>
      <c r="E21" s="1"/>
      <c r="F21" s="1"/>
      <c r="G21" s="1"/>
      <c r="H21" s="1"/>
      <c r="I21" s="1"/>
      <c r="J21" s="1"/>
      <c r="K21" s="26"/>
    </row>
    <row r="22" spans="2:11" x14ac:dyDescent="0.3">
      <c r="B22" s="25"/>
      <c r="C22" s="1"/>
      <c r="D22" s="1"/>
      <c r="E22" s="1"/>
      <c r="F22" s="1"/>
      <c r="G22" s="1"/>
      <c r="H22" s="1"/>
      <c r="I22" s="1"/>
      <c r="J22" s="1"/>
      <c r="K22" s="26"/>
    </row>
    <row r="23" spans="2:11" x14ac:dyDescent="0.3">
      <c r="B23" s="25"/>
      <c r="C23" s="1"/>
      <c r="D23" s="1"/>
      <c r="E23" s="1"/>
      <c r="F23" s="1"/>
      <c r="G23" s="1"/>
      <c r="H23" s="1"/>
      <c r="I23" s="1"/>
      <c r="J23" s="1"/>
      <c r="K23" s="26"/>
    </row>
    <row r="24" spans="2:11" x14ac:dyDescent="0.3">
      <c r="B24" s="25"/>
      <c r="C24" s="1"/>
      <c r="D24" s="1"/>
      <c r="E24" s="1"/>
      <c r="F24" s="1"/>
      <c r="G24" s="1"/>
      <c r="H24" s="1"/>
      <c r="I24" s="1"/>
      <c r="J24" s="1"/>
      <c r="K24" s="26"/>
    </row>
    <row r="25" spans="2:11" x14ac:dyDescent="0.3">
      <c r="B25" s="25"/>
      <c r="C25" s="1"/>
      <c r="D25" s="1"/>
      <c r="E25" s="1"/>
      <c r="F25" s="1"/>
      <c r="G25" s="1"/>
      <c r="H25" s="1"/>
      <c r="I25" s="1"/>
      <c r="J25" s="1"/>
      <c r="K25" s="26"/>
    </row>
    <row r="26" spans="2:11" x14ac:dyDescent="0.3">
      <c r="B26" s="25"/>
      <c r="C26" s="1"/>
      <c r="D26" s="1"/>
      <c r="E26" s="1"/>
      <c r="F26" s="1"/>
      <c r="G26" s="1"/>
      <c r="H26" s="1"/>
      <c r="I26" s="1"/>
      <c r="J26" s="1"/>
      <c r="K26" s="26"/>
    </row>
    <row r="27" spans="2:11" x14ac:dyDescent="0.3">
      <c r="B27" s="25"/>
      <c r="C27" s="1"/>
      <c r="D27" s="1"/>
      <c r="E27" s="1"/>
      <c r="F27" s="1"/>
      <c r="G27" s="1"/>
      <c r="H27" s="1"/>
      <c r="I27" s="1"/>
      <c r="J27" s="1"/>
      <c r="K27" s="26"/>
    </row>
    <row r="28" spans="2:11" x14ac:dyDescent="0.3">
      <c r="B28" s="25"/>
      <c r="C28" s="1"/>
      <c r="D28" s="1"/>
      <c r="E28" s="1"/>
      <c r="F28" s="1"/>
      <c r="G28" s="1"/>
      <c r="H28" s="1"/>
      <c r="I28" s="1"/>
      <c r="J28" s="1"/>
      <c r="K28" s="26"/>
    </row>
    <row r="29" spans="2:11" x14ac:dyDescent="0.3">
      <c r="B29" s="25"/>
      <c r="C29" s="1"/>
      <c r="D29" s="1"/>
      <c r="E29" s="1"/>
      <c r="F29" s="1"/>
      <c r="G29" s="1"/>
      <c r="H29" s="1"/>
      <c r="I29" s="1"/>
      <c r="J29" s="1"/>
      <c r="K29" s="26"/>
    </row>
    <row r="30" spans="2:11" x14ac:dyDescent="0.3">
      <c r="B30" s="25"/>
      <c r="C30" s="1"/>
      <c r="D30" s="1"/>
      <c r="E30" s="1"/>
      <c r="F30" s="1"/>
      <c r="G30" s="1"/>
      <c r="H30" s="1"/>
      <c r="I30" s="1"/>
      <c r="J30" s="1"/>
      <c r="K30" s="26"/>
    </row>
    <row r="31" spans="2:11" x14ac:dyDescent="0.3">
      <c r="B31" s="27"/>
      <c r="C31" s="28"/>
      <c r="D31" s="28"/>
      <c r="E31" s="28"/>
      <c r="F31" s="28"/>
      <c r="G31" s="28"/>
      <c r="H31" s="28"/>
      <c r="I31" s="28"/>
      <c r="J31" s="28"/>
      <c r="K31" s="35"/>
    </row>
  </sheetData>
  <mergeCells count="1">
    <mergeCell ref="J1:L2"/>
  </mergeCell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ED83-B1A5-4369-ACF2-886BC11312F6}">
  <sheetPr codeName="Sheet3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07B1-C849-44A3-A575-253E94CB5BB0}">
  <sheetPr codeName="Sheet3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727C-48EE-4FD7-B0AF-89C075E1C2CA}">
  <sheetPr codeName="Sheet3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E3E8-3ADC-40F0-B871-9290BC5D7835}">
  <sheetPr codeName="Sheet3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EAE6-64A5-4596-8AD0-DA97933CBBB6}">
  <sheetPr codeName="Sheet3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F5DC-7FB7-40E7-9699-DD55A2ED5E35}">
  <sheetPr codeName="Sheet3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F4E2-DE2F-4795-905D-05C36C144625}">
  <sheetPr codeName="Sheet3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A3B5-CA78-4110-89D5-ACA7365FD410}">
  <sheetPr codeName="Sheet3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ACAD-70FC-448D-AC09-71F08E30F429}">
  <sheetPr codeName="Sheet3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976A-EBF8-4BE2-9BC5-0926AD3F33AA}">
  <sheetPr codeName="Sheet3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A66B-CF27-451C-BFE2-87D1B5F1CCDE}">
  <sheetPr codeName="Sheet4"/>
  <dimension ref="B1:M25"/>
  <sheetViews>
    <sheetView showGridLines="0" workbookViewId="0">
      <selection activeCell="I14" sqref="I14"/>
    </sheetView>
  </sheetViews>
  <sheetFormatPr defaultRowHeight="14.4" x14ac:dyDescent="0.3"/>
  <cols>
    <col min="4" max="4" width="13.21875" bestFit="1" customWidth="1"/>
    <col min="5" max="5" width="10.6640625" customWidth="1"/>
  </cols>
  <sheetData>
    <row r="1" spans="2:13" x14ac:dyDescent="0.3">
      <c r="I1" s="47" t="s">
        <v>36</v>
      </c>
      <c r="J1" s="48"/>
      <c r="K1" s="48"/>
      <c r="L1" s="48"/>
      <c r="M1" s="48"/>
    </row>
    <row r="2" spans="2:13" x14ac:dyDescent="0.3">
      <c r="I2" s="48"/>
      <c r="J2" s="48"/>
      <c r="K2" s="48"/>
      <c r="L2" s="48"/>
      <c r="M2" s="48"/>
    </row>
    <row r="3" spans="2:13" x14ac:dyDescent="0.3">
      <c r="I3" s="48"/>
      <c r="J3" s="48"/>
      <c r="K3" s="48"/>
      <c r="L3" s="48"/>
      <c r="M3" s="48"/>
    </row>
    <row r="4" spans="2:13" x14ac:dyDescent="0.3">
      <c r="B4" s="44" t="s">
        <v>4</v>
      </c>
      <c r="C4" s="45" t="s">
        <v>10</v>
      </c>
      <c r="D4" s="45" t="s">
        <v>32</v>
      </c>
      <c r="E4" s="46" t="s">
        <v>29</v>
      </c>
      <c r="F4" s="45" t="s">
        <v>28</v>
      </c>
      <c r="J4" s="49"/>
    </row>
    <row r="5" spans="2:13" x14ac:dyDescent="0.3">
      <c r="B5" s="11" t="s">
        <v>14</v>
      </c>
      <c r="C5" s="11" t="str">
        <f>IFERROR(VLOOKUP(Table1[[#This Row],[Code]],purchase!C4:K18,2,FALSE),"")</f>
        <v>mouse</v>
      </c>
      <c r="D5" s="11">
        <f ca="1">SUMIF(purchase!D4:K26,Table1[[#This Row],[item]],purchase!F4:F7)</f>
        <v>20</v>
      </c>
      <c r="E5" s="40">
        <f ca="1">SUMIF(sales!F4:K31,Table1[[#This Row],[item]],sales!H5:H29)</f>
        <v>6</v>
      </c>
      <c r="F5" s="57">
        <f ca="1">Table1[[#This Row],[purchasestock]]-Table1[[#This Row],[out stock]]</f>
        <v>14</v>
      </c>
    </row>
    <row r="6" spans="2:13" x14ac:dyDescent="0.3">
      <c r="B6" s="11" t="s">
        <v>25</v>
      </c>
      <c r="C6" s="11" t="str">
        <f>IFERROR(VLOOKUP(Table1[[#This Row],[Code]],purchase!C5:K19,2,FALSE),"")</f>
        <v>table</v>
      </c>
      <c r="D6" s="11">
        <f ca="1">SUMIF(purchase!D5:K27,Table1[[#This Row],[item]],purchase!F5:F8)</f>
        <v>30</v>
      </c>
      <c r="E6" s="40">
        <f ca="1">SUMIF(sales!F5:K32,Table1[[#This Row],[item]],sales!H6:H30)</f>
        <v>5</v>
      </c>
      <c r="F6" s="57">
        <f ca="1">Table1[[#This Row],[purchasestock]]-Table1[[#This Row],[out stock]]</f>
        <v>25</v>
      </c>
    </row>
    <row r="7" spans="2:13" x14ac:dyDescent="0.3">
      <c r="B7" s="11" t="s">
        <v>30</v>
      </c>
      <c r="C7" s="11" t="str">
        <f>IFERROR(VLOOKUP(Table1[[#This Row],[Code]],purchase!C6:K20,2,FALSE),"")</f>
        <v>chair</v>
      </c>
      <c r="D7" s="11">
        <f ca="1">SUMIF(purchase!D6:K28,Table1[[#This Row],[item]],purchase!F6:F9)</f>
        <v>20</v>
      </c>
      <c r="E7" s="40">
        <f ca="1">SUMIF(sales!F6:K33,Table1[[#This Row],[item]],sales!H7:H31)</f>
        <v>0</v>
      </c>
      <c r="F7" s="57">
        <f ca="1">Table1[[#This Row],[purchasestock]]-Table1[[#This Row],[out stock]]</f>
        <v>20</v>
      </c>
    </row>
    <row r="8" spans="2:13" x14ac:dyDescent="0.3">
      <c r="B8" s="11"/>
      <c r="C8" s="11" t="str">
        <f>IFERROR(VLOOKUP(Table1[[#This Row],[Code]],purchase!C7:K21,2,FALSE),"")</f>
        <v/>
      </c>
      <c r="D8" s="11">
        <f ca="1">SUMIF(purchase!D7:K29,Table1[[#This Row],[item]],purchase!F7:F10)</f>
        <v>0</v>
      </c>
      <c r="E8" s="40">
        <f ca="1">SUMIF(sales!F7:K34,Table1[[#This Row],[item]],sales!H8:H32)</f>
        <v>0</v>
      </c>
      <c r="F8" s="57">
        <f ca="1">Table1[[#This Row],[purchasestock]]-Table1[[#This Row],[out stock]]</f>
        <v>0</v>
      </c>
    </row>
    <row r="9" spans="2:13" x14ac:dyDescent="0.3">
      <c r="B9" s="41"/>
      <c r="C9" s="11" t="str">
        <f>IFERROR(VLOOKUP(Table1[[#This Row],[Code]],purchase!C8:K22,2,FALSE),"")</f>
        <v/>
      </c>
      <c r="D9" s="11">
        <f ca="1">SUMIF(purchase!D8:K30,Table1[[#This Row],[item]],purchase!F8:F11)</f>
        <v>0</v>
      </c>
      <c r="E9" s="40">
        <f ca="1">SUMIF(sales!F8:K35,Table1[[#This Row],[item]],sales!H9:H33)</f>
        <v>0</v>
      </c>
      <c r="F9" s="57">
        <f ca="1">Table1[[#This Row],[purchasestock]]-Table1[[#This Row],[out stock]]</f>
        <v>0</v>
      </c>
    </row>
    <row r="10" spans="2:13" x14ac:dyDescent="0.3">
      <c r="B10" s="41"/>
      <c r="C10" s="11" t="str">
        <f>IFERROR(VLOOKUP(Table1[[#This Row],[Code]],purchase!C9:K23,2,FALSE),"")</f>
        <v/>
      </c>
      <c r="D10" s="11">
        <f ca="1">SUMIF(purchase!D9:K31,Table1[[#This Row],[item]],purchase!F9:F12)</f>
        <v>0</v>
      </c>
      <c r="E10" s="40">
        <f ca="1">SUMIF(sales!F9:K36,Table1[[#This Row],[item]],sales!H10:H34)</f>
        <v>0</v>
      </c>
      <c r="F10" s="57">
        <f ca="1">Table1[[#This Row],[purchasestock]]-Table1[[#This Row],[out stock]]</f>
        <v>0</v>
      </c>
    </row>
    <row r="11" spans="2:13" x14ac:dyDescent="0.3">
      <c r="B11" s="41"/>
      <c r="C11" s="11" t="str">
        <f>IFERROR(VLOOKUP(Table1[[#This Row],[Code]],purchase!C10:K24,2,FALSE),"")</f>
        <v/>
      </c>
      <c r="D11" s="11">
        <f ca="1">SUMIF(purchase!D10:K32,Table1[[#This Row],[item]],purchase!F10:F13)</f>
        <v>0</v>
      </c>
      <c r="E11" s="40">
        <f ca="1">SUMIF(sales!F10:K37,Table1[[#This Row],[item]],sales!H11:H35)</f>
        <v>0</v>
      </c>
      <c r="F11" s="57">
        <f ca="1">Table1[[#This Row],[purchasestock]]-Table1[[#This Row],[out stock]]</f>
        <v>0</v>
      </c>
    </row>
    <row r="12" spans="2:13" x14ac:dyDescent="0.3">
      <c r="B12" s="41"/>
      <c r="C12" s="11" t="str">
        <f>IFERROR(VLOOKUP(Table1[[#This Row],[Code]],purchase!C11:K25,2,FALSE),"")</f>
        <v/>
      </c>
      <c r="D12" s="11">
        <f ca="1">SUMIF(purchase!D11:K33,Table1[[#This Row],[item]],purchase!F11:F14)</f>
        <v>0</v>
      </c>
      <c r="E12" s="40">
        <f ca="1">SUMIF(sales!F11:K38,Table1[[#This Row],[item]],sales!H12:H36)</f>
        <v>0</v>
      </c>
      <c r="F12" s="57">
        <f ca="1">Table1[[#This Row],[purchasestock]]-Table1[[#This Row],[out stock]]</f>
        <v>0</v>
      </c>
    </row>
    <row r="13" spans="2:13" x14ac:dyDescent="0.3">
      <c r="B13" s="41"/>
      <c r="C13" s="11" t="str">
        <f>IFERROR(VLOOKUP(Table1[[#This Row],[Code]],purchase!C12:K26,2,FALSE),"")</f>
        <v/>
      </c>
      <c r="D13" s="11">
        <f ca="1">SUMIF(purchase!D12:K34,Table1[[#This Row],[item]],purchase!F12:F15)</f>
        <v>0</v>
      </c>
      <c r="E13" s="40">
        <f ca="1">SUMIF(sales!F12:K39,Table1[[#This Row],[item]],sales!H13:H37)</f>
        <v>0</v>
      </c>
      <c r="F13" s="57">
        <f ca="1">Table1[[#This Row],[purchasestock]]-Table1[[#This Row],[out stock]]</f>
        <v>0</v>
      </c>
    </row>
    <row r="14" spans="2:13" x14ac:dyDescent="0.3">
      <c r="B14" s="41"/>
      <c r="C14" s="11" t="str">
        <f>IFERROR(VLOOKUP(Table1[[#This Row],[Code]],purchase!C13:K27,2,FALSE),"")</f>
        <v/>
      </c>
      <c r="D14" s="11">
        <f ca="1">SUMIF(purchase!D13:K35,Table1[[#This Row],[item]],purchase!F13:F16)</f>
        <v>0</v>
      </c>
      <c r="E14" s="40">
        <f ca="1">SUMIF(sales!F13:K40,Table1[[#This Row],[item]],sales!H14:H38)</f>
        <v>0</v>
      </c>
      <c r="F14" s="57">
        <f ca="1">Table1[[#This Row],[purchasestock]]-Table1[[#This Row],[out stock]]</f>
        <v>0</v>
      </c>
    </row>
    <row r="15" spans="2:13" x14ac:dyDescent="0.3">
      <c r="B15" s="41"/>
      <c r="C15" s="11" t="str">
        <f>IFERROR(VLOOKUP(Table1[[#This Row],[Code]],purchase!C14:K28,2,FALSE),"")</f>
        <v/>
      </c>
      <c r="D15" s="11">
        <f ca="1">SUMIF(purchase!D14:K36,Table1[[#This Row],[item]],purchase!F14:F17)</f>
        <v>0</v>
      </c>
      <c r="E15" s="40">
        <f ca="1">SUMIF(sales!F14:K41,Table1[[#This Row],[item]],sales!H15:H39)</f>
        <v>0</v>
      </c>
      <c r="F15" s="57">
        <f ca="1">Table1[[#This Row],[purchasestock]]-Table1[[#This Row],[out stock]]</f>
        <v>0</v>
      </c>
    </row>
    <row r="16" spans="2:13" x14ac:dyDescent="0.3">
      <c r="B16" s="41"/>
      <c r="C16" s="11" t="str">
        <f>IFERROR(VLOOKUP(Table1[[#This Row],[Code]],purchase!C15:K29,2,FALSE),"")</f>
        <v/>
      </c>
      <c r="D16" s="11">
        <f ca="1">SUMIF(purchase!D15:K37,Table1[[#This Row],[item]],purchase!F15:F18)</f>
        <v>0</v>
      </c>
      <c r="E16" s="40">
        <f ca="1">SUMIF(sales!F15:K42,Table1[[#This Row],[item]],sales!H16:H40)</f>
        <v>0</v>
      </c>
      <c r="F16" s="57">
        <f ca="1">Table1[[#This Row],[purchasestock]]-Table1[[#This Row],[out stock]]</f>
        <v>0</v>
      </c>
    </row>
    <row r="17" spans="2:6" x14ac:dyDescent="0.3">
      <c r="B17" s="41"/>
      <c r="C17" s="11" t="str">
        <f>IFERROR(VLOOKUP(Table1[[#This Row],[Code]],purchase!C16:K30,2,FALSE),"")</f>
        <v/>
      </c>
      <c r="D17" s="11">
        <f ca="1">SUMIF(purchase!D16:K38,Table1[[#This Row],[item]],purchase!F16:F19)</f>
        <v>0</v>
      </c>
      <c r="E17" s="40">
        <f ca="1">SUMIF(sales!F16:K43,Table1[[#This Row],[item]],sales!H17:H41)</f>
        <v>0</v>
      </c>
      <c r="F17" s="57">
        <f ca="1">Table1[[#This Row],[purchasestock]]-Table1[[#This Row],[out stock]]</f>
        <v>0</v>
      </c>
    </row>
    <row r="18" spans="2:6" x14ac:dyDescent="0.3">
      <c r="B18" s="41"/>
      <c r="C18" s="11" t="str">
        <f>IFERROR(VLOOKUP(Table1[[#This Row],[Code]],purchase!C17:K31,2,FALSE),"")</f>
        <v/>
      </c>
      <c r="D18" s="11">
        <f ca="1">SUMIF(purchase!D17:K39,Table1[[#This Row],[item]],purchase!F17:F20)</f>
        <v>0</v>
      </c>
      <c r="E18" s="40">
        <f ca="1">SUMIF(sales!F17:K44,Table1[[#This Row],[item]],sales!H18:H42)</f>
        <v>0</v>
      </c>
      <c r="F18" s="57">
        <f ca="1">Table1[[#This Row],[purchasestock]]-Table1[[#This Row],[out stock]]</f>
        <v>0</v>
      </c>
    </row>
    <row r="19" spans="2:6" x14ac:dyDescent="0.3">
      <c r="B19" s="41"/>
      <c r="C19" s="11" t="str">
        <f>IFERROR(VLOOKUP(Table1[[#This Row],[Code]],purchase!C18:K32,2,FALSE),"")</f>
        <v/>
      </c>
      <c r="D19" s="11">
        <f ca="1">SUMIF(purchase!D18:K40,Table1[[#This Row],[item]],purchase!F18:F21)</f>
        <v>0</v>
      </c>
      <c r="E19" s="40">
        <f ca="1">SUMIF(sales!F18:K45,Table1[[#This Row],[item]],sales!H19:H43)</f>
        <v>0</v>
      </c>
      <c r="F19" s="57">
        <f ca="1">Table1[[#This Row],[purchasestock]]-Table1[[#This Row],[out stock]]</f>
        <v>0</v>
      </c>
    </row>
    <row r="20" spans="2:6" x14ac:dyDescent="0.3">
      <c r="B20" s="41"/>
      <c r="C20" s="11" t="str">
        <f>IFERROR(VLOOKUP(Table1[[#This Row],[Code]],purchase!C19:K33,2,FALSE),"")</f>
        <v/>
      </c>
      <c r="D20" s="11">
        <f ca="1">SUMIF(purchase!D19:K41,Table1[[#This Row],[item]],purchase!F19:F22)</f>
        <v>0</v>
      </c>
      <c r="E20" s="40">
        <f ca="1">SUMIF(sales!F19:K46,Table1[[#This Row],[item]],sales!H20:H44)</f>
        <v>0</v>
      </c>
      <c r="F20" s="57">
        <f ca="1">Table1[[#This Row],[purchasestock]]-Table1[[#This Row],[out stock]]</f>
        <v>0</v>
      </c>
    </row>
    <row r="21" spans="2:6" x14ac:dyDescent="0.3">
      <c r="B21" s="41"/>
      <c r="C21" s="11" t="str">
        <f>IFERROR(VLOOKUP(Table1[[#This Row],[Code]],purchase!C20:K34,2,FALSE),"")</f>
        <v/>
      </c>
      <c r="D21" s="11">
        <f ca="1">SUMIF(purchase!D20:K42,Table1[[#This Row],[item]],purchase!F20:F23)</f>
        <v>0</v>
      </c>
      <c r="E21" s="40">
        <f ca="1">SUMIF(sales!F20:K47,Table1[[#This Row],[item]],sales!H21:H45)</f>
        <v>0</v>
      </c>
      <c r="F21" s="57">
        <f ca="1">Table1[[#This Row],[purchasestock]]-Table1[[#This Row],[out stock]]</f>
        <v>0</v>
      </c>
    </row>
    <row r="22" spans="2:6" x14ac:dyDescent="0.3">
      <c r="B22" s="41"/>
      <c r="C22" s="11" t="str">
        <f>IFERROR(VLOOKUP(Table1[[#This Row],[Code]],purchase!C21:K35,2,FALSE),"")</f>
        <v/>
      </c>
      <c r="D22" s="11">
        <f ca="1">SUMIF(purchase!D21:K43,Table1[[#This Row],[item]],purchase!F21:F24)</f>
        <v>0</v>
      </c>
      <c r="E22" s="40">
        <f ca="1">SUMIF(sales!F21:K48,Table1[[#This Row],[item]],sales!H22:H46)</f>
        <v>0</v>
      </c>
      <c r="F22" s="57">
        <f ca="1">Table1[[#This Row],[purchasestock]]-Table1[[#This Row],[out stock]]</f>
        <v>0</v>
      </c>
    </row>
    <row r="23" spans="2:6" x14ac:dyDescent="0.3">
      <c r="B23" s="41"/>
      <c r="C23" s="11" t="str">
        <f>IFERROR(VLOOKUP(Table1[[#This Row],[Code]],purchase!C22:K36,2,FALSE),"")</f>
        <v/>
      </c>
      <c r="D23" s="11">
        <f ca="1">SUMIF(purchase!D22:K44,Table1[[#This Row],[item]],purchase!F22:F25)</f>
        <v>0</v>
      </c>
      <c r="E23" s="40">
        <f ca="1">SUMIF(sales!F22:K49,Table1[[#This Row],[item]],sales!H23:H47)</f>
        <v>0</v>
      </c>
      <c r="F23" s="57">
        <f ca="1">Table1[[#This Row],[purchasestock]]-Table1[[#This Row],[out stock]]</f>
        <v>0</v>
      </c>
    </row>
    <row r="24" spans="2:6" x14ac:dyDescent="0.3">
      <c r="B24" s="41"/>
      <c r="C24" s="11" t="str">
        <f>IFERROR(VLOOKUP(Table1[[#This Row],[Code]],purchase!C23:K37,2,FALSE),"")</f>
        <v/>
      </c>
      <c r="D24" s="11">
        <f ca="1">SUMIF(purchase!D23:K45,Table1[[#This Row],[item]],purchase!F23:F26)</f>
        <v>0</v>
      </c>
      <c r="E24" s="40">
        <f ca="1">SUMIF(sales!F23:K50,Table1[[#This Row],[item]],sales!H24:H48)</f>
        <v>0</v>
      </c>
      <c r="F24" s="57">
        <f ca="1">Table1[[#This Row],[purchasestock]]-Table1[[#This Row],[out stock]]</f>
        <v>0</v>
      </c>
    </row>
    <row r="25" spans="2:6" x14ac:dyDescent="0.3">
      <c r="B25" s="42"/>
      <c r="C25" s="43" t="str">
        <f>IFERROR(VLOOKUP(Table1[[#This Row],[Code]],purchase!C24:K38,2,FALSE),"")</f>
        <v/>
      </c>
      <c r="D25" s="43">
        <f ca="1">SUMIF(purchase!D24:K46,Table1[[#This Row],[item]],purchase!F24:F27)</f>
        <v>0</v>
      </c>
      <c r="E25" s="40">
        <f ca="1">SUMIF(sales!F24:K51,Table1[[#This Row],[item]],sales!H25:H49)</f>
        <v>0</v>
      </c>
      <c r="F25" s="57">
        <f ca="1">Table1[[#This Row],[purchasestock]]-Table1[[#This Row],[out stock]]</f>
        <v>0</v>
      </c>
    </row>
  </sheetData>
  <mergeCells count="1">
    <mergeCell ref="I1:M3"/>
  </mergeCells>
  <pageMargins left="0.7" right="0.7" top="0.75" bottom="0.75" header="0.3" footer="0.3"/>
  <drawing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ADDA-B3FF-43ED-B963-A84C6C46B36F}">
  <sheetPr codeName="Sheet4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AE55-0220-48C7-B21F-E94703C7D8DD}">
  <sheetPr codeName="Sheet4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694C-1148-47B5-AA07-B0E52AF3D2A1}">
  <sheetPr codeName="Sheet4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8A96-80C3-40E6-9CCF-048B919BC2E1}">
  <sheetPr codeName="Sheet4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1545-6EDE-4FBC-AD9F-7E2253F872C6}">
  <sheetPr codeName="Sheet4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7E98-F528-4433-AD7C-CD8D939CF4D0}">
  <sheetPr codeName="Sheet4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8E81-494F-4CE0-A9EC-23F8A52964BA}">
  <sheetPr codeName="Sheet4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6B3C-3E9B-49B2-A080-B570ECF96122}">
  <sheetPr codeName="Sheet4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3E4B-F880-4B8F-A5EA-0C8C0C244388}">
  <sheetPr codeName="Sheet4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D2B-DA08-4771-84AD-7B142D99C58A}">
  <sheetPr codeName="Sheet4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BB82-F6E3-4CE5-AD47-E7568EC62D90}">
  <sheetPr codeName="Sheet5"/>
  <dimension ref="A1:I2"/>
  <sheetViews>
    <sheetView workbookViewId="0">
      <selection activeCell="G22" sqref="G22"/>
    </sheetView>
  </sheetViews>
  <sheetFormatPr defaultRowHeight="14.4" x14ac:dyDescent="0.3"/>
  <sheetData>
    <row r="1" spans="1:9" x14ac:dyDescent="0.3">
      <c r="A1">
        <v>1</v>
      </c>
      <c r="B1" t="s">
        <v>34</v>
      </c>
      <c r="C1">
        <v>2</v>
      </c>
      <c r="D1" t="s">
        <v>14</v>
      </c>
      <c r="E1" t="s">
        <v>15</v>
      </c>
      <c r="F1">
        <v>260</v>
      </c>
      <c r="G1">
        <v>5</v>
      </c>
      <c r="H1">
        <v>65</v>
      </c>
      <c r="I1">
        <v>1365</v>
      </c>
    </row>
    <row r="2" spans="1:9" x14ac:dyDescent="0.3">
      <c r="A2">
        <v>2</v>
      </c>
      <c r="B2" t="s">
        <v>34</v>
      </c>
      <c r="C2">
        <v>2</v>
      </c>
      <c r="D2" t="s">
        <v>25</v>
      </c>
      <c r="E2" t="s">
        <v>26</v>
      </c>
      <c r="F2">
        <v>390</v>
      </c>
      <c r="G2">
        <v>3</v>
      </c>
      <c r="H2">
        <v>58.5</v>
      </c>
      <c r="I2">
        <v>1228.5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0C39-8E7D-4044-ADF3-F6DB68F45995}">
  <sheetPr codeName="Sheet5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2CA8-497F-474E-8584-F254C644B8F3}">
  <sheetPr codeName="Sheet5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3F2D-8E1A-4A13-AC9C-C349B6A9AAA7}">
  <sheetPr codeName="Sheet5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2F9A-E1E3-471A-9A92-55609AA9F1AC}">
  <sheetPr codeName="Sheet5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2AE6-38F1-4013-AD10-C2EB7DA35D61}">
  <sheetPr codeName="Sheet5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3450-2F92-4023-AD2F-97C00F3ED8E9}">
  <sheetPr codeName="Sheet5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6F3D-325D-4889-A18E-E0FD0BF6605F}">
  <sheetPr codeName="Sheet5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35FD-32F8-467A-BC94-BC6D6631122C}">
  <sheetPr codeName="Sheet5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BB62-066C-4D2C-BB4F-F7F72E168A02}">
  <sheetPr codeName="Sheet5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AE54-8982-445A-8C23-0A77141FEC47}">
  <sheetPr codeName="Sheet5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33AB-458B-495B-9831-EFE153F7D5A8}">
  <sheetPr codeName="Sheet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6FEC-89C5-4194-9C7A-DF2840375430}">
  <sheetPr codeName="Sheet6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8284-C12B-4B5A-9483-6592556A61C5}">
  <sheetPr codeName="Sheet6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65AA-2C1C-4864-B365-C4956B78521B}">
  <sheetPr codeName="Sheet6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7EB6-B612-42C8-939A-389106B3DEF2}">
  <sheetPr codeName="Sheet6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098F-0CAF-422D-B00E-59F1F51988B8}">
  <sheetPr codeName="Sheet6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3B50-3442-4CA5-993F-71EA3B96D207}">
  <sheetPr codeName="Sheet6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9D60-EE08-4504-8CA2-84030141E1E6}">
  <sheetPr codeName="Sheet6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5EF7-8904-42C7-A521-AA2C94D21989}">
  <sheetPr codeName="Sheet6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3062-D84E-4515-B2CD-AD87ABBB0837}">
  <sheetPr codeName="Sheet6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021B-7E19-45DA-8E2A-DF0AE73B4A0D}">
  <sheetPr codeName="Sheet6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B419-A318-4F49-AFCB-5D183DF56735}">
  <sheetPr codeName="Sheet7"/>
  <dimension ref="A1:M22"/>
  <sheetViews>
    <sheetView workbookViewId="0">
      <selection activeCell="H10" sqref="H10"/>
    </sheetView>
  </sheetViews>
  <sheetFormatPr defaultRowHeight="14.4" x14ac:dyDescent="0.3"/>
  <sheetData>
    <row r="1" spans="1:13" x14ac:dyDescent="0.3">
      <c r="A1" s="3" t="s">
        <v>1</v>
      </c>
      <c r="B1" s="3" t="s">
        <v>4</v>
      </c>
      <c r="C1" s="3" t="s">
        <v>10</v>
      </c>
      <c r="D1" s="3" t="s">
        <v>11</v>
      </c>
      <c r="E1" s="3" t="s">
        <v>12</v>
      </c>
      <c r="F1" s="3" t="s">
        <v>7</v>
      </c>
      <c r="G1" s="3" t="s">
        <v>8</v>
      </c>
      <c r="H1" s="4" t="s">
        <v>17</v>
      </c>
      <c r="I1" s="4" t="s">
        <v>16</v>
      </c>
    </row>
    <row r="2" spans="1:13" x14ac:dyDescent="0.3">
      <c r="A2" s="1">
        <v>1</v>
      </c>
      <c r="B2" s="1" t="s">
        <v>14</v>
      </c>
      <c r="C2" s="1" t="s">
        <v>15</v>
      </c>
      <c r="D2" s="1">
        <v>200</v>
      </c>
      <c r="E2" s="1">
        <v>20</v>
      </c>
      <c r="F2" s="1">
        <f>H2*E2*5%</f>
        <v>260</v>
      </c>
      <c r="G2" s="1">
        <f>D2*E2+F2</f>
        <v>4260</v>
      </c>
      <c r="H2" s="1">
        <f>(D2*30%+D2)</f>
        <v>260</v>
      </c>
      <c r="I2" s="1">
        <f>H2*E2+F2</f>
        <v>5460</v>
      </c>
    </row>
    <row r="3" spans="1:13" x14ac:dyDescent="0.3">
      <c r="A3" s="1">
        <v>2</v>
      </c>
      <c r="B3" s="1" t="s">
        <v>25</v>
      </c>
      <c r="C3" s="1" t="s">
        <v>26</v>
      </c>
      <c r="D3" s="1">
        <v>300</v>
      </c>
      <c r="E3" s="1">
        <v>30</v>
      </c>
      <c r="F3" s="1">
        <f t="shared" ref="F3:F5" si="0">H3*E3*5%</f>
        <v>585</v>
      </c>
      <c r="G3" s="1">
        <f t="shared" ref="G3:G5" si="1">D3*E3+F3</f>
        <v>9585</v>
      </c>
      <c r="H3" s="1">
        <f t="shared" ref="H3:H5" si="2">(D3*30%+D3)</f>
        <v>390</v>
      </c>
      <c r="I3" s="1">
        <f t="shared" ref="I3:I5" si="3">H3*E3+F3</f>
        <v>12285</v>
      </c>
    </row>
    <row r="4" spans="1:13" x14ac:dyDescent="0.3">
      <c r="A4" s="1"/>
      <c r="B4" s="1" t="s">
        <v>30</v>
      </c>
      <c r="C4" s="1"/>
      <c r="D4" s="1"/>
      <c r="E4" s="1"/>
      <c r="F4" s="1">
        <f t="shared" si="0"/>
        <v>0</v>
      </c>
      <c r="G4" s="1">
        <f t="shared" si="1"/>
        <v>0</v>
      </c>
      <c r="H4" s="1">
        <f t="shared" si="2"/>
        <v>0</v>
      </c>
      <c r="I4" s="1">
        <f t="shared" si="3"/>
        <v>0</v>
      </c>
    </row>
    <row r="5" spans="1:13" x14ac:dyDescent="0.3">
      <c r="A5" s="1"/>
      <c r="B5" s="1"/>
      <c r="C5" s="1"/>
      <c r="D5" s="1"/>
      <c r="E5" s="1"/>
      <c r="F5" s="1">
        <f t="shared" si="0"/>
        <v>0</v>
      </c>
      <c r="G5" s="1">
        <f t="shared" si="1"/>
        <v>0</v>
      </c>
      <c r="H5" s="1">
        <f t="shared" si="2"/>
        <v>0</v>
      </c>
      <c r="I5" s="1">
        <f t="shared" si="3"/>
        <v>0</v>
      </c>
    </row>
    <row r="6" spans="1:13" x14ac:dyDescent="0.3">
      <c r="A6" s="1"/>
      <c r="B6" s="1"/>
      <c r="C6" s="1"/>
      <c r="D6" s="1"/>
      <c r="E6" s="3" t="s">
        <v>1</v>
      </c>
      <c r="F6" s="3" t="s">
        <v>4</v>
      </c>
      <c r="G6" s="3" t="s">
        <v>10</v>
      </c>
      <c r="H6" s="3" t="s">
        <v>11</v>
      </c>
      <c r="I6" s="3" t="s">
        <v>12</v>
      </c>
      <c r="J6" s="3" t="s">
        <v>7</v>
      </c>
      <c r="K6" s="3" t="s">
        <v>8</v>
      </c>
      <c r="L6" s="4" t="s">
        <v>17</v>
      </c>
      <c r="M6" s="4" t="s">
        <v>16</v>
      </c>
    </row>
    <row r="7" spans="1:13" x14ac:dyDescent="0.3">
      <c r="A7" s="1"/>
      <c r="B7" s="1"/>
      <c r="C7" s="1"/>
      <c r="D7" s="1"/>
      <c r="E7" s="1">
        <v>1</v>
      </c>
      <c r="F7" s="1" t="s">
        <v>14</v>
      </c>
      <c r="G7" s="1" t="s">
        <v>15</v>
      </c>
      <c r="H7" s="1">
        <v>200</v>
      </c>
      <c r="I7" s="1">
        <v>20</v>
      </c>
      <c r="J7" s="1">
        <f>L7*I7*5%</f>
        <v>260</v>
      </c>
      <c r="K7" s="1">
        <f>H7*I7+J7</f>
        <v>4260</v>
      </c>
      <c r="L7" s="1">
        <f>(H7*30%+H7)</f>
        <v>260</v>
      </c>
      <c r="M7" s="1">
        <f>L7*I7+J7</f>
        <v>5460</v>
      </c>
    </row>
    <row r="8" spans="1:13" x14ac:dyDescent="0.3">
      <c r="A8" s="1"/>
      <c r="B8" s="1"/>
      <c r="C8" s="1"/>
      <c r="D8" s="1"/>
      <c r="E8" s="1">
        <v>2</v>
      </c>
      <c r="F8" s="1" t="s">
        <v>25</v>
      </c>
      <c r="G8" s="1" t="s">
        <v>26</v>
      </c>
      <c r="H8" s="1">
        <v>300</v>
      </c>
      <c r="I8" s="1">
        <v>30</v>
      </c>
      <c r="J8" s="1">
        <f t="shared" ref="J8:J13" si="4">L8*I8*5%</f>
        <v>585</v>
      </c>
      <c r="K8" s="1">
        <f t="shared" ref="K8:K12" si="5">H8*I8+J8</f>
        <v>9585</v>
      </c>
      <c r="L8" s="1">
        <f t="shared" ref="L8:L13" si="6">(H8*30%+H8)</f>
        <v>390</v>
      </c>
      <c r="M8" s="1">
        <f t="shared" ref="M8:M13" si="7">L8*I8+J8</f>
        <v>12285</v>
      </c>
    </row>
    <row r="9" spans="1:13" x14ac:dyDescent="0.3">
      <c r="A9" s="1"/>
      <c r="B9" s="1"/>
      <c r="C9" s="1"/>
      <c r="D9" s="1"/>
      <c r="E9" s="1"/>
      <c r="F9" s="1" t="s">
        <v>30</v>
      </c>
      <c r="G9" s="1"/>
      <c r="H9" s="1"/>
      <c r="I9" s="1"/>
      <c r="J9" s="1">
        <f t="shared" si="4"/>
        <v>0</v>
      </c>
      <c r="K9" s="1">
        <f t="shared" si="5"/>
        <v>0</v>
      </c>
      <c r="L9" s="1">
        <f t="shared" si="6"/>
        <v>0</v>
      </c>
      <c r="M9" s="1">
        <f t="shared" si="7"/>
        <v>0</v>
      </c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>
        <f t="shared" si="4"/>
        <v>0</v>
      </c>
      <c r="K10" s="1">
        <f t="shared" si="5"/>
        <v>0</v>
      </c>
      <c r="L10" s="1">
        <f t="shared" si="6"/>
        <v>0</v>
      </c>
      <c r="M10" s="1">
        <f t="shared" si="7"/>
        <v>0</v>
      </c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>
        <f t="shared" si="4"/>
        <v>0</v>
      </c>
      <c r="K11" s="1">
        <f t="shared" si="5"/>
        <v>0</v>
      </c>
      <c r="L11" s="1">
        <f t="shared" si="6"/>
        <v>0</v>
      </c>
      <c r="M11" s="1">
        <f t="shared" si="7"/>
        <v>0</v>
      </c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>
        <f t="shared" si="4"/>
        <v>0</v>
      </c>
      <c r="K12" s="1">
        <f t="shared" si="5"/>
        <v>0</v>
      </c>
      <c r="L12" s="1">
        <f t="shared" si="6"/>
        <v>0</v>
      </c>
      <c r="M12" s="1">
        <f t="shared" si="7"/>
        <v>0</v>
      </c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>
        <f t="shared" si="4"/>
        <v>0</v>
      </c>
      <c r="K13" s="1"/>
      <c r="L13" s="1">
        <f t="shared" si="6"/>
        <v>0</v>
      </c>
      <c r="M13" s="1">
        <f t="shared" si="7"/>
        <v>0</v>
      </c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E22" s="1"/>
      <c r="F22" s="1"/>
      <c r="G22" s="1"/>
      <c r="H22" s="1"/>
      <c r="I22" s="1"/>
      <c r="J22" s="1"/>
      <c r="K22" s="1"/>
      <c r="L22" s="1"/>
      <c r="M22" s="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C6FA-5576-4227-B4B2-1CC953F1FFC4}">
  <sheetPr codeName="Sheet7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5D9B-B36E-452B-B5E4-27FAAE457F7F}">
  <sheetPr codeName="Sheet7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0AB4-D4E3-4BB9-881E-D81E5F73767F}">
  <sheetPr codeName="Sheet7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2DC6-D81C-400F-98F7-AEC1A97F9842}">
  <sheetPr codeName="Sheet7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540D-CE54-44EA-8C5E-D9340FCAC66B}">
  <sheetPr codeName="Sheet7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4251-C8E7-4BA1-B738-79948DB4C4D7}">
  <sheetPr codeName="Sheet7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3B98-B71C-4DDA-866F-103493DEE909}">
  <sheetPr codeName="Sheet7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9507-054E-4479-86CD-EF5F270C1566}">
  <sheetPr codeName="Sheet7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A616-72BF-48B6-8EF2-65CB0DA881C0}">
  <sheetPr codeName="Sheet7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90C6-E701-4D5A-A6AC-B3913F9FE1F3}">
  <sheetPr codeName="Sheet7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4ED6-9601-43A4-A737-ACB6B4079A67}">
  <sheetPr codeName="Sheet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5CFC-115A-4290-A82B-DA17EA3A6ADE}">
  <sheetPr codeName="Sheet8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4C4E-780D-4E16-AC57-2DBEE0673AFF}">
  <sheetPr codeName="Sheet8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722C-88B7-4A39-B3D9-347C61F2F01E}">
  <sheetPr codeName="Sheet8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C4AF-2FB9-4393-B1D6-BF0D2AEA9B45}">
  <sheetPr codeName="Sheet8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3063-FEFC-4950-AE2B-7E3BA0FD9C75}">
  <sheetPr codeName="Sheet8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EEC4-CA2B-4D25-B4F7-331FB2DDE37A}">
  <sheetPr codeName="Sheet8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EDE0-8352-48A5-AEBA-0725ABF1C572}">
  <sheetPr codeName="Sheet8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92BE-E893-4748-8208-61374BA6BB98}">
  <sheetPr codeName="Sheet8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0C9B-9AE2-40B9-BECF-450EA39AEAF4}">
  <sheetPr codeName="Sheet8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CF46-540A-4D78-B64C-4DE0DA4469AC}">
  <sheetPr codeName="Sheet8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0BEF-0C9B-4E35-976D-292A40CFE1F9}">
  <sheetPr codeName="Sheet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2295-CEA3-4B0D-A130-B5D13065056A}">
  <sheetPr codeName="Sheet9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7154-8CFA-4E2C-B262-DCBB912CD009}">
  <sheetPr codeName="Sheet9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D911-3509-4CC3-9E48-261533090B95}">
  <sheetPr codeName="Sheet9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58C4-9314-48D8-A9E3-2617C135782F}">
  <sheetPr codeName="Sheet9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872F-09E7-4F53-9E2C-C7C74AEAAB1E}">
  <sheetPr codeName="Sheet9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FFA4-6AAB-4680-8F0E-F18EDEEC4E18}">
  <sheetPr codeName="Sheet9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7595-A801-4819-B59E-367795E2D737}">
  <sheetPr codeName="Sheet9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BE7C-00BC-493B-A9F2-E86253DFDABD}">
  <sheetPr codeName="Sheet9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A519-BD0F-4264-8FFB-A994346BE828}">
  <sheetPr codeName="Sheet98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6FFA-BFC9-416A-A724-083B5C31CC4C}">
  <sheetPr codeName="Sheet9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255</vt:i4>
      </vt:variant>
      <vt:variant>
        <vt:lpstr>Named Ranges</vt:lpstr>
      </vt:variant>
      <vt:variant>
        <vt:i4>2</vt:i4>
      </vt:variant>
    </vt:vector>
  </HeadingPairs>
  <TitlesOfParts>
    <vt:vector size="257" baseType="lpstr">
      <vt:lpstr>invoice</vt:lpstr>
      <vt:lpstr>purchase</vt:lpstr>
      <vt:lpstr>sales</vt:lpstr>
      <vt:lpstr>stock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Sheet164</vt:lpstr>
      <vt:lpstr>Sheet165</vt:lpstr>
      <vt:lpstr>Sheet166</vt:lpstr>
      <vt:lpstr>Sheet167</vt:lpstr>
      <vt:lpstr>Sheet168</vt:lpstr>
      <vt:lpstr>Sheet169</vt:lpstr>
      <vt:lpstr>Sheet170</vt:lpstr>
      <vt:lpstr>Sheet171</vt:lpstr>
      <vt:lpstr>Sheet172</vt:lpstr>
      <vt:lpstr>Sheet173</vt:lpstr>
      <vt:lpstr>Sheet174</vt:lpstr>
      <vt:lpstr>Sheet175</vt:lpstr>
      <vt:lpstr>Sheet176</vt:lpstr>
      <vt:lpstr>Sheet177</vt:lpstr>
      <vt:lpstr>Sheet178</vt:lpstr>
      <vt:lpstr>Sheet179</vt:lpstr>
      <vt:lpstr>Sheet180</vt:lpstr>
      <vt:lpstr>Sheet181</vt:lpstr>
      <vt:lpstr>Sheet182</vt:lpstr>
      <vt:lpstr>Sheet183</vt:lpstr>
      <vt:lpstr>Sheet184</vt:lpstr>
      <vt:lpstr>Sheet185</vt:lpstr>
      <vt:lpstr>Sheet186</vt:lpstr>
      <vt:lpstr>Sheet187</vt:lpstr>
      <vt:lpstr>Sheet188</vt:lpstr>
      <vt:lpstr>Sheet189</vt:lpstr>
      <vt:lpstr>Sheet190</vt:lpstr>
      <vt:lpstr>Sheet191</vt:lpstr>
      <vt:lpstr>Sheet192</vt:lpstr>
      <vt:lpstr>Sheet193</vt:lpstr>
      <vt:lpstr>Sheet194</vt:lpstr>
      <vt:lpstr>Sheet195</vt:lpstr>
      <vt:lpstr>Sheet196</vt:lpstr>
      <vt:lpstr>Sheet197</vt:lpstr>
      <vt:lpstr>Sheet198</vt:lpstr>
      <vt:lpstr>Sheet199</vt:lpstr>
      <vt:lpstr>Sheet200</vt:lpstr>
      <vt:lpstr>Sheet201</vt:lpstr>
      <vt:lpstr>Sheet202</vt:lpstr>
      <vt:lpstr>Sheet203</vt:lpstr>
      <vt:lpstr>Sheet204</vt:lpstr>
      <vt:lpstr>Sheet205</vt:lpstr>
      <vt:lpstr>Sheet206</vt:lpstr>
      <vt:lpstr>Sheet207</vt:lpstr>
      <vt:lpstr>Sheet208</vt:lpstr>
      <vt:lpstr>Sheet209</vt:lpstr>
      <vt:lpstr>Sheet210</vt:lpstr>
      <vt:lpstr>Sheet211</vt:lpstr>
      <vt:lpstr>Sheet212</vt:lpstr>
      <vt:lpstr>Sheet213</vt:lpstr>
      <vt:lpstr>Sheet214</vt:lpstr>
      <vt:lpstr>Sheet215</vt:lpstr>
      <vt:lpstr>Sheet216</vt:lpstr>
      <vt:lpstr>Sheet217</vt:lpstr>
      <vt:lpstr>Sheet218</vt:lpstr>
      <vt:lpstr>Sheet219</vt:lpstr>
      <vt:lpstr>Sheet220</vt:lpstr>
      <vt:lpstr>Sheet221</vt:lpstr>
      <vt:lpstr>Sheet222</vt:lpstr>
      <vt:lpstr>Sheet223</vt:lpstr>
      <vt:lpstr>Sheet224</vt:lpstr>
      <vt:lpstr>Sheet225</vt:lpstr>
      <vt:lpstr>Sheet226</vt:lpstr>
      <vt:lpstr>Sheet227</vt:lpstr>
      <vt:lpstr>Sheet228</vt:lpstr>
      <vt:lpstr>Sheet229</vt:lpstr>
      <vt:lpstr>Sheet230</vt:lpstr>
      <vt:lpstr>Sheet231</vt:lpstr>
      <vt:lpstr>Sheet232</vt:lpstr>
      <vt:lpstr>Sheet233</vt:lpstr>
      <vt:lpstr>Sheet234</vt:lpstr>
      <vt:lpstr>Sheet235</vt:lpstr>
      <vt:lpstr>Sheet236</vt:lpstr>
      <vt:lpstr>Sheet237</vt:lpstr>
      <vt:lpstr>Sheet238</vt:lpstr>
      <vt:lpstr>Sheet239</vt:lpstr>
      <vt:lpstr>Sheet240</vt:lpstr>
      <vt:lpstr>Sheet241</vt:lpstr>
      <vt:lpstr>Sheet242</vt:lpstr>
      <vt:lpstr>Sheet243</vt:lpstr>
      <vt:lpstr>Sheet244</vt:lpstr>
      <vt:lpstr>Sheet245</vt:lpstr>
      <vt:lpstr>Sheet246</vt:lpstr>
      <vt:lpstr>Sheet247</vt:lpstr>
      <vt:lpstr>Sheet248</vt:lpstr>
      <vt:lpstr>Sheet249</vt:lpstr>
      <vt:lpstr>Sheet250</vt:lpstr>
      <vt:lpstr>Sheet251</vt:lpstr>
      <vt:lpstr>Sheet252</vt:lpstr>
      <vt:lpstr>Sheet253</vt:lpstr>
      <vt:lpstr>Sheet254</vt:lpstr>
      <vt:lpstr>Sheet255</vt:lpstr>
      <vt:lpstr>stock!Criteria</vt:lpstr>
      <vt:lpstr>stock!Extract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Sahu</dc:creator>
  <cp:lastModifiedBy>Suraj Sahu</cp:lastModifiedBy>
  <dcterms:created xsi:type="dcterms:W3CDTF">2025-04-26T13:24:52Z</dcterms:created>
  <dcterms:modified xsi:type="dcterms:W3CDTF">2025-04-27T10:17:46Z</dcterms:modified>
</cp:coreProperties>
</file>