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2fc3753d007cf4/"/>
    </mc:Choice>
  </mc:AlternateContent>
  <xr:revisionPtr revIDLastSave="4" documentId="8_{9E1B9432-94A0-4651-8A4A-6087F5223371}" xr6:coauthVersionLast="47" xr6:coauthVersionMax="47" xr10:uidLastSave="{AF86C207-E677-4E2C-8702-40ABF48204E0}"/>
  <bookViews>
    <workbookView xWindow="-108" yWindow="-108" windowWidth="23256" windowHeight="12456" activeTab="3" xr2:uid="{6220F030-E974-487A-AA94-E8701138B397}"/>
  </bookViews>
  <sheets>
    <sheet name="Row Data" sheetId="1" r:id="rId1"/>
    <sheet name="Sheet2" sheetId="2" state="hidden" r:id="rId2"/>
    <sheet name="Working Data" sheetId="3" r:id="rId3"/>
    <sheet name="Final report" sheetId="4" r:id="rId4"/>
  </sheets>
  <definedNames>
    <definedName name="_xlchart.v1.0" hidden="1">'Final report'!$K$2:$K$11</definedName>
    <definedName name="_xlchart.v1.1" hidden="1">'Final report'!$L$1</definedName>
    <definedName name="_xlchart.v1.2" hidden="1">'Final report'!$L$2:$L$11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" i="4" l="1"/>
  <c r="R4" i="4"/>
  <c r="R3" i="4"/>
  <c r="R2" i="4"/>
  <c r="O3" i="4"/>
  <c r="O4" i="4"/>
  <c r="O5" i="4"/>
  <c r="O6" i="4"/>
  <c r="O7" i="4"/>
  <c r="O8" i="4"/>
  <c r="O9" i="4"/>
  <c r="O10" i="4"/>
  <c r="O11" i="4"/>
  <c r="O2" i="4"/>
  <c r="AA3" i="3"/>
  <c r="L11" i="4" s="1"/>
  <c r="AA4" i="3"/>
  <c r="L3" i="4" s="1"/>
  <c r="AA5" i="3"/>
  <c r="L8" i="4" s="1"/>
  <c r="AA6" i="3"/>
  <c r="L5" i="4" s="1"/>
  <c r="AA7" i="3"/>
  <c r="L6" i="4" s="1"/>
  <c r="AA8" i="3"/>
  <c r="L2" i="4" s="1"/>
  <c r="AA9" i="3"/>
  <c r="L10" i="4" s="1"/>
  <c r="AA10" i="3"/>
  <c r="L4" i="4" s="1"/>
  <c r="AA11" i="3"/>
  <c r="L9" i="4" s="1"/>
  <c r="AA2" i="3"/>
  <c r="L7" i="4" s="1"/>
  <c r="AA14" i="3"/>
  <c r="K501" i="3"/>
  <c r="J501" i="3"/>
  <c r="J500" i="3"/>
  <c r="K500" i="3" s="1"/>
  <c r="J499" i="3"/>
  <c r="K499" i="3" s="1"/>
  <c r="J498" i="3"/>
  <c r="K498" i="3" s="1"/>
  <c r="J497" i="3"/>
  <c r="K497" i="3" s="1"/>
  <c r="K496" i="3"/>
  <c r="J496" i="3"/>
  <c r="J495" i="3"/>
  <c r="K495" i="3" s="1"/>
  <c r="J494" i="3"/>
  <c r="K494" i="3" s="1"/>
  <c r="J493" i="3"/>
  <c r="K493" i="3" s="1"/>
  <c r="J492" i="3"/>
  <c r="K492" i="3" s="1"/>
  <c r="J491" i="3"/>
  <c r="K491" i="3" s="1"/>
  <c r="J490" i="3"/>
  <c r="K490" i="3" s="1"/>
  <c r="J489" i="3"/>
  <c r="K489" i="3" s="1"/>
  <c r="J488" i="3"/>
  <c r="K488" i="3" s="1"/>
  <c r="K487" i="3"/>
  <c r="J487" i="3"/>
  <c r="J486" i="3"/>
  <c r="K486" i="3" s="1"/>
  <c r="J485" i="3"/>
  <c r="K485" i="3" s="1"/>
  <c r="J484" i="3"/>
  <c r="K484" i="3" s="1"/>
  <c r="J483" i="3"/>
  <c r="K483" i="3" s="1"/>
  <c r="K482" i="3"/>
  <c r="J482" i="3"/>
  <c r="K481" i="3"/>
  <c r="J481" i="3"/>
  <c r="J480" i="3"/>
  <c r="K480" i="3" s="1"/>
  <c r="J479" i="3"/>
  <c r="K479" i="3" s="1"/>
  <c r="J478" i="3"/>
  <c r="K478" i="3" s="1"/>
  <c r="J477" i="3"/>
  <c r="K477" i="3" s="1"/>
  <c r="J476" i="3"/>
  <c r="K476" i="3" s="1"/>
  <c r="J475" i="3"/>
  <c r="K475" i="3" s="1"/>
  <c r="K474" i="3"/>
  <c r="J474" i="3"/>
  <c r="J473" i="3"/>
  <c r="K473" i="3" s="1"/>
  <c r="J472" i="3"/>
  <c r="K472" i="3" s="1"/>
  <c r="K471" i="3"/>
  <c r="J471" i="3"/>
  <c r="K470" i="3"/>
  <c r="J470" i="3"/>
  <c r="K469" i="3"/>
  <c r="J469" i="3"/>
  <c r="K468" i="3"/>
  <c r="J468" i="3"/>
  <c r="K467" i="3"/>
  <c r="J467" i="3"/>
  <c r="K466" i="3"/>
  <c r="J466" i="3"/>
  <c r="K465" i="3"/>
  <c r="J465" i="3"/>
  <c r="J464" i="3"/>
  <c r="K464" i="3" s="1"/>
  <c r="J463" i="3"/>
  <c r="K463" i="3" s="1"/>
  <c r="J462" i="3"/>
  <c r="K462" i="3" s="1"/>
  <c r="J461" i="3"/>
  <c r="K461" i="3" s="1"/>
  <c r="K460" i="3"/>
  <c r="J460" i="3"/>
  <c r="J459" i="3"/>
  <c r="K459" i="3" s="1"/>
  <c r="J458" i="3"/>
  <c r="K458" i="3" s="1"/>
  <c r="J457" i="3"/>
  <c r="K457" i="3" s="1"/>
  <c r="J456" i="3"/>
  <c r="K456" i="3" s="1"/>
  <c r="J455" i="3"/>
  <c r="K455" i="3" s="1"/>
  <c r="K454" i="3"/>
  <c r="J454" i="3"/>
  <c r="J453" i="3"/>
  <c r="K453" i="3" s="1"/>
  <c r="J452" i="3"/>
  <c r="K452" i="3" s="1"/>
  <c r="J451" i="3"/>
  <c r="K451" i="3" s="1"/>
  <c r="K450" i="3"/>
  <c r="J450" i="3"/>
  <c r="K449" i="3"/>
  <c r="J449" i="3"/>
  <c r="J448" i="3"/>
  <c r="K448" i="3" s="1"/>
  <c r="J447" i="3"/>
  <c r="K447" i="3" s="1"/>
  <c r="J446" i="3"/>
  <c r="K446" i="3" s="1"/>
  <c r="K445" i="3"/>
  <c r="J445" i="3"/>
  <c r="K444" i="3"/>
  <c r="J444" i="3"/>
  <c r="J443" i="3"/>
  <c r="K443" i="3" s="1"/>
  <c r="J442" i="3"/>
  <c r="K442" i="3" s="1"/>
  <c r="K441" i="3"/>
  <c r="J441" i="3"/>
  <c r="K440" i="3"/>
  <c r="J440" i="3"/>
  <c r="J439" i="3"/>
  <c r="K439" i="3" s="1"/>
  <c r="K438" i="3"/>
  <c r="J438" i="3"/>
  <c r="J437" i="3"/>
  <c r="K437" i="3" s="1"/>
  <c r="K436" i="3"/>
  <c r="J436" i="3"/>
  <c r="J435" i="3"/>
  <c r="K435" i="3" s="1"/>
  <c r="J434" i="3"/>
  <c r="K434" i="3" s="1"/>
  <c r="K433" i="3"/>
  <c r="J433" i="3"/>
  <c r="J432" i="3"/>
  <c r="K432" i="3" s="1"/>
  <c r="K431" i="3"/>
  <c r="J431" i="3"/>
  <c r="J430" i="3"/>
  <c r="K430" i="3" s="1"/>
  <c r="J429" i="3"/>
  <c r="K429" i="3" s="1"/>
  <c r="J428" i="3"/>
  <c r="K428" i="3" s="1"/>
  <c r="J427" i="3"/>
  <c r="K427" i="3" s="1"/>
  <c r="K426" i="3"/>
  <c r="J426" i="3"/>
  <c r="J425" i="3"/>
  <c r="K425" i="3" s="1"/>
  <c r="J424" i="3"/>
  <c r="K424" i="3" s="1"/>
  <c r="J423" i="3"/>
  <c r="K423" i="3" s="1"/>
  <c r="K422" i="3"/>
  <c r="J422" i="3"/>
  <c r="K421" i="3"/>
  <c r="J421" i="3"/>
  <c r="J420" i="3"/>
  <c r="K420" i="3" s="1"/>
  <c r="J419" i="3"/>
  <c r="K419" i="3" s="1"/>
  <c r="J418" i="3"/>
  <c r="K418" i="3" s="1"/>
  <c r="J417" i="3"/>
  <c r="K417" i="3" s="1"/>
  <c r="J416" i="3"/>
  <c r="K416" i="3" s="1"/>
  <c r="J415" i="3"/>
  <c r="K415" i="3" s="1"/>
  <c r="K414" i="3"/>
  <c r="J414" i="3"/>
  <c r="K413" i="3"/>
  <c r="J413" i="3"/>
  <c r="K412" i="3"/>
  <c r="J412" i="3"/>
  <c r="K411" i="3"/>
  <c r="J411" i="3"/>
  <c r="K410" i="3"/>
  <c r="J410" i="3"/>
  <c r="K409" i="3"/>
  <c r="J409" i="3"/>
  <c r="J408" i="3"/>
  <c r="K408" i="3" s="1"/>
  <c r="J407" i="3"/>
  <c r="K407" i="3" s="1"/>
  <c r="J406" i="3"/>
  <c r="K406" i="3" s="1"/>
  <c r="J405" i="3"/>
  <c r="K405" i="3" s="1"/>
  <c r="J404" i="3"/>
  <c r="K404" i="3" s="1"/>
  <c r="K403" i="3"/>
  <c r="J403" i="3"/>
  <c r="K402" i="3"/>
  <c r="J402" i="3"/>
  <c r="J401" i="3"/>
  <c r="K401" i="3" s="1"/>
  <c r="K400" i="3"/>
  <c r="J400" i="3"/>
  <c r="J399" i="3"/>
  <c r="K399" i="3" s="1"/>
  <c r="K398" i="3"/>
  <c r="J398" i="3"/>
  <c r="K397" i="3"/>
  <c r="J397" i="3"/>
  <c r="J396" i="3"/>
  <c r="K396" i="3" s="1"/>
  <c r="J395" i="3"/>
  <c r="K395" i="3" s="1"/>
  <c r="K394" i="3"/>
  <c r="J394" i="3"/>
  <c r="J393" i="3"/>
  <c r="K393" i="3" s="1"/>
  <c r="J392" i="3"/>
  <c r="K392" i="3" s="1"/>
  <c r="J391" i="3"/>
  <c r="K391" i="3" s="1"/>
  <c r="K390" i="3"/>
  <c r="J390" i="3"/>
  <c r="J389" i="3"/>
  <c r="K389" i="3" s="1"/>
  <c r="J388" i="3"/>
  <c r="K388" i="3" s="1"/>
  <c r="J387" i="3"/>
  <c r="K387" i="3" s="1"/>
  <c r="K386" i="3"/>
  <c r="J386" i="3"/>
  <c r="J385" i="3"/>
  <c r="K385" i="3" s="1"/>
  <c r="J384" i="3"/>
  <c r="K384" i="3" s="1"/>
  <c r="K383" i="3"/>
  <c r="J383" i="3"/>
  <c r="J382" i="3"/>
  <c r="K382" i="3" s="1"/>
  <c r="J381" i="3"/>
  <c r="K381" i="3" s="1"/>
  <c r="K380" i="3"/>
  <c r="J380" i="3"/>
  <c r="J379" i="3"/>
  <c r="K379" i="3" s="1"/>
  <c r="K378" i="3"/>
  <c r="J378" i="3"/>
  <c r="J377" i="3"/>
  <c r="K377" i="3" s="1"/>
  <c r="J376" i="3"/>
  <c r="K376" i="3" s="1"/>
  <c r="K375" i="3"/>
  <c r="J375" i="3"/>
  <c r="J374" i="3"/>
  <c r="K374" i="3" s="1"/>
  <c r="J373" i="3"/>
  <c r="K373" i="3" s="1"/>
  <c r="K372" i="3"/>
  <c r="J372" i="3"/>
  <c r="J371" i="3"/>
  <c r="K371" i="3" s="1"/>
  <c r="K370" i="3"/>
  <c r="J370" i="3"/>
  <c r="J369" i="3"/>
  <c r="K369" i="3" s="1"/>
  <c r="J368" i="3"/>
  <c r="K368" i="3" s="1"/>
  <c r="J367" i="3"/>
  <c r="K367" i="3" s="1"/>
  <c r="K366" i="3"/>
  <c r="J366" i="3"/>
  <c r="J365" i="3"/>
  <c r="K365" i="3" s="1"/>
  <c r="K364" i="3"/>
  <c r="J364" i="3"/>
  <c r="J363" i="3"/>
  <c r="K363" i="3" s="1"/>
  <c r="K362" i="3"/>
  <c r="J362" i="3"/>
  <c r="J361" i="3"/>
  <c r="K361" i="3" s="1"/>
  <c r="J360" i="3"/>
  <c r="K360" i="3" s="1"/>
  <c r="J359" i="3"/>
  <c r="K359" i="3" s="1"/>
  <c r="J358" i="3"/>
  <c r="K358" i="3" s="1"/>
  <c r="J357" i="3"/>
  <c r="K357" i="3" s="1"/>
  <c r="J356" i="3"/>
  <c r="K356" i="3" s="1"/>
  <c r="J355" i="3"/>
  <c r="K355" i="3" s="1"/>
  <c r="J354" i="3"/>
  <c r="K354" i="3" s="1"/>
  <c r="J353" i="3"/>
  <c r="K353" i="3" s="1"/>
  <c r="J352" i="3"/>
  <c r="K352" i="3" s="1"/>
  <c r="J351" i="3"/>
  <c r="K351" i="3" s="1"/>
  <c r="J350" i="3"/>
  <c r="K350" i="3" s="1"/>
  <c r="J349" i="3"/>
  <c r="K349" i="3" s="1"/>
  <c r="K348" i="3"/>
  <c r="J348" i="3"/>
  <c r="J347" i="3"/>
  <c r="K347" i="3" s="1"/>
  <c r="J346" i="3"/>
  <c r="K346" i="3" s="1"/>
  <c r="K345" i="3"/>
  <c r="J345" i="3"/>
  <c r="J344" i="3"/>
  <c r="K344" i="3" s="1"/>
  <c r="K343" i="3"/>
  <c r="J343" i="3"/>
  <c r="K342" i="3"/>
  <c r="J342" i="3"/>
  <c r="J341" i="3"/>
  <c r="K341" i="3" s="1"/>
  <c r="K340" i="3"/>
  <c r="J340" i="3"/>
  <c r="J339" i="3"/>
  <c r="K339" i="3" s="1"/>
  <c r="J338" i="3"/>
  <c r="K338" i="3" s="1"/>
  <c r="K337" i="3"/>
  <c r="J337" i="3"/>
  <c r="K336" i="3"/>
  <c r="J336" i="3"/>
  <c r="J335" i="3"/>
  <c r="K335" i="3" s="1"/>
  <c r="J334" i="3"/>
  <c r="K334" i="3" s="1"/>
  <c r="J333" i="3"/>
  <c r="K333" i="3" s="1"/>
  <c r="K332" i="3"/>
  <c r="J332" i="3"/>
  <c r="J331" i="3"/>
  <c r="K331" i="3" s="1"/>
  <c r="K330" i="3"/>
  <c r="J330" i="3"/>
  <c r="K329" i="3"/>
  <c r="J329" i="3"/>
  <c r="K328" i="3"/>
  <c r="J328" i="3"/>
  <c r="J327" i="3"/>
  <c r="K327" i="3" s="1"/>
  <c r="J326" i="3"/>
  <c r="K326" i="3" s="1"/>
  <c r="J325" i="3"/>
  <c r="K325" i="3" s="1"/>
  <c r="K324" i="3"/>
  <c r="J324" i="3"/>
  <c r="K323" i="3"/>
  <c r="J323" i="3"/>
  <c r="J322" i="3"/>
  <c r="K322" i="3" s="1"/>
  <c r="J321" i="3"/>
  <c r="K321" i="3" s="1"/>
  <c r="J320" i="3"/>
  <c r="K320" i="3" s="1"/>
  <c r="K319" i="3"/>
  <c r="J319" i="3"/>
  <c r="J318" i="3"/>
  <c r="K318" i="3" s="1"/>
  <c r="J317" i="3"/>
  <c r="K317" i="3" s="1"/>
  <c r="J316" i="3"/>
  <c r="K316" i="3" s="1"/>
  <c r="J315" i="3"/>
  <c r="K315" i="3" s="1"/>
  <c r="J314" i="3"/>
  <c r="K314" i="3" s="1"/>
  <c r="J313" i="3"/>
  <c r="K313" i="3" s="1"/>
  <c r="J312" i="3"/>
  <c r="K312" i="3" s="1"/>
  <c r="J311" i="3"/>
  <c r="K311" i="3" s="1"/>
  <c r="J310" i="3"/>
  <c r="K310" i="3" s="1"/>
  <c r="J309" i="3"/>
  <c r="K309" i="3" s="1"/>
  <c r="J308" i="3"/>
  <c r="K308" i="3" s="1"/>
  <c r="J307" i="3"/>
  <c r="K307" i="3" s="1"/>
  <c r="K306" i="3"/>
  <c r="J306" i="3"/>
  <c r="J305" i="3"/>
  <c r="K305" i="3" s="1"/>
  <c r="J304" i="3"/>
  <c r="K304" i="3" s="1"/>
  <c r="J303" i="3"/>
  <c r="K303" i="3" s="1"/>
  <c r="J302" i="3"/>
  <c r="K302" i="3" s="1"/>
  <c r="J301" i="3"/>
  <c r="K301" i="3" s="1"/>
  <c r="J300" i="3"/>
  <c r="K300" i="3" s="1"/>
  <c r="K299" i="3"/>
  <c r="J299" i="3"/>
  <c r="J298" i="3"/>
  <c r="K298" i="3" s="1"/>
  <c r="K297" i="3"/>
  <c r="J297" i="3"/>
  <c r="J296" i="3"/>
  <c r="K296" i="3" s="1"/>
  <c r="J295" i="3"/>
  <c r="K295" i="3" s="1"/>
  <c r="J294" i="3"/>
  <c r="K294" i="3" s="1"/>
  <c r="J293" i="3"/>
  <c r="K293" i="3" s="1"/>
  <c r="K292" i="3"/>
  <c r="J292" i="3"/>
  <c r="J291" i="3"/>
  <c r="K291" i="3" s="1"/>
  <c r="K290" i="3"/>
  <c r="J290" i="3"/>
  <c r="K289" i="3"/>
  <c r="J289" i="3"/>
  <c r="K288" i="3"/>
  <c r="J288" i="3"/>
  <c r="J287" i="3"/>
  <c r="K287" i="3" s="1"/>
  <c r="J286" i="3"/>
  <c r="K286" i="3" s="1"/>
  <c r="J285" i="3"/>
  <c r="K285" i="3" s="1"/>
  <c r="J284" i="3"/>
  <c r="K284" i="3" s="1"/>
  <c r="J283" i="3"/>
  <c r="K283" i="3" s="1"/>
  <c r="J282" i="3"/>
  <c r="K282" i="3" s="1"/>
  <c r="J281" i="3"/>
  <c r="K281" i="3" s="1"/>
  <c r="J280" i="3"/>
  <c r="K280" i="3" s="1"/>
  <c r="J279" i="3"/>
  <c r="K279" i="3" s="1"/>
  <c r="K278" i="3"/>
  <c r="J278" i="3"/>
  <c r="J277" i="3"/>
  <c r="K277" i="3" s="1"/>
  <c r="J276" i="3"/>
  <c r="K276" i="3" s="1"/>
  <c r="J275" i="3"/>
  <c r="K275" i="3" s="1"/>
  <c r="J274" i="3"/>
  <c r="K274" i="3" s="1"/>
  <c r="K273" i="3"/>
  <c r="J273" i="3"/>
  <c r="K272" i="3"/>
  <c r="J272" i="3"/>
  <c r="K271" i="3"/>
  <c r="J271" i="3"/>
  <c r="K270" i="3"/>
  <c r="J270" i="3"/>
  <c r="J269" i="3"/>
  <c r="K269" i="3" s="1"/>
  <c r="J268" i="3"/>
  <c r="K268" i="3" s="1"/>
  <c r="J267" i="3"/>
  <c r="K267" i="3" s="1"/>
  <c r="J266" i="3"/>
  <c r="K266" i="3" s="1"/>
  <c r="K265" i="3"/>
  <c r="J265" i="3"/>
  <c r="J264" i="3"/>
  <c r="K264" i="3" s="1"/>
  <c r="J263" i="3"/>
  <c r="K263" i="3" s="1"/>
  <c r="K262" i="3"/>
  <c r="J262" i="3"/>
  <c r="J261" i="3"/>
  <c r="K261" i="3" s="1"/>
  <c r="J260" i="3"/>
  <c r="K260" i="3" s="1"/>
  <c r="J259" i="3"/>
  <c r="K259" i="3" s="1"/>
  <c r="K258" i="3"/>
  <c r="J258" i="3"/>
  <c r="J257" i="3"/>
  <c r="K257" i="3" s="1"/>
  <c r="K256" i="3"/>
  <c r="J256" i="3"/>
  <c r="J255" i="3"/>
  <c r="K255" i="3" s="1"/>
  <c r="J254" i="3"/>
  <c r="K254" i="3" s="1"/>
  <c r="K253" i="3"/>
  <c r="J253" i="3"/>
  <c r="J252" i="3"/>
  <c r="K252" i="3" s="1"/>
  <c r="J251" i="3"/>
  <c r="K251" i="3" s="1"/>
  <c r="K250" i="3"/>
  <c r="J250" i="3"/>
  <c r="J249" i="3"/>
  <c r="K249" i="3" s="1"/>
  <c r="J248" i="3"/>
  <c r="K248" i="3" s="1"/>
  <c r="J247" i="3"/>
  <c r="K247" i="3" s="1"/>
  <c r="K246" i="3"/>
  <c r="J246" i="3"/>
  <c r="J245" i="3"/>
  <c r="K245" i="3" s="1"/>
  <c r="K244" i="3"/>
  <c r="J244" i="3"/>
  <c r="J243" i="3"/>
  <c r="K243" i="3" s="1"/>
  <c r="K242" i="3"/>
  <c r="J242" i="3"/>
  <c r="J241" i="3"/>
  <c r="K241" i="3" s="1"/>
  <c r="J240" i="3"/>
  <c r="K240" i="3" s="1"/>
  <c r="J239" i="3"/>
  <c r="K239" i="3" s="1"/>
  <c r="K238" i="3"/>
  <c r="J238" i="3"/>
  <c r="K237" i="3"/>
  <c r="J237" i="3"/>
  <c r="J236" i="3"/>
  <c r="K236" i="3" s="1"/>
  <c r="K235" i="3"/>
  <c r="J235" i="3"/>
  <c r="J234" i="3"/>
  <c r="K234" i="3" s="1"/>
  <c r="J233" i="3"/>
  <c r="K233" i="3" s="1"/>
  <c r="J232" i="3"/>
  <c r="K232" i="3" s="1"/>
  <c r="J231" i="3"/>
  <c r="K231" i="3" s="1"/>
  <c r="J230" i="3"/>
  <c r="K230" i="3" s="1"/>
  <c r="K229" i="3"/>
  <c r="J229" i="3"/>
  <c r="J228" i="3"/>
  <c r="K228" i="3" s="1"/>
  <c r="J227" i="3"/>
  <c r="K227" i="3" s="1"/>
  <c r="K226" i="3"/>
  <c r="J226" i="3"/>
  <c r="J225" i="3"/>
  <c r="K225" i="3" s="1"/>
  <c r="K224" i="3"/>
  <c r="J224" i="3"/>
  <c r="J223" i="3"/>
  <c r="K223" i="3" s="1"/>
  <c r="J222" i="3"/>
  <c r="K222" i="3" s="1"/>
  <c r="K221" i="3"/>
  <c r="J221" i="3"/>
  <c r="J220" i="3"/>
  <c r="K220" i="3" s="1"/>
  <c r="J219" i="3"/>
  <c r="K219" i="3" s="1"/>
  <c r="K218" i="3"/>
  <c r="J218" i="3"/>
  <c r="J217" i="3"/>
  <c r="K217" i="3" s="1"/>
  <c r="K216" i="3"/>
  <c r="J216" i="3"/>
  <c r="J215" i="3"/>
  <c r="K215" i="3" s="1"/>
  <c r="K214" i="3"/>
  <c r="J214" i="3"/>
  <c r="J213" i="3"/>
  <c r="K213" i="3" s="1"/>
  <c r="J212" i="3"/>
  <c r="K212" i="3" s="1"/>
  <c r="K211" i="3"/>
  <c r="J211" i="3"/>
  <c r="K210" i="3"/>
  <c r="J210" i="3"/>
  <c r="J209" i="3"/>
  <c r="K209" i="3" s="1"/>
  <c r="J208" i="3"/>
  <c r="K208" i="3" s="1"/>
  <c r="J207" i="3"/>
  <c r="K207" i="3" s="1"/>
  <c r="K206" i="3"/>
  <c r="J206" i="3"/>
  <c r="J205" i="3"/>
  <c r="K205" i="3" s="1"/>
  <c r="K204" i="3"/>
  <c r="J204" i="3"/>
  <c r="J203" i="3"/>
  <c r="K203" i="3" s="1"/>
  <c r="J202" i="3"/>
  <c r="K202" i="3" s="1"/>
  <c r="J201" i="3"/>
  <c r="K201" i="3" s="1"/>
  <c r="K200" i="3"/>
  <c r="J200" i="3"/>
  <c r="J199" i="3"/>
  <c r="K199" i="3" s="1"/>
  <c r="J198" i="3"/>
  <c r="K198" i="3" s="1"/>
  <c r="J197" i="3"/>
  <c r="K197" i="3" s="1"/>
  <c r="K196" i="3"/>
  <c r="J196" i="3"/>
  <c r="J195" i="3"/>
  <c r="K195" i="3" s="1"/>
  <c r="J194" i="3"/>
  <c r="K194" i="3" s="1"/>
  <c r="K193" i="3"/>
  <c r="J193" i="3"/>
  <c r="K192" i="3"/>
  <c r="J192" i="3"/>
  <c r="J191" i="3"/>
  <c r="K191" i="3" s="1"/>
  <c r="J190" i="3"/>
  <c r="K190" i="3" s="1"/>
  <c r="K189" i="3"/>
  <c r="J189" i="3"/>
  <c r="J188" i="3"/>
  <c r="K188" i="3" s="1"/>
  <c r="J187" i="3"/>
  <c r="K187" i="3" s="1"/>
  <c r="J186" i="3"/>
  <c r="K186" i="3" s="1"/>
  <c r="J185" i="3"/>
  <c r="K185" i="3" s="1"/>
  <c r="J184" i="3"/>
  <c r="K184" i="3" s="1"/>
  <c r="J183" i="3"/>
  <c r="K183" i="3" s="1"/>
  <c r="J182" i="3"/>
  <c r="K182" i="3" s="1"/>
  <c r="K181" i="3"/>
  <c r="J181" i="3"/>
  <c r="J180" i="3"/>
  <c r="K180" i="3" s="1"/>
  <c r="J179" i="3"/>
  <c r="K179" i="3" s="1"/>
  <c r="J178" i="3"/>
  <c r="K178" i="3" s="1"/>
  <c r="J177" i="3"/>
  <c r="K177" i="3" s="1"/>
  <c r="K176" i="3"/>
  <c r="J176" i="3"/>
  <c r="K175" i="3"/>
  <c r="J175" i="3"/>
  <c r="J174" i="3"/>
  <c r="K174" i="3" s="1"/>
  <c r="J173" i="3"/>
  <c r="K173" i="3" s="1"/>
  <c r="J172" i="3"/>
  <c r="K172" i="3" s="1"/>
  <c r="K171" i="3"/>
  <c r="J171" i="3"/>
  <c r="J170" i="3"/>
  <c r="K170" i="3" s="1"/>
  <c r="K169" i="3"/>
  <c r="J169" i="3"/>
  <c r="K168" i="3"/>
  <c r="J168" i="3"/>
  <c r="J167" i="3"/>
  <c r="K167" i="3" s="1"/>
  <c r="J166" i="3"/>
  <c r="K166" i="3" s="1"/>
  <c r="J165" i="3"/>
  <c r="K165" i="3" s="1"/>
  <c r="J164" i="3"/>
  <c r="K164" i="3" s="1"/>
  <c r="K163" i="3"/>
  <c r="J163" i="3"/>
  <c r="J162" i="3"/>
  <c r="K162" i="3" s="1"/>
  <c r="K161" i="3"/>
  <c r="J161" i="3"/>
  <c r="J160" i="3"/>
  <c r="K160" i="3" s="1"/>
  <c r="J159" i="3"/>
  <c r="K159" i="3" s="1"/>
  <c r="K158" i="3"/>
  <c r="J158" i="3"/>
  <c r="J157" i="3"/>
  <c r="K157" i="3" s="1"/>
  <c r="J156" i="3"/>
  <c r="K156" i="3" s="1"/>
  <c r="J155" i="3"/>
  <c r="K155" i="3" s="1"/>
  <c r="J154" i="3"/>
  <c r="K154" i="3" s="1"/>
  <c r="J153" i="3"/>
  <c r="K153" i="3" s="1"/>
  <c r="J152" i="3"/>
  <c r="K152" i="3" s="1"/>
  <c r="K151" i="3"/>
  <c r="J151" i="3"/>
  <c r="J150" i="3"/>
  <c r="K150" i="3" s="1"/>
  <c r="J149" i="3"/>
  <c r="K149" i="3" s="1"/>
  <c r="J148" i="3"/>
  <c r="K148" i="3" s="1"/>
  <c r="K147" i="3"/>
  <c r="J147" i="3"/>
  <c r="K146" i="3"/>
  <c r="J146" i="3"/>
  <c r="K145" i="3"/>
  <c r="J145" i="3"/>
  <c r="J144" i="3"/>
  <c r="K144" i="3" s="1"/>
  <c r="J143" i="3"/>
  <c r="K143" i="3" s="1"/>
  <c r="J142" i="3"/>
  <c r="K142" i="3" s="1"/>
  <c r="K141" i="3"/>
  <c r="J141" i="3"/>
  <c r="J140" i="3"/>
  <c r="K140" i="3" s="1"/>
  <c r="J139" i="3"/>
  <c r="K139" i="3" s="1"/>
  <c r="J138" i="3"/>
  <c r="K138" i="3" s="1"/>
  <c r="K137" i="3"/>
  <c r="J137" i="3"/>
  <c r="K136" i="3"/>
  <c r="J136" i="3"/>
  <c r="J135" i="3"/>
  <c r="K135" i="3" s="1"/>
  <c r="J134" i="3"/>
  <c r="K134" i="3" s="1"/>
  <c r="K133" i="3"/>
  <c r="J133" i="3"/>
  <c r="J132" i="3"/>
  <c r="K132" i="3" s="1"/>
  <c r="J131" i="3"/>
  <c r="K131" i="3" s="1"/>
  <c r="J130" i="3"/>
  <c r="K130" i="3" s="1"/>
  <c r="K129" i="3"/>
  <c r="J129" i="3"/>
  <c r="K128" i="3"/>
  <c r="J128" i="3"/>
  <c r="K127" i="3"/>
  <c r="J127" i="3"/>
  <c r="J126" i="3"/>
  <c r="K126" i="3" s="1"/>
  <c r="K125" i="3"/>
  <c r="J125" i="3"/>
  <c r="J124" i="3"/>
  <c r="K124" i="3" s="1"/>
  <c r="J123" i="3"/>
  <c r="K123" i="3" s="1"/>
  <c r="J122" i="3"/>
  <c r="K122" i="3" s="1"/>
  <c r="J121" i="3"/>
  <c r="K121" i="3" s="1"/>
  <c r="J120" i="3"/>
  <c r="K120" i="3" s="1"/>
  <c r="J119" i="3"/>
  <c r="K119" i="3" s="1"/>
  <c r="K118" i="3"/>
  <c r="J118" i="3"/>
  <c r="J117" i="3"/>
  <c r="K117" i="3" s="1"/>
  <c r="J116" i="3"/>
  <c r="K116" i="3" s="1"/>
  <c r="K115" i="3"/>
  <c r="J115" i="3"/>
  <c r="J114" i="3"/>
  <c r="K114" i="3" s="1"/>
  <c r="K113" i="3"/>
  <c r="J113" i="3"/>
  <c r="J112" i="3"/>
  <c r="K112" i="3" s="1"/>
  <c r="K111" i="3"/>
  <c r="J111" i="3"/>
  <c r="K110" i="3"/>
  <c r="J110" i="3"/>
  <c r="K109" i="3"/>
  <c r="J109" i="3"/>
  <c r="J108" i="3"/>
  <c r="K108" i="3" s="1"/>
  <c r="K107" i="3"/>
  <c r="J107" i="3"/>
  <c r="J106" i="3"/>
  <c r="K106" i="3" s="1"/>
  <c r="J105" i="3"/>
  <c r="K105" i="3" s="1"/>
  <c r="J104" i="3"/>
  <c r="K104" i="3" s="1"/>
  <c r="J103" i="3"/>
  <c r="K103" i="3" s="1"/>
  <c r="J102" i="3"/>
  <c r="K102" i="3" s="1"/>
  <c r="J101" i="3"/>
  <c r="K101" i="3" s="1"/>
  <c r="J100" i="3"/>
  <c r="K100" i="3" s="1"/>
  <c r="J99" i="3"/>
  <c r="K99" i="3" s="1"/>
  <c r="J98" i="3"/>
  <c r="K98" i="3" s="1"/>
  <c r="J97" i="3"/>
  <c r="K97" i="3" s="1"/>
  <c r="K96" i="3"/>
  <c r="J96" i="3"/>
  <c r="J95" i="3"/>
  <c r="K95" i="3" s="1"/>
  <c r="J94" i="3"/>
  <c r="K94" i="3" s="1"/>
  <c r="J93" i="3"/>
  <c r="K93" i="3" s="1"/>
  <c r="K92" i="3"/>
  <c r="J92" i="3"/>
  <c r="K91" i="3"/>
  <c r="J91" i="3"/>
  <c r="J90" i="3"/>
  <c r="K90" i="3" s="1"/>
  <c r="J89" i="3"/>
  <c r="K89" i="3" s="1"/>
  <c r="J88" i="3"/>
  <c r="K88" i="3" s="1"/>
  <c r="J87" i="3"/>
  <c r="K87" i="3" s="1"/>
  <c r="J86" i="3"/>
  <c r="K86" i="3" s="1"/>
  <c r="J85" i="3"/>
  <c r="K85" i="3" s="1"/>
  <c r="K84" i="3"/>
  <c r="J84" i="3"/>
  <c r="J83" i="3"/>
  <c r="K83" i="3" s="1"/>
  <c r="J82" i="3"/>
  <c r="K82" i="3" s="1"/>
  <c r="J81" i="3"/>
  <c r="K81" i="3" s="1"/>
  <c r="K80" i="3"/>
  <c r="J80" i="3"/>
  <c r="J79" i="3"/>
  <c r="K79" i="3" s="1"/>
  <c r="J78" i="3"/>
  <c r="K78" i="3" s="1"/>
  <c r="J77" i="3"/>
  <c r="K77" i="3" s="1"/>
  <c r="J76" i="3"/>
  <c r="K76" i="3" s="1"/>
  <c r="J75" i="3"/>
  <c r="K75" i="3" s="1"/>
  <c r="J74" i="3"/>
  <c r="K74" i="3" s="1"/>
  <c r="K73" i="3"/>
  <c r="J73" i="3"/>
  <c r="K72" i="3"/>
  <c r="J72" i="3"/>
  <c r="J71" i="3"/>
  <c r="K71" i="3" s="1"/>
  <c r="J70" i="3"/>
  <c r="K70" i="3" s="1"/>
  <c r="K69" i="3"/>
  <c r="J69" i="3"/>
  <c r="J68" i="3"/>
  <c r="K68" i="3" s="1"/>
  <c r="J67" i="3"/>
  <c r="K67" i="3" s="1"/>
  <c r="J66" i="3"/>
  <c r="K66" i="3" s="1"/>
  <c r="J65" i="3"/>
  <c r="K65" i="3" s="1"/>
  <c r="J64" i="3"/>
  <c r="K64" i="3" s="1"/>
  <c r="J63" i="3"/>
  <c r="K63" i="3" s="1"/>
  <c r="K62" i="3"/>
  <c r="J62" i="3"/>
  <c r="J61" i="3"/>
  <c r="K61" i="3" s="1"/>
  <c r="K60" i="3"/>
  <c r="J60" i="3"/>
  <c r="K59" i="3"/>
  <c r="J59" i="3"/>
  <c r="J58" i="3"/>
  <c r="K58" i="3" s="1"/>
  <c r="J57" i="3"/>
  <c r="K57" i="3" s="1"/>
  <c r="J56" i="3"/>
  <c r="K56" i="3" s="1"/>
  <c r="K55" i="3"/>
  <c r="J55" i="3"/>
  <c r="J54" i="3"/>
  <c r="K54" i="3" s="1"/>
  <c r="J53" i="3"/>
  <c r="K53" i="3" s="1"/>
  <c r="K52" i="3"/>
  <c r="J52" i="3"/>
  <c r="J51" i="3"/>
  <c r="K51" i="3" s="1"/>
  <c r="K50" i="3"/>
  <c r="J50" i="3"/>
  <c r="J49" i="3"/>
  <c r="K49" i="3" s="1"/>
  <c r="J48" i="3"/>
  <c r="K48" i="3" s="1"/>
  <c r="K47" i="3"/>
  <c r="J47" i="3"/>
  <c r="J46" i="3"/>
  <c r="K46" i="3" s="1"/>
  <c r="K45" i="3"/>
  <c r="J45" i="3"/>
  <c r="K44" i="3"/>
  <c r="J44" i="3"/>
  <c r="J43" i="3"/>
  <c r="K43" i="3" s="1"/>
  <c r="J42" i="3"/>
  <c r="K42" i="3" s="1"/>
  <c r="J41" i="3"/>
  <c r="K41" i="3" s="1"/>
  <c r="J40" i="3"/>
  <c r="K40" i="3" s="1"/>
  <c r="K39" i="3"/>
  <c r="J39" i="3"/>
  <c r="J38" i="3"/>
  <c r="K38" i="3" s="1"/>
  <c r="K37" i="3"/>
  <c r="J37" i="3"/>
  <c r="J36" i="3"/>
  <c r="K36" i="3" s="1"/>
  <c r="J35" i="3"/>
  <c r="K35" i="3" s="1"/>
  <c r="J34" i="3"/>
  <c r="K34" i="3" s="1"/>
  <c r="J33" i="3"/>
  <c r="K33" i="3" s="1"/>
  <c r="J32" i="3"/>
  <c r="K32" i="3" s="1"/>
  <c r="J31" i="3"/>
  <c r="K31" i="3" s="1"/>
  <c r="K30" i="3"/>
  <c r="J30" i="3"/>
  <c r="J29" i="3"/>
  <c r="K29" i="3" s="1"/>
  <c r="J28" i="3"/>
  <c r="K28" i="3" s="1"/>
  <c r="J27" i="3"/>
  <c r="K27" i="3" s="1"/>
  <c r="K26" i="3"/>
  <c r="J26" i="3"/>
  <c r="J25" i="3"/>
  <c r="K25" i="3" s="1"/>
  <c r="J24" i="3"/>
  <c r="K24" i="3" s="1"/>
  <c r="J23" i="3"/>
  <c r="K23" i="3" s="1"/>
  <c r="J22" i="3"/>
  <c r="K22" i="3" s="1"/>
  <c r="J21" i="3"/>
  <c r="K21" i="3" s="1"/>
  <c r="K20" i="3"/>
  <c r="J20" i="3"/>
  <c r="J19" i="3"/>
  <c r="K19" i="3" s="1"/>
  <c r="J18" i="3"/>
  <c r="K18" i="3" s="1"/>
  <c r="J17" i="3"/>
  <c r="K17" i="3" s="1"/>
  <c r="K16" i="3"/>
  <c r="J16" i="3"/>
  <c r="K15" i="3"/>
  <c r="J15" i="3"/>
  <c r="K14" i="3"/>
  <c r="J14" i="3"/>
  <c r="J13" i="3"/>
  <c r="K13" i="3" s="1"/>
  <c r="J12" i="3"/>
  <c r="K12" i="3" s="1"/>
  <c r="K11" i="3"/>
  <c r="J11" i="3"/>
  <c r="J10" i="3"/>
  <c r="K10" i="3" s="1"/>
  <c r="J9" i="3"/>
  <c r="K9" i="3" s="1"/>
  <c r="K8" i="3"/>
  <c r="J8" i="3"/>
  <c r="J7" i="3"/>
  <c r="K7" i="3" s="1"/>
  <c r="K6" i="3"/>
  <c r="J6" i="3"/>
  <c r="J5" i="3"/>
  <c r="K5" i="3" s="1"/>
  <c r="J4" i="3"/>
  <c r="K4" i="3" s="1"/>
  <c r="K3" i="3"/>
  <c r="J3" i="3"/>
  <c r="J2" i="3"/>
  <c r="K2" i="3" s="1"/>
  <c r="B58" i="2"/>
  <c r="B59" i="2"/>
  <c r="B60" i="2" a="1"/>
  <c r="B60" i="2" s="1"/>
  <c r="AA12" i="3" l="1"/>
  <c r="AA15" i="3" s="1"/>
  <c r="V2" i="3"/>
  <c r="U12" i="3"/>
  <c r="T6" i="3"/>
  <c r="V8" i="3"/>
  <c r="V5" i="3"/>
  <c r="U5" i="3"/>
  <c r="T5" i="3"/>
  <c r="T12" i="3"/>
  <c r="V9" i="3"/>
  <c r="T7" i="3"/>
  <c r="U4" i="3"/>
  <c r="U3" i="3"/>
  <c r="U8" i="3"/>
  <c r="V12" i="3"/>
  <c r="V7" i="3"/>
  <c r="U7" i="3"/>
  <c r="V4" i="3"/>
  <c r="S5" i="3"/>
  <c r="U9" i="3"/>
  <c r="V6" i="3"/>
  <c r="T4" i="3"/>
  <c r="U2" i="3"/>
  <c r="T3" i="3"/>
  <c r="T8" i="3"/>
  <c r="T9" i="3"/>
  <c r="U6" i="3"/>
  <c r="V3" i="3"/>
  <c r="T2" i="3"/>
  <c r="S8" i="3"/>
  <c r="S9" i="3"/>
  <c r="S2" i="3"/>
  <c r="S6" i="3"/>
  <c r="S4" i="3"/>
  <c r="S7" i="3"/>
  <c r="S3" i="3"/>
  <c r="S12" i="3"/>
  <c r="W9" i="3" l="1"/>
  <c r="F9" i="4" s="1"/>
  <c r="W6" i="3"/>
  <c r="F6" i="4" s="1"/>
  <c r="W2" i="3"/>
  <c r="F2" i="4" s="1"/>
  <c r="W12" i="3"/>
  <c r="W3" i="3"/>
  <c r="F3" i="4" s="1"/>
  <c r="W8" i="3"/>
  <c r="F8" i="4" s="1"/>
  <c r="W7" i="3"/>
  <c r="F7" i="4" s="1"/>
  <c r="W5" i="3"/>
  <c r="F5" i="4" s="1"/>
  <c r="W4" i="3"/>
  <c r="F4" i="4" s="1"/>
  <c r="U10" i="3"/>
  <c r="B4" i="4" s="1"/>
  <c r="T10" i="3"/>
  <c r="B3" i="4" s="1"/>
  <c r="V10" i="3"/>
  <c r="B5" i="4" s="1"/>
  <c r="S10" i="3"/>
  <c r="B2" i="4" s="1"/>
  <c r="U13" i="3" l="1"/>
  <c r="V13" i="3"/>
  <c r="T13" i="3"/>
  <c r="S13" i="3"/>
  <c r="W10" i="3"/>
  <c r="W13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<sst xmlns="http://schemas.openxmlformats.org/spreadsheetml/2006/main" count="8134" uniqueCount="1125">
  <si>
    <t>Invoice No</t>
  </si>
  <si>
    <t>Customer Name</t>
  </si>
  <si>
    <t>Invoice Date</t>
  </si>
  <si>
    <t>Due Date</t>
  </si>
  <si>
    <t>Amount</t>
  </si>
  <si>
    <t>Status</t>
  </si>
  <si>
    <t>Region</t>
  </si>
  <si>
    <t>Salesperson</t>
  </si>
  <si>
    <t>Product Category</t>
  </si>
  <si>
    <t>INV-1001</t>
  </si>
  <si>
    <t>Delta Tools</t>
  </si>
  <si>
    <t>14-12-2024</t>
  </si>
  <si>
    <t>14-03-2025</t>
  </si>
  <si>
    <t>Pending</t>
  </si>
  <si>
    <t>South</t>
  </si>
  <si>
    <t>Suresh</t>
  </si>
  <si>
    <t>Hydraulic Pump</t>
  </si>
  <si>
    <t>INV-1002</t>
  </si>
  <si>
    <t>Kappa Components</t>
  </si>
  <si>
    <t>24-03-2024</t>
  </si>
  <si>
    <t>08-05-2024</t>
  </si>
  <si>
    <t>Paid</t>
  </si>
  <si>
    <t>East</t>
  </si>
  <si>
    <t>Anita</t>
  </si>
  <si>
    <t>Hydraulic Cylinder</t>
  </si>
  <si>
    <t>INV-1003</t>
  </si>
  <si>
    <t>Theta Machines</t>
  </si>
  <si>
    <t>16-04-2024</t>
  </si>
  <si>
    <t>01-05-2024</t>
  </si>
  <si>
    <t>Rohit</t>
  </si>
  <si>
    <t>Gear Assembly</t>
  </si>
  <si>
    <t>INV-1004</t>
  </si>
  <si>
    <t>31-05-2024</t>
  </si>
  <si>
    <t>Partially Paid</t>
  </si>
  <si>
    <t>West</t>
  </si>
  <si>
    <t>INV-1005</t>
  </si>
  <si>
    <t>Eta Tech</t>
  </si>
  <si>
    <t>16-10-2024</t>
  </si>
  <si>
    <t>14-01-2025</t>
  </si>
  <si>
    <t>Conveyor Belt</t>
  </si>
  <si>
    <t>INV-1006</t>
  </si>
  <si>
    <t>29-09-2025</t>
  </si>
  <si>
    <t>28-12-2025</t>
  </si>
  <si>
    <t>North</t>
  </si>
  <si>
    <t>Priya</t>
  </si>
  <si>
    <t>Bearing</t>
  </si>
  <si>
    <t>INV-1007</t>
  </si>
  <si>
    <t>Epsilon Equipments</t>
  </si>
  <si>
    <t>14-09-2025</t>
  </si>
  <si>
    <t>INV-1008</t>
  </si>
  <si>
    <t>26-03-2024</t>
  </si>
  <si>
    <t>24-06-2024</t>
  </si>
  <si>
    <t>Motor</t>
  </si>
  <si>
    <t>INV-1009</t>
  </si>
  <si>
    <t>15-06-2024</t>
  </si>
  <si>
    <t>13-09-2024</t>
  </si>
  <si>
    <t>Valve</t>
  </si>
  <si>
    <t>INV-1010</t>
  </si>
  <si>
    <t>Iota Parts</t>
  </si>
  <si>
    <t>07-09-2024</t>
  </si>
  <si>
    <t>22-09-2024</t>
  </si>
  <si>
    <t>INV-1011</t>
  </si>
  <si>
    <t>01-08-2024</t>
  </si>
  <si>
    <t>30-10-2024</t>
  </si>
  <si>
    <t>INV-1012</t>
  </si>
  <si>
    <t>Gamma Machinery</t>
  </si>
  <si>
    <t>29-03-2025</t>
  </si>
  <si>
    <t>13-04-2025</t>
  </si>
  <si>
    <t>INV-1013</t>
  </si>
  <si>
    <t>01-08-2025</t>
  </si>
  <si>
    <t>30-10-2025</t>
  </si>
  <si>
    <t>INV-1014</t>
  </si>
  <si>
    <t>06-02-2025</t>
  </si>
  <si>
    <t>07-05-2025</t>
  </si>
  <si>
    <t>INV-1015</t>
  </si>
  <si>
    <t>Zeta Industrial</t>
  </si>
  <si>
    <t>30-07-2024</t>
  </si>
  <si>
    <t>28-10-2024</t>
  </si>
  <si>
    <t>INV-1016</t>
  </si>
  <si>
    <t>12-09-2024</t>
  </si>
  <si>
    <t>11-11-2024</t>
  </si>
  <si>
    <t>INV-1017</t>
  </si>
  <si>
    <t>23-04-2024</t>
  </si>
  <si>
    <t>22-07-2024</t>
  </si>
  <si>
    <t>INV-1018</t>
  </si>
  <si>
    <t>10-09-2025</t>
  </si>
  <si>
    <t>09-12-2025</t>
  </si>
  <si>
    <t>Neha</t>
  </si>
  <si>
    <t>INV-1019</t>
  </si>
  <si>
    <t>04-03-2024</t>
  </si>
  <si>
    <t>03-04-2024</t>
  </si>
  <si>
    <t>INV-1020</t>
  </si>
  <si>
    <t>21-08-2024</t>
  </si>
  <si>
    <t>05-10-2024</t>
  </si>
  <si>
    <t>INV-1021</t>
  </si>
  <si>
    <t>13-06-2024</t>
  </si>
  <si>
    <t>12-08-2024</t>
  </si>
  <si>
    <t>INV-1022</t>
  </si>
  <si>
    <t>28-12-2024</t>
  </si>
  <si>
    <t>12-01-2025</t>
  </si>
  <si>
    <t>INV-1023</t>
  </si>
  <si>
    <t>05-11-2024</t>
  </si>
  <si>
    <t>05-12-2024</t>
  </si>
  <si>
    <t>INV-1024</t>
  </si>
  <si>
    <t>03-03-2025</t>
  </si>
  <si>
    <t>01-06-2025</t>
  </si>
  <si>
    <t>INV-1025</t>
  </si>
  <si>
    <t>27-11-2024</t>
  </si>
  <si>
    <t>27-12-2024</t>
  </si>
  <si>
    <t>INV-1026</t>
  </si>
  <si>
    <t>08-01-2025</t>
  </si>
  <si>
    <t>22-02-2025</t>
  </si>
  <si>
    <t>INV-1027</t>
  </si>
  <si>
    <t>04-06-2024</t>
  </si>
  <si>
    <t>03-08-2024</t>
  </si>
  <si>
    <t>Vikram</t>
  </si>
  <si>
    <t>INV-1028</t>
  </si>
  <si>
    <t>08-06-2024</t>
  </si>
  <si>
    <t>08-07-2024</t>
  </si>
  <si>
    <t>INV-1029</t>
  </si>
  <si>
    <t>24-03-2025</t>
  </si>
  <si>
    <t>INV-1030</t>
  </si>
  <si>
    <t>25-09-2024</t>
  </si>
  <si>
    <t>25-10-2024</t>
  </si>
  <si>
    <t>INV-1031</t>
  </si>
  <si>
    <t>Beta Engineering</t>
  </si>
  <si>
    <t>20-05-2024</t>
  </si>
  <si>
    <t>04-07-2024</t>
  </si>
  <si>
    <t>INV-1032</t>
  </si>
  <si>
    <t>08-01-2024</t>
  </si>
  <si>
    <t>08-03-2024</t>
  </si>
  <si>
    <t>INV-1033</t>
  </si>
  <si>
    <t>14-10-2025</t>
  </si>
  <si>
    <t>INV-1034</t>
  </si>
  <si>
    <t>29-06-2024</t>
  </si>
  <si>
    <t>13-08-2024</t>
  </si>
  <si>
    <t>INV-1035</t>
  </si>
  <si>
    <t>23-07-2024</t>
  </si>
  <si>
    <t>INV-1036</t>
  </si>
  <si>
    <t>23-05-2025</t>
  </si>
  <si>
    <t>07-06-2025</t>
  </si>
  <si>
    <t>INV-1037</t>
  </si>
  <si>
    <t>21-10-2024</t>
  </si>
  <si>
    <t>20-11-2024</t>
  </si>
  <si>
    <t>INV-1038</t>
  </si>
  <si>
    <t>23-10-2024</t>
  </si>
  <si>
    <t>22-12-2024</t>
  </si>
  <si>
    <t>INV-1039</t>
  </si>
  <si>
    <t>08-09-2025</t>
  </si>
  <si>
    <t>07-11-2025</t>
  </si>
  <si>
    <t>INV-1040</t>
  </si>
  <si>
    <t>Alpha Industries</t>
  </si>
  <si>
    <t>16-07-2024</t>
  </si>
  <si>
    <t>31-07-2024</t>
  </si>
  <si>
    <t>INV-1041</t>
  </si>
  <si>
    <t>26-05-2024</t>
  </si>
  <si>
    <t>25-06-2024</t>
  </si>
  <si>
    <t>INV-1042</t>
  </si>
  <si>
    <t>05-05-2024</t>
  </si>
  <si>
    <t>INV-1043</t>
  </si>
  <si>
    <t>03-02-2025</t>
  </si>
  <si>
    <t>04-04-2025</t>
  </si>
  <si>
    <t>INV-1044</t>
  </si>
  <si>
    <t>29-05-2024</t>
  </si>
  <si>
    <t>INV-1045</t>
  </si>
  <si>
    <t>27-03-2025</t>
  </si>
  <si>
    <t>25-06-2025</t>
  </si>
  <si>
    <t>INV-1046</t>
  </si>
  <si>
    <t>17-04-2024</t>
  </si>
  <si>
    <t>01-06-2024</t>
  </si>
  <si>
    <t>INV-1047</t>
  </si>
  <si>
    <t>01-04-2024</t>
  </si>
  <si>
    <t>INV-1048</t>
  </si>
  <si>
    <t>19-03-2024</t>
  </si>
  <si>
    <t>INV-1049</t>
  </si>
  <si>
    <t>25-05-2025</t>
  </si>
  <si>
    <t>23-08-2025</t>
  </si>
  <si>
    <t>INV-1050</t>
  </si>
  <si>
    <t>20-06-2025</t>
  </si>
  <si>
    <t>20-07-2025</t>
  </si>
  <si>
    <t>INV-1051</t>
  </si>
  <si>
    <t>31-01-2024</t>
  </si>
  <si>
    <t>16-03-2024</t>
  </si>
  <si>
    <t>INV-1052</t>
  </si>
  <si>
    <t>29-05-2025</t>
  </si>
  <si>
    <t>27-08-2025</t>
  </si>
  <si>
    <t>INV-1053</t>
  </si>
  <si>
    <t>29-08-2025</t>
  </si>
  <si>
    <t>28-10-2025</t>
  </si>
  <si>
    <t>INV-1054</t>
  </si>
  <si>
    <t>22-08-2025</t>
  </si>
  <si>
    <t>21-10-2025</t>
  </si>
  <si>
    <t>INV-1055</t>
  </si>
  <si>
    <t>29-11-2024</t>
  </si>
  <si>
    <t>28-01-2025</t>
  </si>
  <si>
    <t>INV-1056</t>
  </si>
  <si>
    <t>19-07-2024</t>
  </si>
  <si>
    <t>18-08-2024</t>
  </si>
  <si>
    <t>INV-1057</t>
  </si>
  <si>
    <t>26-12-2024</t>
  </si>
  <si>
    <t>26-03-2025</t>
  </si>
  <si>
    <t>INV-1058</t>
  </si>
  <si>
    <t>16-06-2024</t>
  </si>
  <si>
    <t>INV-1059</t>
  </si>
  <si>
    <t>05-06-2025</t>
  </si>
  <si>
    <t>INV-1060</t>
  </si>
  <si>
    <t>28-05-2025</t>
  </si>
  <si>
    <t>27-07-2025</t>
  </si>
  <si>
    <t>INV-1061</t>
  </si>
  <si>
    <t>25-07-2025</t>
  </si>
  <si>
    <t>23-09-2025</t>
  </si>
  <si>
    <t>INV-1062</t>
  </si>
  <si>
    <t>10-06-2025</t>
  </si>
  <si>
    <t>09-08-2025</t>
  </si>
  <si>
    <t>INV-1063</t>
  </si>
  <si>
    <t>23-05-2024</t>
  </si>
  <si>
    <t>INV-1064</t>
  </si>
  <si>
    <t>09-05-2024</t>
  </si>
  <si>
    <t>INV-1065</t>
  </si>
  <si>
    <t>26-02-2025</t>
  </si>
  <si>
    <t>13-03-2025</t>
  </si>
  <si>
    <t>INV-1066</t>
  </si>
  <si>
    <t>26-01-2024</t>
  </si>
  <si>
    <t>11-03-2024</t>
  </si>
  <si>
    <t>INV-1067</t>
  </si>
  <si>
    <t>15-01-2025</t>
  </si>
  <si>
    <t>16-03-2025</t>
  </si>
  <si>
    <t>INV-1068</t>
  </si>
  <si>
    <t>17-03-2025</t>
  </si>
  <si>
    <t>01-05-2025</t>
  </si>
  <si>
    <t>INV-1069</t>
  </si>
  <si>
    <t>04-05-2024</t>
  </si>
  <si>
    <t>19-05-2024</t>
  </si>
  <si>
    <t>INV-1070</t>
  </si>
  <si>
    <t>21-02-2025</t>
  </si>
  <si>
    <t>INV-1071</t>
  </si>
  <si>
    <t>21-12-2024</t>
  </si>
  <si>
    <t>20-01-2025</t>
  </si>
  <si>
    <t>INV-1072</t>
  </si>
  <si>
    <t>01-03-2025</t>
  </si>
  <si>
    <t>INV-1073</t>
  </si>
  <si>
    <t>15-06-2025</t>
  </si>
  <si>
    <t>15-07-2025</t>
  </si>
  <si>
    <t>INV-1074</t>
  </si>
  <si>
    <t>18-06-2024</t>
  </si>
  <si>
    <t>02-08-2024</t>
  </si>
  <si>
    <t>INV-1075</t>
  </si>
  <si>
    <t>09-10-2024</t>
  </si>
  <si>
    <t>23-11-2024</t>
  </si>
  <si>
    <t>INV-1076</t>
  </si>
  <si>
    <t>10-08-2024</t>
  </si>
  <si>
    <t>08-11-2024</t>
  </si>
  <si>
    <t>INV-1077</t>
  </si>
  <si>
    <t>18-09-2025</t>
  </si>
  <si>
    <t>18-10-2025</t>
  </si>
  <si>
    <t>INV-1078</t>
  </si>
  <si>
    <t>30-04-2024</t>
  </si>
  <si>
    <t>30-05-2024</t>
  </si>
  <si>
    <t>INV-1079</t>
  </si>
  <si>
    <t>14-01-2024</t>
  </si>
  <si>
    <t>13-02-2024</t>
  </si>
  <si>
    <t>INV-1080</t>
  </si>
  <si>
    <t>INV-1081</t>
  </si>
  <si>
    <t>18-12-2024</t>
  </si>
  <si>
    <t>01-02-2025</t>
  </si>
  <si>
    <t>INV-1082</t>
  </si>
  <si>
    <t>28-01-2024</t>
  </si>
  <si>
    <t>28-03-2024</t>
  </si>
  <si>
    <t>INV-1083</t>
  </si>
  <si>
    <t>05-03-2025</t>
  </si>
  <si>
    <t>INV-1084</t>
  </si>
  <si>
    <t>14-05-2025</t>
  </si>
  <si>
    <t>INV-1085</t>
  </si>
  <si>
    <t>31-01-2025</t>
  </si>
  <si>
    <t>01-04-2025</t>
  </si>
  <si>
    <t>INV-1086</t>
  </si>
  <si>
    <t>23-03-2024</t>
  </si>
  <si>
    <t>INV-1087</t>
  </si>
  <si>
    <t>31-08-2025</t>
  </si>
  <si>
    <t>INV-1088</t>
  </si>
  <si>
    <t>20-10-2024</t>
  </si>
  <si>
    <t>INV-1089</t>
  </si>
  <si>
    <t>25-09-2025</t>
  </si>
  <si>
    <t>INV-1090</t>
  </si>
  <si>
    <t>27-01-2025</t>
  </si>
  <si>
    <t>INV-1091</t>
  </si>
  <si>
    <t>INV-1092</t>
  </si>
  <si>
    <t>15-10-2025</t>
  </si>
  <si>
    <t>INV-1093</t>
  </si>
  <si>
    <t>22-03-2024</t>
  </si>
  <si>
    <t>06-04-2024</t>
  </si>
  <si>
    <t>INV-1094</t>
  </si>
  <si>
    <t>27-09-2024</t>
  </si>
  <si>
    <t>12-10-2024</t>
  </si>
  <si>
    <t>INV-1095</t>
  </si>
  <si>
    <t>11-10-2024</t>
  </si>
  <si>
    <t>INV-1096</t>
  </si>
  <si>
    <t>10-03-2025</t>
  </si>
  <si>
    <t>24-04-2025</t>
  </si>
  <si>
    <t>INV-1097</t>
  </si>
  <si>
    <t>03-03-2024</t>
  </si>
  <si>
    <t>INV-1098</t>
  </si>
  <si>
    <t>06-11-2024</t>
  </si>
  <si>
    <t>04-02-2025</t>
  </si>
  <si>
    <t>INV-1099</t>
  </si>
  <si>
    <t>19-12-2024</t>
  </si>
  <si>
    <t>03-01-2025</t>
  </si>
  <si>
    <t>INV-1100</t>
  </si>
  <si>
    <t>INV-1101</t>
  </si>
  <si>
    <t>11-06-2025</t>
  </si>
  <si>
    <t>10-08-2025</t>
  </si>
  <si>
    <t>INV-1102</t>
  </si>
  <si>
    <t>INV-1103</t>
  </si>
  <si>
    <t>23-06-2024</t>
  </si>
  <si>
    <t>INV-1104</t>
  </si>
  <si>
    <t>08-03-2025</t>
  </si>
  <si>
    <t>INV-1105</t>
  </si>
  <si>
    <t>15-08-2025</t>
  </si>
  <si>
    <t>INV-1106</t>
  </si>
  <si>
    <t>11-02-2025</t>
  </si>
  <si>
    <t>INV-1107</t>
  </si>
  <si>
    <t>03-04-2025</t>
  </si>
  <si>
    <t>03-05-2025</t>
  </si>
  <si>
    <t>INV-1108</t>
  </si>
  <si>
    <t>02-05-2025</t>
  </si>
  <si>
    <t>INV-1109</t>
  </si>
  <si>
    <t>21-01-2024</t>
  </si>
  <si>
    <t>06-03-2024</t>
  </si>
  <si>
    <t>INV-1110</t>
  </si>
  <si>
    <t>06-06-2024</t>
  </si>
  <si>
    <t>INV-1111</t>
  </si>
  <si>
    <t>07-08-2024</t>
  </si>
  <si>
    <t>INV-1112</t>
  </si>
  <si>
    <t>12-03-2024</t>
  </si>
  <si>
    <t>10-06-2024</t>
  </si>
  <si>
    <t>INV-1113</t>
  </si>
  <si>
    <t>21-04-2025</t>
  </si>
  <si>
    <t>21-05-2025</t>
  </si>
  <si>
    <t>INV-1114</t>
  </si>
  <si>
    <t>09-07-2024</t>
  </si>
  <si>
    <t>INV-1115</t>
  </si>
  <si>
    <t>30-03-2024</t>
  </si>
  <si>
    <t>14-04-2024</t>
  </si>
  <si>
    <t>INV-1116</t>
  </si>
  <si>
    <t>02-03-2024</t>
  </si>
  <si>
    <t>INV-1117</t>
  </si>
  <si>
    <t>22-11-2025</t>
  </si>
  <si>
    <t>INV-1118</t>
  </si>
  <si>
    <t>07-05-2024</t>
  </si>
  <si>
    <t>06-07-2024</t>
  </si>
  <si>
    <t>INV-1119</t>
  </si>
  <si>
    <t>INV-1120</t>
  </si>
  <si>
    <t>INV-1121</t>
  </si>
  <si>
    <t>17-09-2024</t>
  </si>
  <si>
    <t>INV-1122</t>
  </si>
  <si>
    <t>14-08-2025</t>
  </si>
  <si>
    <t>INV-1123</t>
  </si>
  <si>
    <t>INV-1124</t>
  </si>
  <si>
    <t>12-02-2025</t>
  </si>
  <si>
    <t>INV-1125</t>
  </si>
  <si>
    <t>21-04-2024</t>
  </si>
  <si>
    <t>20-07-2024</t>
  </si>
  <si>
    <t>INV-1126</t>
  </si>
  <si>
    <t>15-09-2025</t>
  </si>
  <si>
    <t>14-12-2025</t>
  </si>
  <si>
    <t>INV-1127</t>
  </si>
  <si>
    <t>20-03-2024</t>
  </si>
  <si>
    <t>INV-1128</t>
  </si>
  <si>
    <t>29-03-2024</t>
  </si>
  <si>
    <t>INV-1129</t>
  </si>
  <si>
    <t>21-09-2025</t>
  </si>
  <si>
    <t>20-11-2025</t>
  </si>
  <si>
    <t>INV-1130</t>
  </si>
  <si>
    <t>28-09-2025</t>
  </si>
  <si>
    <t>27-12-2025</t>
  </si>
  <si>
    <t>INV-1131</t>
  </si>
  <si>
    <t>22-04-2024</t>
  </si>
  <si>
    <t>INV-1132</t>
  </si>
  <si>
    <t>11-08-2024</t>
  </si>
  <si>
    <t>10-10-2024</t>
  </si>
  <si>
    <t>INV-1133</t>
  </si>
  <si>
    <t>11-09-2024</t>
  </si>
  <si>
    <t>10-12-2024</t>
  </si>
  <si>
    <t>INV-1134</t>
  </si>
  <si>
    <t>22-02-2024</t>
  </si>
  <si>
    <t>07-04-2024</t>
  </si>
  <si>
    <t>INV-1135</t>
  </si>
  <si>
    <t>17-05-2024</t>
  </si>
  <si>
    <t>INV-1136</t>
  </si>
  <si>
    <t>01-07-2024</t>
  </si>
  <si>
    <t>29-09-2024</t>
  </si>
  <si>
    <t>INV-1137</t>
  </si>
  <si>
    <t>20-12-2024</t>
  </si>
  <si>
    <t>INV-1138</t>
  </si>
  <si>
    <t>30-08-2024</t>
  </si>
  <si>
    <t>INV-1139</t>
  </si>
  <si>
    <t>04-08-2025</t>
  </si>
  <si>
    <t>INV-1140</t>
  </si>
  <si>
    <t>30-07-2025</t>
  </si>
  <si>
    <t>INV-1141</t>
  </si>
  <si>
    <t>10-11-2024</t>
  </si>
  <si>
    <t>INV-1142</t>
  </si>
  <si>
    <t>07-07-2025</t>
  </si>
  <si>
    <t>21-08-2025</t>
  </si>
  <si>
    <t>INV-1143</t>
  </si>
  <si>
    <t>11-08-2025</t>
  </si>
  <si>
    <t>09-11-2025</t>
  </si>
  <si>
    <t>INV-1144</t>
  </si>
  <si>
    <t>18-07-2024</t>
  </si>
  <si>
    <t>16-09-2024</t>
  </si>
  <si>
    <t>INV-1145</t>
  </si>
  <si>
    <t>21-03-2024</t>
  </si>
  <si>
    <t>INV-1146</t>
  </si>
  <si>
    <t>20-04-2024</t>
  </si>
  <si>
    <t>19-06-2024</t>
  </si>
  <si>
    <t>INV-1147</t>
  </si>
  <si>
    <t>INV-1148</t>
  </si>
  <si>
    <t>31-03-2024</t>
  </si>
  <si>
    <t>INV-1149</t>
  </si>
  <si>
    <t>INV-1150</t>
  </si>
  <si>
    <t>08-12-2024</t>
  </si>
  <si>
    <t>INV-1151</t>
  </si>
  <si>
    <t>21-11-2024</t>
  </si>
  <si>
    <t>INV-1152</t>
  </si>
  <si>
    <t>19-02-2024</t>
  </si>
  <si>
    <t>05-03-2024</t>
  </si>
  <si>
    <t>INV-1153</t>
  </si>
  <si>
    <t>31-03-2025</t>
  </si>
  <si>
    <t>15-05-2025</t>
  </si>
  <si>
    <t>INV-1154</t>
  </si>
  <si>
    <t>18-06-2025</t>
  </si>
  <si>
    <t>17-08-2025</t>
  </si>
  <si>
    <t>INV-1155</t>
  </si>
  <si>
    <t>INV-1156</t>
  </si>
  <si>
    <t>21-02-2024</t>
  </si>
  <si>
    <t>21-05-2024</t>
  </si>
  <si>
    <t>INV-1157</t>
  </si>
  <si>
    <t>25-12-2024</t>
  </si>
  <si>
    <t>09-01-2025</t>
  </si>
  <si>
    <t>INV-1158</t>
  </si>
  <si>
    <t>10-03-2024</t>
  </si>
  <si>
    <t>09-04-2024</t>
  </si>
  <si>
    <t>INV-1159</t>
  </si>
  <si>
    <t>INV-1160</t>
  </si>
  <si>
    <t>24-07-2025</t>
  </si>
  <si>
    <t>22-09-2025</t>
  </si>
  <si>
    <t>INV-1161</t>
  </si>
  <si>
    <t>INV-1162</t>
  </si>
  <si>
    <t>05-09-2025</t>
  </si>
  <si>
    <t>20-10-2025</t>
  </si>
  <si>
    <t>INV-1163</t>
  </si>
  <si>
    <t>INV-1164</t>
  </si>
  <si>
    <t>26-06-2025</t>
  </si>
  <si>
    <t>25-08-2025</t>
  </si>
  <si>
    <t>INV-1165</t>
  </si>
  <si>
    <t>04-06-2025</t>
  </si>
  <si>
    <t>19-06-2025</t>
  </si>
  <si>
    <t>INV-1166</t>
  </si>
  <si>
    <t>19-04-2025</t>
  </si>
  <si>
    <t>18-07-2025</t>
  </si>
  <si>
    <t>INV-1167</t>
  </si>
  <si>
    <t>INV-1168</t>
  </si>
  <si>
    <t>23-09-2024</t>
  </si>
  <si>
    <t>08-10-2024</t>
  </si>
  <si>
    <t>INV-1169</t>
  </si>
  <si>
    <t>09-06-2024</t>
  </si>
  <si>
    <t>08-08-2024</t>
  </si>
  <si>
    <t>INV-1170</t>
  </si>
  <si>
    <t>09-07-2025</t>
  </si>
  <si>
    <t>INV-1171</t>
  </si>
  <si>
    <t>09-03-2024</t>
  </si>
  <si>
    <t>INV-1172</t>
  </si>
  <si>
    <t>INV-1173</t>
  </si>
  <si>
    <t>30-05-2025</t>
  </si>
  <si>
    <t>14-06-2025</t>
  </si>
  <si>
    <t>INV-1174</t>
  </si>
  <si>
    <t>24-05-2024</t>
  </si>
  <si>
    <t>INV-1175</t>
  </si>
  <si>
    <t>INV-1176</t>
  </si>
  <si>
    <t>INV-1177</t>
  </si>
  <si>
    <t>INV-1178</t>
  </si>
  <si>
    <t>13-11-2025</t>
  </si>
  <si>
    <t>INV-1179</t>
  </si>
  <si>
    <t>25-01-2025</t>
  </si>
  <si>
    <t>09-02-2025</t>
  </si>
  <si>
    <t>INV-1180</t>
  </si>
  <si>
    <t>INV-1181</t>
  </si>
  <si>
    <t>INV-1182</t>
  </si>
  <si>
    <t>05-07-2025</t>
  </si>
  <si>
    <t>03-10-2025</t>
  </si>
  <si>
    <t>INV-1183</t>
  </si>
  <si>
    <t>08-04-2025</t>
  </si>
  <si>
    <t>INV-1184</t>
  </si>
  <si>
    <t>INV-1185</t>
  </si>
  <si>
    <t>19-04-2024</t>
  </si>
  <si>
    <t>INV-1186</t>
  </si>
  <si>
    <t>INV-1187</t>
  </si>
  <si>
    <t>16-09-2025</t>
  </si>
  <si>
    <t>31-10-2025</t>
  </si>
  <si>
    <t>INV-1188</t>
  </si>
  <si>
    <t>07-02-2024</t>
  </si>
  <si>
    <t>INV-1189</t>
  </si>
  <si>
    <t>12-12-2024</t>
  </si>
  <si>
    <t>11-01-2025</t>
  </si>
  <si>
    <t>INV-1190</t>
  </si>
  <si>
    <t>18-03-2025</t>
  </si>
  <si>
    <t>17-05-2025</t>
  </si>
  <si>
    <t>INV-1191</t>
  </si>
  <si>
    <t>02-09-2024</t>
  </si>
  <si>
    <t>INV-1192</t>
  </si>
  <si>
    <t>06-01-2025</t>
  </si>
  <si>
    <t>06-04-2025</t>
  </si>
  <si>
    <t>INV-1193</t>
  </si>
  <si>
    <t>INV-1194</t>
  </si>
  <si>
    <t>30-01-2024</t>
  </si>
  <si>
    <t>15-03-2024</t>
  </si>
  <si>
    <t>INV-1195</t>
  </si>
  <si>
    <t>09-09-2024</t>
  </si>
  <si>
    <t>24-10-2024</t>
  </si>
  <si>
    <t>INV-1196</t>
  </si>
  <si>
    <t>22-05-2025</t>
  </si>
  <si>
    <t>21-07-2025</t>
  </si>
  <si>
    <t>INV-1197</t>
  </si>
  <si>
    <t>12-03-2025</t>
  </si>
  <si>
    <t>INV-1198</t>
  </si>
  <si>
    <t>INV-1199</t>
  </si>
  <si>
    <t>15-12-2024</t>
  </si>
  <si>
    <t>13-02-2025</t>
  </si>
  <si>
    <t>INV-1200</t>
  </si>
  <si>
    <t>11-05-2025</t>
  </si>
  <si>
    <t>INV-1201</t>
  </si>
  <si>
    <t>INV-1202</t>
  </si>
  <si>
    <t>19-07-2025</t>
  </si>
  <si>
    <t>INV-1203</t>
  </si>
  <si>
    <t>16-01-2024</t>
  </si>
  <si>
    <t>15-02-2024</t>
  </si>
  <si>
    <t>INV-1204</t>
  </si>
  <si>
    <t>20-03-2025</t>
  </si>
  <si>
    <t>INV-1205</t>
  </si>
  <si>
    <t>02-12-2024</t>
  </si>
  <si>
    <t>INV-1206</t>
  </si>
  <si>
    <t>07-03-2024</t>
  </si>
  <si>
    <t>06-05-2024</t>
  </si>
  <si>
    <t>INV-1207</t>
  </si>
  <si>
    <t>01-02-2024</t>
  </si>
  <si>
    <t>16-02-2024</t>
  </si>
  <si>
    <t>INV-1208</t>
  </si>
  <si>
    <t>10-02-2024</t>
  </si>
  <si>
    <t>INV-1209</t>
  </si>
  <si>
    <t>01-03-2024</t>
  </si>
  <si>
    <t>INV-1210</t>
  </si>
  <si>
    <t>02-10-2024</t>
  </si>
  <si>
    <t>01-11-2024</t>
  </si>
  <si>
    <t>INV-1211</t>
  </si>
  <si>
    <t>22-08-2024</t>
  </si>
  <si>
    <t>06-10-2024</t>
  </si>
  <si>
    <t>INV-1212</t>
  </si>
  <si>
    <t>19-01-2025</t>
  </si>
  <si>
    <t>INV-1213</t>
  </si>
  <si>
    <t>18-08-2025</t>
  </si>
  <si>
    <t>INV-1214</t>
  </si>
  <si>
    <t>06-03-2025</t>
  </si>
  <si>
    <t>05-05-2025</t>
  </si>
  <si>
    <t>INV-1215</t>
  </si>
  <si>
    <t>22-12-2025</t>
  </si>
  <si>
    <t>INV-1216</t>
  </si>
  <si>
    <t>03-06-2025</t>
  </si>
  <si>
    <t>03-07-2025</t>
  </si>
  <si>
    <t>INV-1217</t>
  </si>
  <si>
    <t>INV-1218</t>
  </si>
  <si>
    <t>03-08-2025</t>
  </si>
  <si>
    <t>17-09-2025</t>
  </si>
  <si>
    <t>INV-1219</t>
  </si>
  <si>
    <t>05-01-2025</t>
  </si>
  <si>
    <t>INV-1220</t>
  </si>
  <si>
    <t>INV-1221</t>
  </si>
  <si>
    <t>12-06-2024</t>
  </si>
  <si>
    <t>INV-1222</t>
  </si>
  <si>
    <t>08-02-2025</t>
  </si>
  <si>
    <t>INV-1223</t>
  </si>
  <si>
    <t>27-02-2025</t>
  </si>
  <si>
    <t>INV-1224</t>
  </si>
  <si>
    <t>02-01-2025</t>
  </si>
  <si>
    <t>INV-1225</t>
  </si>
  <si>
    <t>INV-1226</t>
  </si>
  <si>
    <t>26-09-2024</t>
  </si>
  <si>
    <t>26-10-2024</t>
  </si>
  <si>
    <t>INV-1227</t>
  </si>
  <si>
    <t>INV-1228</t>
  </si>
  <si>
    <t>06-09-2024</t>
  </si>
  <si>
    <t>INV-1229</t>
  </si>
  <si>
    <t>02-04-2025</t>
  </si>
  <si>
    <t>INV-1230</t>
  </si>
  <si>
    <t>INV-1231</t>
  </si>
  <si>
    <t>07-10-2025</t>
  </si>
  <si>
    <t>INV-1232</t>
  </si>
  <si>
    <t>30-12-2024</t>
  </si>
  <si>
    <t>30-03-2025</t>
  </si>
  <si>
    <t>INV-1233</t>
  </si>
  <si>
    <t>07-10-2024</t>
  </si>
  <si>
    <t>INV-1234</t>
  </si>
  <si>
    <t>12-05-2024</t>
  </si>
  <si>
    <t>INV-1235</t>
  </si>
  <si>
    <t>07-09-2025</t>
  </si>
  <si>
    <t>22-10-2025</t>
  </si>
  <si>
    <t>INV-1236</t>
  </si>
  <si>
    <t>11-07-2025</t>
  </si>
  <si>
    <t>INV-1237</t>
  </si>
  <si>
    <t>10-05-2024</t>
  </si>
  <si>
    <t>INV-1238</t>
  </si>
  <si>
    <t>03-09-2025</t>
  </si>
  <si>
    <t>INV-1239</t>
  </si>
  <si>
    <t>25-05-2024</t>
  </si>
  <si>
    <t>INV-1240</t>
  </si>
  <si>
    <t>16-11-2024</t>
  </si>
  <si>
    <t>14-02-2025</t>
  </si>
  <si>
    <t>INV-1241</t>
  </si>
  <si>
    <t>06-07-2025</t>
  </si>
  <si>
    <t>05-08-2025</t>
  </si>
  <si>
    <t>INV-1242</t>
  </si>
  <si>
    <t>23-08-2024</t>
  </si>
  <si>
    <t>22-10-2024</t>
  </si>
  <si>
    <t>INV-1243</t>
  </si>
  <si>
    <t>19-02-2025</t>
  </si>
  <si>
    <t>20-05-2025</t>
  </si>
  <si>
    <t>INV-1244</t>
  </si>
  <si>
    <t>15-11-2025</t>
  </si>
  <si>
    <t>INV-1245</t>
  </si>
  <si>
    <t>INV-1246</t>
  </si>
  <si>
    <t>26-06-2024</t>
  </si>
  <si>
    <t>26-07-2024</t>
  </si>
  <si>
    <t>INV-1247</t>
  </si>
  <si>
    <t>04-09-2025</t>
  </si>
  <si>
    <t>03-12-2025</t>
  </si>
  <si>
    <t>INV-1248</t>
  </si>
  <si>
    <t>INV-1249</t>
  </si>
  <si>
    <t>10-07-2024</t>
  </si>
  <si>
    <t>INV-1250</t>
  </si>
  <si>
    <t>02-06-2024</t>
  </si>
  <si>
    <t>31-08-2024</t>
  </si>
  <si>
    <t>INV-1251</t>
  </si>
  <si>
    <t>23-12-2024</t>
  </si>
  <si>
    <t>INV-1252</t>
  </si>
  <si>
    <t>28-06-2024</t>
  </si>
  <si>
    <t>28-07-2024</t>
  </si>
  <si>
    <t>INV-1253</t>
  </si>
  <si>
    <t>26-04-2024</t>
  </si>
  <si>
    <t>25-07-2024</t>
  </si>
  <si>
    <t>INV-1254</t>
  </si>
  <si>
    <t>14-02-2024</t>
  </si>
  <si>
    <t>29-02-2024</t>
  </si>
  <si>
    <t>INV-1255</t>
  </si>
  <si>
    <t>INV-1256</t>
  </si>
  <si>
    <t>04-03-2025</t>
  </si>
  <si>
    <t>INV-1257</t>
  </si>
  <si>
    <t>INV-1258</t>
  </si>
  <si>
    <t>INV-1259</t>
  </si>
  <si>
    <t>20-01-2024</t>
  </si>
  <si>
    <t>INV-1260</t>
  </si>
  <si>
    <t>06-02-2024</t>
  </si>
  <si>
    <t>INV-1261</t>
  </si>
  <si>
    <t>22-01-2024</t>
  </si>
  <si>
    <t>INV-1262</t>
  </si>
  <si>
    <t>INV-1263</t>
  </si>
  <si>
    <t>20-08-2024</t>
  </si>
  <si>
    <t>18-11-2024</t>
  </si>
  <si>
    <t>INV-1264</t>
  </si>
  <si>
    <t>14-10-2024</t>
  </si>
  <si>
    <t>28-11-2024</t>
  </si>
  <si>
    <t>INV-1265</t>
  </si>
  <si>
    <t>12-06-2025</t>
  </si>
  <si>
    <t>INV-1266</t>
  </si>
  <si>
    <t>16-08-2024</t>
  </si>
  <si>
    <t>INV-1267</t>
  </si>
  <si>
    <t>27-04-2024</t>
  </si>
  <si>
    <t>INV-1268</t>
  </si>
  <si>
    <t>INV-1269</t>
  </si>
  <si>
    <t>INV-1270</t>
  </si>
  <si>
    <t>INV-1271</t>
  </si>
  <si>
    <t>13-06-2025</t>
  </si>
  <si>
    <t>12-08-2025</t>
  </si>
  <si>
    <t>INV-1272</t>
  </si>
  <si>
    <t>14-04-2025</t>
  </si>
  <si>
    <t>INV-1273</t>
  </si>
  <si>
    <t>INV-1274</t>
  </si>
  <si>
    <t>25-02-2024</t>
  </si>
  <si>
    <t>INV-1275</t>
  </si>
  <si>
    <t>31-05-2025</t>
  </si>
  <si>
    <t>INV-1276</t>
  </si>
  <si>
    <t>03-05-2024</t>
  </si>
  <si>
    <t>INV-1277</t>
  </si>
  <si>
    <t>INV-1278</t>
  </si>
  <si>
    <t>04-01-2024</t>
  </si>
  <si>
    <t>03-02-2024</t>
  </si>
  <si>
    <t>INV-1279</t>
  </si>
  <si>
    <t>28-03-2025</t>
  </si>
  <si>
    <t>INV-1280</t>
  </si>
  <si>
    <t>16-06-2025</t>
  </si>
  <si>
    <t>INV-1281</t>
  </si>
  <si>
    <t>28-02-2025</t>
  </si>
  <si>
    <t>INV-1282</t>
  </si>
  <si>
    <t>INV-1283</t>
  </si>
  <si>
    <t>21-09-2024</t>
  </si>
  <si>
    <t>INV-1284</t>
  </si>
  <si>
    <t>13-07-2024</t>
  </si>
  <si>
    <t>INV-1285</t>
  </si>
  <si>
    <t>04-09-2024</t>
  </si>
  <si>
    <t>INV-1286</t>
  </si>
  <si>
    <t>INV-1287</t>
  </si>
  <si>
    <t>INV-1288</t>
  </si>
  <si>
    <t>18-02-2025</t>
  </si>
  <si>
    <t>INV-1289</t>
  </si>
  <si>
    <t>17-07-2024</t>
  </si>
  <si>
    <t>INV-1290</t>
  </si>
  <si>
    <t>20-02-2024</t>
  </si>
  <si>
    <t>INV-1291</t>
  </si>
  <si>
    <t>18-05-2024</t>
  </si>
  <si>
    <t>INV-1292</t>
  </si>
  <si>
    <t>INV-1293</t>
  </si>
  <si>
    <t>INV-1294</t>
  </si>
  <si>
    <t>19-10-2024</t>
  </si>
  <si>
    <t>INV-1295</t>
  </si>
  <si>
    <t>30-01-2025</t>
  </si>
  <si>
    <t>INV-1296</t>
  </si>
  <si>
    <t>14-11-2025</t>
  </si>
  <si>
    <t>INV-1297</t>
  </si>
  <si>
    <t>03-12-2024</t>
  </si>
  <si>
    <t>INV-1298</t>
  </si>
  <si>
    <t>07-06-2024</t>
  </si>
  <si>
    <t>06-08-2024</t>
  </si>
  <si>
    <t>INV-1299</t>
  </si>
  <si>
    <t>INV-1300</t>
  </si>
  <si>
    <t>INV-1301</t>
  </si>
  <si>
    <t>27-03-2024</t>
  </si>
  <si>
    <t>INV-1302</t>
  </si>
  <si>
    <t>INV-1303</t>
  </si>
  <si>
    <t>18-05-2025</t>
  </si>
  <si>
    <t>17-07-2025</t>
  </si>
  <si>
    <t>INV-1304</t>
  </si>
  <si>
    <t>12-05-2025</t>
  </si>
  <si>
    <t>INV-1305</t>
  </si>
  <si>
    <t>INV-1306</t>
  </si>
  <si>
    <t>21-03-2025</t>
  </si>
  <si>
    <t>20-04-2025</t>
  </si>
  <si>
    <t>INV-1307</t>
  </si>
  <si>
    <t>15-05-2024</t>
  </si>
  <si>
    <t>INV-1308</t>
  </si>
  <si>
    <t>10-04-2025</t>
  </si>
  <si>
    <t>INV-1309</t>
  </si>
  <si>
    <t>16-10-2025</t>
  </si>
  <si>
    <t>INV-1310</t>
  </si>
  <si>
    <t>INV-1311</t>
  </si>
  <si>
    <t>INV-1312</t>
  </si>
  <si>
    <t>INV-1313</t>
  </si>
  <si>
    <t>22-06-2025</t>
  </si>
  <si>
    <t>06-08-2025</t>
  </si>
  <si>
    <t>INV-1314</t>
  </si>
  <si>
    <t>INV-1315</t>
  </si>
  <si>
    <t>30-04-2025</t>
  </si>
  <si>
    <t>INV-1316</t>
  </si>
  <si>
    <t>17-06-2024</t>
  </si>
  <si>
    <t>INV-1317</t>
  </si>
  <si>
    <t>INV-1318</t>
  </si>
  <si>
    <t>INV-1319</t>
  </si>
  <si>
    <t>INV-1320</t>
  </si>
  <si>
    <t>19-03-2025</t>
  </si>
  <si>
    <t>INV-1321</t>
  </si>
  <si>
    <t>08-05-2025</t>
  </si>
  <si>
    <t>INV-1322</t>
  </si>
  <si>
    <t>INV-1323</t>
  </si>
  <si>
    <t>INV-1324</t>
  </si>
  <si>
    <t>07-01-2025</t>
  </si>
  <si>
    <t>22-01-2025</t>
  </si>
  <si>
    <t>INV-1325</t>
  </si>
  <si>
    <t>INV-1326</t>
  </si>
  <si>
    <t>19-08-2024</t>
  </si>
  <si>
    <t>18-10-2024</t>
  </si>
  <si>
    <t>INV-1327</t>
  </si>
  <si>
    <t>24-08-2024</t>
  </si>
  <si>
    <t>INV-1328</t>
  </si>
  <si>
    <t>INV-1329</t>
  </si>
  <si>
    <t>INV-1330</t>
  </si>
  <si>
    <t>09-09-2025</t>
  </si>
  <si>
    <t>INV-1331</t>
  </si>
  <si>
    <t>01-07-2025</t>
  </si>
  <si>
    <t>INV-1332</t>
  </si>
  <si>
    <t>15-04-2025</t>
  </si>
  <si>
    <t>INV-1333</t>
  </si>
  <si>
    <t>20-08-2025</t>
  </si>
  <si>
    <t>19-09-2025</t>
  </si>
  <si>
    <t>INV-1334</t>
  </si>
  <si>
    <t>INV-1335</t>
  </si>
  <si>
    <t>INV-1336</t>
  </si>
  <si>
    <t>INV-1337</t>
  </si>
  <si>
    <t>INV-1338</t>
  </si>
  <si>
    <t>13-09-2025</t>
  </si>
  <si>
    <t>INV-1339</t>
  </si>
  <si>
    <t>02-04-2024</t>
  </si>
  <si>
    <t>INV-1340</t>
  </si>
  <si>
    <t>29-04-2025</t>
  </si>
  <si>
    <t>INV-1341</t>
  </si>
  <si>
    <t>05-06-2024</t>
  </si>
  <si>
    <t>INV-1342</t>
  </si>
  <si>
    <t>19-11-2024</t>
  </si>
  <si>
    <t>INV-1343</t>
  </si>
  <si>
    <t>04-11-2024</t>
  </si>
  <si>
    <t>04-12-2024</t>
  </si>
  <si>
    <t>INV-1344</t>
  </si>
  <si>
    <t>INV-1345</t>
  </si>
  <si>
    <t>30-06-2024</t>
  </si>
  <si>
    <t>29-08-2024</t>
  </si>
  <si>
    <t>INV-1346</t>
  </si>
  <si>
    <t>INV-1347</t>
  </si>
  <si>
    <t>12-09-2025</t>
  </si>
  <si>
    <t>INV-1348</t>
  </si>
  <si>
    <t>23-06-2025</t>
  </si>
  <si>
    <t>INV-1349</t>
  </si>
  <si>
    <t>INV-1350</t>
  </si>
  <si>
    <t>02-06-2025</t>
  </si>
  <si>
    <t>INV-1351</t>
  </si>
  <si>
    <t>16-05-2025</t>
  </si>
  <si>
    <t>INV-1352</t>
  </si>
  <si>
    <t>15-03-2025</t>
  </si>
  <si>
    <t>INV-1353</t>
  </si>
  <si>
    <t>10-04-2024</t>
  </si>
  <si>
    <t>INV-1354</t>
  </si>
  <si>
    <t>01-12-2024</t>
  </si>
  <si>
    <t>31-12-2024</t>
  </si>
  <si>
    <t>INV-1355</t>
  </si>
  <si>
    <t>INV-1356</t>
  </si>
  <si>
    <t>09-01-2024</t>
  </si>
  <si>
    <t>23-02-2024</t>
  </si>
  <si>
    <t>INV-1357</t>
  </si>
  <si>
    <t>INV-1358</t>
  </si>
  <si>
    <t>04-05-2025</t>
  </si>
  <si>
    <t>INV-1359</t>
  </si>
  <si>
    <t>28-04-2025</t>
  </si>
  <si>
    <t>INV-1360</t>
  </si>
  <si>
    <t>INV-1361</t>
  </si>
  <si>
    <t>24-11-2024</t>
  </si>
  <si>
    <t>INV-1362</t>
  </si>
  <si>
    <t>28-08-2024</t>
  </si>
  <si>
    <t>INV-1363</t>
  </si>
  <si>
    <t>INV-1364</t>
  </si>
  <si>
    <t>01-01-2025</t>
  </si>
  <si>
    <t>INV-1365</t>
  </si>
  <si>
    <t>02-01-2024</t>
  </si>
  <si>
    <t>17-01-2024</t>
  </si>
  <si>
    <t>INV-1366</t>
  </si>
  <si>
    <t>INV-1367</t>
  </si>
  <si>
    <t>11-09-2025</t>
  </si>
  <si>
    <t>26-10-2025</t>
  </si>
  <si>
    <t>INV-1368</t>
  </si>
  <si>
    <t>20-06-2024</t>
  </si>
  <si>
    <t>INV-1369</t>
  </si>
  <si>
    <t>04-10-2024</t>
  </si>
  <si>
    <t>INV-1370</t>
  </si>
  <si>
    <t>INV-1371</t>
  </si>
  <si>
    <t>INV-1372</t>
  </si>
  <si>
    <t>INV-1373</t>
  </si>
  <si>
    <t>13-10-2025</t>
  </si>
  <si>
    <t>INV-1374</t>
  </si>
  <si>
    <t>INV-1375</t>
  </si>
  <si>
    <t>INV-1376</t>
  </si>
  <si>
    <t>INV-1377</t>
  </si>
  <si>
    <t>INV-1378</t>
  </si>
  <si>
    <t>INV-1379</t>
  </si>
  <si>
    <t>16-05-2024</t>
  </si>
  <si>
    <t>15-07-2024</t>
  </si>
  <si>
    <t>INV-1380</t>
  </si>
  <si>
    <t>INV-1381</t>
  </si>
  <si>
    <t>13-05-2024</t>
  </si>
  <si>
    <t>INV-1382</t>
  </si>
  <si>
    <t>25-04-2025</t>
  </si>
  <si>
    <t>INV-1383</t>
  </si>
  <si>
    <t>INV-1384</t>
  </si>
  <si>
    <t>INV-1385</t>
  </si>
  <si>
    <t>INV-1386</t>
  </si>
  <si>
    <t>INV-1387</t>
  </si>
  <si>
    <t>14-07-2024</t>
  </si>
  <si>
    <t>INV-1388</t>
  </si>
  <si>
    <t>13-01-2024</t>
  </si>
  <si>
    <t>27-02-2024</t>
  </si>
  <si>
    <t>INV-1389</t>
  </si>
  <si>
    <t>INV-1390</t>
  </si>
  <si>
    <t>INV-1391</t>
  </si>
  <si>
    <t>INV-1392</t>
  </si>
  <si>
    <t>22-03-2025</t>
  </si>
  <si>
    <t>INV-1393</t>
  </si>
  <si>
    <t>26-08-2024</t>
  </si>
  <si>
    <t>10-09-2024</t>
  </si>
  <si>
    <t>INV-1394</t>
  </si>
  <si>
    <t>INV-1395</t>
  </si>
  <si>
    <t>INV-1396</t>
  </si>
  <si>
    <t>INV-1397</t>
  </si>
  <si>
    <t>23-07-2025</t>
  </si>
  <si>
    <t>INV-1398</t>
  </si>
  <si>
    <t>26-04-2025</t>
  </si>
  <si>
    <t>INV-1399</t>
  </si>
  <si>
    <t>INV-1400</t>
  </si>
  <si>
    <t>18-04-2024</t>
  </si>
  <si>
    <t>INV-1401</t>
  </si>
  <si>
    <t>16-01-2025</t>
  </si>
  <si>
    <t>16-04-2025</t>
  </si>
  <si>
    <t>INV-1402</t>
  </si>
  <si>
    <t>14-07-2025</t>
  </si>
  <si>
    <t>28-08-2025</t>
  </si>
  <si>
    <t>INV-1403</t>
  </si>
  <si>
    <t>INV-1404</t>
  </si>
  <si>
    <t>03-07-2024</t>
  </si>
  <si>
    <t>INV-1405</t>
  </si>
  <si>
    <t>15-08-2024</t>
  </si>
  <si>
    <t>INV-1406</t>
  </si>
  <si>
    <t>INV-1407</t>
  </si>
  <si>
    <t>INV-1408</t>
  </si>
  <si>
    <t>INV-1409</t>
  </si>
  <si>
    <t>INV-1410</t>
  </si>
  <si>
    <t>11-02-2024</t>
  </si>
  <si>
    <t>11-04-2024</t>
  </si>
  <si>
    <t>INV-1411</t>
  </si>
  <si>
    <t>INV-1412</t>
  </si>
  <si>
    <t>INV-1413</t>
  </si>
  <si>
    <t>INV-1414</t>
  </si>
  <si>
    <t>22-05-2024</t>
  </si>
  <si>
    <t>INV-1415</t>
  </si>
  <si>
    <t>INV-1416</t>
  </si>
  <si>
    <t>INV-1417</t>
  </si>
  <si>
    <t>INV-1418</t>
  </si>
  <si>
    <t>INV-1419</t>
  </si>
  <si>
    <t>18-04-2025</t>
  </si>
  <si>
    <t>INV-1420</t>
  </si>
  <si>
    <t>17-02-2024</t>
  </si>
  <si>
    <t>INV-1421</t>
  </si>
  <si>
    <t>13-08-2025</t>
  </si>
  <si>
    <t>INV-1422</t>
  </si>
  <si>
    <t>INV-1423</t>
  </si>
  <si>
    <t>24-04-2024</t>
  </si>
  <si>
    <t>INV-1424</t>
  </si>
  <si>
    <t>30-06-2025</t>
  </si>
  <si>
    <t>INV-1425</t>
  </si>
  <si>
    <t>30-08-2025</t>
  </si>
  <si>
    <t>29-10-2025</t>
  </si>
  <si>
    <t>INV-1426</t>
  </si>
  <si>
    <t>INV-1427</t>
  </si>
  <si>
    <t>INV-1428</t>
  </si>
  <si>
    <t>INV-1429</t>
  </si>
  <si>
    <t>INV-1430</t>
  </si>
  <si>
    <t>12-04-2025</t>
  </si>
  <si>
    <t>INV-1431</t>
  </si>
  <si>
    <t>INV-1432</t>
  </si>
  <si>
    <t>05-09-2024</t>
  </si>
  <si>
    <t>INV-1433</t>
  </si>
  <si>
    <t>21-01-2025</t>
  </si>
  <si>
    <t>INV-1434</t>
  </si>
  <si>
    <t>11-12-2024</t>
  </si>
  <si>
    <t>10-01-2025</t>
  </si>
  <si>
    <t>INV-1435</t>
  </si>
  <si>
    <t>27-07-2024</t>
  </si>
  <si>
    <t>INV-1436</t>
  </si>
  <si>
    <t>05-02-2025</t>
  </si>
  <si>
    <t>INV-1437</t>
  </si>
  <si>
    <t>02-02-2025</t>
  </si>
  <si>
    <t>INV-1438</t>
  </si>
  <si>
    <t>INV-1439</t>
  </si>
  <si>
    <t>24-12-2024</t>
  </si>
  <si>
    <t>INV-1440</t>
  </si>
  <si>
    <t>INV-1441</t>
  </si>
  <si>
    <t>24-08-2025</t>
  </si>
  <si>
    <t>INV-1442</t>
  </si>
  <si>
    <t>INV-1443</t>
  </si>
  <si>
    <t>22-07-2025</t>
  </si>
  <si>
    <t>INV-1444</t>
  </si>
  <si>
    <t>INV-1445</t>
  </si>
  <si>
    <t>INV-1446</t>
  </si>
  <si>
    <t>INV-1447</t>
  </si>
  <si>
    <t>28-02-2024</t>
  </si>
  <si>
    <t>13-04-2024</t>
  </si>
  <si>
    <t>INV-1448</t>
  </si>
  <si>
    <t>19-01-2024</t>
  </si>
  <si>
    <t>INV-1449</t>
  </si>
  <si>
    <t>INV-1450</t>
  </si>
  <si>
    <t>12-04-2024</t>
  </si>
  <si>
    <t>INV-1451</t>
  </si>
  <si>
    <t>INV-1452</t>
  </si>
  <si>
    <t>02-07-2024</t>
  </si>
  <si>
    <t>INV-1453</t>
  </si>
  <si>
    <t>INV-1454</t>
  </si>
  <si>
    <t>INV-1455</t>
  </si>
  <si>
    <t>08-11-2025</t>
  </si>
  <si>
    <t>INV-1456</t>
  </si>
  <si>
    <t>09-10-2025</t>
  </si>
  <si>
    <t>INV-1457</t>
  </si>
  <si>
    <t>INV-1458</t>
  </si>
  <si>
    <t>INV-1459</t>
  </si>
  <si>
    <t>INV-1460</t>
  </si>
  <si>
    <t>17-06-2025</t>
  </si>
  <si>
    <t>16-08-2025</t>
  </si>
  <si>
    <t>INV-1461</t>
  </si>
  <si>
    <t>27-10-2024</t>
  </si>
  <si>
    <t>INV-1462</t>
  </si>
  <si>
    <t>10-01-2024</t>
  </si>
  <si>
    <t>24-02-2024</t>
  </si>
  <si>
    <t>INV-1463</t>
  </si>
  <si>
    <t>25-04-2024</t>
  </si>
  <si>
    <t>INV-1464</t>
  </si>
  <si>
    <t>19-08-2025</t>
  </si>
  <si>
    <t>INV-1465</t>
  </si>
  <si>
    <t>29-07-2024</t>
  </si>
  <si>
    <t>INV-1466</t>
  </si>
  <si>
    <t>11-10-2025</t>
  </si>
  <si>
    <t>INV-1467</t>
  </si>
  <si>
    <t>INV-1468</t>
  </si>
  <si>
    <t>18-01-2024</t>
  </si>
  <si>
    <t>INV-1469</t>
  </si>
  <si>
    <t>20-02-2025</t>
  </si>
  <si>
    <t>INV-1470</t>
  </si>
  <si>
    <t>INV-1471</t>
  </si>
  <si>
    <t>05-04-2025</t>
  </si>
  <si>
    <t>INV-1472</t>
  </si>
  <si>
    <t>02-05-2024</t>
  </si>
  <si>
    <t>INV-1473</t>
  </si>
  <si>
    <t>19-09-2024</t>
  </si>
  <si>
    <t>INV-1474</t>
  </si>
  <si>
    <t>INV-1475</t>
  </si>
  <si>
    <t>INV-1476</t>
  </si>
  <si>
    <t>INV-1477</t>
  </si>
  <si>
    <t>14-03-2024</t>
  </si>
  <si>
    <t>INV-1478</t>
  </si>
  <si>
    <t>INV-1479</t>
  </si>
  <si>
    <t>INV-1480</t>
  </si>
  <si>
    <t>02-09-2025</t>
  </si>
  <si>
    <t>INV-1481</t>
  </si>
  <si>
    <t>15-04-2024</t>
  </si>
  <si>
    <t>14-06-2024</t>
  </si>
  <si>
    <t>INV-1482</t>
  </si>
  <si>
    <t>27-06-2024</t>
  </si>
  <si>
    <t>INV-1483</t>
  </si>
  <si>
    <t>INV-1484</t>
  </si>
  <si>
    <t>24-09-2024</t>
  </si>
  <si>
    <t>INV-1485</t>
  </si>
  <si>
    <t>INV-1486</t>
  </si>
  <si>
    <t>24-01-2025</t>
  </si>
  <si>
    <t>INV-1487</t>
  </si>
  <si>
    <t>INV-1488</t>
  </si>
  <si>
    <t>26-05-2025</t>
  </si>
  <si>
    <t>INV-1489</t>
  </si>
  <si>
    <t>INV-1490</t>
  </si>
  <si>
    <t>05-08-2024</t>
  </si>
  <si>
    <t>INV-1491</t>
  </si>
  <si>
    <t>INV-1492</t>
  </si>
  <si>
    <t>INV-1493</t>
  </si>
  <si>
    <t>INV-1494</t>
  </si>
  <si>
    <t>29-10-2024</t>
  </si>
  <si>
    <t>INV-1495</t>
  </si>
  <si>
    <t>02-07-2025</t>
  </si>
  <si>
    <t>30-09-2025</t>
  </si>
  <si>
    <t>INV-1496</t>
  </si>
  <si>
    <t>INV-1497</t>
  </si>
  <si>
    <t>17-02-2025</t>
  </si>
  <si>
    <t>INV-1498</t>
  </si>
  <si>
    <t>15-11-2024</t>
  </si>
  <si>
    <t>INV-1499</t>
  </si>
  <si>
    <t>INV-1500</t>
  </si>
  <si>
    <t>05-04-2024</t>
  </si>
  <si>
    <t>Number of Days Due</t>
  </si>
  <si>
    <t>Age bug</t>
  </si>
  <si>
    <t>Step 5: Create Pivot Table</t>
  </si>
  <si>
    <r>
      <t xml:space="preserve">1. Select all data → </t>
    </r>
    <r>
      <rPr>
        <b/>
        <sz val="11"/>
        <color theme="1"/>
        <rFont val="Aptos Narrow"/>
        <family val="2"/>
        <scheme val="minor"/>
      </rPr>
      <t>Insert → Pivot Table → New Worksheet</t>
    </r>
  </si>
  <si>
    <t>2. Pivot Table 1: Outstanding by Aging Bucket</t>
  </si>
  <si>
    <r>
      <t xml:space="preserve">Rows → </t>
    </r>
    <r>
      <rPr>
        <sz val="10"/>
        <color theme="1"/>
        <rFont val="Arial Unicode MS"/>
      </rPr>
      <t>Aging Bucket</t>
    </r>
  </si>
  <si>
    <r>
      <t xml:space="preserve">Values → </t>
    </r>
    <r>
      <rPr>
        <sz val="10"/>
        <color theme="1"/>
        <rFont val="Arial Unicode MS"/>
      </rPr>
      <t>Amount (Sum)</t>
    </r>
  </si>
  <si>
    <t>Filter → Exclude Paid if you want only pending invoices</t>
  </si>
  <si>
    <t>3. Pivot Table 2: Top Customers</t>
  </si>
  <si>
    <r>
      <t xml:space="preserve">Rows → </t>
    </r>
    <r>
      <rPr>
        <sz val="10"/>
        <color theme="1"/>
        <rFont val="Arial Unicode MS"/>
      </rPr>
      <t>Customer</t>
    </r>
  </si>
  <si>
    <t>Sort descending</t>
  </si>
  <si>
    <t>4. Pivot Table 3: Region-wise Outstanding</t>
  </si>
  <si>
    <r>
      <t xml:space="preserve">Rows → </t>
    </r>
    <r>
      <rPr>
        <sz val="10"/>
        <color theme="1"/>
        <rFont val="Arial Unicode MS"/>
      </rPr>
      <t>Region</t>
    </r>
  </si>
  <si>
    <t>Step 6: Add Charts</t>
  </si>
  <si>
    <t>Column Chart → Aging Bucket</t>
  </si>
  <si>
    <t>Bar Chart → Top Customers</t>
  </si>
  <si>
    <t>Pie Chart → Region</t>
  </si>
  <si>
    <t>Step 7: Add Slicers (Optional)</t>
  </si>
  <si>
    <r>
      <t xml:space="preserve">Click Pivot Table → </t>
    </r>
    <r>
      <rPr>
        <b/>
        <sz val="11"/>
        <color theme="1"/>
        <rFont val="Aptos Narrow"/>
        <family val="2"/>
        <scheme val="minor"/>
      </rPr>
      <t>Insert Slicer</t>
    </r>
  </si>
  <si>
    <r>
      <t xml:space="preserve">Add slicers for </t>
    </r>
    <r>
      <rPr>
        <sz val="10"/>
        <color theme="1"/>
        <rFont val="Arial Unicode MS"/>
      </rPr>
      <t>Region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Status</t>
    </r>
  </si>
  <si>
    <t>Connect slicers → Filter all Pivot Tables dynamically</t>
  </si>
  <si>
    <t>Step 8: KPIs (Optional)</t>
  </si>
  <si>
    <t>KPI</t>
  </si>
  <si>
    <t>Formula</t>
  </si>
  <si>
    <t>Total Outstanding</t>
  </si>
  <si>
    <t>Overdue Amount</t>
  </si>
  <si>
    <t>Overdue %</t>
  </si>
  <si>
    <t>Average Collection Days</t>
  </si>
  <si>
    <t>✅ Outcome</t>
  </si>
  <si>
    <r>
      <t xml:space="preserve">You will get a </t>
    </r>
    <r>
      <rPr>
        <b/>
        <sz val="11"/>
        <color theme="1"/>
        <rFont val="Aptos Narrow"/>
        <family val="2"/>
        <scheme val="minor"/>
      </rPr>
      <t>fully functional AR Aging MIS Dashboard</t>
    </r>
    <r>
      <rPr>
        <sz val="11"/>
        <color theme="1"/>
        <rFont val="Aptos Narrow"/>
        <family val="2"/>
        <scheme val="minor"/>
      </rPr>
      <t>:</t>
    </r>
  </si>
  <si>
    <r>
      <t xml:space="preserve">Shows </t>
    </r>
    <r>
      <rPr>
        <b/>
        <sz val="11"/>
        <color theme="1"/>
        <rFont val="Aptos Narrow"/>
        <family val="2"/>
        <scheme val="minor"/>
      </rPr>
      <t>Total Outstanding</t>
    </r>
  </si>
  <si>
    <r>
      <t xml:space="preserve">Shows </t>
    </r>
    <r>
      <rPr>
        <b/>
        <sz val="11"/>
        <color theme="1"/>
        <rFont val="Aptos Narrow"/>
        <family val="2"/>
        <scheme val="minor"/>
      </rPr>
      <t>overdue buckets</t>
    </r>
    <r>
      <rPr>
        <sz val="11"/>
        <color theme="1"/>
        <rFont val="Aptos Narrow"/>
        <family val="2"/>
        <scheme val="minor"/>
      </rPr>
      <t xml:space="preserve"> (0-30, 31-60, 61-90, 90+)</t>
    </r>
  </si>
  <si>
    <r>
      <t xml:space="preserve">Shows </t>
    </r>
    <r>
      <rPr>
        <b/>
        <sz val="11"/>
        <color theme="1"/>
        <rFont val="Aptos Narrow"/>
        <family val="2"/>
        <scheme val="minor"/>
      </rPr>
      <t>Top Customers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Region-wise dues</t>
    </r>
  </si>
  <si>
    <t>Paid invoices are excluded automatically</t>
  </si>
  <si>
    <r>
      <t xml:space="preserve">If you want, I can </t>
    </r>
    <r>
      <rPr>
        <b/>
        <sz val="11"/>
        <color theme="1"/>
        <rFont val="Aptos Narrow"/>
        <family val="2"/>
        <scheme val="minor"/>
      </rPr>
      <t>create the full Excel template</t>
    </r>
    <r>
      <rPr>
        <sz val="11"/>
        <color theme="1"/>
        <rFont val="Aptos Narrow"/>
        <family val="2"/>
        <scheme val="minor"/>
      </rPr>
      <t xml:space="preserve"> for your </t>
    </r>
    <r>
      <rPr>
        <b/>
        <sz val="11"/>
        <color theme="1"/>
        <rFont val="Aptos Narrow"/>
        <family val="2"/>
        <scheme val="minor"/>
      </rPr>
      <t>500-invoice sample</t>
    </r>
    <r>
      <rPr>
        <sz val="11"/>
        <color theme="1"/>
        <rFont val="Aptos Narrow"/>
        <family val="2"/>
        <scheme val="minor"/>
      </rPr>
      <t xml:space="preserve"> with all formulas, Pivot Tables, and Charts ready. You just need to </t>
    </r>
    <r>
      <rPr>
        <b/>
        <sz val="11"/>
        <color theme="1"/>
        <rFont val="Aptos Narrow"/>
        <family val="2"/>
        <scheme val="minor"/>
      </rPr>
      <t>paste your data</t>
    </r>
    <r>
      <rPr>
        <sz val="11"/>
        <color theme="1"/>
        <rFont val="Aptos Narrow"/>
        <family val="2"/>
        <scheme val="minor"/>
      </rPr>
      <t>, and the dashboard will work.</t>
    </r>
  </si>
  <si>
    <t>Do you want me to do that?</t>
  </si>
  <si>
    <t>180+</t>
  </si>
  <si>
    <t>paid</t>
  </si>
  <si>
    <t>not due</t>
  </si>
  <si>
    <t>120-150</t>
  </si>
  <si>
    <t>0-30</t>
  </si>
  <si>
    <t>90-120</t>
  </si>
  <si>
    <t>30-60</t>
  </si>
  <si>
    <t>60-90</t>
  </si>
  <si>
    <t>150-180</t>
  </si>
  <si>
    <t>Total</t>
  </si>
  <si>
    <t>Age Bugs</t>
  </si>
  <si>
    <t xml:space="preserve">Total </t>
  </si>
  <si>
    <t>costmer name</t>
  </si>
  <si>
    <t>Costmer name</t>
  </si>
  <si>
    <t>Total after paid</t>
  </si>
  <si>
    <t>Total Due</t>
  </si>
  <si>
    <t>Total due</t>
  </si>
  <si>
    <t>Recivable Amount</t>
  </si>
  <si>
    <t>Amount Received</t>
  </si>
  <si>
    <t>KPIs</t>
  </si>
  <si>
    <t>Values</t>
  </si>
  <si>
    <t xml:space="preserve">Total Recievable </t>
  </si>
  <si>
    <t>Total Received</t>
  </si>
  <si>
    <t>Receivable in %</t>
  </si>
  <si>
    <t xml:space="preserve">Avarage Collection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</si>
</sst>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10"/>
      <color theme="1"/>
      <name val="Arial Unicode MS"/>
    </font>
    <font>
      <b/>
      <sz val="13.5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6" fillId="2" borderId="1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2" xfId="0" applyFill="1" applyBorder="1"/>
    <xf numFmtId="43" fontId="0" fillId="0" borderId="3" xfId="1" applyFont="1" applyBorder="1"/>
    <xf numFmtId="43" fontId="0" fillId="0" borderId="2" xfId="1" applyFont="1" applyBorder="1"/>
    <xf numFmtId="43" fontId="0" fillId="3" borderId="2" xfId="1" applyFont="1" applyFill="1" applyBorder="1"/>
    <xf numFmtId="0" fontId="1" fillId="0" borderId="0" xfId="0" applyFont="1" applyAlignment="1">
      <alignment horizontal="center" vertical="top"/>
    </xf>
    <xf numFmtId="43" fontId="0" fillId="0" borderId="0" xfId="1" applyFont="1" applyFill="1" applyBorder="1"/>
    <xf numFmtId="43" fontId="0" fillId="0" borderId="0" xfId="0" applyNumberFormat="1"/>
    <xf numFmtId="0" fontId="1" fillId="2" borderId="8" xfId="0" applyFont="1" applyFill="1" applyBorder="1" applyAlignment="1">
      <alignment horizontal="center" vertical="top"/>
    </xf>
    <xf numFmtId="43" fontId="0" fillId="0" borderId="0" xfId="1" applyFont="1"/>
    <xf numFmtId="0" fontId="0" fillId="2" borderId="2" xfId="0" applyFill="1" applyBorder="1"/>
    <xf numFmtId="43" fontId="0" fillId="2" borderId="2" xfId="1" applyFont="1" applyFill="1" applyBorder="1"/>
    <xf numFmtId="0" fontId="0" fillId="2" borderId="0" xfId="0" applyFill="1"/>
    <xf numFmtId="43" fontId="0" fillId="2" borderId="0" xfId="1" applyFont="1" applyFill="1"/>
    <xf numFmtId="43" fontId="0" fillId="3" borderId="4" xfId="1" applyFont="1" applyFill="1" applyBorder="1"/>
    <xf numFmtId="0" fontId="0" fillId="3" borderId="4" xfId="0" applyFill="1" applyBorder="1"/>
    <xf numFmtId="0" fontId="1" fillId="2" borderId="3" xfId="0" applyFont="1" applyFill="1" applyBorder="1" applyAlignment="1">
      <alignment horizontal="center" vertical="top"/>
    </xf>
    <xf numFmtId="43" fontId="0" fillId="0" borderId="4" xfId="1" applyFont="1" applyBorder="1"/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43" fontId="0" fillId="0" borderId="2" xfId="0" applyNumberFormat="1" applyBorder="1"/>
    <xf numFmtId="43" fontId="0" fillId="0" borderId="4" xfId="0" applyNumberFormat="1" applyBorder="1"/>
    <xf numFmtId="0" fontId="0" fillId="0" borderId="3" xfId="0" applyBorder="1" applyAlignment="1">
      <alignment horizontal="center" vertical="top"/>
    </xf>
    <xf numFmtId="43" fontId="0" fillId="0" borderId="3" xfId="0" applyNumberFormat="1" applyBorder="1"/>
    <xf numFmtId="43" fontId="0" fillId="0" borderId="6" xfId="0" applyNumberFormat="1" applyBorder="1"/>
    <xf numFmtId="9" fontId="0" fillId="0" borderId="2" xfId="2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'Final report'!$B$1</c:f>
              <c:strCache>
                <c:ptCount val="1"/>
                <c:pt idx="0">
                  <c:v>Total Due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465-434F-891F-E4749154C61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465-434F-891F-E4749154C61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465-434F-891F-E4749154C61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465-434F-891F-E4749154C61A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'Final report'!$A$2:$A$5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West</c:v>
                </c:pt>
                <c:pt idx="3">
                  <c:v>North</c:v>
                </c:pt>
              </c:strCache>
            </c:strRef>
          </c:cat>
          <c:val>
            <c:numRef>
              <c:f>'Final report'!$B$2:$B$5</c:f>
              <c:numCache>
                <c:formatCode>_(* #,##0.00_);_(* \(#,##0.00\);_(* "-"??_);_(@_)</c:formatCode>
                <c:ptCount val="4"/>
                <c:pt idx="0">
                  <c:v>22508218</c:v>
                </c:pt>
                <c:pt idx="1">
                  <c:v>24373722</c:v>
                </c:pt>
                <c:pt idx="2">
                  <c:v>20995896</c:v>
                </c:pt>
                <c:pt idx="3">
                  <c:v>25403382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63-4B3B-BE68-1128C900D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927559055118109"/>
          <c:y val="0.19486111111111112"/>
          <c:w val="0.76627996500437445"/>
          <c:h val="0.721258019830854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'Final report'!$F$1</c:f>
              <c:strCache>
                <c:ptCount val="1"/>
                <c:pt idx="0">
                  <c:v>Total due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report'!$E$2:$E$9</c:f>
              <c:strCache>
                <c:ptCount val="8"/>
                <c:pt idx="0">
                  <c:v>180+</c:v>
                </c:pt>
                <c:pt idx="1">
                  <c:v>not due</c:v>
                </c:pt>
                <c:pt idx="2">
                  <c:v>120-150</c:v>
                </c:pt>
                <c:pt idx="3">
                  <c:v>0-30</c:v>
                </c:pt>
                <c:pt idx="4">
                  <c:v>90-120</c:v>
                </c:pt>
                <c:pt idx="5">
                  <c:v>30-60</c:v>
                </c:pt>
                <c:pt idx="6">
                  <c:v>60-90</c:v>
                </c:pt>
                <c:pt idx="7">
                  <c:v>150-180</c:v>
                </c:pt>
              </c:strCache>
            </c:strRef>
          </c:cat>
          <c:val>
            <c:numRef>
              <c:f>'Final report'!$F$2:$F$9</c:f>
              <c:numCache>
                <c:formatCode>_(* #,##0.00_);_(* \(#,##0.00\);_(* "-"??_);_(@_)</c:formatCode>
                <c:ptCount val="8"/>
                <c:pt idx="0">
                  <c:v>64430811</c:v>
                </c:pt>
                <c:pt idx="1">
                  <c:v>4933068</c:v>
                </c:pt>
                <c:pt idx="2">
                  <c:v>4289311</c:v>
                </c:pt>
                <c:pt idx="3">
                  <c:v>4345105</c:v>
                </c:pt>
                <c:pt idx="4">
                  <c:v>2710977</c:v>
                </c:pt>
                <c:pt idx="5">
                  <c:v>3949058</c:v>
                </c:pt>
                <c:pt idx="6">
                  <c:v>4759066</c:v>
                </c:pt>
                <c:pt idx="7">
                  <c:v>3863822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E3-470E-8AC1-52D0245FA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3660304"/>
        <c:axId val="367439728"/>
      </c:barChart>
      <c:catAx>
        <c:axId val="63366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439728"/>
        <c:crosses val="autoZero"/>
        <c:auto val="1"/>
        <c:lblAlgn val="ctr"/>
        <c:lblOffset val="100"/>
        <c:noMultiLvlLbl val="0"/>
      </c:catAx>
      <c:valAx>
        <c:axId val="36743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6603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plotArea>
      <cx:plotAreaRegion>
        <cx:series layoutId="boxWhisker" uniqueId="{53148F88-0B82-4BDD-9969-B07E2FEB2940}">
          <cx:tx>
            <cx:txData>
              <cx:f>_xlchart.v1.1</cx:f>
              <cx:v>Recivable Amount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121920</xdr:rowOff>
    </xdr:from>
    <xdr:to>
      <xdr:col>2</xdr:col>
      <xdr:colOff>662940</xdr:colOff>
      <xdr:row>15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9F71C51-0F07-2FA3-C52D-4ED725BBF4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9</xdr:row>
      <xdr:rowOff>64770</xdr:rowOff>
    </xdr:from>
    <xdr:to>
      <xdr:col>8</xdr:col>
      <xdr:colOff>403860</xdr:colOff>
      <xdr:row>24</xdr:row>
      <xdr:rowOff>49530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3DCA61B-ABDC-D1A5-C09D-AEB36ABB89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510540</xdr:colOff>
      <xdr:row>11</xdr:row>
      <xdr:rowOff>64770</xdr:rowOff>
    </xdr:from>
    <xdr:to>
      <xdr:col>11</xdr:col>
      <xdr:colOff>1097280</xdr:colOff>
      <xdr:row>26</xdr:row>
      <xdr:rowOff>64770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A6464C1-E91B-76FC-A952-D9F6E32590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08520" y="2076450"/>
              <a:ext cx="294894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527C-C168-4D7D-AD54-C0ECF98E81A4}">
  <dimension ref="A1:K501"/>
  <sheetViews>
    <sheetView workbookViewId="0">
      <selection activeCell="I2" sqref="I2"/>
    </sheetView>
  </sheetViews>
  <sheetFormatPr defaultRowHeight="14.4"/>
  <cols>
    <col min="1" max="1" width="9.6640625" bestFit="1" customWidth="1"/>
    <col min="2" max="2" width="16.6640625" bestFit="1" customWidth="1"/>
    <col min="3" max="3" width="11.21875" bestFit="1" customWidth="1"/>
    <col min="4" max="4" width="10.33203125" bestFit="1" customWidth="1"/>
    <col min="5" max="5" width="7.44140625" bestFit="1" customWidth="1"/>
    <col min="6" max="6" width="11.33203125" bestFit="1" customWidth="1"/>
    <col min="7" max="7" width="6.5546875" bestFit="1" customWidth="1"/>
    <col min="8" max="8" width="11.21875" bestFit="1" customWidth="1"/>
    <col min="9" max="9" width="15.6640625" bestFit="1" customWidth="1"/>
    <col min="10" max="10" width="17.77734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</row>
    <row r="2" spans="1:11">
      <c r="A2" t="s">
        <v>9</v>
      </c>
      <c r="B2" t="s">
        <v>10</v>
      </c>
      <c r="C2" t="s">
        <v>11</v>
      </c>
      <c r="D2" t="s">
        <v>12</v>
      </c>
      <c r="E2">
        <v>272678</v>
      </c>
      <c r="F2" t="s">
        <v>13</v>
      </c>
      <c r="G2" t="s">
        <v>14</v>
      </c>
      <c r="H2" t="s">
        <v>15</v>
      </c>
      <c r="I2" t="s">
        <v>16</v>
      </c>
    </row>
    <row r="3" spans="1:11">
      <c r="A3" t="s">
        <v>17</v>
      </c>
      <c r="B3" t="s">
        <v>18</v>
      </c>
      <c r="C3" t="s">
        <v>19</v>
      </c>
      <c r="D3" t="s">
        <v>20</v>
      </c>
      <c r="E3">
        <v>435079</v>
      </c>
      <c r="F3" t="s">
        <v>21</v>
      </c>
      <c r="G3" t="s">
        <v>22</v>
      </c>
      <c r="H3" t="s">
        <v>23</v>
      </c>
      <c r="I3" t="s">
        <v>24</v>
      </c>
    </row>
    <row r="4" spans="1:11">
      <c r="A4" t="s">
        <v>25</v>
      </c>
      <c r="B4" t="s">
        <v>26</v>
      </c>
      <c r="C4" t="s">
        <v>27</v>
      </c>
      <c r="D4" t="s">
        <v>28</v>
      </c>
      <c r="E4">
        <v>392544</v>
      </c>
      <c r="F4" t="s">
        <v>13</v>
      </c>
      <c r="G4" t="s">
        <v>22</v>
      </c>
      <c r="H4" t="s">
        <v>29</v>
      </c>
      <c r="I4" t="s">
        <v>30</v>
      </c>
    </row>
    <row r="5" spans="1:11">
      <c r="A5" t="s">
        <v>31</v>
      </c>
      <c r="B5" t="s">
        <v>10</v>
      </c>
      <c r="C5" t="s">
        <v>28</v>
      </c>
      <c r="D5" t="s">
        <v>32</v>
      </c>
      <c r="E5">
        <v>128411</v>
      </c>
      <c r="F5" t="s">
        <v>33</v>
      </c>
      <c r="G5" t="s">
        <v>34</v>
      </c>
      <c r="H5" t="s">
        <v>15</v>
      </c>
      <c r="I5" t="s">
        <v>16</v>
      </c>
    </row>
    <row r="6" spans="1:11">
      <c r="A6" t="s">
        <v>35</v>
      </c>
      <c r="B6" t="s">
        <v>36</v>
      </c>
      <c r="C6" t="s">
        <v>37</v>
      </c>
      <c r="D6" t="s">
        <v>38</v>
      </c>
      <c r="E6">
        <v>234103</v>
      </c>
      <c r="F6" t="s">
        <v>21</v>
      </c>
      <c r="G6" t="s">
        <v>34</v>
      </c>
      <c r="H6" t="s">
        <v>29</v>
      </c>
      <c r="I6" t="s">
        <v>39</v>
      </c>
    </row>
    <row r="7" spans="1:11">
      <c r="A7" t="s">
        <v>40</v>
      </c>
      <c r="B7" t="s">
        <v>26</v>
      </c>
      <c r="C7" t="s">
        <v>41</v>
      </c>
      <c r="D7" t="s">
        <v>42</v>
      </c>
      <c r="E7">
        <v>127769</v>
      </c>
      <c r="F7" t="s">
        <v>13</v>
      </c>
      <c r="G7" t="s">
        <v>43</v>
      </c>
      <c r="H7" t="s">
        <v>44</v>
      </c>
      <c r="I7" t="s">
        <v>45</v>
      </c>
    </row>
    <row r="8" spans="1:11">
      <c r="A8" t="s">
        <v>46</v>
      </c>
      <c r="B8" t="s">
        <v>47</v>
      </c>
      <c r="C8" t="s">
        <v>48</v>
      </c>
      <c r="D8" t="s">
        <v>41</v>
      </c>
      <c r="E8">
        <v>266234</v>
      </c>
      <c r="F8" t="s">
        <v>21</v>
      </c>
      <c r="G8" t="s">
        <v>43</v>
      </c>
      <c r="H8" t="s">
        <v>44</v>
      </c>
      <c r="I8" t="s">
        <v>39</v>
      </c>
    </row>
    <row r="9" spans="1:11">
      <c r="A9" t="s">
        <v>49</v>
      </c>
      <c r="B9" t="s">
        <v>26</v>
      </c>
      <c r="C9" t="s">
        <v>50</v>
      </c>
      <c r="D9" t="s">
        <v>51</v>
      </c>
      <c r="E9">
        <v>398729</v>
      </c>
      <c r="F9" t="s">
        <v>33</v>
      </c>
      <c r="G9" t="s">
        <v>22</v>
      </c>
      <c r="H9" t="s">
        <v>44</v>
      </c>
      <c r="I9" t="s">
        <v>52</v>
      </c>
    </row>
    <row r="10" spans="1:11">
      <c r="A10" t="s">
        <v>53</v>
      </c>
      <c r="B10" t="s">
        <v>26</v>
      </c>
      <c r="C10" t="s">
        <v>54</v>
      </c>
      <c r="D10" t="s">
        <v>55</v>
      </c>
      <c r="E10">
        <v>196987</v>
      </c>
      <c r="F10" t="s">
        <v>33</v>
      </c>
      <c r="G10" t="s">
        <v>22</v>
      </c>
      <c r="H10" t="s">
        <v>29</v>
      </c>
      <c r="I10" t="s">
        <v>56</v>
      </c>
    </row>
    <row r="11" spans="1:11">
      <c r="A11" t="s">
        <v>57</v>
      </c>
      <c r="B11" t="s">
        <v>58</v>
      </c>
      <c r="C11" t="s">
        <v>59</v>
      </c>
      <c r="D11" t="s">
        <v>60</v>
      </c>
      <c r="E11">
        <v>119064</v>
      </c>
      <c r="F11" t="s">
        <v>21</v>
      </c>
      <c r="G11" t="s">
        <v>34</v>
      </c>
      <c r="H11" t="s">
        <v>23</v>
      </c>
      <c r="I11" t="s">
        <v>56</v>
      </c>
    </row>
    <row r="12" spans="1:11">
      <c r="A12" t="s">
        <v>61</v>
      </c>
      <c r="B12" t="s">
        <v>18</v>
      </c>
      <c r="C12" t="s">
        <v>62</v>
      </c>
      <c r="D12" t="s">
        <v>63</v>
      </c>
      <c r="E12">
        <v>396711</v>
      </c>
      <c r="F12" t="s">
        <v>13</v>
      </c>
      <c r="G12" t="s">
        <v>14</v>
      </c>
      <c r="H12" t="s">
        <v>44</v>
      </c>
      <c r="I12" t="s">
        <v>30</v>
      </c>
    </row>
    <row r="13" spans="1:11">
      <c r="A13" t="s">
        <v>64</v>
      </c>
      <c r="B13" t="s">
        <v>65</v>
      </c>
      <c r="C13" t="s">
        <v>66</v>
      </c>
      <c r="D13" t="s">
        <v>67</v>
      </c>
      <c r="E13">
        <v>348044</v>
      </c>
      <c r="F13" t="s">
        <v>33</v>
      </c>
      <c r="G13" t="s">
        <v>14</v>
      </c>
      <c r="H13" t="s">
        <v>23</v>
      </c>
      <c r="I13" t="s">
        <v>24</v>
      </c>
    </row>
    <row r="14" spans="1:11">
      <c r="A14" t="s">
        <v>68</v>
      </c>
      <c r="B14" t="s">
        <v>58</v>
      </c>
      <c r="C14" t="s">
        <v>69</v>
      </c>
      <c r="D14" t="s">
        <v>70</v>
      </c>
      <c r="E14">
        <v>439559</v>
      </c>
      <c r="F14" t="s">
        <v>21</v>
      </c>
      <c r="G14" t="s">
        <v>43</v>
      </c>
      <c r="H14" t="s">
        <v>44</v>
      </c>
      <c r="I14" t="s">
        <v>24</v>
      </c>
    </row>
    <row r="15" spans="1:11">
      <c r="A15" t="s">
        <v>71</v>
      </c>
      <c r="B15" t="s">
        <v>18</v>
      </c>
      <c r="C15" t="s">
        <v>72</v>
      </c>
      <c r="D15" t="s">
        <v>73</v>
      </c>
      <c r="E15">
        <v>173564</v>
      </c>
      <c r="F15" t="s">
        <v>21</v>
      </c>
      <c r="G15" t="s">
        <v>34</v>
      </c>
      <c r="H15" t="s">
        <v>15</v>
      </c>
      <c r="I15" t="s">
        <v>52</v>
      </c>
    </row>
    <row r="16" spans="1:11">
      <c r="A16" t="s">
        <v>74</v>
      </c>
      <c r="B16" t="s">
        <v>75</v>
      </c>
      <c r="C16" t="s">
        <v>76</v>
      </c>
      <c r="D16" t="s">
        <v>77</v>
      </c>
      <c r="E16">
        <v>458093</v>
      </c>
      <c r="F16" t="s">
        <v>21</v>
      </c>
      <c r="G16" t="s">
        <v>34</v>
      </c>
      <c r="H16" t="s">
        <v>44</v>
      </c>
      <c r="I16" t="s">
        <v>56</v>
      </c>
    </row>
    <row r="17" spans="1:9">
      <c r="A17" t="s">
        <v>78</v>
      </c>
      <c r="B17" t="s">
        <v>65</v>
      </c>
      <c r="C17" t="s">
        <v>79</v>
      </c>
      <c r="D17" t="s">
        <v>80</v>
      </c>
      <c r="E17">
        <v>408572</v>
      </c>
      <c r="F17" t="s">
        <v>13</v>
      </c>
      <c r="G17" t="s">
        <v>43</v>
      </c>
      <c r="H17" t="s">
        <v>29</v>
      </c>
      <c r="I17" t="s">
        <v>52</v>
      </c>
    </row>
    <row r="18" spans="1:9">
      <c r="A18" t="s">
        <v>81</v>
      </c>
      <c r="B18" t="s">
        <v>10</v>
      </c>
      <c r="C18" t="s">
        <v>82</v>
      </c>
      <c r="D18" t="s">
        <v>83</v>
      </c>
      <c r="E18">
        <v>252670</v>
      </c>
      <c r="F18" t="s">
        <v>33</v>
      </c>
      <c r="G18" t="s">
        <v>14</v>
      </c>
      <c r="H18" t="s">
        <v>29</v>
      </c>
      <c r="I18" t="s">
        <v>24</v>
      </c>
    </row>
    <row r="19" spans="1:9">
      <c r="A19" t="s">
        <v>84</v>
      </c>
      <c r="B19" t="s">
        <v>65</v>
      </c>
      <c r="C19" t="s">
        <v>85</v>
      </c>
      <c r="D19" t="s">
        <v>86</v>
      </c>
      <c r="E19">
        <v>124266</v>
      </c>
      <c r="F19" t="s">
        <v>13</v>
      </c>
      <c r="G19" t="s">
        <v>14</v>
      </c>
      <c r="H19" t="s">
        <v>87</v>
      </c>
      <c r="I19" t="s">
        <v>16</v>
      </c>
    </row>
    <row r="20" spans="1:9">
      <c r="A20" t="s">
        <v>88</v>
      </c>
      <c r="B20" t="s">
        <v>36</v>
      </c>
      <c r="C20" t="s">
        <v>89</v>
      </c>
      <c r="D20" t="s">
        <v>90</v>
      </c>
      <c r="E20">
        <v>407524</v>
      </c>
      <c r="F20" t="s">
        <v>21</v>
      </c>
      <c r="G20" t="s">
        <v>34</v>
      </c>
      <c r="H20" t="s">
        <v>44</v>
      </c>
      <c r="I20" t="s">
        <v>56</v>
      </c>
    </row>
    <row r="21" spans="1:9">
      <c r="A21" t="s">
        <v>91</v>
      </c>
      <c r="B21" t="s">
        <v>26</v>
      </c>
      <c r="C21" t="s">
        <v>92</v>
      </c>
      <c r="D21" t="s">
        <v>93</v>
      </c>
      <c r="E21">
        <v>305322</v>
      </c>
      <c r="F21" t="s">
        <v>13</v>
      </c>
      <c r="G21" t="s">
        <v>34</v>
      </c>
      <c r="H21" t="s">
        <v>29</v>
      </c>
      <c r="I21" t="s">
        <v>24</v>
      </c>
    </row>
    <row r="22" spans="1:9">
      <c r="A22" t="s">
        <v>94</v>
      </c>
      <c r="B22" t="s">
        <v>65</v>
      </c>
      <c r="C22" t="s">
        <v>95</v>
      </c>
      <c r="D22" t="s">
        <v>96</v>
      </c>
      <c r="E22">
        <v>433292</v>
      </c>
      <c r="F22" t="s">
        <v>13</v>
      </c>
      <c r="G22" t="s">
        <v>14</v>
      </c>
      <c r="H22" t="s">
        <v>23</v>
      </c>
      <c r="I22" t="s">
        <v>24</v>
      </c>
    </row>
    <row r="23" spans="1:9">
      <c r="A23" t="s">
        <v>97</v>
      </c>
      <c r="B23" t="s">
        <v>47</v>
      </c>
      <c r="C23" t="s">
        <v>98</v>
      </c>
      <c r="D23" t="s">
        <v>99</v>
      </c>
      <c r="E23">
        <v>415079</v>
      </c>
      <c r="F23" t="s">
        <v>33</v>
      </c>
      <c r="G23" t="s">
        <v>22</v>
      </c>
      <c r="H23" t="s">
        <v>15</v>
      </c>
      <c r="I23" t="s">
        <v>56</v>
      </c>
    </row>
    <row r="24" spans="1:9">
      <c r="A24" t="s">
        <v>100</v>
      </c>
      <c r="B24" t="s">
        <v>58</v>
      </c>
      <c r="C24" t="s">
        <v>101</v>
      </c>
      <c r="D24" t="s">
        <v>102</v>
      </c>
      <c r="E24">
        <v>360979</v>
      </c>
      <c r="F24" t="s">
        <v>33</v>
      </c>
      <c r="G24" t="s">
        <v>14</v>
      </c>
      <c r="H24" t="s">
        <v>15</v>
      </c>
      <c r="I24" t="s">
        <v>45</v>
      </c>
    </row>
    <row r="25" spans="1:9">
      <c r="A25" t="s">
        <v>103</v>
      </c>
      <c r="B25" t="s">
        <v>36</v>
      </c>
      <c r="C25" t="s">
        <v>104</v>
      </c>
      <c r="D25" t="s">
        <v>105</v>
      </c>
      <c r="E25">
        <v>318091</v>
      </c>
      <c r="F25" t="s">
        <v>13</v>
      </c>
      <c r="G25" t="s">
        <v>43</v>
      </c>
      <c r="H25" t="s">
        <v>87</v>
      </c>
      <c r="I25" t="s">
        <v>39</v>
      </c>
    </row>
    <row r="26" spans="1:9">
      <c r="A26" t="s">
        <v>106</v>
      </c>
      <c r="B26" t="s">
        <v>65</v>
      </c>
      <c r="C26" t="s">
        <v>107</v>
      </c>
      <c r="D26" t="s">
        <v>108</v>
      </c>
      <c r="E26">
        <v>90269</v>
      </c>
      <c r="F26" t="s">
        <v>21</v>
      </c>
      <c r="G26" t="s">
        <v>43</v>
      </c>
      <c r="H26" t="s">
        <v>44</v>
      </c>
      <c r="I26" t="s">
        <v>30</v>
      </c>
    </row>
    <row r="27" spans="1:9">
      <c r="A27" t="s">
        <v>109</v>
      </c>
      <c r="B27" t="s">
        <v>18</v>
      </c>
      <c r="C27" t="s">
        <v>110</v>
      </c>
      <c r="D27" t="s">
        <v>111</v>
      </c>
      <c r="E27">
        <v>158079</v>
      </c>
      <c r="F27" t="s">
        <v>13</v>
      </c>
      <c r="G27" t="s">
        <v>34</v>
      </c>
      <c r="H27" t="s">
        <v>87</v>
      </c>
      <c r="I27" t="s">
        <v>16</v>
      </c>
    </row>
    <row r="28" spans="1:9">
      <c r="A28" t="s">
        <v>112</v>
      </c>
      <c r="B28" t="s">
        <v>10</v>
      </c>
      <c r="C28" t="s">
        <v>113</v>
      </c>
      <c r="D28" t="s">
        <v>114</v>
      </c>
      <c r="E28">
        <v>265614</v>
      </c>
      <c r="F28" t="s">
        <v>13</v>
      </c>
      <c r="G28" t="s">
        <v>14</v>
      </c>
      <c r="H28" t="s">
        <v>115</v>
      </c>
      <c r="I28" t="s">
        <v>30</v>
      </c>
    </row>
    <row r="29" spans="1:9">
      <c r="A29" t="s">
        <v>116</v>
      </c>
      <c r="B29" t="s">
        <v>75</v>
      </c>
      <c r="C29" t="s">
        <v>117</v>
      </c>
      <c r="D29" t="s">
        <v>118</v>
      </c>
      <c r="E29">
        <v>331744</v>
      </c>
      <c r="F29" t="s">
        <v>33</v>
      </c>
      <c r="G29" t="s">
        <v>34</v>
      </c>
      <c r="H29" t="s">
        <v>29</v>
      </c>
      <c r="I29" t="s">
        <v>45</v>
      </c>
    </row>
    <row r="30" spans="1:9">
      <c r="A30" t="s">
        <v>119</v>
      </c>
      <c r="B30" t="s">
        <v>65</v>
      </c>
      <c r="C30" t="s">
        <v>111</v>
      </c>
      <c r="D30" t="s">
        <v>120</v>
      </c>
      <c r="E30">
        <v>228593</v>
      </c>
      <c r="F30" t="s">
        <v>21</v>
      </c>
      <c r="G30" t="s">
        <v>43</v>
      </c>
      <c r="H30" t="s">
        <v>87</v>
      </c>
      <c r="I30" t="s">
        <v>56</v>
      </c>
    </row>
    <row r="31" spans="1:9">
      <c r="A31" t="s">
        <v>121</v>
      </c>
      <c r="B31" t="s">
        <v>65</v>
      </c>
      <c r="C31" t="s">
        <v>122</v>
      </c>
      <c r="D31" t="s">
        <v>123</v>
      </c>
      <c r="E31">
        <v>52237</v>
      </c>
      <c r="F31" t="s">
        <v>13</v>
      </c>
      <c r="G31" t="s">
        <v>22</v>
      </c>
      <c r="H31" t="s">
        <v>29</v>
      </c>
      <c r="I31" t="s">
        <v>56</v>
      </c>
    </row>
    <row r="32" spans="1:9">
      <c r="A32" t="s">
        <v>124</v>
      </c>
      <c r="B32" t="s">
        <v>125</v>
      </c>
      <c r="C32" t="s">
        <v>126</v>
      </c>
      <c r="D32" t="s">
        <v>127</v>
      </c>
      <c r="E32">
        <v>166164</v>
      </c>
      <c r="F32" t="s">
        <v>13</v>
      </c>
      <c r="G32" t="s">
        <v>22</v>
      </c>
      <c r="H32" t="s">
        <v>87</v>
      </c>
      <c r="I32" t="s">
        <v>30</v>
      </c>
    </row>
    <row r="33" spans="1:9">
      <c r="A33" t="s">
        <v>128</v>
      </c>
      <c r="B33" t="s">
        <v>65</v>
      </c>
      <c r="C33" t="s">
        <v>129</v>
      </c>
      <c r="D33" t="s">
        <v>130</v>
      </c>
      <c r="E33">
        <v>269824</v>
      </c>
      <c r="F33" t="s">
        <v>33</v>
      </c>
      <c r="G33" t="s">
        <v>34</v>
      </c>
      <c r="H33" t="s">
        <v>115</v>
      </c>
      <c r="I33" t="s">
        <v>16</v>
      </c>
    </row>
    <row r="34" spans="1:9">
      <c r="A34" t="s">
        <v>131</v>
      </c>
      <c r="B34" t="s">
        <v>58</v>
      </c>
      <c r="C34" t="s">
        <v>48</v>
      </c>
      <c r="D34" t="s">
        <v>132</v>
      </c>
      <c r="E34">
        <v>410497</v>
      </c>
      <c r="F34" t="s">
        <v>33</v>
      </c>
      <c r="G34" t="s">
        <v>14</v>
      </c>
      <c r="H34" t="s">
        <v>15</v>
      </c>
      <c r="I34" t="s">
        <v>39</v>
      </c>
    </row>
    <row r="35" spans="1:9">
      <c r="A35" t="s">
        <v>133</v>
      </c>
      <c r="B35" t="s">
        <v>75</v>
      </c>
      <c r="C35" t="s">
        <v>134</v>
      </c>
      <c r="D35" t="s">
        <v>135</v>
      </c>
      <c r="E35">
        <v>188518</v>
      </c>
      <c r="F35" t="s">
        <v>33</v>
      </c>
      <c r="G35" t="s">
        <v>22</v>
      </c>
      <c r="H35" t="s">
        <v>115</v>
      </c>
      <c r="I35" t="s">
        <v>24</v>
      </c>
    </row>
    <row r="36" spans="1:9">
      <c r="A36" t="s">
        <v>136</v>
      </c>
      <c r="B36" t="s">
        <v>75</v>
      </c>
      <c r="C36" t="s">
        <v>118</v>
      </c>
      <c r="D36" t="s">
        <v>137</v>
      </c>
      <c r="E36">
        <v>132996</v>
      </c>
      <c r="F36" t="s">
        <v>33</v>
      </c>
      <c r="G36" t="s">
        <v>14</v>
      </c>
      <c r="H36" t="s">
        <v>29</v>
      </c>
      <c r="I36" t="s">
        <v>16</v>
      </c>
    </row>
    <row r="37" spans="1:9">
      <c r="A37" t="s">
        <v>138</v>
      </c>
      <c r="B37" t="s">
        <v>36</v>
      </c>
      <c r="C37" t="s">
        <v>139</v>
      </c>
      <c r="D37" t="s">
        <v>140</v>
      </c>
      <c r="E37">
        <v>138082</v>
      </c>
      <c r="F37" t="s">
        <v>21</v>
      </c>
      <c r="G37" t="s">
        <v>34</v>
      </c>
      <c r="H37" t="s">
        <v>15</v>
      </c>
      <c r="I37" t="s">
        <v>52</v>
      </c>
    </row>
    <row r="38" spans="1:9">
      <c r="A38" t="s">
        <v>141</v>
      </c>
      <c r="B38" t="s">
        <v>47</v>
      </c>
      <c r="C38" t="s">
        <v>142</v>
      </c>
      <c r="D38" t="s">
        <v>143</v>
      </c>
      <c r="E38">
        <v>67210</v>
      </c>
      <c r="F38" t="s">
        <v>13</v>
      </c>
      <c r="G38" t="s">
        <v>43</v>
      </c>
      <c r="H38" t="s">
        <v>115</v>
      </c>
      <c r="I38" t="s">
        <v>16</v>
      </c>
    </row>
    <row r="39" spans="1:9">
      <c r="A39" t="s">
        <v>144</v>
      </c>
      <c r="B39" t="s">
        <v>65</v>
      </c>
      <c r="C39" t="s">
        <v>145</v>
      </c>
      <c r="D39" t="s">
        <v>146</v>
      </c>
      <c r="E39">
        <v>272312</v>
      </c>
      <c r="F39" t="s">
        <v>21</v>
      </c>
      <c r="G39" t="s">
        <v>22</v>
      </c>
      <c r="H39" t="s">
        <v>23</v>
      </c>
      <c r="I39" t="s">
        <v>45</v>
      </c>
    </row>
    <row r="40" spans="1:9">
      <c r="A40" t="s">
        <v>147</v>
      </c>
      <c r="B40" t="s">
        <v>26</v>
      </c>
      <c r="C40" t="s">
        <v>148</v>
      </c>
      <c r="D40" t="s">
        <v>149</v>
      </c>
      <c r="E40">
        <v>318878</v>
      </c>
      <c r="F40" t="s">
        <v>13</v>
      </c>
      <c r="G40" t="s">
        <v>14</v>
      </c>
      <c r="H40" t="s">
        <v>115</v>
      </c>
      <c r="I40" t="s">
        <v>45</v>
      </c>
    </row>
    <row r="41" spans="1:9">
      <c r="A41" t="s">
        <v>150</v>
      </c>
      <c r="B41" t="s">
        <v>151</v>
      </c>
      <c r="C41" t="s">
        <v>152</v>
      </c>
      <c r="D41" t="s">
        <v>153</v>
      </c>
      <c r="E41">
        <v>380350</v>
      </c>
      <c r="F41" t="s">
        <v>33</v>
      </c>
      <c r="G41" t="s">
        <v>34</v>
      </c>
      <c r="H41" t="s">
        <v>23</v>
      </c>
      <c r="I41" t="s">
        <v>16</v>
      </c>
    </row>
    <row r="42" spans="1:9">
      <c r="A42" t="s">
        <v>154</v>
      </c>
      <c r="B42" t="s">
        <v>36</v>
      </c>
      <c r="C42" t="s">
        <v>155</v>
      </c>
      <c r="D42" t="s">
        <v>156</v>
      </c>
      <c r="E42">
        <v>362951</v>
      </c>
      <c r="F42" t="s">
        <v>13</v>
      </c>
      <c r="G42" t="s">
        <v>43</v>
      </c>
      <c r="H42" t="s">
        <v>29</v>
      </c>
      <c r="I42" t="s">
        <v>30</v>
      </c>
    </row>
    <row r="43" spans="1:9">
      <c r="A43" t="s">
        <v>157</v>
      </c>
      <c r="B43" t="s">
        <v>36</v>
      </c>
      <c r="C43" t="s">
        <v>158</v>
      </c>
      <c r="D43" t="s">
        <v>113</v>
      </c>
      <c r="E43">
        <v>180675</v>
      </c>
      <c r="F43" t="s">
        <v>13</v>
      </c>
      <c r="G43" t="s">
        <v>14</v>
      </c>
      <c r="H43" t="s">
        <v>87</v>
      </c>
      <c r="I43" t="s">
        <v>39</v>
      </c>
    </row>
    <row r="44" spans="1:9">
      <c r="A44" t="s">
        <v>159</v>
      </c>
      <c r="B44" t="s">
        <v>65</v>
      </c>
      <c r="C44" t="s">
        <v>160</v>
      </c>
      <c r="D44" t="s">
        <v>161</v>
      </c>
      <c r="E44">
        <v>349464</v>
      </c>
      <c r="F44" t="s">
        <v>21</v>
      </c>
      <c r="G44" t="s">
        <v>43</v>
      </c>
      <c r="H44" t="s">
        <v>23</v>
      </c>
      <c r="I44" t="s">
        <v>45</v>
      </c>
    </row>
    <row r="45" spans="1:9">
      <c r="A45" t="s">
        <v>162</v>
      </c>
      <c r="B45" t="s">
        <v>18</v>
      </c>
      <c r="C45" t="s">
        <v>163</v>
      </c>
      <c r="D45" t="s">
        <v>95</v>
      </c>
      <c r="E45">
        <v>53938</v>
      </c>
      <c r="F45" t="s">
        <v>21</v>
      </c>
      <c r="G45" t="s">
        <v>34</v>
      </c>
      <c r="H45" t="s">
        <v>115</v>
      </c>
      <c r="I45" t="s">
        <v>16</v>
      </c>
    </row>
    <row r="46" spans="1:9">
      <c r="A46" t="s">
        <v>164</v>
      </c>
      <c r="B46" t="s">
        <v>125</v>
      </c>
      <c r="C46" t="s">
        <v>165</v>
      </c>
      <c r="D46" t="s">
        <v>166</v>
      </c>
      <c r="E46">
        <v>290428</v>
      </c>
      <c r="F46" t="s">
        <v>13</v>
      </c>
      <c r="G46" t="s">
        <v>43</v>
      </c>
      <c r="H46" t="s">
        <v>115</v>
      </c>
      <c r="I46" t="s">
        <v>52</v>
      </c>
    </row>
    <row r="47" spans="1:9">
      <c r="A47" t="s">
        <v>167</v>
      </c>
      <c r="B47" t="s">
        <v>75</v>
      </c>
      <c r="C47" t="s">
        <v>168</v>
      </c>
      <c r="D47" t="s">
        <v>169</v>
      </c>
      <c r="E47">
        <v>317004</v>
      </c>
      <c r="F47" t="s">
        <v>21</v>
      </c>
      <c r="G47" t="s">
        <v>43</v>
      </c>
      <c r="H47" t="s">
        <v>15</v>
      </c>
      <c r="I47" t="s">
        <v>16</v>
      </c>
    </row>
    <row r="48" spans="1:9">
      <c r="A48" t="s">
        <v>170</v>
      </c>
      <c r="B48" t="s">
        <v>65</v>
      </c>
      <c r="C48" t="s">
        <v>171</v>
      </c>
      <c r="D48" t="s">
        <v>32</v>
      </c>
      <c r="E48">
        <v>340902</v>
      </c>
      <c r="F48" t="s">
        <v>33</v>
      </c>
      <c r="G48" t="s">
        <v>43</v>
      </c>
      <c r="H48" t="s">
        <v>87</v>
      </c>
      <c r="I48" t="s">
        <v>39</v>
      </c>
    </row>
    <row r="49" spans="1:9">
      <c r="A49" t="s">
        <v>172</v>
      </c>
      <c r="B49" t="s">
        <v>65</v>
      </c>
      <c r="C49" t="s">
        <v>89</v>
      </c>
      <c r="D49" t="s">
        <v>173</v>
      </c>
      <c r="E49">
        <v>147350</v>
      </c>
      <c r="F49" t="s">
        <v>33</v>
      </c>
      <c r="G49" t="s">
        <v>43</v>
      </c>
      <c r="H49" t="s">
        <v>15</v>
      </c>
      <c r="I49" t="s">
        <v>30</v>
      </c>
    </row>
    <row r="50" spans="1:9">
      <c r="A50" t="s">
        <v>174</v>
      </c>
      <c r="B50" t="s">
        <v>151</v>
      </c>
      <c r="C50" t="s">
        <v>175</v>
      </c>
      <c r="D50" t="s">
        <v>176</v>
      </c>
      <c r="E50">
        <v>183051</v>
      </c>
      <c r="F50" t="s">
        <v>21</v>
      </c>
      <c r="G50" t="s">
        <v>14</v>
      </c>
      <c r="H50" t="s">
        <v>29</v>
      </c>
      <c r="I50" t="s">
        <v>24</v>
      </c>
    </row>
    <row r="51" spans="1:9">
      <c r="A51" t="s">
        <v>177</v>
      </c>
      <c r="B51" t="s">
        <v>125</v>
      </c>
      <c r="C51" t="s">
        <v>178</v>
      </c>
      <c r="D51" t="s">
        <v>179</v>
      </c>
      <c r="E51">
        <v>328497</v>
      </c>
      <c r="F51" t="s">
        <v>13</v>
      </c>
      <c r="G51" t="s">
        <v>14</v>
      </c>
      <c r="H51" t="s">
        <v>44</v>
      </c>
      <c r="I51" t="s">
        <v>52</v>
      </c>
    </row>
    <row r="52" spans="1:9">
      <c r="A52" t="s">
        <v>180</v>
      </c>
      <c r="B52" t="s">
        <v>36</v>
      </c>
      <c r="C52" t="s">
        <v>181</v>
      </c>
      <c r="D52" t="s">
        <v>182</v>
      </c>
      <c r="E52">
        <v>268243</v>
      </c>
      <c r="F52" t="s">
        <v>21</v>
      </c>
      <c r="G52" t="s">
        <v>22</v>
      </c>
      <c r="H52" t="s">
        <v>44</v>
      </c>
      <c r="I52" t="s">
        <v>56</v>
      </c>
    </row>
    <row r="53" spans="1:9">
      <c r="A53" t="s">
        <v>183</v>
      </c>
      <c r="B53" t="s">
        <v>47</v>
      </c>
      <c r="C53" t="s">
        <v>184</v>
      </c>
      <c r="D53" t="s">
        <v>185</v>
      </c>
      <c r="E53">
        <v>495217</v>
      </c>
      <c r="F53" t="s">
        <v>13</v>
      </c>
      <c r="G53" t="s">
        <v>14</v>
      </c>
      <c r="H53" t="s">
        <v>87</v>
      </c>
      <c r="I53" t="s">
        <v>52</v>
      </c>
    </row>
    <row r="54" spans="1:9">
      <c r="A54" t="s">
        <v>186</v>
      </c>
      <c r="B54" t="s">
        <v>65</v>
      </c>
      <c r="C54" t="s">
        <v>187</v>
      </c>
      <c r="D54" t="s">
        <v>188</v>
      </c>
      <c r="E54">
        <v>130684</v>
      </c>
      <c r="F54" t="s">
        <v>13</v>
      </c>
      <c r="G54" t="s">
        <v>34</v>
      </c>
      <c r="H54" t="s">
        <v>115</v>
      </c>
      <c r="I54" t="s">
        <v>24</v>
      </c>
    </row>
    <row r="55" spans="1:9">
      <c r="A55" t="s">
        <v>189</v>
      </c>
      <c r="B55" t="s">
        <v>26</v>
      </c>
      <c r="C55" t="s">
        <v>190</v>
      </c>
      <c r="D55" t="s">
        <v>191</v>
      </c>
      <c r="E55">
        <v>482006</v>
      </c>
      <c r="F55" t="s">
        <v>21</v>
      </c>
      <c r="G55" t="s">
        <v>14</v>
      </c>
      <c r="H55" t="s">
        <v>87</v>
      </c>
      <c r="I55" t="s">
        <v>39</v>
      </c>
    </row>
    <row r="56" spans="1:9">
      <c r="A56" t="s">
        <v>192</v>
      </c>
      <c r="B56" t="s">
        <v>36</v>
      </c>
      <c r="C56" t="s">
        <v>193</v>
      </c>
      <c r="D56" t="s">
        <v>194</v>
      </c>
      <c r="E56">
        <v>207653</v>
      </c>
      <c r="F56" t="s">
        <v>33</v>
      </c>
      <c r="G56" t="s">
        <v>43</v>
      </c>
      <c r="H56" t="s">
        <v>15</v>
      </c>
      <c r="I56" t="s">
        <v>39</v>
      </c>
    </row>
    <row r="57" spans="1:9">
      <c r="A57" t="s">
        <v>195</v>
      </c>
      <c r="B57" t="s">
        <v>125</v>
      </c>
      <c r="C57" t="s">
        <v>196</v>
      </c>
      <c r="D57" t="s">
        <v>197</v>
      </c>
      <c r="E57">
        <v>436350</v>
      </c>
      <c r="F57" t="s">
        <v>33</v>
      </c>
      <c r="G57" t="s">
        <v>14</v>
      </c>
      <c r="H57" t="s">
        <v>29</v>
      </c>
      <c r="I57" t="s">
        <v>56</v>
      </c>
    </row>
    <row r="58" spans="1:9">
      <c r="A58" t="s">
        <v>198</v>
      </c>
      <c r="B58" t="s">
        <v>47</v>
      </c>
      <c r="C58" t="s">
        <v>199</v>
      </c>
      <c r="D58" t="s">
        <v>200</v>
      </c>
      <c r="E58">
        <v>327047</v>
      </c>
      <c r="F58" t="s">
        <v>33</v>
      </c>
      <c r="G58" t="s">
        <v>14</v>
      </c>
      <c r="H58" t="s">
        <v>87</v>
      </c>
      <c r="I58" t="s">
        <v>16</v>
      </c>
    </row>
    <row r="59" spans="1:9">
      <c r="A59" t="s">
        <v>201</v>
      </c>
      <c r="B59" t="s">
        <v>10</v>
      </c>
      <c r="C59" t="s">
        <v>169</v>
      </c>
      <c r="D59" t="s">
        <v>202</v>
      </c>
      <c r="E59">
        <v>408577</v>
      </c>
      <c r="F59" t="s">
        <v>21</v>
      </c>
      <c r="G59" t="s">
        <v>14</v>
      </c>
      <c r="H59" t="s">
        <v>44</v>
      </c>
      <c r="I59" t="s">
        <v>24</v>
      </c>
    </row>
    <row r="60" spans="1:9">
      <c r="A60" t="s">
        <v>203</v>
      </c>
      <c r="B60" t="s">
        <v>58</v>
      </c>
      <c r="C60" t="s">
        <v>204</v>
      </c>
      <c r="D60" t="s">
        <v>178</v>
      </c>
      <c r="E60">
        <v>311773</v>
      </c>
      <c r="F60" t="s">
        <v>21</v>
      </c>
      <c r="G60" t="s">
        <v>22</v>
      </c>
      <c r="H60" t="s">
        <v>87</v>
      </c>
      <c r="I60" t="s">
        <v>56</v>
      </c>
    </row>
    <row r="61" spans="1:9">
      <c r="A61" t="s">
        <v>205</v>
      </c>
      <c r="B61" t="s">
        <v>10</v>
      </c>
      <c r="C61" t="s">
        <v>206</v>
      </c>
      <c r="D61" t="s">
        <v>207</v>
      </c>
      <c r="E61">
        <v>81042</v>
      </c>
      <c r="F61" t="s">
        <v>33</v>
      </c>
      <c r="G61" t="s">
        <v>14</v>
      </c>
      <c r="H61" t="s">
        <v>44</v>
      </c>
      <c r="I61" t="s">
        <v>16</v>
      </c>
    </row>
    <row r="62" spans="1:9">
      <c r="A62" t="s">
        <v>208</v>
      </c>
      <c r="B62" t="s">
        <v>58</v>
      </c>
      <c r="C62" t="s">
        <v>209</v>
      </c>
      <c r="D62" t="s">
        <v>210</v>
      </c>
      <c r="E62">
        <v>228085</v>
      </c>
      <c r="F62" t="s">
        <v>21</v>
      </c>
      <c r="G62" t="s">
        <v>14</v>
      </c>
      <c r="H62" t="s">
        <v>29</v>
      </c>
      <c r="I62" t="s">
        <v>24</v>
      </c>
    </row>
    <row r="63" spans="1:9">
      <c r="A63" t="s">
        <v>211</v>
      </c>
      <c r="B63" t="s">
        <v>10</v>
      </c>
      <c r="C63" t="s">
        <v>212</v>
      </c>
      <c r="D63" t="s">
        <v>213</v>
      </c>
      <c r="E63">
        <v>201941</v>
      </c>
      <c r="F63" t="s">
        <v>13</v>
      </c>
      <c r="G63" t="s">
        <v>14</v>
      </c>
      <c r="H63" t="s">
        <v>87</v>
      </c>
      <c r="I63" t="s">
        <v>16</v>
      </c>
    </row>
    <row r="64" spans="1:9">
      <c r="A64" t="s">
        <v>214</v>
      </c>
      <c r="B64" t="s">
        <v>75</v>
      </c>
      <c r="C64" t="s">
        <v>215</v>
      </c>
      <c r="D64" t="s">
        <v>83</v>
      </c>
      <c r="E64">
        <v>402439</v>
      </c>
      <c r="F64" t="s">
        <v>33</v>
      </c>
      <c r="G64" t="s">
        <v>34</v>
      </c>
      <c r="H64" t="s">
        <v>87</v>
      </c>
      <c r="I64" t="s">
        <v>39</v>
      </c>
    </row>
    <row r="65" spans="1:9">
      <c r="A65" t="s">
        <v>216</v>
      </c>
      <c r="B65" t="s">
        <v>125</v>
      </c>
      <c r="C65" t="s">
        <v>217</v>
      </c>
      <c r="D65" t="s">
        <v>118</v>
      </c>
      <c r="E65">
        <v>140749</v>
      </c>
      <c r="F65" t="s">
        <v>33</v>
      </c>
      <c r="G65" t="s">
        <v>43</v>
      </c>
      <c r="H65" t="s">
        <v>23</v>
      </c>
      <c r="I65" t="s">
        <v>52</v>
      </c>
    </row>
    <row r="66" spans="1:9">
      <c r="A66" t="s">
        <v>218</v>
      </c>
      <c r="B66" t="s">
        <v>125</v>
      </c>
      <c r="C66" t="s">
        <v>219</v>
      </c>
      <c r="D66" t="s">
        <v>220</v>
      </c>
      <c r="E66">
        <v>398855</v>
      </c>
      <c r="F66" t="s">
        <v>13</v>
      </c>
      <c r="G66" t="s">
        <v>14</v>
      </c>
      <c r="H66" t="s">
        <v>115</v>
      </c>
      <c r="I66" t="s">
        <v>30</v>
      </c>
    </row>
    <row r="67" spans="1:9">
      <c r="A67" t="s">
        <v>221</v>
      </c>
      <c r="B67" t="s">
        <v>10</v>
      </c>
      <c r="C67" t="s">
        <v>222</v>
      </c>
      <c r="D67" t="s">
        <v>223</v>
      </c>
      <c r="E67">
        <v>90854</v>
      </c>
      <c r="F67" t="s">
        <v>13</v>
      </c>
      <c r="G67" t="s">
        <v>34</v>
      </c>
      <c r="H67" t="s">
        <v>87</v>
      </c>
      <c r="I67" t="s">
        <v>45</v>
      </c>
    </row>
    <row r="68" spans="1:9">
      <c r="A68" t="s">
        <v>224</v>
      </c>
      <c r="B68" t="s">
        <v>10</v>
      </c>
      <c r="C68" t="s">
        <v>225</v>
      </c>
      <c r="D68" t="s">
        <v>226</v>
      </c>
      <c r="E68">
        <v>168516</v>
      </c>
      <c r="F68" t="s">
        <v>13</v>
      </c>
      <c r="G68" t="s">
        <v>43</v>
      </c>
      <c r="H68" t="s">
        <v>23</v>
      </c>
      <c r="I68" t="s">
        <v>16</v>
      </c>
    </row>
    <row r="69" spans="1:9">
      <c r="A69" t="s">
        <v>227</v>
      </c>
      <c r="B69" t="s">
        <v>125</v>
      </c>
      <c r="C69" t="s">
        <v>228</v>
      </c>
      <c r="D69" t="s">
        <v>229</v>
      </c>
      <c r="E69">
        <v>292388</v>
      </c>
      <c r="F69" t="s">
        <v>21</v>
      </c>
      <c r="G69" t="s">
        <v>22</v>
      </c>
      <c r="H69" t="s">
        <v>15</v>
      </c>
      <c r="I69" t="s">
        <v>16</v>
      </c>
    </row>
    <row r="70" spans="1:9">
      <c r="A70" t="s">
        <v>230</v>
      </c>
      <c r="B70" t="s">
        <v>151</v>
      </c>
      <c r="C70" t="s">
        <v>231</v>
      </c>
      <c r="D70" t="s">
        <v>232</v>
      </c>
      <c r="E70">
        <v>185223</v>
      </c>
      <c r="F70" t="s">
        <v>33</v>
      </c>
      <c r="G70" t="s">
        <v>34</v>
      </c>
      <c r="H70" t="s">
        <v>115</v>
      </c>
      <c r="I70" t="s">
        <v>24</v>
      </c>
    </row>
    <row r="71" spans="1:9">
      <c r="A71" t="s">
        <v>233</v>
      </c>
      <c r="B71" t="s">
        <v>58</v>
      </c>
      <c r="C71" t="s">
        <v>72</v>
      </c>
      <c r="D71" t="s">
        <v>234</v>
      </c>
      <c r="E71">
        <v>284712</v>
      </c>
      <c r="F71" t="s">
        <v>13</v>
      </c>
      <c r="G71" t="s">
        <v>43</v>
      </c>
      <c r="H71" t="s">
        <v>23</v>
      </c>
      <c r="I71" t="s">
        <v>45</v>
      </c>
    </row>
    <row r="72" spans="1:9">
      <c r="A72" t="s">
        <v>235</v>
      </c>
      <c r="B72" t="s">
        <v>151</v>
      </c>
      <c r="C72" t="s">
        <v>236</v>
      </c>
      <c r="D72" t="s">
        <v>237</v>
      </c>
      <c r="E72">
        <v>263181</v>
      </c>
      <c r="F72" t="s">
        <v>21</v>
      </c>
      <c r="G72" t="s">
        <v>14</v>
      </c>
      <c r="H72" t="s">
        <v>115</v>
      </c>
      <c r="I72" t="s">
        <v>56</v>
      </c>
    </row>
    <row r="73" spans="1:9">
      <c r="A73" t="s">
        <v>238</v>
      </c>
      <c r="B73" t="s">
        <v>10</v>
      </c>
      <c r="C73" t="s">
        <v>225</v>
      </c>
      <c r="D73" t="s">
        <v>239</v>
      </c>
      <c r="E73">
        <v>412126</v>
      </c>
      <c r="F73" t="s">
        <v>21</v>
      </c>
      <c r="G73" t="s">
        <v>14</v>
      </c>
      <c r="H73" t="s">
        <v>115</v>
      </c>
      <c r="I73" t="s">
        <v>52</v>
      </c>
    </row>
    <row r="74" spans="1:9">
      <c r="A74" t="s">
        <v>240</v>
      </c>
      <c r="B74" t="s">
        <v>10</v>
      </c>
      <c r="C74" t="s">
        <v>241</v>
      </c>
      <c r="D74" t="s">
        <v>242</v>
      </c>
      <c r="E74">
        <v>103925</v>
      </c>
      <c r="F74" t="s">
        <v>33</v>
      </c>
      <c r="G74" t="s">
        <v>43</v>
      </c>
      <c r="H74" t="s">
        <v>23</v>
      </c>
      <c r="I74" t="s">
        <v>30</v>
      </c>
    </row>
    <row r="75" spans="1:9">
      <c r="A75" t="s">
        <v>243</v>
      </c>
      <c r="B75" t="s">
        <v>18</v>
      </c>
      <c r="C75" t="s">
        <v>244</v>
      </c>
      <c r="D75" t="s">
        <v>245</v>
      </c>
      <c r="E75">
        <v>198702</v>
      </c>
      <c r="F75" t="s">
        <v>33</v>
      </c>
      <c r="G75" t="s">
        <v>14</v>
      </c>
      <c r="H75" t="s">
        <v>15</v>
      </c>
      <c r="I75" t="s">
        <v>52</v>
      </c>
    </row>
    <row r="76" spans="1:9">
      <c r="A76" t="s">
        <v>246</v>
      </c>
      <c r="B76" t="s">
        <v>151</v>
      </c>
      <c r="C76" t="s">
        <v>247</v>
      </c>
      <c r="D76" t="s">
        <v>248</v>
      </c>
      <c r="E76">
        <v>259685</v>
      </c>
      <c r="F76" t="s">
        <v>33</v>
      </c>
      <c r="G76" t="s">
        <v>43</v>
      </c>
      <c r="H76" t="s">
        <v>29</v>
      </c>
      <c r="I76" t="s">
        <v>24</v>
      </c>
    </row>
    <row r="77" spans="1:9">
      <c r="A77" t="s">
        <v>249</v>
      </c>
      <c r="B77" t="s">
        <v>65</v>
      </c>
      <c r="C77" t="s">
        <v>250</v>
      </c>
      <c r="D77" t="s">
        <v>251</v>
      </c>
      <c r="E77">
        <v>447177</v>
      </c>
      <c r="F77" t="s">
        <v>13</v>
      </c>
      <c r="G77" t="s">
        <v>14</v>
      </c>
      <c r="H77" t="s">
        <v>44</v>
      </c>
      <c r="I77" t="s">
        <v>16</v>
      </c>
    </row>
    <row r="78" spans="1:9">
      <c r="A78" t="s">
        <v>252</v>
      </c>
      <c r="B78" t="s">
        <v>47</v>
      </c>
      <c r="C78" t="s">
        <v>253</v>
      </c>
      <c r="D78" t="s">
        <v>254</v>
      </c>
      <c r="E78">
        <v>360819</v>
      </c>
      <c r="F78" t="s">
        <v>13</v>
      </c>
      <c r="G78" t="s">
        <v>43</v>
      </c>
      <c r="H78" t="s">
        <v>23</v>
      </c>
      <c r="I78" t="s">
        <v>24</v>
      </c>
    </row>
    <row r="79" spans="1:9">
      <c r="A79" t="s">
        <v>255</v>
      </c>
      <c r="B79" t="s">
        <v>125</v>
      </c>
      <c r="C79" t="s">
        <v>256</v>
      </c>
      <c r="D79" t="s">
        <v>257</v>
      </c>
      <c r="E79">
        <v>315689</v>
      </c>
      <c r="F79" t="s">
        <v>33</v>
      </c>
      <c r="G79" t="s">
        <v>14</v>
      </c>
      <c r="H79" t="s">
        <v>115</v>
      </c>
      <c r="I79" t="s">
        <v>16</v>
      </c>
    </row>
    <row r="80" spans="1:9">
      <c r="A80" t="s">
        <v>258</v>
      </c>
      <c r="B80" t="s">
        <v>10</v>
      </c>
      <c r="C80" t="s">
        <v>259</v>
      </c>
      <c r="D80" t="s">
        <v>260</v>
      </c>
      <c r="E80">
        <v>238979</v>
      </c>
      <c r="F80" t="s">
        <v>21</v>
      </c>
      <c r="G80" t="s">
        <v>14</v>
      </c>
      <c r="H80" t="s">
        <v>87</v>
      </c>
      <c r="I80" t="s">
        <v>56</v>
      </c>
    </row>
    <row r="81" spans="1:9">
      <c r="A81" t="s">
        <v>261</v>
      </c>
      <c r="B81" t="s">
        <v>18</v>
      </c>
      <c r="C81" t="s">
        <v>50</v>
      </c>
      <c r="D81" t="s">
        <v>51</v>
      </c>
      <c r="E81">
        <v>314499</v>
      </c>
      <c r="F81" t="s">
        <v>33</v>
      </c>
      <c r="G81" t="s">
        <v>22</v>
      </c>
      <c r="H81" t="s">
        <v>87</v>
      </c>
      <c r="I81" t="s">
        <v>39</v>
      </c>
    </row>
    <row r="82" spans="1:9">
      <c r="A82" t="s">
        <v>262</v>
      </c>
      <c r="B82" t="s">
        <v>75</v>
      </c>
      <c r="C82" t="s">
        <v>263</v>
      </c>
      <c r="D82" t="s">
        <v>264</v>
      </c>
      <c r="E82">
        <v>448498</v>
      </c>
      <c r="F82" t="s">
        <v>33</v>
      </c>
      <c r="G82" t="s">
        <v>43</v>
      </c>
      <c r="H82" t="s">
        <v>115</v>
      </c>
      <c r="I82" t="s">
        <v>52</v>
      </c>
    </row>
    <row r="83" spans="1:9">
      <c r="A83" t="s">
        <v>265</v>
      </c>
      <c r="B83" t="s">
        <v>18</v>
      </c>
      <c r="C83" t="s">
        <v>266</v>
      </c>
      <c r="D83" t="s">
        <v>267</v>
      </c>
      <c r="E83">
        <v>403751</v>
      </c>
      <c r="F83" t="s">
        <v>13</v>
      </c>
      <c r="G83" t="s">
        <v>34</v>
      </c>
      <c r="H83" t="s">
        <v>44</v>
      </c>
      <c r="I83" t="s">
        <v>52</v>
      </c>
    </row>
    <row r="84" spans="1:9">
      <c r="A84" t="s">
        <v>268</v>
      </c>
      <c r="B84" t="s">
        <v>36</v>
      </c>
      <c r="C84" t="s">
        <v>160</v>
      </c>
      <c r="D84" t="s">
        <v>269</v>
      </c>
      <c r="E84">
        <v>470299</v>
      </c>
      <c r="F84" t="s">
        <v>21</v>
      </c>
      <c r="G84" t="s">
        <v>43</v>
      </c>
      <c r="H84" t="s">
        <v>44</v>
      </c>
      <c r="I84" t="s">
        <v>39</v>
      </c>
    </row>
    <row r="85" spans="1:9">
      <c r="A85" t="s">
        <v>270</v>
      </c>
      <c r="B85" t="s">
        <v>151</v>
      </c>
      <c r="C85" t="s">
        <v>271</v>
      </c>
      <c r="D85" t="s">
        <v>184</v>
      </c>
      <c r="E85">
        <v>289442</v>
      </c>
      <c r="F85" t="s">
        <v>13</v>
      </c>
      <c r="G85" t="s">
        <v>22</v>
      </c>
      <c r="H85" t="s">
        <v>115</v>
      </c>
      <c r="I85" t="s">
        <v>24</v>
      </c>
    </row>
    <row r="86" spans="1:9">
      <c r="A86" t="s">
        <v>272</v>
      </c>
      <c r="B86" t="s">
        <v>58</v>
      </c>
      <c r="C86" t="s">
        <v>273</v>
      </c>
      <c r="D86" t="s">
        <v>274</v>
      </c>
      <c r="E86">
        <v>326923</v>
      </c>
      <c r="F86" t="s">
        <v>13</v>
      </c>
      <c r="G86" t="s">
        <v>22</v>
      </c>
      <c r="H86" t="s">
        <v>44</v>
      </c>
      <c r="I86" t="s">
        <v>24</v>
      </c>
    </row>
    <row r="87" spans="1:9">
      <c r="A87" t="s">
        <v>275</v>
      </c>
      <c r="B87" t="s">
        <v>125</v>
      </c>
      <c r="C87" t="s">
        <v>130</v>
      </c>
      <c r="D87" t="s">
        <v>276</v>
      </c>
      <c r="E87">
        <v>314040</v>
      </c>
      <c r="F87" t="s">
        <v>13</v>
      </c>
      <c r="G87" t="s">
        <v>34</v>
      </c>
      <c r="H87" t="s">
        <v>23</v>
      </c>
      <c r="I87" t="s">
        <v>39</v>
      </c>
    </row>
    <row r="88" spans="1:9">
      <c r="A88" t="s">
        <v>277</v>
      </c>
      <c r="B88" t="s">
        <v>75</v>
      </c>
      <c r="C88" t="s">
        <v>69</v>
      </c>
      <c r="D88" t="s">
        <v>278</v>
      </c>
      <c r="E88">
        <v>167005</v>
      </c>
      <c r="F88" t="s">
        <v>13</v>
      </c>
      <c r="G88" t="s">
        <v>14</v>
      </c>
      <c r="H88" t="s">
        <v>23</v>
      </c>
      <c r="I88" t="s">
        <v>56</v>
      </c>
    </row>
    <row r="89" spans="1:9">
      <c r="A89" t="s">
        <v>279</v>
      </c>
      <c r="B89" t="s">
        <v>151</v>
      </c>
      <c r="C89" t="s">
        <v>83</v>
      </c>
      <c r="D89" t="s">
        <v>280</v>
      </c>
      <c r="E89">
        <v>327271</v>
      </c>
      <c r="F89" t="s">
        <v>33</v>
      </c>
      <c r="G89" t="s">
        <v>43</v>
      </c>
      <c r="H89" t="s">
        <v>15</v>
      </c>
      <c r="I89" t="s">
        <v>52</v>
      </c>
    </row>
    <row r="90" spans="1:9">
      <c r="A90" t="s">
        <v>281</v>
      </c>
      <c r="B90" t="s">
        <v>26</v>
      </c>
      <c r="C90" t="s">
        <v>85</v>
      </c>
      <c r="D90" t="s">
        <v>282</v>
      </c>
      <c r="E90">
        <v>230336</v>
      </c>
      <c r="F90" t="s">
        <v>13</v>
      </c>
      <c r="G90" t="s">
        <v>22</v>
      </c>
      <c r="H90" t="s">
        <v>44</v>
      </c>
      <c r="I90" t="s">
        <v>56</v>
      </c>
    </row>
    <row r="91" spans="1:9">
      <c r="A91" t="s">
        <v>283</v>
      </c>
      <c r="B91" t="s">
        <v>47</v>
      </c>
      <c r="C91" t="s">
        <v>98</v>
      </c>
      <c r="D91" t="s">
        <v>284</v>
      </c>
      <c r="E91">
        <v>91005</v>
      </c>
      <c r="F91" t="s">
        <v>21</v>
      </c>
      <c r="G91" t="s">
        <v>22</v>
      </c>
      <c r="H91" t="s">
        <v>44</v>
      </c>
      <c r="I91" t="s">
        <v>16</v>
      </c>
    </row>
    <row r="92" spans="1:9">
      <c r="A92" t="s">
        <v>285</v>
      </c>
      <c r="B92" t="s">
        <v>47</v>
      </c>
      <c r="C92" t="s">
        <v>163</v>
      </c>
      <c r="D92" t="s">
        <v>95</v>
      </c>
      <c r="E92">
        <v>130213</v>
      </c>
      <c r="F92" t="s">
        <v>21</v>
      </c>
      <c r="G92" t="s">
        <v>14</v>
      </c>
      <c r="H92" t="s">
        <v>44</v>
      </c>
      <c r="I92" t="s">
        <v>39</v>
      </c>
    </row>
    <row r="93" spans="1:9">
      <c r="A93" t="s">
        <v>286</v>
      </c>
      <c r="B93" t="s">
        <v>125</v>
      </c>
      <c r="C93" t="s">
        <v>278</v>
      </c>
      <c r="D93" t="s">
        <v>287</v>
      </c>
      <c r="E93">
        <v>346967</v>
      </c>
      <c r="F93" t="s">
        <v>13</v>
      </c>
      <c r="G93" t="s">
        <v>34</v>
      </c>
      <c r="H93" t="s">
        <v>15</v>
      </c>
      <c r="I93" t="s">
        <v>52</v>
      </c>
    </row>
    <row r="94" spans="1:9">
      <c r="A94" t="s">
        <v>288</v>
      </c>
      <c r="B94" t="s">
        <v>58</v>
      </c>
      <c r="C94" t="s">
        <v>289</v>
      </c>
      <c r="D94" t="s">
        <v>290</v>
      </c>
      <c r="E94">
        <v>182406</v>
      </c>
      <c r="F94" t="s">
        <v>13</v>
      </c>
      <c r="G94" t="s">
        <v>22</v>
      </c>
      <c r="H94" t="s">
        <v>15</v>
      </c>
      <c r="I94" t="s">
        <v>56</v>
      </c>
    </row>
    <row r="95" spans="1:9">
      <c r="A95" t="s">
        <v>291</v>
      </c>
      <c r="B95" t="s">
        <v>36</v>
      </c>
      <c r="C95" t="s">
        <v>292</v>
      </c>
      <c r="D95" t="s">
        <v>293</v>
      </c>
      <c r="E95">
        <v>110194</v>
      </c>
      <c r="F95" t="s">
        <v>33</v>
      </c>
      <c r="G95" t="s">
        <v>14</v>
      </c>
      <c r="H95" t="s">
        <v>29</v>
      </c>
      <c r="I95" t="s">
        <v>16</v>
      </c>
    </row>
    <row r="96" spans="1:9">
      <c r="A96" t="s">
        <v>294</v>
      </c>
      <c r="B96" t="s">
        <v>151</v>
      </c>
      <c r="C96" t="s">
        <v>96</v>
      </c>
      <c r="D96" t="s">
        <v>295</v>
      </c>
      <c r="E96">
        <v>419580</v>
      </c>
      <c r="F96" t="s">
        <v>21</v>
      </c>
      <c r="G96" t="s">
        <v>14</v>
      </c>
      <c r="H96" t="s">
        <v>115</v>
      </c>
      <c r="I96" t="s">
        <v>16</v>
      </c>
    </row>
    <row r="97" spans="1:9">
      <c r="A97" t="s">
        <v>296</v>
      </c>
      <c r="B97" t="s">
        <v>26</v>
      </c>
      <c r="C97" t="s">
        <v>297</v>
      </c>
      <c r="D97" t="s">
        <v>298</v>
      </c>
      <c r="E97">
        <v>440791</v>
      </c>
      <c r="F97" t="s">
        <v>33</v>
      </c>
      <c r="G97" t="s">
        <v>22</v>
      </c>
      <c r="H97" t="s">
        <v>15</v>
      </c>
      <c r="I97" t="s">
        <v>52</v>
      </c>
    </row>
    <row r="98" spans="1:9">
      <c r="A98" t="s">
        <v>299</v>
      </c>
      <c r="B98" t="s">
        <v>47</v>
      </c>
      <c r="C98" t="s">
        <v>300</v>
      </c>
      <c r="D98" t="s">
        <v>169</v>
      </c>
      <c r="E98">
        <v>330791</v>
      </c>
      <c r="F98" t="s">
        <v>33</v>
      </c>
      <c r="G98" t="s">
        <v>22</v>
      </c>
      <c r="H98" t="s">
        <v>87</v>
      </c>
      <c r="I98" t="s">
        <v>52</v>
      </c>
    </row>
    <row r="99" spans="1:9">
      <c r="A99" t="s">
        <v>301</v>
      </c>
      <c r="B99" t="s">
        <v>65</v>
      </c>
      <c r="C99" t="s">
        <v>302</v>
      </c>
      <c r="D99" t="s">
        <v>303</v>
      </c>
      <c r="E99">
        <v>117401</v>
      </c>
      <c r="F99" t="s">
        <v>13</v>
      </c>
      <c r="G99" t="s">
        <v>22</v>
      </c>
      <c r="H99" t="s">
        <v>87</v>
      </c>
      <c r="I99" t="s">
        <v>30</v>
      </c>
    </row>
    <row r="100" spans="1:9">
      <c r="A100" t="s">
        <v>304</v>
      </c>
      <c r="B100" t="s">
        <v>10</v>
      </c>
      <c r="C100" t="s">
        <v>305</v>
      </c>
      <c r="D100" t="s">
        <v>306</v>
      </c>
      <c r="E100">
        <v>171455</v>
      </c>
      <c r="F100" t="s">
        <v>33</v>
      </c>
      <c r="G100" t="s">
        <v>22</v>
      </c>
      <c r="H100" t="s">
        <v>29</v>
      </c>
      <c r="I100" t="s">
        <v>16</v>
      </c>
    </row>
    <row r="101" spans="1:9">
      <c r="A101" t="s">
        <v>307</v>
      </c>
      <c r="B101" t="s">
        <v>125</v>
      </c>
      <c r="C101" t="s">
        <v>181</v>
      </c>
      <c r="D101" t="s">
        <v>256</v>
      </c>
      <c r="E101">
        <v>477846</v>
      </c>
      <c r="F101" t="s">
        <v>33</v>
      </c>
      <c r="G101" t="s">
        <v>14</v>
      </c>
      <c r="H101" t="s">
        <v>115</v>
      </c>
      <c r="I101" t="s">
        <v>16</v>
      </c>
    </row>
    <row r="102" spans="1:9">
      <c r="A102" t="s">
        <v>308</v>
      </c>
      <c r="B102" t="s">
        <v>125</v>
      </c>
      <c r="C102" t="s">
        <v>309</v>
      </c>
      <c r="D102" t="s">
        <v>310</v>
      </c>
      <c r="E102">
        <v>217641</v>
      </c>
      <c r="F102" t="s">
        <v>33</v>
      </c>
      <c r="G102" t="s">
        <v>22</v>
      </c>
      <c r="H102" t="s">
        <v>115</v>
      </c>
      <c r="I102" t="s">
        <v>56</v>
      </c>
    </row>
    <row r="103" spans="1:9">
      <c r="A103" t="s">
        <v>311</v>
      </c>
      <c r="B103" t="s">
        <v>36</v>
      </c>
      <c r="C103" t="s">
        <v>50</v>
      </c>
      <c r="D103" t="s">
        <v>51</v>
      </c>
      <c r="E103">
        <v>171068</v>
      </c>
      <c r="F103" t="s">
        <v>33</v>
      </c>
      <c r="G103" t="s">
        <v>22</v>
      </c>
      <c r="H103" t="s">
        <v>44</v>
      </c>
      <c r="I103" t="s">
        <v>52</v>
      </c>
    </row>
    <row r="104" spans="1:9">
      <c r="A104" t="s">
        <v>312</v>
      </c>
      <c r="B104" t="s">
        <v>36</v>
      </c>
      <c r="C104" t="s">
        <v>313</v>
      </c>
      <c r="D104" t="s">
        <v>137</v>
      </c>
      <c r="E104">
        <v>180442</v>
      </c>
      <c r="F104" t="s">
        <v>13</v>
      </c>
      <c r="G104" t="s">
        <v>14</v>
      </c>
      <c r="H104" t="s">
        <v>15</v>
      </c>
      <c r="I104" t="s">
        <v>30</v>
      </c>
    </row>
    <row r="105" spans="1:9">
      <c r="A105" t="s">
        <v>314</v>
      </c>
      <c r="B105" t="s">
        <v>75</v>
      </c>
      <c r="C105" t="s">
        <v>72</v>
      </c>
      <c r="D105" t="s">
        <v>315</v>
      </c>
      <c r="E105">
        <v>460819</v>
      </c>
      <c r="F105" t="s">
        <v>13</v>
      </c>
      <c r="G105" t="s">
        <v>14</v>
      </c>
      <c r="H105" t="s">
        <v>23</v>
      </c>
      <c r="I105" t="s">
        <v>30</v>
      </c>
    </row>
    <row r="106" spans="1:9">
      <c r="A106" t="s">
        <v>316</v>
      </c>
      <c r="B106" t="s">
        <v>36</v>
      </c>
      <c r="C106" t="s">
        <v>317</v>
      </c>
      <c r="D106" t="s">
        <v>48</v>
      </c>
      <c r="E106">
        <v>162062</v>
      </c>
      <c r="F106" t="s">
        <v>13</v>
      </c>
      <c r="G106" t="s">
        <v>34</v>
      </c>
      <c r="H106" t="s">
        <v>29</v>
      </c>
      <c r="I106" t="s">
        <v>45</v>
      </c>
    </row>
    <row r="107" spans="1:9">
      <c r="A107" t="s">
        <v>318</v>
      </c>
      <c r="B107" t="s">
        <v>58</v>
      </c>
      <c r="C107" t="s">
        <v>99</v>
      </c>
      <c r="D107" t="s">
        <v>319</v>
      </c>
      <c r="E107">
        <v>313646</v>
      </c>
      <c r="F107" t="s">
        <v>21</v>
      </c>
      <c r="G107" t="s">
        <v>34</v>
      </c>
      <c r="H107" t="s">
        <v>15</v>
      </c>
      <c r="I107" t="s">
        <v>16</v>
      </c>
    </row>
    <row r="108" spans="1:9">
      <c r="A108" t="s">
        <v>320</v>
      </c>
      <c r="B108" t="s">
        <v>151</v>
      </c>
      <c r="C108" t="s">
        <v>321</v>
      </c>
      <c r="D108" t="s">
        <v>322</v>
      </c>
      <c r="E108">
        <v>412489</v>
      </c>
      <c r="F108" t="s">
        <v>13</v>
      </c>
      <c r="G108" t="s">
        <v>34</v>
      </c>
      <c r="H108" t="s">
        <v>23</v>
      </c>
      <c r="I108" t="s">
        <v>45</v>
      </c>
    </row>
    <row r="109" spans="1:9">
      <c r="A109" t="s">
        <v>323</v>
      </c>
      <c r="B109" t="s">
        <v>58</v>
      </c>
      <c r="C109" t="s">
        <v>324</v>
      </c>
      <c r="D109" t="s">
        <v>105</v>
      </c>
      <c r="E109">
        <v>109024</v>
      </c>
      <c r="F109" t="s">
        <v>21</v>
      </c>
      <c r="G109" t="s">
        <v>34</v>
      </c>
      <c r="H109" t="s">
        <v>29</v>
      </c>
      <c r="I109" t="s">
        <v>24</v>
      </c>
    </row>
    <row r="110" spans="1:9">
      <c r="A110" t="s">
        <v>325</v>
      </c>
      <c r="B110" t="s">
        <v>58</v>
      </c>
      <c r="C110" t="s">
        <v>326</v>
      </c>
      <c r="D110" t="s">
        <v>327</v>
      </c>
      <c r="E110">
        <v>357132</v>
      </c>
      <c r="F110" t="s">
        <v>21</v>
      </c>
      <c r="G110" t="s">
        <v>43</v>
      </c>
      <c r="H110" t="s">
        <v>29</v>
      </c>
      <c r="I110" t="s">
        <v>52</v>
      </c>
    </row>
    <row r="111" spans="1:9">
      <c r="A111" t="s">
        <v>328</v>
      </c>
      <c r="B111" t="s">
        <v>65</v>
      </c>
      <c r="C111" t="s">
        <v>130</v>
      </c>
      <c r="D111" t="s">
        <v>329</v>
      </c>
      <c r="E111">
        <v>275416</v>
      </c>
      <c r="F111" t="s">
        <v>21</v>
      </c>
      <c r="G111" t="s">
        <v>34</v>
      </c>
      <c r="H111" t="s">
        <v>44</v>
      </c>
      <c r="I111" t="s">
        <v>56</v>
      </c>
    </row>
    <row r="112" spans="1:9">
      <c r="A112" t="s">
        <v>330</v>
      </c>
      <c r="B112" t="s">
        <v>65</v>
      </c>
      <c r="C112" t="s">
        <v>313</v>
      </c>
      <c r="D112" t="s">
        <v>331</v>
      </c>
      <c r="E112">
        <v>160747</v>
      </c>
      <c r="F112" t="s">
        <v>33</v>
      </c>
      <c r="G112" t="s">
        <v>43</v>
      </c>
      <c r="H112" t="s">
        <v>87</v>
      </c>
      <c r="I112" t="s">
        <v>24</v>
      </c>
    </row>
    <row r="113" spans="1:9">
      <c r="A113" t="s">
        <v>332</v>
      </c>
      <c r="B113" t="s">
        <v>75</v>
      </c>
      <c r="C113" t="s">
        <v>333</v>
      </c>
      <c r="D113" t="s">
        <v>334</v>
      </c>
      <c r="E113">
        <v>190950</v>
      </c>
      <c r="F113" t="s">
        <v>21</v>
      </c>
      <c r="G113" t="s">
        <v>14</v>
      </c>
      <c r="H113" t="s">
        <v>115</v>
      </c>
      <c r="I113" t="s">
        <v>16</v>
      </c>
    </row>
    <row r="114" spans="1:9">
      <c r="A114" t="s">
        <v>335</v>
      </c>
      <c r="B114" t="s">
        <v>10</v>
      </c>
      <c r="C114" t="s">
        <v>336</v>
      </c>
      <c r="D114" t="s">
        <v>337</v>
      </c>
      <c r="E114">
        <v>292117</v>
      </c>
      <c r="F114" t="s">
        <v>33</v>
      </c>
      <c r="G114" t="s">
        <v>14</v>
      </c>
      <c r="H114" t="s">
        <v>23</v>
      </c>
      <c r="I114" t="s">
        <v>39</v>
      </c>
    </row>
    <row r="115" spans="1:9">
      <c r="A115" t="s">
        <v>338</v>
      </c>
      <c r="B115" t="s">
        <v>47</v>
      </c>
      <c r="C115" t="s">
        <v>51</v>
      </c>
      <c r="D115" t="s">
        <v>339</v>
      </c>
      <c r="E115">
        <v>338970</v>
      </c>
      <c r="F115" t="s">
        <v>21</v>
      </c>
      <c r="G115" t="s">
        <v>34</v>
      </c>
      <c r="H115" t="s">
        <v>29</v>
      </c>
      <c r="I115" t="s">
        <v>52</v>
      </c>
    </row>
    <row r="116" spans="1:9">
      <c r="A116" t="s">
        <v>340</v>
      </c>
      <c r="B116" t="s">
        <v>26</v>
      </c>
      <c r="C116" t="s">
        <v>341</v>
      </c>
      <c r="D116" t="s">
        <v>342</v>
      </c>
      <c r="E116">
        <v>276156</v>
      </c>
      <c r="F116" t="s">
        <v>13</v>
      </c>
      <c r="G116" t="s">
        <v>34</v>
      </c>
      <c r="H116" t="s">
        <v>115</v>
      </c>
      <c r="I116" t="s">
        <v>24</v>
      </c>
    </row>
    <row r="117" spans="1:9">
      <c r="A117" t="s">
        <v>343</v>
      </c>
      <c r="B117" t="s">
        <v>65</v>
      </c>
      <c r="C117" t="s">
        <v>344</v>
      </c>
      <c r="D117" t="s">
        <v>28</v>
      </c>
      <c r="E117">
        <v>346894</v>
      </c>
      <c r="F117" t="s">
        <v>13</v>
      </c>
      <c r="G117" t="s">
        <v>14</v>
      </c>
      <c r="H117" t="s">
        <v>29</v>
      </c>
      <c r="I117" t="s">
        <v>52</v>
      </c>
    </row>
    <row r="118" spans="1:9">
      <c r="A118" t="s">
        <v>345</v>
      </c>
      <c r="B118" t="s">
        <v>58</v>
      </c>
      <c r="C118" t="s">
        <v>210</v>
      </c>
      <c r="D118" t="s">
        <v>346</v>
      </c>
      <c r="E118">
        <v>352462</v>
      </c>
      <c r="F118" t="s">
        <v>21</v>
      </c>
      <c r="G118" t="s">
        <v>14</v>
      </c>
      <c r="H118" t="s">
        <v>23</v>
      </c>
      <c r="I118" t="s">
        <v>30</v>
      </c>
    </row>
    <row r="119" spans="1:9">
      <c r="A119" t="s">
        <v>347</v>
      </c>
      <c r="B119" t="s">
        <v>47</v>
      </c>
      <c r="C119" t="s">
        <v>348</v>
      </c>
      <c r="D119" t="s">
        <v>349</v>
      </c>
      <c r="E119">
        <v>481627</v>
      </c>
      <c r="F119" t="s">
        <v>33</v>
      </c>
      <c r="G119" t="s">
        <v>34</v>
      </c>
      <c r="H119" t="s">
        <v>87</v>
      </c>
      <c r="I119" t="s">
        <v>56</v>
      </c>
    </row>
    <row r="120" spans="1:9">
      <c r="A120" t="s">
        <v>350</v>
      </c>
      <c r="B120" t="s">
        <v>10</v>
      </c>
      <c r="C120" t="s">
        <v>63</v>
      </c>
      <c r="D120" t="s">
        <v>194</v>
      </c>
      <c r="E120">
        <v>132670</v>
      </c>
      <c r="F120" t="s">
        <v>13</v>
      </c>
      <c r="G120" t="s">
        <v>34</v>
      </c>
      <c r="H120" t="s">
        <v>44</v>
      </c>
      <c r="I120" t="s">
        <v>52</v>
      </c>
    </row>
    <row r="121" spans="1:9">
      <c r="A121" t="s">
        <v>351</v>
      </c>
      <c r="B121" t="s">
        <v>47</v>
      </c>
      <c r="C121" t="s">
        <v>117</v>
      </c>
      <c r="D121" t="s">
        <v>331</v>
      </c>
      <c r="E121">
        <v>473918</v>
      </c>
      <c r="F121" t="s">
        <v>13</v>
      </c>
      <c r="G121" t="s">
        <v>34</v>
      </c>
      <c r="H121" t="s">
        <v>44</v>
      </c>
      <c r="I121" t="s">
        <v>30</v>
      </c>
    </row>
    <row r="122" spans="1:9">
      <c r="A122" t="s">
        <v>352</v>
      </c>
      <c r="B122" t="s">
        <v>10</v>
      </c>
      <c r="C122" t="s">
        <v>196</v>
      </c>
      <c r="D122" t="s">
        <v>353</v>
      </c>
      <c r="E122">
        <v>247279</v>
      </c>
      <c r="F122" t="s">
        <v>13</v>
      </c>
      <c r="G122" t="s">
        <v>22</v>
      </c>
      <c r="H122" t="s">
        <v>15</v>
      </c>
      <c r="I122" t="s">
        <v>39</v>
      </c>
    </row>
    <row r="123" spans="1:9">
      <c r="A123" t="s">
        <v>354</v>
      </c>
      <c r="B123" t="s">
        <v>151</v>
      </c>
      <c r="C123" t="s">
        <v>242</v>
      </c>
      <c r="D123" t="s">
        <v>355</v>
      </c>
      <c r="E123">
        <v>160940</v>
      </c>
      <c r="F123" t="s">
        <v>13</v>
      </c>
      <c r="G123" t="s">
        <v>43</v>
      </c>
      <c r="H123" t="s">
        <v>44</v>
      </c>
      <c r="I123" t="s">
        <v>16</v>
      </c>
    </row>
    <row r="124" spans="1:9">
      <c r="A124" t="s">
        <v>356</v>
      </c>
      <c r="B124" t="s">
        <v>58</v>
      </c>
      <c r="C124" t="s">
        <v>127</v>
      </c>
      <c r="D124" t="s">
        <v>197</v>
      </c>
      <c r="E124">
        <v>281854</v>
      </c>
      <c r="F124" t="s">
        <v>13</v>
      </c>
      <c r="G124" t="s">
        <v>43</v>
      </c>
      <c r="H124" t="s">
        <v>87</v>
      </c>
      <c r="I124" t="s">
        <v>56</v>
      </c>
    </row>
    <row r="125" spans="1:9">
      <c r="A125" t="s">
        <v>357</v>
      </c>
      <c r="B125" t="s">
        <v>18</v>
      </c>
      <c r="C125" t="s">
        <v>194</v>
      </c>
      <c r="D125" t="s">
        <v>358</v>
      </c>
      <c r="E125">
        <v>409798</v>
      </c>
      <c r="F125" t="s">
        <v>21</v>
      </c>
      <c r="G125" t="s">
        <v>22</v>
      </c>
      <c r="H125" t="s">
        <v>23</v>
      </c>
      <c r="I125" t="s">
        <v>52</v>
      </c>
    </row>
    <row r="126" spans="1:9">
      <c r="A126" t="s">
        <v>359</v>
      </c>
      <c r="B126" t="s">
        <v>47</v>
      </c>
      <c r="C126" t="s">
        <v>360</v>
      </c>
      <c r="D126" t="s">
        <v>361</v>
      </c>
      <c r="E126">
        <v>403529</v>
      </c>
      <c r="F126" t="s">
        <v>13</v>
      </c>
      <c r="G126" t="s">
        <v>22</v>
      </c>
      <c r="H126" t="s">
        <v>29</v>
      </c>
      <c r="I126" t="s">
        <v>52</v>
      </c>
    </row>
    <row r="127" spans="1:9">
      <c r="A127" t="s">
        <v>362</v>
      </c>
      <c r="B127" t="s">
        <v>10</v>
      </c>
      <c r="C127" t="s">
        <v>363</v>
      </c>
      <c r="D127" t="s">
        <v>364</v>
      </c>
      <c r="E127">
        <v>303987</v>
      </c>
      <c r="F127" t="s">
        <v>21</v>
      </c>
      <c r="G127" t="s">
        <v>34</v>
      </c>
      <c r="H127" t="s">
        <v>29</v>
      </c>
      <c r="I127" t="s">
        <v>16</v>
      </c>
    </row>
    <row r="128" spans="1:9">
      <c r="A128" t="s">
        <v>365</v>
      </c>
      <c r="B128" t="s">
        <v>10</v>
      </c>
      <c r="C128" t="s">
        <v>366</v>
      </c>
      <c r="D128" t="s">
        <v>244</v>
      </c>
      <c r="E128">
        <v>64742</v>
      </c>
      <c r="F128" t="s">
        <v>21</v>
      </c>
      <c r="G128" t="s">
        <v>34</v>
      </c>
      <c r="H128" t="s">
        <v>29</v>
      </c>
      <c r="I128" t="s">
        <v>39</v>
      </c>
    </row>
    <row r="129" spans="1:9">
      <c r="A129" t="s">
        <v>367</v>
      </c>
      <c r="B129" t="s">
        <v>10</v>
      </c>
      <c r="C129" t="s">
        <v>260</v>
      </c>
      <c r="D129" t="s">
        <v>368</v>
      </c>
      <c r="E129">
        <v>234894</v>
      </c>
      <c r="F129" t="s">
        <v>21</v>
      </c>
      <c r="G129" t="s">
        <v>14</v>
      </c>
      <c r="H129" t="s">
        <v>87</v>
      </c>
      <c r="I129" t="s">
        <v>45</v>
      </c>
    </row>
    <row r="130" spans="1:9">
      <c r="A130" t="s">
        <v>369</v>
      </c>
      <c r="B130" t="s">
        <v>58</v>
      </c>
      <c r="C130" t="s">
        <v>370</v>
      </c>
      <c r="D130" t="s">
        <v>371</v>
      </c>
      <c r="E130">
        <v>444510</v>
      </c>
      <c r="F130" t="s">
        <v>33</v>
      </c>
      <c r="G130" t="s">
        <v>14</v>
      </c>
      <c r="H130" t="s">
        <v>15</v>
      </c>
      <c r="I130" t="s">
        <v>24</v>
      </c>
    </row>
    <row r="131" spans="1:9">
      <c r="A131" t="s">
        <v>372</v>
      </c>
      <c r="B131" t="s">
        <v>65</v>
      </c>
      <c r="C131" t="s">
        <v>373</v>
      </c>
      <c r="D131" t="s">
        <v>374</v>
      </c>
      <c r="E131">
        <v>282280</v>
      </c>
      <c r="F131" t="s">
        <v>33</v>
      </c>
      <c r="G131" t="s">
        <v>14</v>
      </c>
      <c r="H131" t="s">
        <v>115</v>
      </c>
      <c r="I131" t="s">
        <v>30</v>
      </c>
    </row>
    <row r="132" spans="1:9">
      <c r="A132" t="s">
        <v>375</v>
      </c>
      <c r="B132" t="s">
        <v>75</v>
      </c>
      <c r="C132" t="s">
        <v>376</v>
      </c>
      <c r="D132" t="s">
        <v>329</v>
      </c>
      <c r="E132">
        <v>160290</v>
      </c>
      <c r="F132" t="s">
        <v>33</v>
      </c>
      <c r="G132" t="s">
        <v>22</v>
      </c>
      <c r="H132" t="s">
        <v>115</v>
      </c>
      <c r="I132" t="s">
        <v>45</v>
      </c>
    </row>
    <row r="133" spans="1:9">
      <c r="A133" t="s">
        <v>377</v>
      </c>
      <c r="B133" t="s">
        <v>151</v>
      </c>
      <c r="C133" t="s">
        <v>378</v>
      </c>
      <c r="D133" t="s">
        <v>379</v>
      </c>
      <c r="E133">
        <v>260864</v>
      </c>
      <c r="F133" t="s">
        <v>21</v>
      </c>
      <c r="G133" t="s">
        <v>14</v>
      </c>
      <c r="H133" t="s">
        <v>115</v>
      </c>
      <c r="I133" t="s">
        <v>45</v>
      </c>
    </row>
    <row r="134" spans="1:9">
      <c r="A134" t="s">
        <v>380</v>
      </c>
      <c r="B134" t="s">
        <v>47</v>
      </c>
      <c r="C134" t="s">
        <v>381</v>
      </c>
      <c r="D134" t="s">
        <v>382</v>
      </c>
      <c r="E134">
        <v>136810</v>
      </c>
      <c r="F134" t="s">
        <v>13</v>
      </c>
      <c r="G134" t="s">
        <v>14</v>
      </c>
      <c r="H134" t="s">
        <v>29</v>
      </c>
      <c r="I134" t="s">
        <v>24</v>
      </c>
    </row>
    <row r="135" spans="1:9">
      <c r="A135" t="s">
        <v>383</v>
      </c>
      <c r="B135" t="s">
        <v>47</v>
      </c>
      <c r="C135" t="s">
        <v>384</v>
      </c>
      <c r="D135" t="s">
        <v>385</v>
      </c>
      <c r="E135">
        <v>77606</v>
      </c>
      <c r="F135" t="s">
        <v>13</v>
      </c>
      <c r="G135" t="s">
        <v>14</v>
      </c>
      <c r="H135" t="s">
        <v>29</v>
      </c>
      <c r="I135" t="s">
        <v>16</v>
      </c>
    </row>
    <row r="136" spans="1:9">
      <c r="A136" t="s">
        <v>386</v>
      </c>
      <c r="B136" t="s">
        <v>47</v>
      </c>
      <c r="C136" t="s">
        <v>168</v>
      </c>
      <c r="D136" t="s">
        <v>387</v>
      </c>
      <c r="E136">
        <v>170274</v>
      </c>
      <c r="F136" t="s">
        <v>21</v>
      </c>
      <c r="G136" t="s">
        <v>43</v>
      </c>
      <c r="H136" t="s">
        <v>44</v>
      </c>
      <c r="I136" t="s">
        <v>56</v>
      </c>
    </row>
    <row r="137" spans="1:9">
      <c r="A137" t="s">
        <v>388</v>
      </c>
      <c r="B137" t="s">
        <v>10</v>
      </c>
      <c r="C137" t="s">
        <v>389</v>
      </c>
      <c r="D137" t="s">
        <v>390</v>
      </c>
      <c r="E137">
        <v>402708</v>
      </c>
      <c r="F137" t="s">
        <v>21</v>
      </c>
      <c r="G137" t="s">
        <v>34</v>
      </c>
      <c r="H137" t="s">
        <v>87</v>
      </c>
      <c r="I137" t="s">
        <v>30</v>
      </c>
    </row>
    <row r="138" spans="1:9">
      <c r="A138" t="s">
        <v>391</v>
      </c>
      <c r="B138" t="s">
        <v>125</v>
      </c>
      <c r="C138" t="s">
        <v>143</v>
      </c>
      <c r="D138" t="s">
        <v>392</v>
      </c>
      <c r="E138">
        <v>179637</v>
      </c>
      <c r="F138" t="s">
        <v>13</v>
      </c>
      <c r="G138" t="s">
        <v>14</v>
      </c>
      <c r="H138" t="s">
        <v>29</v>
      </c>
      <c r="I138" t="s">
        <v>16</v>
      </c>
    </row>
    <row r="139" spans="1:9">
      <c r="A139" t="s">
        <v>393</v>
      </c>
      <c r="B139" t="s">
        <v>26</v>
      </c>
      <c r="C139" t="s">
        <v>169</v>
      </c>
      <c r="D139" t="s">
        <v>394</v>
      </c>
      <c r="E139">
        <v>411876</v>
      </c>
      <c r="F139" t="s">
        <v>33</v>
      </c>
      <c r="G139" t="s">
        <v>14</v>
      </c>
      <c r="H139" t="s">
        <v>15</v>
      </c>
      <c r="I139" t="s">
        <v>39</v>
      </c>
    </row>
    <row r="140" spans="1:9">
      <c r="A140" t="s">
        <v>395</v>
      </c>
      <c r="B140" t="s">
        <v>75</v>
      </c>
      <c r="C140" t="s">
        <v>204</v>
      </c>
      <c r="D140" t="s">
        <v>396</v>
      </c>
      <c r="E140">
        <v>401778</v>
      </c>
      <c r="F140" t="s">
        <v>13</v>
      </c>
      <c r="G140" t="s">
        <v>34</v>
      </c>
      <c r="H140" t="s">
        <v>23</v>
      </c>
      <c r="I140" t="s">
        <v>16</v>
      </c>
    </row>
    <row r="141" spans="1:9">
      <c r="A141" t="s">
        <v>397</v>
      </c>
      <c r="B141" t="s">
        <v>26</v>
      </c>
      <c r="C141" t="s">
        <v>398</v>
      </c>
      <c r="D141" t="s">
        <v>355</v>
      </c>
      <c r="E141">
        <v>456053</v>
      </c>
      <c r="F141" t="s">
        <v>21</v>
      </c>
      <c r="G141" t="s">
        <v>22</v>
      </c>
      <c r="H141" t="s">
        <v>87</v>
      </c>
      <c r="I141" t="s">
        <v>45</v>
      </c>
    </row>
    <row r="142" spans="1:9">
      <c r="A142" t="s">
        <v>399</v>
      </c>
      <c r="B142" t="s">
        <v>125</v>
      </c>
      <c r="C142" t="s">
        <v>381</v>
      </c>
      <c r="D142" t="s">
        <v>400</v>
      </c>
      <c r="E142">
        <v>461307</v>
      </c>
      <c r="F142" t="s">
        <v>33</v>
      </c>
      <c r="G142" t="s">
        <v>43</v>
      </c>
      <c r="H142" t="s">
        <v>87</v>
      </c>
      <c r="I142" t="s">
        <v>56</v>
      </c>
    </row>
    <row r="143" spans="1:9">
      <c r="A143" t="s">
        <v>401</v>
      </c>
      <c r="B143" t="s">
        <v>26</v>
      </c>
      <c r="C143" t="s">
        <v>402</v>
      </c>
      <c r="D143" t="s">
        <v>403</v>
      </c>
      <c r="E143">
        <v>146220</v>
      </c>
      <c r="F143" t="s">
        <v>13</v>
      </c>
      <c r="G143" t="s">
        <v>22</v>
      </c>
      <c r="H143" t="s">
        <v>44</v>
      </c>
      <c r="I143" t="s">
        <v>30</v>
      </c>
    </row>
    <row r="144" spans="1:9">
      <c r="A144" t="s">
        <v>404</v>
      </c>
      <c r="B144" t="s">
        <v>75</v>
      </c>
      <c r="C144" t="s">
        <v>405</v>
      </c>
      <c r="D144" t="s">
        <v>406</v>
      </c>
      <c r="E144">
        <v>413254</v>
      </c>
      <c r="F144" t="s">
        <v>33</v>
      </c>
      <c r="G144" t="s">
        <v>34</v>
      </c>
      <c r="H144" t="s">
        <v>29</v>
      </c>
      <c r="I144" t="s">
        <v>39</v>
      </c>
    </row>
    <row r="145" spans="1:9">
      <c r="A145" t="s">
        <v>407</v>
      </c>
      <c r="B145" t="s">
        <v>18</v>
      </c>
      <c r="C145" t="s">
        <v>408</v>
      </c>
      <c r="D145" t="s">
        <v>409</v>
      </c>
      <c r="E145">
        <v>232303</v>
      </c>
      <c r="F145" t="s">
        <v>21</v>
      </c>
      <c r="G145" t="s">
        <v>43</v>
      </c>
      <c r="H145" t="s">
        <v>87</v>
      </c>
      <c r="I145" t="s">
        <v>30</v>
      </c>
    </row>
    <row r="146" spans="1:9">
      <c r="A146" t="s">
        <v>410</v>
      </c>
      <c r="B146" t="s">
        <v>36</v>
      </c>
      <c r="C146" t="s">
        <v>327</v>
      </c>
      <c r="D146" t="s">
        <v>411</v>
      </c>
      <c r="E146">
        <v>357490</v>
      </c>
      <c r="F146" t="s">
        <v>21</v>
      </c>
      <c r="G146" t="s">
        <v>22</v>
      </c>
      <c r="H146" t="s">
        <v>23</v>
      </c>
      <c r="I146" t="s">
        <v>30</v>
      </c>
    </row>
    <row r="147" spans="1:9">
      <c r="A147" t="s">
        <v>412</v>
      </c>
      <c r="B147" t="s">
        <v>125</v>
      </c>
      <c r="C147" t="s">
        <v>413</v>
      </c>
      <c r="D147" t="s">
        <v>414</v>
      </c>
      <c r="E147">
        <v>427124</v>
      </c>
      <c r="F147" t="s">
        <v>21</v>
      </c>
      <c r="G147" t="s">
        <v>43</v>
      </c>
      <c r="H147" t="s">
        <v>29</v>
      </c>
      <c r="I147" t="s">
        <v>45</v>
      </c>
    </row>
    <row r="148" spans="1:9">
      <c r="A148" t="s">
        <v>415</v>
      </c>
      <c r="B148" t="s">
        <v>125</v>
      </c>
      <c r="C148" t="s">
        <v>160</v>
      </c>
      <c r="D148" t="s">
        <v>269</v>
      </c>
      <c r="E148">
        <v>472774</v>
      </c>
      <c r="F148" t="s">
        <v>33</v>
      </c>
      <c r="G148" t="s">
        <v>34</v>
      </c>
      <c r="H148" t="s">
        <v>87</v>
      </c>
      <c r="I148" t="s">
        <v>30</v>
      </c>
    </row>
    <row r="149" spans="1:9">
      <c r="A149" t="s">
        <v>416</v>
      </c>
      <c r="B149" t="s">
        <v>58</v>
      </c>
      <c r="C149" t="s">
        <v>182</v>
      </c>
      <c r="D149" t="s">
        <v>417</v>
      </c>
      <c r="E149">
        <v>295927</v>
      </c>
      <c r="F149" t="s">
        <v>33</v>
      </c>
      <c r="G149" t="s">
        <v>14</v>
      </c>
      <c r="H149" t="s">
        <v>23</v>
      </c>
      <c r="I149" t="s">
        <v>16</v>
      </c>
    </row>
    <row r="150" spans="1:9">
      <c r="A150" t="s">
        <v>418</v>
      </c>
      <c r="B150" t="s">
        <v>75</v>
      </c>
      <c r="C150" t="s">
        <v>163</v>
      </c>
      <c r="D150" t="s">
        <v>95</v>
      </c>
      <c r="E150">
        <v>93141</v>
      </c>
      <c r="F150" t="s">
        <v>33</v>
      </c>
      <c r="G150" t="s">
        <v>43</v>
      </c>
      <c r="H150" t="s">
        <v>23</v>
      </c>
      <c r="I150" t="s">
        <v>52</v>
      </c>
    </row>
    <row r="151" spans="1:9">
      <c r="A151" t="s">
        <v>419</v>
      </c>
      <c r="B151" t="s">
        <v>125</v>
      </c>
      <c r="C151" t="s">
        <v>247</v>
      </c>
      <c r="D151" t="s">
        <v>420</v>
      </c>
      <c r="E151">
        <v>187503</v>
      </c>
      <c r="F151" t="s">
        <v>21</v>
      </c>
      <c r="G151" t="s">
        <v>22</v>
      </c>
      <c r="H151" t="s">
        <v>115</v>
      </c>
      <c r="I151" t="s">
        <v>52</v>
      </c>
    </row>
    <row r="152" spans="1:9">
      <c r="A152" t="s">
        <v>421</v>
      </c>
      <c r="B152" t="s">
        <v>10</v>
      </c>
      <c r="C152" t="s">
        <v>60</v>
      </c>
      <c r="D152" t="s">
        <v>422</v>
      </c>
      <c r="E152">
        <v>238090</v>
      </c>
      <c r="F152" t="s">
        <v>13</v>
      </c>
      <c r="G152" t="s">
        <v>34</v>
      </c>
      <c r="H152" t="s">
        <v>44</v>
      </c>
      <c r="I152" t="s">
        <v>45</v>
      </c>
    </row>
    <row r="153" spans="1:9">
      <c r="A153" t="s">
        <v>423</v>
      </c>
      <c r="B153" t="s">
        <v>36</v>
      </c>
      <c r="C153" t="s">
        <v>424</v>
      </c>
      <c r="D153" t="s">
        <v>425</v>
      </c>
      <c r="E153">
        <v>284424</v>
      </c>
      <c r="F153" t="s">
        <v>13</v>
      </c>
      <c r="G153" t="s">
        <v>22</v>
      </c>
      <c r="H153" t="s">
        <v>23</v>
      </c>
      <c r="I153" t="s">
        <v>24</v>
      </c>
    </row>
    <row r="154" spans="1:9">
      <c r="A154" t="s">
        <v>426</v>
      </c>
      <c r="B154" t="s">
        <v>10</v>
      </c>
      <c r="C154" t="s">
        <v>427</v>
      </c>
      <c r="D154" t="s">
        <v>428</v>
      </c>
      <c r="E154">
        <v>163992</v>
      </c>
      <c r="F154" t="s">
        <v>33</v>
      </c>
      <c r="G154" t="s">
        <v>22</v>
      </c>
      <c r="H154" t="s">
        <v>15</v>
      </c>
      <c r="I154" t="s">
        <v>30</v>
      </c>
    </row>
    <row r="155" spans="1:9">
      <c r="A155" t="s">
        <v>429</v>
      </c>
      <c r="B155" t="s">
        <v>18</v>
      </c>
      <c r="C155" t="s">
        <v>430</v>
      </c>
      <c r="D155" t="s">
        <v>431</v>
      </c>
      <c r="E155">
        <v>419650</v>
      </c>
      <c r="F155" t="s">
        <v>13</v>
      </c>
      <c r="G155" t="s">
        <v>43</v>
      </c>
      <c r="H155" t="s">
        <v>23</v>
      </c>
      <c r="I155" t="s">
        <v>30</v>
      </c>
    </row>
    <row r="156" spans="1:9">
      <c r="A156" t="s">
        <v>432</v>
      </c>
      <c r="B156" t="s">
        <v>65</v>
      </c>
      <c r="C156" t="s">
        <v>179</v>
      </c>
      <c r="D156" t="s">
        <v>254</v>
      </c>
      <c r="E156">
        <v>449138</v>
      </c>
      <c r="F156" t="s">
        <v>13</v>
      </c>
      <c r="G156" t="s">
        <v>43</v>
      </c>
      <c r="H156" t="s">
        <v>115</v>
      </c>
      <c r="I156" t="s">
        <v>52</v>
      </c>
    </row>
    <row r="157" spans="1:9">
      <c r="A157" t="s">
        <v>433</v>
      </c>
      <c r="B157" t="s">
        <v>47</v>
      </c>
      <c r="C157" t="s">
        <v>434</v>
      </c>
      <c r="D157" t="s">
        <v>435</v>
      </c>
      <c r="E157">
        <v>413518</v>
      </c>
      <c r="F157" t="s">
        <v>13</v>
      </c>
      <c r="G157" t="s">
        <v>22</v>
      </c>
      <c r="H157" t="s">
        <v>115</v>
      </c>
      <c r="I157" t="s">
        <v>16</v>
      </c>
    </row>
    <row r="158" spans="1:9">
      <c r="A158" t="s">
        <v>436</v>
      </c>
      <c r="B158" t="s">
        <v>47</v>
      </c>
      <c r="C158" t="s">
        <v>437</v>
      </c>
      <c r="D158" t="s">
        <v>438</v>
      </c>
      <c r="E158">
        <v>106353</v>
      </c>
      <c r="F158" t="s">
        <v>21</v>
      </c>
      <c r="G158" t="s">
        <v>34</v>
      </c>
      <c r="H158" t="s">
        <v>23</v>
      </c>
      <c r="I158" t="s">
        <v>56</v>
      </c>
    </row>
    <row r="159" spans="1:9">
      <c r="A159" t="s">
        <v>439</v>
      </c>
      <c r="B159" t="s">
        <v>151</v>
      </c>
      <c r="C159" t="s">
        <v>440</v>
      </c>
      <c r="D159" t="s">
        <v>441</v>
      </c>
      <c r="E159">
        <v>377886</v>
      </c>
      <c r="F159" t="s">
        <v>13</v>
      </c>
      <c r="G159" t="s">
        <v>34</v>
      </c>
      <c r="H159" t="s">
        <v>115</v>
      </c>
      <c r="I159" t="s">
        <v>45</v>
      </c>
    </row>
    <row r="160" spans="1:9">
      <c r="A160" t="s">
        <v>442</v>
      </c>
      <c r="B160" t="s">
        <v>10</v>
      </c>
      <c r="C160" t="s">
        <v>178</v>
      </c>
      <c r="D160" t="s">
        <v>179</v>
      </c>
      <c r="E160">
        <v>166076</v>
      </c>
      <c r="F160" t="s">
        <v>13</v>
      </c>
      <c r="G160" t="s">
        <v>22</v>
      </c>
      <c r="H160" t="s">
        <v>29</v>
      </c>
      <c r="I160" t="s">
        <v>30</v>
      </c>
    </row>
    <row r="161" spans="1:9">
      <c r="A161" t="s">
        <v>443</v>
      </c>
      <c r="B161" t="s">
        <v>10</v>
      </c>
      <c r="C161" t="s">
        <v>444</v>
      </c>
      <c r="D161" t="s">
        <v>445</v>
      </c>
      <c r="E161">
        <v>379458</v>
      </c>
      <c r="F161" t="s">
        <v>21</v>
      </c>
      <c r="G161" t="s">
        <v>14</v>
      </c>
      <c r="H161" t="s">
        <v>15</v>
      </c>
      <c r="I161" t="s">
        <v>39</v>
      </c>
    </row>
    <row r="162" spans="1:9">
      <c r="A162" t="s">
        <v>446</v>
      </c>
      <c r="B162" t="s">
        <v>125</v>
      </c>
      <c r="C162" t="s">
        <v>411</v>
      </c>
      <c r="D162" t="s">
        <v>414</v>
      </c>
      <c r="E162">
        <v>255392</v>
      </c>
      <c r="F162" t="s">
        <v>33</v>
      </c>
      <c r="G162" t="s">
        <v>14</v>
      </c>
      <c r="H162" t="s">
        <v>23</v>
      </c>
      <c r="I162" t="s">
        <v>52</v>
      </c>
    </row>
    <row r="163" spans="1:9">
      <c r="A163" t="s">
        <v>447</v>
      </c>
      <c r="B163" t="s">
        <v>125</v>
      </c>
      <c r="C163" t="s">
        <v>448</v>
      </c>
      <c r="D163" t="s">
        <v>449</v>
      </c>
      <c r="E163">
        <v>97474</v>
      </c>
      <c r="F163" t="s">
        <v>21</v>
      </c>
      <c r="G163" t="s">
        <v>22</v>
      </c>
      <c r="H163" t="s">
        <v>23</v>
      </c>
      <c r="I163" t="s">
        <v>16</v>
      </c>
    </row>
    <row r="164" spans="1:9">
      <c r="A164" t="s">
        <v>450</v>
      </c>
      <c r="B164" t="s">
        <v>10</v>
      </c>
      <c r="C164" t="s">
        <v>126</v>
      </c>
      <c r="D164" t="s">
        <v>113</v>
      </c>
      <c r="E164">
        <v>418378</v>
      </c>
      <c r="F164" t="s">
        <v>33</v>
      </c>
      <c r="G164" t="s">
        <v>14</v>
      </c>
      <c r="H164" t="s">
        <v>23</v>
      </c>
      <c r="I164" t="s">
        <v>24</v>
      </c>
    </row>
    <row r="165" spans="1:9">
      <c r="A165" t="s">
        <v>451</v>
      </c>
      <c r="B165" t="s">
        <v>26</v>
      </c>
      <c r="C165" t="s">
        <v>452</v>
      </c>
      <c r="D165" t="s">
        <v>453</v>
      </c>
      <c r="E165">
        <v>478716</v>
      </c>
      <c r="F165" t="s">
        <v>13</v>
      </c>
      <c r="G165" t="s">
        <v>34</v>
      </c>
      <c r="H165" t="s">
        <v>29</v>
      </c>
      <c r="I165" t="s">
        <v>52</v>
      </c>
    </row>
    <row r="166" spans="1:9">
      <c r="A166" t="s">
        <v>454</v>
      </c>
      <c r="B166" t="s">
        <v>36</v>
      </c>
      <c r="C166" t="s">
        <v>455</v>
      </c>
      <c r="D166" t="s">
        <v>456</v>
      </c>
      <c r="E166">
        <v>494907</v>
      </c>
      <c r="F166" t="s">
        <v>33</v>
      </c>
      <c r="G166" t="s">
        <v>14</v>
      </c>
      <c r="H166" t="s">
        <v>115</v>
      </c>
      <c r="I166" t="s">
        <v>30</v>
      </c>
    </row>
    <row r="167" spans="1:9">
      <c r="A167" t="s">
        <v>457</v>
      </c>
      <c r="B167" t="s">
        <v>151</v>
      </c>
      <c r="C167" t="s">
        <v>458</v>
      </c>
      <c r="D167" t="s">
        <v>459</v>
      </c>
      <c r="E167">
        <v>290227</v>
      </c>
      <c r="F167" t="s">
        <v>13</v>
      </c>
      <c r="G167" t="s">
        <v>14</v>
      </c>
      <c r="H167" t="s">
        <v>29</v>
      </c>
      <c r="I167" t="s">
        <v>16</v>
      </c>
    </row>
    <row r="168" spans="1:9">
      <c r="A168" t="s">
        <v>460</v>
      </c>
      <c r="B168" t="s">
        <v>26</v>
      </c>
      <c r="C168" t="s">
        <v>181</v>
      </c>
      <c r="D168" t="s">
        <v>417</v>
      </c>
      <c r="E168">
        <v>372436</v>
      </c>
      <c r="F168" t="s">
        <v>21</v>
      </c>
      <c r="G168" t="s">
        <v>34</v>
      </c>
      <c r="H168" t="s">
        <v>115</v>
      </c>
      <c r="I168" t="s">
        <v>30</v>
      </c>
    </row>
    <row r="169" spans="1:9">
      <c r="A169" t="s">
        <v>461</v>
      </c>
      <c r="B169" t="s">
        <v>47</v>
      </c>
      <c r="C169" t="s">
        <v>462</v>
      </c>
      <c r="D169" t="s">
        <v>463</v>
      </c>
      <c r="E169">
        <v>355172</v>
      </c>
      <c r="F169" t="s">
        <v>21</v>
      </c>
      <c r="G169" t="s">
        <v>34</v>
      </c>
      <c r="H169" t="s">
        <v>87</v>
      </c>
      <c r="I169" t="s">
        <v>30</v>
      </c>
    </row>
    <row r="170" spans="1:9">
      <c r="A170" t="s">
        <v>464</v>
      </c>
      <c r="B170" t="s">
        <v>125</v>
      </c>
      <c r="C170" t="s">
        <v>465</v>
      </c>
      <c r="D170" t="s">
        <v>466</v>
      </c>
      <c r="E170">
        <v>315927</v>
      </c>
      <c r="F170" t="s">
        <v>33</v>
      </c>
      <c r="G170" t="s">
        <v>22</v>
      </c>
      <c r="H170" t="s">
        <v>87</v>
      </c>
      <c r="I170" t="s">
        <v>30</v>
      </c>
    </row>
    <row r="171" spans="1:9">
      <c r="A171" t="s">
        <v>467</v>
      </c>
      <c r="B171" t="s">
        <v>36</v>
      </c>
      <c r="C171" t="s">
        <v>468</v>
      </c>
      <c r="D171" t="s">
        <v>176</v>
      </c>
      <c r="E171">
        <v>329575</v>
      </c>
      <c r="F171" t="s">
        <v>21</v>
      </c>
      <c r="G171" t="s">
        <v>14</v>
      </c>
      <c r="H171" t="s">
        <v>87</v>
      </c>
      <c r="I171" t="s">
        <v>24</v>
      </c>
    </row>
    <row r="172" spans="1:9">
      <c r="A172" t="s">
        <v>469</v>
      </c>
      <c r="B172" t="s">
        <v>36</v>
      </c>
      <c r="C172" t="s">
        <v>470</v>
      </c>
      <c r="D172" t="s">
        <v>19</v>
      </c>
      <c r="E172">
        <v>419306</v>
      </c>
      <c r="F172" t="s">
        <v>13</v>
      </c>
      <c r="G172" t="s">
        <v>34</v>
      </c>
      <c r="H172" t="s">
        <v>44</v>
      </c>
      <c r="I172" t="s">
        <v>24</v>
      </c>
    </row>
    <row r="173" spans="1:9">
      <c r="A173" t="s">
        <v>471</v>
      </c>
      <c r="B173" t="s">
        <v>36</v>
      </c>
      <c r="C173" t="s">
        <v>245</v>
      </c>
      <c r="D173" t="s">
        <v>409</v>
      </c>
      <c r="E173">
        <v>414642</v>
      </c>
      <c r="F173" t="s">
        <v>33</v>
      </c>
      <c r="G173" t="s">
        <v>34</v>
      </c>
      <c r="H173" t="s">
        <v>29</v>
      </c>
      <c r="I173" t="s">
        <v>39</v>
      </c>
    </row>
    <row r="174" spans="1:9">
      <c r="A174" t="s">
        <v>472</v>
      </c>
      <c r="B174" t="s">
        <v>125</v>
      </c>
      <c r="C174" t="s">
        <v>473</v>
      </c>
      <c r="D174" t="s">
        <v>474</v>
      </c>
      <c r="E174">
        <v>68128</v>
      </c>
      <c r="F174" t="s">
        <v>33</v>
      </c>
      <c r="G174" t="s">
        <v>22</v>
      </c>
      <c r="H174" t="s">
        <v>115</v>
      </c>
      <c r="I174" t="s">
        <v>56</v>
      </c>
    </row>
    <row r="175" spans="1:9">
      <c r="A175" t="s">
        <v>475</v>
      </c>
      <c r="B175" t="s">
        <v>18</v>
      </c>
      <c r="C175" t="s">
        <v>476</v>
      </c>
      <c r="D175" t="s">
        <v>313</v>
      </c>
      <c r="E175">
        <v>282205</v>
      </c>
      <c r="F175" t="s">
        <v>21</v>
      </c>
      <c r="G175" t="s">
        <v>14</v>
      </c>
      <c r="H175" t="s">
        <v>44</v>
      </c>
      <c r="I175" t="s">
        <v>39</v>
      </c>
    </row>
    <row r="176" spans="1:9">
      <c r="A176" t="s">
        <v>477</v>
      </c>
      <c r="B176" t="s">
        <v>18</v>
      </c>
      <c r="C176" t="s">
        <v>384</v>
      </c>
      <c r="D176" t="s">
        <v>385</v>
      </c>
      <c r="E176">
        <v>189329</v>
      </c>
      <c r="F176" t="s">
        <v>21</v>
      </c>
      <c r="G176" t="s">
        <v>34</v>
      </c>
      <c r="H176" t="s">
        <v>29</v>
      </c>
      <c r="I176" t="s">
        <v>24</v>
      </c>
    </row>
    <row r="177" spans="1:9">
      <c r="A177" t="s">
        <v>478</v>
      </c>
      <c r="B177" t="s">
        <v>65</v>
      </c>
      <c r="C177" t="s">
        <v>204</v>
      </c>
      <c r="D177" t="s">
        <v>396</v>
      </c>
      <c r="E177">
        <v>176312</v>
      </c>
      <c r="F177" t="s">
        <v>33</v>
      </c>
      <c r="G177" t="s">
        <v>34</v>
      </c>
      <c r="H177" t="s">
        <v>87</v>
      </c>
      <c r="I177" t="s">
        <v>39</v>
      </c>
    </row>
    <row r="178" spans="1:9">
      <c r="A178" t="s">
        <v>479</v>
      </c>
      <c r="B178" t="s">
        <v>65</v>
      </c>
      <c r="C178" t="s">
        <v>135</v>
      </c>
      <c r="D178" t="s">
        <v>80</v>
      </c>
      <c r="E178">
        <v>287188</v>
      </c>
      <c r="F178" t="s">
        <v>33</v>
      </c>
      <c r="G178" t="s">
        <v>34</v>
      </c>
      <c r="H178" t="s">
        <v>15</v>
      </c>
      <c r="I178" t="s">
        <v>45</v>
      </c>
    </row>
    <row r="179" spans="1:9">
      <c r="A179" t="s">
        <v>480</v>
      </c>
      <c r="B179" t="s">
        <v>65</v>
      </c>
      <c r="C179" t="s">
        <v>317</v>
      </c>
      <c r="D179" t="s">
        <v>481</v>
      </c>
      <c r="E179">
        <v>356705</v>
      </c>
      <c r="F179" t="s">
        <v>13</v>
      </c>
      <c r="G179" t="s">
        <v>43</v>
      </c>
      <c r="H179" t="s">
        <v>23</v>
      </c>
      <c r="I179" t="s">
        <v>30</v>
      </c>
    </row>
    <row r="180" spans="1:9">
      <c r="A180" t="s">
        <v>482</v>
      </c>
      <c r="B180" t="s">
        <v>10</v>
      </c>
      <c r="C180" t="s">
        <v>483</v>
      </c>
      <c r="D180" t="s">
        <v>484</v>
      </c>
      <c r="E180">
        <v>478366</v>
      </c>
      <c r="F180" t="s">
        <v>13</v>
      </c>
      <c r="G180" t="s">
        <v>43</v>
      </c>
      <c r="H180" t="s">
        <v>15</v>
      </c>
      <c r="I180" t="s">
        <v>39</v>
      </c>
    </row>
    <row r="181" spans="1:9">
      <c r="A181" t="s">
        <v>485</v>
      </c>
      <c r="B181" t="s">
        <v>36</v>
      </c>
      <c r="C181" t="s">
        <v>289</v>
      </c>
      <c r="D181" t="s">
        <v>435</v>
      </c>
      <c r="E181">
        <v>421367</v>
      </c>
      <c r="F181" t="s">
        <v>21</v>
      </c>
      <c r="G181" t="s">
        <v>43</v>
      </c>
      <c r="H181" t="s">
        <v>87</v>
      </c>
      <c r="I181" t="s">
        <v>30</v>
      </c>
    </row>
    <row r="182" spans="1:9">
      <c r="A182" t="s">
        <v>486</v>
      </c>
      <c r="B182" t="s">
        <v>47</v>
      </c>
      <c r="C182" t="s">
        <v>83</v>
      </c>
      <c r="D182" t="s">
        <v>92</v>
      </c>
      <c r="E182">
        <v>456797</v>
      </c>
      <c r="F182" t="s">
        <v>13</v>
      </c>
      <c r="G182" t="s">
        <v>14</v>
      </c>
      <c r="H182" t="s">
        <v>15</v>
      </c>
      <c r="I182" t="s">
        <v>30</v>
      </c>
    </row>
    <row r="183" spans="1:9">
      <c r="A183" t="s">
        <v>487</v>
      </c>
      <c r="B183" t="s">
        <v>75</v>
      </c>
      <c r="C183" t="s">
        <v>488</v>
      </c>
      <c r="D183" t="s">
        <v>489</v>
      </c>
      <c r="E183">
        <v>449209</v>
      </c>
      <c r="F183" t="s">
        <v>33</v>
      </c>
      <c r="G183" t="s">
        <v>22</v>
      </c>
      <c r="H183" t="s">
        <v>29</v>
      </c>
      <c r="I183" t="s">
        <v>56</v>
      </c>
    </row>
    <row r="184" spans="1:9">
      <c r="A184" t="s">
        <v>490</v>
      </c>
      <c r="B184" t="s">
        <v>125</v>
      </c>
      <c r="C184" t="s">
        <v>120</v>
      </c>
      <c r="D184" t="s">
        <v>491</v>
      </c>
      <c r="E184">
        <v>287819</v>
      </c>
      <c r="F184" t="s">
        <v>33</v>
      </c>
      <c r="G184" t="s">
        <v>34</v>
      </c>
      <c r="H184" t="s">
        <v>87</v>
      </c>
      <c r="I184" t="s">
        <v>24</v>
      </c>
    </row>
    <row r="185" spans="1:9">
      <c r="A185" t="s">
        <v>492</v>
      </c>
      <c r="B185" t="s">
        <v>125</v>
      </c>
      <c r="C185" t="s">
        <v>452</v>
      </c>
      <c r="D185" t="s">
        <v>453</v>
      </c>
      <c r="E185">
        <v>112284</v>
      </c>
      <c r="F185" t="s">
        <v>33</v>
      </c>
      <c r="G185" t="s">
        <v>43</v>
      </c>
      <c r="H185" t="s">
        <v>23</v>
      </c>
      <c r="I185" t="s">
        <v>52</v>
      </c>
    </row>
    <row r="186" spans="1:9">
      <c r="A186" t="s">
        <v>493</v>
      </c>
      <c r="B186" t="s">
        <v>125</v>
      </c>
      <c r="C186" t="s">
        <v>494</v>
      </c>
      <c r="D186" t="s">
        <v>232</v>
      </c>
      <c r="E186">
        <v>172610</v>
      </c>
      <c r="F186" t="s">
        <v>13</v>
      </c>
      <c r="G186" t="s">
        <v>34</v>
      </c>
      <c r="H186" t="s">
        <v>15</v>
      </c>
      <c r="I186" t="s">
        <v>56</v>
      </c>
    </row>
    <row r="187" spans="1:9">
      <c r="A187" t="s">
        <v>495</v>
      </c>
      <c r="B187" t="s">
        <v>65</v>
      </c>
      <c r="C187" t="s">
        <v>69</v>
      </c>
      <c r="D187" t="s">
        <v>363</v>
      </c>
      <c r="E187">
        <v>250541</v>
      </c>
      <c r="F187" t="s">
        <v>33</v>
      </c>
      <c r="G187" t="s">
        <v>43</v>
      </c>
      <c r="H187" t="s">
        <v>29</v>
      </c>
      <c r="I187" t="s">
        <v>45</v>
      </c>
    </row>
    <row r="188" spans="1:9">
      <c r="A188" t="s">
        <v>496</v>
      </c>
      <c r="B188" t="s">
        <v>75</v>
      </c>
      <c r="C188" t="s">
        <v>497</v>
      </c>
      <c r="D188" t="s">
        <v>498</v>
      </c>
      <c r="E188">
        <v>321161</v>
      </c>
      <c r="F188" t="s">
        <v>13</v>
      </c>
      <c r="G188" t="s">
        <v>14</v>
      </c>
      <c r="H188" t="s">
        <v>23</v>
      </c>
      <c r="I188" t="s">
        <v>45</v>
      </c>
    </row>
    <row r="189" spans="1:9">
      <c r="A189" t="s">
        <v>499</v>
      </c>
      <c r="B189" t="s">
        <v>26</v>
      </c>
      <c r="C189" t="s">
        <v>129</v>
      </c>
      <c r="D189" t="s">
        <v>500</v>
      </c>
      <c r="E189">
        <v>138811</v>
      </c>
      <c r="F189" t="s">
        <v>21</v>
      </c>
      <c r="G189" t="s">
        <v>22</v>
      </c>
      <c r="H189" t="s">
        <v>29</v>
      </c>
      <c r="I189" t="s">
        <v>56</v>
      </c>
    </row>
    <row r="190" spans="1:9">
      <c r="A190" t="s">
        <v>501</v>
      </c>
      <c r="B190" t="s">
        <v>18</v>
      </c>
      <c r="C190" t="s">
        <v>502</v>
      </c>
      <c r="D190" t="s">
        <v>503</v>
      </c>
      <c r="E190">
        <v>493668</v>
      </c>
      <c r="F190" t="s">
        <v>33</v>
      </c>
      <c r="G190" t="s">
        <v>22</v>
      </c>
      <c r="H190" t="s">
        <v>29</v>
      </c>
      <c r="I190" t="s">
        <v>52</v>
      </c>
    </row>
    <row r="191" spans="1:9">
      <c r="A191" t="s">
        <v>504</v>
      </c>
      <c r="B191" t="s">
        <v>151</v>
      </c>
      <c r="C191" t="s">
        <v>505</v>
      </c>
      <c r="D191" t="s">
        <v>506</v>
      </c>
      <c r="E191">
        <v>208660</v>
      </c>
      <c r="F191" t="s">
        <v>33</v>
      </c>
      <c r="G191" t="s">
        <v>43</v>
      </c>
      <c r="H191" t="s">
        <v>23</v>
      </c>
      <c r="I191" t="s">
        <v>52</v>
      </c>
    </row>
    <row r="192" spans="1:9">
      <c r="A192" t="s">
        <v>507</v>
      </c>
      <c r="B192" t="s">
        <v>125</v>
      </c>
      <c r="C192" t="s">
        <v>197</v>
      </c>
      <c r="D192" t="s">
        <v>508</v>
      </c>
      <c r="E192">
        <v>211423</v>
      </c>
      <c r="F192" t="s">
        <v>21</v>
      </c>
      <c r="G192" t="s">
        <v>34</v>
      </c>
      <c r="H192" t="s">
        <v>87</v>
      </c>
      <c r="I192" t="s">
        <v>39</v>
      </c>
    </row>
    <row r="193" spans="1:9">
      <c r="A193" t="s">
        <v>509</v>
      </c>
      <c r="B193" t="s">
        <v>10</v>
      </c>
      <c r="C193" t="s">
        <v>510</v>
      </c>
      <c r="D193" t="s">
        <v>511</v>
      </c>
      <c r="E193">
        <v>428005</v>
      </c>
      <c r="F193" t="s">
        <v>21</v>
      </c>
      <c r="G193" t="s">
        <v>22</v>
      </c>
      <c r="H193" t="s">
        <v>23</v>
      </c>
      <c r="I193" t="s">
        <v>45</v>
      </c>
    </row>
    <row r="194" spans="1:9">
      <c r="A194" t="s">
        <v>512</v>
      </c>
      <c r="B194" t="s">
        <v>47</v>
      </c>
      <c r="C194" t="s">
        <v>381</v>
      </c>
      <c r="D194" t="s">
        <v>382</v>
      </c>
      <c r="E194">
        <v>150728</v>
      </c>
      <c r="F194" t="s">
        <v>33</v>
      </c>
      <c r="G194" t="s">
        <v>43</v>
      </c>
      <c r="H194" t="s">
        <v>44</v>
      </c>
      <c r="I194" t="s">
        <v>52</v>
      </c>
    </row>
    <row r="195" spans="1:9">
      <c r="A195" t="s">
        <v>513</v>
      </c>
      <c r="B195" t="s">
        <v>151</v>
      </c>
      <c r="C195" t="s">
        <v>514</v>
      </c>
      <c r="D195" t="s">
        <v>515</v>
      </c>
      <c r="E195">
        <v>464230</v>
      </c>
      <c r="F195" t="s">
        <v>13</v>
      </c>
      <c r="G195" t="s">
        <v>34</v>
      </c>
      <c r="H195" t="s">
        <v>29</v>
      </c>
      <c r="I195" t="s">
        <v>16</v>
      </c>
    </row>
    <row r="196" spans="1:9">
      <c r="A196" t="s">
        <v>516</v>
      </c>
      <c r="B196" t="s">
        <v>36</v>
      </c>
      <c r="C196" t="s">
        <v>517</v>
      </c>
      <c r="D196" t="s">
        <v>518</v>
      </c>
      <c r="E196">
        <v>148305</v>
      </c>
      <c r="F196" t="s">
        <v>21</v>
      </c>
      <c r="G196" t="s">
        <v>43</v>
      </c>
      <c r="H196" t="s">
        <v>44</v>
      </c>
      <c r="I196" t="s">
        <v>45</v>
      </c>
    </row>
    <row r="197" spans="1:9">
      <c r="A197" t="s">
        <v>519</v>
      </c>
      <c r="B197" t="s">
        <v>26</v>
      </c>
      <c r="C197" t="s">
        <v>520</v>
      </c>
      <c r="D197" t="s">
        <v>521</v>
      </c>
      <c r="E197">
        <v>375907</v>
      </c>
      <c r="F197" t="s">
        <v>13</v>
      </c>
      <c r="G197" t="s">
        <v>34</v>
      </c>
      <c r="H197" t="s">
        <v>87</v>
      </c>
      <c r="I197" t="s">
        <v>39</v>
      </c>
    </row>
    <row r="198" spans="1:9">
      <c r="A198" t="s">
        <v>522</v>
      </c>
      <c r="B198" t="s">
        <v>26</v>
      </c>
      <c r="C198" t="s">
        <v>502</v>
      </c>
      <c r="D198" t="s">
        <v>523</v>
      </c>
      <c r="E198">
        <v>323829</v>
      </c>
      <c r="F198" t="s">
        <v>13</v>
      </c>
      <c r="G198" t="s">
        <v>14</v>
      </c>
      <c r="H198" t="s">
        <v>115</v>
      </c>
      <c r="I198" t="s">
        <v>16</v>
      </c>
    </row>
    <row r="199" spans="1:9">
      <c r="A199" t="s">
        <v>524</v>
      </c>
      <c r="B199" t="s">
        <v>58</v>
      </c>
      <c r="C199" t="s">
        <v>130</v>
      </c>
      <c r="D199" t="s">
        <v>348</v>
      </c>
      <c r="E199">
        <v>412968</v>
      </c>
      <c r="F199" t="s">
        <v>13</v>
      </c>
      <c r="G199" t="s">
        <v>43</v>
      </c>
      <c r="H199" t="s">
        <v>115</v>
      </c>
      <c r="I199" t="s">
        <v>56</v>
      </c>
    </row>
    <row r="200" spans="1:9">
      <c r="A200" t="s">
        <v>525</v>
      </c>
      <c r="B200" t="s">
        <v>65</v>
      </c>
      <c r="C200" t="s">
        <v>526</v>
      </c>
      <c r="D200" t="s">
        <v>527</v>
      </c>
      <c r="E200">
        <v>289191</v>
      </c>
      <c r="F200" t="s">
        <v>21</v>
      </c>
      <c r="G200" t="s">
        <v>43</v>
      </c>
      <c r="H200" t="s">
        <v>29</v>
      </c>
      <c r="I200" t="s">
        <v>24</v>
      </c>
    </row>
    <row r="201" spans="1:9">
      <c r="A201" t="s">
        <v>528</v>
      </c>
      <c r="B201" t="s">
        <v>75</v>
      </c>
      <c r="C201" t="s">
        <v>523</v>
      </c>
      <c r="D201" t="s">
        <v>529</v>
      </c>
      <c r="E201">
        <v>63256</v>
      </c>
      <c r="F201" t="s">
        <v>33</v>
      </c>
      <c r="G201" t="s">
        <v>22</v>
      </c>
      <c r="H201" t="s">
        <v>29</v>
      </c>
      <c r="I201" t="s">
        <v>56</v>
      </c>
    </row>
    <row r="202" spans="1:9">
      <c r="A202" t="s">
        <v>530</v>
      </c>
      <c r="B202" t="s">
        <v>58</v>
      </c>
      <c r="C202" t="s">
        <v>239</v>
      </c>
      <c r="D202" t="s">
        <v>226</v>
      </c>
      <c r="E202">
        <v>325925</v>
      </c>
      <c r="F202" t="s">
        <v>33</v>
      </c>
      <c r="G202" t="s">
        <v>43</v>
      </c>
      <c r="H202" t="s">
        <v>29</v>
      </c>
      <c r="I202" t="s">
        <v>16</v>
      </c>
    </row>
    <row r="203" spans="1:9">
      <c r="A203" t="s">
        <v>531</v>
      </c>
      <c r="B203" t="s">
        <v>125</v>
      </c>
      <c r="C203" t="s">
        <v>456</v>
      </c>
      <c r="D203" t="s">
        <v>532</v>
      </c>
      <c r="E203">
        <v>105336</v>
      </c>
      <c r="F203" t="s">
        <v>13</v>
      </c>
      <c r="G203" t="s">
        <v>22</v>
      </c>
      <c r="H203" t="s">
        <v>23</v>
      </c>
      <c r="I203" t="s">
        <v>30</v>
      </c>
    </row>
    <row r="204" spans="1:9">
      <c r="A204" t="s">
        <v>533</v>
      </c>
      <c r="B204" t="s">
        <v>151</v>
      </c>
      <c r="C204" t="s">
        <v>534</v>
      </c>
      <c r="D204" t="s">
        <v>535</v>
      </c>
      <c r="E204">
        <v>372485</v>
      </c>
      <c r="F204" t="s">
        <v>21</v>
      </c>
      <c r="G204" t="s">
        <v>34</v>
      </c>
      <c r="H204" t="s">
        <v>87</v>
      </c>
      <c r="I204" t="s">
        <v>16</v>
      </c>
    </row>
    <row r="205" spans="1:9">
      <c r="A205" t="s">
        <v>536</v>
      </c>
      <c r="B205" t="s">
        <v>10</v>
      </c>
      <c r="C205" t="s">
        <v>537</v>
      </c>
      <c r="D205" t="s">
        <v>458</v>
      </c>
      <c r="E205">
        <v>449384</v>
      </c>
      <c r="F205" t="s">
        <v>33</v>
      </c>
      <c r="G205" t="s">
        <v>14</v>
      </c>
      <c r="H205" t="s">
        <v>29</v>
      </c>
      <c r="I205" t="s">
        <v>56</v>
      </c>
    </row>
    <row r="206" spans="1:9">
      <c r="A206" t="s">
        <v>538</v>
      </c>
      <c r="B206" t="s">
        <v>151</v>
      </c>
      <c r="C206" t="s">
        <v>539</v>
      </c>
      <c r="D206" t="s">
        <v>273</v>
      </c>
      <c r="E206">
        <v>237251</v>
      </c>
      <c r="F206" t="s">
        <v>21</v>
      </c>
      <c r="G206" t="s">
        <v>22</v>
      </c>
      <c r="H206" t="s">
        <v>29</v>
      </c>
      <c r="I206" t="s">
        <v>39</v>
      </c>
    </row>
    <row r="207" spans="1:9">
      <c r="A207" t="s">
        <v>540</v>
      </c>
      <c r="B207" t="s">
        <v>125</v>
      </c>
      <c r="C207" t="s">
        <v>541</v>
      </c>
      <c r="D207" t="s">
        <v>542</v>
      </c>
      <c r="E207">
        <v>111201</v>
      </c>
      <c r="F207" t="s">
        <v>33</v>
      </c>
      <c r="G207" t="s">
        <v>22</v>
      </c>
      <c r="H207" t="s">
        <v>29</v>
      </c>
      <c r="I207" t="s">
        <v>30</v>
      </c>
    </row>
    <row r="208" spans="1:9">
      <c r="A208" t="s">
        <v>543</v>
      </c>
      <c r="B208" t="s">
        <v>18</v>
      </c>
      <c r="C208" t="s">
        <v>544</v>
      </c>
      <c r="D208" t="s">
        <v>545</v>
      </c>
      <c r="E208">
        <v>60091</v>
      </c>
      <c r="F208" t="s">
        <v>13</v>
      </c>
      <c r="G208" t="s">
        <v>34</v>
      </c>
      <c r="H208" t="s">
        <v>87</v>
      </c>
      <c r="I208" t="s">
        <v>30</v>
      </c>
    </row>
    <row r="209" spans="1:9">
      <c r="A209" t="s">
        <v>546</v>
      </c>
      <c r="B209" t="s">
        <v>75</v>
      </c>
      <c r="C209" t="s">
        <v>222</v>
      </c>
      <c r="D209" t="s">
        <v>547</v>
      </c>
      <c r="E209">
        <v>288662</v>
      </c>
      <c r="F209" t="s">
        <v>33</v>
      </c>
      <c r="G209" t="s">
        <v>43</v>
      </c>
      <c r="H209" t="s">
        <v>115</v>
      </c>
      <c r="I209" t="s">
        <v>45</v>
      </c>
    </row>
    <row r="210" spans="1:9">
      <c r="A210" t="s">
        <v>548</v>
      </c>
      <c r="B210" t="s">
        <v>26</v>
      </c>
      <c r="C210" t="s">
        <v>535</v>
      </c>
      <c r="D210" t="s">
        <v>549</v>
      </c>
      <c r="E210">
        <v>113184</v>
      </c>
      <c r="F210" t="s">
        <v>21</v>
      </c>
      <c r="G210" t="s">
        <v>14</v>
      </c>
      <c r="H210" t="s">
        <v>87</v>
      </c>
      <c r="I210" t="s">
        <v>56</v>
      </c>
    </row>
    <row r="211" spans="1:9">
      <c r="A211" t="s">
        <v>550</v>
      </c>
      <c r="B211" t="s">
        <v>75</v>
      </c>
      <c r="C211" t="s">
        <v>551</v>
      </c>
      <c r="D211" t="s">
        <v>552</v>
      </c>
      <c r="E211">
        <v>467461</v>
      </c>
      <c r="F211" t="s">
        <v>21</v>
      </c>
      <c r="G211" t="s">
        <v>22</v>
      </c>
      <c r="H211" t="s">
        <v>15</v>
      </c>
      <c r="I211" t="s">
        <v>45</v>
      </c>
    </row>
    <row r="212" spans="1:9">
      <c r="A212" t="s">
        <v>553</v>
      </c>
      <c r="B212" t="s">
        <v>58</v>
      </c>
      <c r="C212" t="s">
        <v>554</v>
      </c>
      <c r="D212" t="s">
        <v>555</v>
      </c>
      <c r="E212">
        <v>288543</v>
      </c>
      <c r="F212" t="s">
        <v>13</v>
      </c>
      <c r="G212" t="s">
        <v>43</v>
      </c>
      <c r="H212" t="s">
        <v>15</v>
      </c>
      <c r="I212" t="s">
        <v>56</v>
      </c>
    </row>
    <row r="213" spans="1:9">
      <c r="A213" t="s">
        <v>556</v>
      </c>
      <c r="B213" t="s">
        <v>65</v>
      </c>
      <c r="C213" t="s">
        <v>392</v>
      </c>
      <c r="D213" t="s">
        <v>557</v>
      </c>
      <c r="E213">
        <v>120049</v>
      </c>
      <c r="F213" t="s">
        <v>13</v>
      </c>
      <c r="G213" t="s">
        <v>22</v>
      </c>
      <c r="H213" t="s">
        <v>44</v>
      </c>
      <c r="I213" t="s">
        <v>39</v>
      </c>
    </row>
    <row r="214" spans="1:9">
      <c r="A214" t="s">
        <v>558</v>
      </c>
      <c r="B214" t="s">
        <v>58</v>
      </c>
      <c r="C214" t="s">
        <v>456</v>
      </c>
      <c r="D214" t="s">
        <v>559</v>
      </c>
      <c r="E214">
        <v>77577</v>
      </c>
      <c r="F214" t="s">
        <v>21</v>
      </c>
      <c r="G214" t="s">
        <v>22</v>
      </c>
      <c r="H214" t="s">
        <v>44</v>
      </c>
      <c r="I214" t="s">
        <v>52</v>
      </c>
    </row>
    <row r="215" spans="1:9">
      <c r="A215" t="s">
        <v>560</v>
      </c>
      <c r="B215" t="s">
        <v>26</v>
      </c>
      <c r="C215" t="s">
        <v>561</v>
      </c>
      <c r="D215" t="s">
        <v>562</v>
      </c>
      <c r="E215">
        <v>457282</v>
      </c>
      <c r="F215" t="s">
        <v>33</v>
      </c>
      <c r="G215" t="s">
        <v>34</v>
      </c>
      <c r="H215" t="s">
        <v>87</v>
      </c>
      <c r="I215" t="s">
        <v>52</v>
      </c>
    </row>
    <row r="216" spans="1:9">
      <c r="A216" t="s">
        <v>563</v>
      </c>
      <c r="B216" t="s">
        <v>65</v>
      </c>
      <c r="C216" t="s">
        <v>210</v>
      </c>
      <c r="D216" t="s">
        <v>564</v>
      </c>
      <c r="E216">
        <v>450434</v>
      </c>
      <c r="F216" t="s">
        <v>21</v>
      </c>
      <c r="G216" t="s">
        <v>34</v>
      </c>
      <c r="H216" t="s">
        <v>115</v>
      </c>
      <c r="I216" t="s">
        <v>30</v>
      </c>
    </row>
    <row r="217" spans="1:9">
      <c r="A217" t="s">
        <v>565</v>
      </c>
      <c r="B217" t="s">
        <v>58</v>
      </c>
      <c r="C217" t="s">
        <v>566</v>
      </c>
      <c r="D217" t="s">
        <v>567</v>
      </c>
      <c r="E217">
        <v>399019</v>
      </c>
      <c r="F217" t="s">
        <v>33</v>
      </c>
      <c r="G217" t="s">
        <v>43</v>
      </c>
      <c r="H217" t="s">
        <v>29</v>
      </c>
      <c r="I217" t="s">
        <v>52</v>
      </c>
    </row>
    <row r="218" spans="1:9">
      <c r="A218" t="s">
        <v>568</v>
      </c>
      <c r="B218" t="s">
        <v>36</v>
      </c>
      <c r="C218" t="s">
        <v>290</v>
      </c>
      <c r="D218" t="s">
        <v>542</v>
      </c>
      <c r="E218">
        <v>157596</v>
      </c>
      <c r="F218" t="s">
        <v>21</v>
      </c>
      <c r="G218" t="s">
        <v>22</v>
      </c>
      <c r="H218" t="s">
        <v>115</v>
      </c>
      <c r="I218" t="s">
        <v>24</v>
      </c>
    </row>
    <row r="219" spans="1:9">
      <c r="A219" t="s">
        <v>569</v>
      </c>
      <c r="B219" t="s">
        <v>36</v>
      </c>
      <c r="C219" t="s">
        <v>570</v>
      </c>
      <c r="D219" t="s">
        <v>571</v>
      </c>
      <c r="E219">
        <v>372709</v>
      </c>
      <c r="F219" t="s">
        <v>33</v>
      </c>
      <c r="G219" t="s">
        <v>43</v>
      </c>
      <c r="H219" t="s">
        <v>115</v>
      </c>
      <c r="I219" t="s">
        <v>56</v>
      </c>
    </row>
    <row r="220" spans="1:9">
      <c r="A220" t="s">
        <v>572</v>
      </c>
      <c r="B220" t="s">
        <v>36</v>
      </c>
      <c r="C220" t="s">
        <v>573</v>
      </c>
      <c r="D220" t="s">
        <v>237</v>
      </c>
      <c r="E220">
        <v>444220</v>
      </c>
      <c r="F220" t="s">
        <v>13</v>
      </c>
      <c r="G220" t="s">
        <v>43</v>
      </c>
      <c r="H220" t="s">
        <v>87</v>
      </c>
      <c r="I220" t="s">
        <v>24</v>
      </c>
    </row>
    <row r="221" spans="1:9">
      <c r="A221" t="s">
        <v>574</v>
      </c>
      <c r="B221" t="s">
        <v>18</v>
      </c>
      <c r="C221" t="s">
        <v>99</v>
      </c>
      <c r="D221" t="s">
        <v>219</v>
      </c>
      <c r="E221">
        <v>233690</v>
      </c>
      <c r="F221" t="s">
        <v>21</v>
      </c>
      <c r="G221" t="s">
        <v>14</v>
      </c>
      <c r="H221" t="s">
        <v>44</v>
      </c>
      <c r="I221" t="s">
        <v>39</v>
      </c>
    </row>
    <row r="222" spans="1:9">
      <c r="A222" t="s">
        <v>575</v>
      </c>
      <c r="B222" t="s">
        <v>47</v>
      </c>
      <c r="C222" t="s">
        <v>576</v>
      </c>
      <c r="D222" t="s">
        <v>378</v>
      </c>
      <c r="E222">
        <v>446308</v>
      </c>
      <c r="F222" t="s">
        <v>13</v>
      </c>
      <c r="G222" t="s">
        <v>43</v>
      </c>
      <c r="H222" t="s">
        <v>23</v>
      </c>
      <c r="I222" t="s">
        <v>56</v>
      </c>
    </row>
    <row r="223" spans="1:9">
      <c r="A223" t="s">
        <v>577</v>
      </c>
      <c r="B223" t="s">
        <v>47</v>
      </c>
      <c r="C223" t="s">
        <v>437</v>
      </c>
      <c r="D223" t="s">
        <v>578</v>
      </c>
      <c r="E223">
        <v>442011</v>
      </c>
      <c r="F223" t="s">
        <v>33</v>
      </c>
      <c r="G223" t="s">
        <v>14</v>
      </c>
      <c r="H223" t="s">
        <v>15</v>
      </c>
      <c r="I223" t="s">
        <v>56</v>
      </c>
    </row>
    <row r="224" spans="1:9">
      <c r="A224" t="s">
        <v>579</v>
      </c>
      <c r="B224" t="s">
        <v>58</v>
      </c>
      <c r="C224" t="s">
        <v>580</v>
      </c>
      <c r="D224" t="s">
        <v>206</v>
      </c>
      <c r="E224">
        <v>119510</v>
      </c>
      <c r="F224" t="s">
        <v>21</v>
      </c>
      <c r="G224" t="s">
        <v>22</v>
      </c>
      <c r="H224" t="s">
        <v>15</v>
      </c>
      <c r="I224" t="s">
        <v>16</v>
      </c>
    </row>
    <row r="225" spans="1:9">
      <c r="A225" t="s">
        <v>581</v>
      </c>
      <c r="B225" t="s">
        <v>26</v>
      </c>
      <c r="C225" t="s">
        <v>582</v>
      </c>
      <c r="D225" t="s">
        <v>264</v>
      </c>
      <c r="E225">
        <v>241194</v>
      </c>
      <c r="F225" t="s">
        <v>33</v>
      </c>
      <c r="G225" t="s">
        <v>22</v>
      </c>
      <c r="H225" t="s">
        <v>44</v>
      </c>
      <c r="I225" t="s">
        <v>56</v>
      </c>
    </row>
    <row r="226" spans="1:9">
      <c r="A226" t="s">
        <v>583</v>
      </c>
      <c r="B226" t="s">
        <v>75</v>
      </c>
      <c r="C226" t="s">
        <v>229</v>
      </c>
      <c r="D226" t="s">
        <v>241</v>
      </c>
      <c r="E226">
        <v>180616</v>
      </c>
      <c r="F226" t="s">
        <v>21</v>
      </c>
      <c r="G226" t="s">
        <v>43</v>
      </c>
      <c r="H226" t="s">
        <v>23</v>
      </c>
      <c r="I226" t="s">
        <v>24</v>
      </c>
    </row>
    <row r="227" spans="1:9">
      <c r="A227" t="s">
        <v>584</v>
      </c>
      <c r="B227" t="s">
        <v>151</v>
      </c>
      <c r="C227" t="s">
        <v>585</v>
      </c>
      <c r="D227" t="s">
        <v>586</v>
      </c>
      <c r="E227">
        <v>101373</v>
      </c>
      <c r="F227" t="s">
        <v>13</v>
      </c>
      <c r="G227" t="s">
        <v>43</v>
      </c>
      <c r="H227" t="s">
        <v>44</v>
      </c>
      <c r="I227" t="s">
        <v>30</v>
      </c>
    </row>
    <row r="228" spans="1:9">
      <c r="A228" t="s">
        <v>587</v>
      </c>
      <c r="B228" t="s">
        <v>75</v>
      </c>
      <c r="C228" t="s">
        <v>385</v>
      </c>
      <c r="D228" t="s">
        <v>376</v>
      </c>
      <c r="E228">
        <v>442470</v>
      </c>
      <c r="F228" t="s">
        <v>13</v>
      </c>
      <c r="G228" t="s">
        <v>22</v>
      </c>
      <c r="H228" t="s">
        <v>23</v>
      </c>
      <c r="I228" t="s">
        <v>39</v>
      </c>
    </row>
    <row r="229" spans="1:9">
      <c r="A229" t="s">
        <v>588</v>
      </c>
      <c r="B229" t="s">
        <v>10</v>
      </c>
      <c r="C229" t="s">
        <v>589</v>
      </c>
      <c r="D229" t="s">
        <v>102</v>
      </c>
      <c r="E229">
        <v>260636</v>
      </c>
      <c r="F229" t="s">
        <v>21</v>
      </c>
      <c r="G229" t="s">
        <v>14</v>
      </c>
      <c r="H229" t="s">
        <v>15</v>
      </c>
      <c r="I229" t="s">
        <v>16</v>
      </c>
    </row>
    <row r="230" spans="1:9">
      <c r="A230" t="s">
        <v>590</v>
      </c>
      <c r="B230" t="s">
        <v>36</v>
      </c>
      <c r="C230" t="s">
        <v>582</v>
      </c>
      <c r="D230" t="s">
        <v>591</v>
      </c>
      <c r="E230">
        <v>101160</v>
      </c>
      <c r="F230" t="s">
        <v>13</v>
      </c>
      <c r="G230" t="s">
        <v>43</v>
      </c>
      <c r="H230" t="s">
        <v>15</v>
      </c>
      <c r="I230" t="s">
        <v>16</v>
      </c>
    </row>
    <row r="231" spans="1:9">
      <c r="A231" t="s">
        <v>592</v>
      </c>
      <c r="B231" t="s">
        <v>125</v>
      </c>
      <c r="C231" t="s">
        <v>511</v>
      </c>
      <c r="D231" t="s">
        <v>336</v>
      </c>
      <c r="E231">
        <v>121133</v>
      </c>
      <c r="F231" t="s">
        <v>13</v>
      </c>
      <c r="G231" t="s">
        <v>43</v>
      </c>
      <c r="H231" t="s">
        <v>115</v>
      </c>
      <c r="I231" t="s">
        <v>24</v>
      </c>
    </row>
    <row r="232" spans="1:9">
      <c r="A232" t="s">
        <v>593</v>
      </c>
      <c r="B232" t="s">
        <v>75</v>
      </c>
      <c r="C232" t="s">
        <v>445</v>
      </c>
      <c r="D232" t="s">
        <v>594</v>
      </c>
      <c r="E232">
        <v>85541</v>
      </c>
      <c r="F232" t="s">
        <v>13</v>
      </c>
      <c r="G232" t="s">
        <v>22</v>
      </c>
      <c r="H232" t="s">
        <v>23</v>
      </c>
      <c r="I232" t="s">
        <v>30</v>
      </c>
    </row>
    <row r="233" spans="1:9">
      <c r="A233" t="s">
        <v>595</v>
      </c>
      <c r="B233" t="s">
        <v>47</v>
      </c>
      <c r="C233" t="s">
        <v>596</v>
      </c>
      <c r="D233" t="s">
        <v>597</v>
      </c>
      <c r="E233">
        <v>153700</v>
      </c>
      <c r="F233" t="s">
        <v>13</v>
      </c>
      <c r="G233" t="s">
        <v>34</v>
      </c>
      <c r="H233" t="s">
        <v>87</v>
      </c>
      <c r="I233" t="s">
        <v>30</v>
      </c>
    </row>
    <row r="234" spans="1:9">
      <c r="A234" t="s">
        <v>598</v>
      </c>
      <c r="B234" t="s">
        <v>65</v>
      </c>
      <c r="C234" t="s">
        <v>599</v>
      </c>
      <c r="D234" t="s">
        <v>302</v>
      </c>
      <c r="E234">
        <v>112081</v>
      </c>
      <c r="F234" t="s">
        <v>33</v>
      </c>
      <c r="G234" t="s">
        <v>22</v>
      </c>
      <c r="H234" t="s">
        <v>87</v>
      </c>
      <c r="I234" t="s">
        <v>30</v>
      </c>
    </row>
    <row r="235" spans="1:9">
      <c r="A235" t="s">
        <v>600</v>
      </c>
      <c r="B235" t="s">
        <v>26</v>
      </c>
      <c r="C235" t="s">
        <v>267</v>
      </c>
      <c r="D235" t="s">
        <v>601</v>
      </c>
      <c r="E235">
        <v>75991</v>
      </c>
      <c r="F235" t="s">
        <v>21</v>
      </c>
      <c r="G235" t="s">
        <v>43</v>
      </c>
      <c r="H235" t="s">
        <v>87</v>
      </c>
      <c r="I235" t="s">
        <v>30</v>
      </c>
    </row>
    <row r="236" spans="1:9">
      <c r="A236" t="s">
        <v>602</v>
      </c>
      <c r="B236" t="s">
        <v>36</v>
      </c>
      <c r="C236" t="s">
        <v>603</v>
      </c>
      <c r="D236" t="s">
        <v>604</v>
      </c>
      <c r="E236">
        <v>209028</v>
      </c>
      <c r="F236" t="s">
        <v>33</v>
      </c>
      <c r="G236" t="s">
        <v>34</v>
      </c>
      <c r="H236" t="s">
        <v>23</v>
      </c>
      <c r="I236" t="s">
        <v>16</v>
      </c>
    </row>
    <row r="237" spans="1:9">
      <c r="A237" t="s">
        <v>605</v>
      </c>
      <c r="B237" t="s">
        <v>36</v>
      </c>
      <c r="C237" t="s">
        <v>452</v>
      </c>
      <c r="D237" t="s">
        <v>606</v>
      </c>
      <c r="E237">
        <v>204842</v>
      </c>
      <c r="F237" t="s">
        <v>21</v>
      </c>
      <c r="G237" t="s">
        <v>14</v>
      </c>
      <c r="H237" t="s">
        <v>29</v>
      </c>
      <c r="I237" t="s">
        <v>39</v>
      </c>
    </row>
    <row r="238" spans="1:9">
      <c r="A238" t="s">
        <v>607</v>
      </c>
      <c r="B238" t="s">
        <v>75</v>
      </c>
      <c r="C238" t="s">
        <v>547</v>
      </c>
      <c r="D238" t="s">
        <v>608</v>
      </c>
      <c r="E238">
        <v>107485</v>
      </c>
      <c r="F238" t="s">
        <v>21</v>
      </c>
      <c r="G238" t="s">
        <v>14</v>
      </c>
      <c r="H238" t="s">
        <v>15</v>
      </c>
      <c r="I238" t="s">
        <v>56</v>
      </c>
    </row>
    <row r="239" spans="1:9">
      <c r="A239" t="s">
        <v>609</v>
      </c>
      <c r="B239" t="s">
        <v>125</v>
      </c>
      <c r="C239" t="s">
        <v>610</v>
      </c>
      <c r="D239" t="s">
        <v>489</v>
      </c>
      <c r="E239">
        <v>497916</v>
      </c>
      <c r="F239" t="s">
        <v>33</v>
      </c>
      <c r="G239" t="s">
        <v>34</v>
      </c>
      <c r="H239" t="s">
        <v>29</v>
      </c>
      <c r="I239" t="s">
        <v>56</v>
      </c>
    </row>
    <row r="240" spans="1:9">
      <c r="A240" t="s">
        <v>611</v>
      </c>
      <c r="B240" t="s">
        <v>65</v>
      </c>
      <c r="C240" t="s">
        <v>50</v>
      </c>
      <c r="D240" t="s">
        <v>612</v>
      </c>
      <c r="E240">
        <v>290028</v>
      </c>
      <c r="F240" t="s">
        <v>13</v>
      </c>
      <c r="G240" t="s">
        <v>43</v>
      </c>
      <c r="H240" t="s">
        <v>87</v>
      </c>
      <c r="I240" t="s">
        <v>30</v>
      </c>
    </row>
    <row r="241" spans="1:9">
      <c r="A241" t="s">
        <v>613</v>
      </c>
      <c r="B241" t="s">
        <v>26</v>
      </c>
      <c r="C241" t="s">
        <v>614</v>
      </c>
      <c r="D241" t="s">
        <v>615</v>
      </c>
      <c r="E241">
        <v>399067</v>
      </c>
      <c r="F241" t="s">
        <v>33</v>
      </c>
      <c r="G241" t="s">
        <v>34</v>
      </c>
      <c r="H241" t="s">
        <v>15</v>
      </c>
      <c r="I241" t="s">
        <v>52</v>
      </c>
    </row>
    <row r="242" spans="1:9">
      <c r="A242" t="s">
        <v>616</v>
      </c>
      <c r="B242" t="s">
        <v>10</v>
      </c>
      <c r="C242" t="s">
        <v>617</v>
      </c>
      <c r="D242" t="s">
        <v>618</v>
      </c>
      <c r="E242">
        <v>275496</v>
      </c>
      <c r="F242" t="s">
        <v>21</v>
      </c>
      <c r="G242" t="s">
        <v>14</v>
      </c>
      <c r="H242" t="s">
        <v>29</v>
      </c>
      <c r="I242" t="s">
        <v>56</v>
      </c>
    </row>
    <row r="243" spans="1:9">
      <c r="A243" t="s">
        <v>619</v>
      </c>
      <c r="B243" t="s">
        <v>151</v>
      </c>
      <c r="C243" t="s">
        <v>620</v>
      </c>
      <c r="D243" t="s">
        <v>621</v>
      </c>
      <c r="E243">
        <v>107141</v>
      </c>
      <c r="F243" t="s">
        <v>13</v>
      </c>
      <c r="G243" t="s">
        <v>34</v>
      </c>
      <c r="H243" t="s">
        <v>23</v>
      </c>
      <c r="I243" t="s">
        <v>30</v>
      </c>
    </row>
    <row r="244" spans="1:9">
      <c r="A244" t="s">
        <v>622</v>
      </c>
      <c r="B244" t="s">
        <v>10</v>
      </c>
      <c r="C244" t="s">
        <v>623</v>
      </c>
      <c r="D244" t="s">
        <v>624</v>
      </c>
      <c r="E244">
        <v>242797</v>
      </c>
      <c r="F244" t="s">
        <v>21</v>
      </c>
      <c r="G244" t="s">
        <v>22</v>
      </c>
      <c r="H244" t="s">
        <v>87</v>
      </c>
      <c r="I244" t="s">
        <v>56</v>
      </c>
    </row>
    <row r="245" spans="1:9">
      <c r="A245" t="s">
        <v>625</v>
      </c>
      <c r="B245" t="s">
        <v>75</v>
      </c>
      <c r="C245" t="s">
        <v>497</v>
      </c>
      <c r="D245" t="s">
        <v>626</v>
      </c>
      <c r="E245">
        <v>381602</v>
      </c>
      <c r="F245" t="s">
        <v>33</v>
      </c>
      <c r="G245" t="s">
        <v>43</v>
      </c>
      <c r="H245" t="s">
        <v>29</v>
      </c>
      <c r="I245" t="s">
        <v>30</v>
      </c>
    </row>
    <row r="246" spans="1:9">
      <c r="A246" t="s">
        <v>627</v>
      </c>
      <c r="B246" t="s">
        <v>36</v>
      </c>
      <c r="C246" t="s">
        <v>37</v>
      </c>
      <c r="D246" t="s">
        <v>526</v>
      </c>
      <c r="E246">
        <v>230320</v>
      </c>
      <c r="F246" t="s">
        <v>21</v>
      </c>
      <c r="G246" t="s">
        <v>34</v>
      </c>
      <c r="H246" t="s">
        <v>87</v>
      </c>
      <c r="I246" t="s">
        <v>30</v>
      </c>
    </row>
    <row r="247" spans="1:9">
      <c r="A247" t="s">
        <v>628</v>
      </c>
      <c r="B247" t="s">
        <v>65</v>
      </c>
      <c r="C247" t="s">
        <v>629</v>
      </c>
      <c r="D247" t="s">
        <v>630</v>
      </c>
      <c r="E247">
        <v>81435</v>
      </c>
      <c r="F247" t="s">
        <v>33</v>
      </c>
      <c r="G247" t="s">
        <v>14</v>
      </c>
      <c r="H247" t="s">
        <v>29</v>
      </c>
      <c r="I247" t="s">
        <v>39</v>
      </c>
    </row>
    <row r="248" spans="1:9">
      <c r="A248" t="s">
        <v>631</v>
      </c>
      <c r="B248" t="s">
        <v>125</v>
      </c>
      <c r="C248" t="s">
        <v>632</v>
      </c>
      <c r="D248" t="s">
        <v>633</v>
      </c>
      <c r="E248">
        <v>390199</v>
      </c>
      <c r="F248" t="s">
        <v>13</v>
      </c>
      <c r="G248" t="s">
        <v>34</v>
      </c>
      <c r="H248" t="s">
        <v>115</v>
      </c>
      <c r="I248" t="s">
        <v>45</v>
      </c>
    </row>
    <row r="249" spans="1:9">
      <c r="A249" t="s">
        <v>634</v>
      </c>
      <c r="B249" t="s">
        <v>151</v>
      </c>
      <c r="C249" t="s">
        <v>324</v>
      </c>
      <c r="D249" t="s">
        <v>506</v>
      </c>
      <c r="E249">
        <v>185142</v>
      </c>
      <c r="F249" t="s">
        <v>13</v>
      </c>
      <c r="G249" t="s">
        <v>43</v>
      </c>
      <c r="H249" t="s">
        <v>15</v>
      </c>
      <c r="I249" t="s">
        <v>52</v>
      </c>
    </row>
    <row r="250" spans="1:9">
      <c r="A250" t="s">
        <v>635</v>
      </c>
      <c r="B250" t="s">
        <v>58</v>
      </c>
      <c r="C250" t="s">
        <v>636</v>
      </c>
      <c r="D250" t="s">
        <v>463</v>
      </c>
      <c r="E250">
        <v>137996</v>
      </c>
      <c r="F250" t="s">
        <v>21</v>
      </c>
      <c r="G250" t="s">
        <v>14</v>
      </c>
      <c r="H250" t="s">
        <v>29</v>
      </c>
      <c r="I250" t="s">
        <v>52</v>
      </c>
    </row>
    <row r="251" spans="1:9">
      <c r="A251" t="s">
        <v>637</v>
      </c>
      <c r="B251" t="s">
        <v>65</v>
      </c>
      <c r="C251" t="s">
        <v>638</v>
      </c>
      <c r="D251" t="s">
        <v>639</v>
      </c>
      <c r="E251">
        <v>498307</v>
      </c>
      <c r="F251" t="s">
        <v>33</v>
      </c>
      <c r="G251" t="s">
        <v>34</v>
      </c>
      <c r="H251" t="s">
        <v>87</v>
      </c>
      <c r="I251" t="s">
        <v>56</v>
      </c>
    </row>
    <row r="252" spans="1:9">
      <c r="A252" t="s">
        <v>640</v>
      </c>
      <c r="B252" t="s">
        <v>151</v>
      </c>
      <c r="C252" t="s">
        <v>641</v>
      </c>
      <c r="D252" t="s">
        <v>72</v>
      </c>
      <c r="E252">
        <v>126693</v>
      </c>
      <c r="F252" t="s">
        <v>13</v>
      </c>
      <c r="G252" t="s">
        <v>34</v>
      </c>
      <c r="H252" t="s">
        <v>29</v>
      </c>
      <c r="I252" t="s">
        <v>45</v>
      </c>
    </row>
    <row r="253" spans="1:9">
      <c r="A253" t="s">
        <v>642</v>
      </c>
      <c r="B253" t="s">
        <v>151</v>
      </c>
      <c r="C253" t="s">
        <v>643</v>
      </c>
      <c r="D253" t="s">
        <v>644</v>
      </c>
      <c r="E253">
        <v>261504</v>
      </c>
      <c r="F253" t="s">
        <v>21</v>
      </c>
      <c r="G253" t="s">
        <v>34</v>
      </c>
      <c r="H253" t="s">
        <v>44</v>
      </c>
      <c r="I253" t="s">
        <v>45</v>
      </c>
    </row>
    <row r="254" spans="1:9">
      <c r="A254" t="s">
        <v>645</v>
      </c>
      <c r="B254" t="s">
        <v>58</v>
      </c>
      <c r="C254" t="s">
        <v>646</v>
      </c>
      <c r="D254" t="s">
        <v>647</v>
      </c>
      <c r="E254">
        <v>465934</v>
      </c>
      <c r="F254" t="s">
        <v>33</v>
      </c>
      <c r="G254" t="s">
        <v>34</v>
      </c>
      <c r="H254" t="s">
        <v>15</v>
      </c>
      <c r="I254" t="s">
        <v>39</v>
      </c>
    </row>
    <row r="255" spans="1:9">
      <c r="A255" t="s">
        <v>648</v>
      </c>
      <c r="B255" t="s">
        <v>151</v>
      </c>
      <c r="C255" t="s">
        <v>649</v>
      </c>
      <c r="D255" t="s">
        <v>650</v>
      </c>
      <c r="E255">
        <v>352358</v>
      </c>
      <c r="F255" t="s">
        <v>33</v>
      </c>
      <c r="G255" t="s">
        <v>34</v>
      </c>
      <c r="H255" t="s">
        <v>44</v>
      </c>
      <c r="I255" t="s">
        <v>52</v>
      </c>
    </row>
    <row r="256" spans="1:9">
      <c r="A256" t="s">
        <v>651</v>
      </c>
      <c r="B256" t="s">
        <v>65</v>
      </c>
      <c r="C256" t="s">
        <v>82</v>
      </c>
      <c r="D256" t="s">
        <v>215</v>
      </c>
      <c r="E256">
        <v>283678</v>
      </c>
      <c r="F256" t="s">
        <v>21</v>
      </c>
      <c r="G256" t="s">
        <v>14</v>
      </c>
      <c r="H256" t="s">
        <v>29</v>
      </c>
      <c r="I256" t="s">
        <v>56</v>
      </c>
    </row>
    <row r="257" spans="1:9">
      <c r="A257" t="s">
        <v>652</v>
      </c>
      <c r="B257" t="s">
        <v>151</v>
      </c>
      <c r="C257" t="s">
        <v>653</v>
      </c>
      <c r="D257" t="s">
        <v>321</v>
      </c>
      <c r="E257">
        <v>71967</v>
      </c>
      <c r="F257" t="s">
        <v>33</v>
      </c>
      <c r="G257" t="s">
        <v>43</v>
      </c>
      <c r="H257" t="s">
        <v>23</v>
      </c>
      <c r="I257" t="s">
        <v>24</v>
      </c>
    </row>
    <row r="258" spans="1:9">
      <c r="A258" t="s">
        <v>654</v>
      </c>
      <c r="B258" t="s">
        <v>151</v>
      </c>
      <c r="C258" t="s">
        <v>158</v>
      </c>
      <c r="D258" t="s">
        <v>114</v>
      </c>
      <c r="E258">
        <v>499025</v>
      </c>
      <c r="F258" t="s">
        <v>21</v>
      </c>
      <c r="G258" t="s">
        <v>14</v>
      </c>
      <c r="H258" t="s">
        <v>87</v>
      </c>
      <c r="I258" t="s">
        <v>24</v>
      </c>
    </row>
    <row r="259" spans="1:9">
      <c r="A259" t="s">
        <v>655</v>
      </c>
      <c r="B259" t="s">
        <v>151</v>
      </c>
      <c r="C259" t="s">
        <v>529</v>
      </c>
      <c r="D259" t="s">
        <v>213</v>
      </c>
      <c r="E259">
        <v>344055</v>
      </c>
      <c r="F259" t="s">
        <v>33</v>
      </c>
      <c r="G259" t="s">
        <v>14</v>
      </c>
      <c r="H259" t="s">
        <v>115</v>
      </c>
      <c r="I259" t="s">
        <v>52</v>
      </c>
    </row>
    <row r="260" spans="1:9">
      <c r="A260" t="s">
        <v>656</v>
      </c>
      <c r="B260" t="s">
        <v>26</v>
      </c>
      <c r="C260" t="s">
        <v>657</v>
      </c>
      <c r="D260" t="s">
        <v>425</v>
      </c>
      <c r="E260">
        <v>66639</v>
      </c>
      <c r="F260" t="s">
        <v>33</v>
      </c>
      <c r="G260" t="s">
        <v>34</v>
      </c>
      <c r="H260" t="s">
        <v>87</v>
      </c>
      <c r="I260" t="s">
        <v>16</v>
      </c>
    </row>
    <row r="261" spans="1:9">
      <c r="A261" t="s">
        <v>658</v>
      </c>
      <c r="B261" t="s">
        <v>65</v>
      </c>
      <c r="C261" t="s">
        <v>659</v>
      </c>
      <c r="D261" t="s">
        <v>289</v>
      </c>
      <c r="E261">
        <v>491556</v>
      </c>
      <c r="F261" t="s">
        <v>33</v>
      </c>
      <c r="G261" t="s">
        <v>22</v>
      </c>
      <c r="H261" t="s">
        <v>44</v>
      </c>
      <c r="I261" t="s">
        <v>16</v>
      </c>
    </row>
    <row r="262" spans="1:9">
      <c r="A262" t="s">
        <v>660</v>
      </c>
      <c r="B262" t="s">
        <v>47</v>
      </c>
      <c r="C262" t="s">
        <v>661</v>
      </c>
      <c r="D262" t="s">
        <v>360</v>
      </c>
      <c r="E262">
        <v>479678</v>
      </c>
      <c r="F262" t="s">
        <v>21</v>
      </c>
      <c r="G262" t="s">
        <v>43</v>
      </c>
      <c r="H262" t="s">
        <v>115</v>
      </c>
      <c r="I262" t="s">
        <v>56</v>
      </c>
    </row>
    <row r="263" spans="1:9">
      <c r="A263" t="s">
        <v>662</v>
      </c>
      <c r="B263" t="s">
        <v>47</v>
      </c>
      <c r="C263" t="s">
        <v>398</v>
      </c>
      <c r="D263" t="s">
        <v>373</v>
      </c>
      <c r="E263">
        <v>107782</v>
      </c>
      <c r="F263" t="s">
        <v>33</v>
      </c>
      <c r="G263" t="s">
        <v>22</v>
      </c>
      <c r="H263" t="s">
        <v>23</v>
      </c>
      <c r="I263" t="s">
        <v>16</v>
      </c>
    </row>
    <row r="264" spans="1:9">
      <c r="A264" t="s">
        <v>663</v>
      </c>
      <c r="B264" t="s">
        <v>65</v>
      </c>
      <c r="C264" t="s">
        <v>664</v>
      </c>
      <c r="D264" t="s">
        <v>665</v>
      </c>
      <c r="E264">
        <v>175268</v>
      </c>
      <c r="F264" t="s">
        <v>33</v>
      </c>
      <c r="G264" t="s">
        <v>43</v>
      </c>
      <c r="H264" t="s">
        <v>15</v>
      </c>
      <c r="I264" t="s">
        <v>56</v>
      </c>
    </row>
    <row r="265" spans="1:9">
      <c r="A265" t="s">
        <v>666</v>
      </c>
      <c r="B265" t="s">
        <v>36</v>
      </c>
      <c r="C265" t="s">
        <v>667</v>
      </c>
      <c r="D265" t="s">
        <v>668</v>
      </c>
      <c r="E265">
        <v>373170</v>
      </c>
      <c r="F265" t="s">
        <v>21</v>
      </c>
      <c r="G265" t="s">
        <v>14</v>
      </c>
      <c r="H265" t="s">
        <v>29</v>
      </c>
      <c r="I265" t="s">
        <v>39</v>
      </c>
    </row>
    <row r="266" spans="1:9">
      <c r="A266" t="s">
        <v>669</v>
      </c>
      <c r="B266" t="s">
        <v>75</v>
      </c>
      <c r="C266" t="s">
        <v>206</v>
      </c>
      <c r="D266" t="s">
        <v>670</v>
      </c>
      <c r="E266">
        <v>85115</v>
      </c>
      <c r="F266" t="s">
        <v>13</v>
      </c>
      <c r="G266" t="s">
        <v>14</v>
      </c>
      <c r="H266" t="s">
        <v>44</v>
      </c>
      <c r="I266" t="s">
        <v>56</v>
      </c>
    </row>
    <row r="267" spans="1:9">
      <c r="A267" t="s">
        <v>671</v>
      </c>
      <c r="B267" t="s">
        <v>75</v>
      </c>
      <c r="C267" t="s">
        <v>62</v>
      </c>
      <c r="D267" t="s">
        <v>672</v>
      </c>
      <c r="E267">
        <v>466875</v>
      </c>
      <c r="F267" t="s">
        <v>33</v>
      </c>
      <c r="G267" t="s">
        <v>43</v>
      </c>
      <c r="H267" t="s">
        <v>115</v>
      </c>
      <c r="I267" t="s">
        <v>52</v>
      </c>
    </row>
    <row r="268" spans="1:9">
      <c r="A268" t="s">
        <v>673</v>
      </c>
      <c r="B268" t="s">
        <v>58</v>
      </c>
      <c r="C268" t="s">
        <v>674</v>
      </c>
      <c r="D268" t="s">
        <v>629</v>
      </c>
      <c r="E268">
        <v>442652</v>
      </c>
      <c r="F268" t="s">
        <v>33</v>
      </c>
      <c r="G268" t="s">
        <v>22</v>
      </c>
      <c r="H268" t="s">
        <v>87</v>
      </c>
      <c r="I268" t="s">
        <v>39</v>
      </c>
    </row>
    <row r="269" spans="1:9">
      <c r="A269" t="s">
        <v>675</v>
      </c>
      <c r="B269" t="s">
        <v>47</v>
      </c>
      <c r="C269" t="s">
        <v>545</v>
      </c>
      <c r="D269" t="s">
        <v>171</v>
      </c>
      <c r="E269">
        <v>74999</v>
      </c>
      <c r="F269" t="s">
        <v>33</v>
      </c>
      <c r="G269" t="s">
        <v>34</v>
      </c>
      <c r="H269" t="s">
        <v>44</v>
      </c>
      <c r="I269" t="s">
        <v>39</v>
      </c>
    </row>
    <row r="270" spans="1:9">
      <c r="A270" t="s">
        <v>676</v>
      </c>
      <c r="B270" t="s">
        <v>151</v>
      </c>
      <c r="C270" t="s">
        <v>331</v>
      </c>
      <c r="D270" t="s">
        <v>101</v>
      </c>
      <c r="E270">
        <v>215346</v>
      </c>
      <c r="F270" t="s">
        <v>21</v>
      </c>
      <c r="G270" t="s">
        <v>22</v>
      </c>
      <c r="H270" t="s">
        <v>44</v>
      </c>
      <c r="I270" t="s">
        <v>56</v>
      </c>
    </row>
    <row r="271" spans="1:9">
      <c r="A271" t="s">
        <v>677</v>
      </c>
      <c r="B271" t="s">
        <v>65</v>
      </c>
      <c r="C271" t="s">
        <v>518</v>
      </c>
      <c r="D271" t="s">
        <v>641</v>
      </c>
      <c r="E271">
        <v>268998</v>
      </c>
      <c r="F271" t="s">
        <v>21</v>
      </c>
      <c r="G271" t="s">
        <v>34</v>
      </c>
      <c r="H271" t="s">
        <v>29</v>
      </c>
      <c r="I271" t="s">
        <v>30</v>
      </c>
    </row>
    <row r="272" spans="1:9">
      <c r="A272" t="s">
        <v>678</v>
      </c>
      <c r="B272" t="s">
        <v>125</v>
      </c>
      <c r="C272" t="s">
        <v>679</v>
      </c>
      <c r="D272" t="s">
        <v>680</v>
      </c>
      <c r="E272">
        <v>490944</v>
      </c>
      <c r="F272" t="s">
        <v>21</v>
      </c>
      <c r="G272" t="s">
        <v>22</v>
      </c>
      <c r="H272" t="s">
        <v>44</v>
      </c>
      <c r="I272" t="s">
        <v>39</v>
      </c>
    </row>
    <row r="273" spans="1:9">
      <c r="A273" t="s">
        <v>681</v>
      </c>
      <c r="B273" t="s">
        <v>125</v>
      </c>
      <c r="C273" t="s">
        <v>682</v>
      </c>
      <c r="D273" t="s">
        <v>271</v>
      </c>
      <c r="E273">
        <v>451463</v>
      </c>
      <c r="F273" t="s">
        <v>21</v>
      </c>
      <c r="G273" t="s">
        <v>43</v>
      </c>
      <c r="H273" t="s">
        <v>87</v>
      </c>
      <c r="I273" t="s">
        <v>45</v>
      </c>
    </row>
    <row r="274" spans="1:9">
      <c r="A274" t="s">
        <v>683</v>
      </c>
      <c r="B274" t="s">
        <v>125</v>
      </c>
      <c r="C274" t="s">
        <v>585</v>
      </c>
      <c r="D274" t="s">
        <v>586</v>
      </c>
      <c r="E274">
        <v>128038</v>
      </c>
      <c r="F274" t="s">
        <v>33</v>
      </c>
      <c r="G274" t="s">
        <v>22</v>
      </c>
      <c r="H274" t="s">
        <v>29</v>
      </c>
      <c r="I274" t="s">
        <v>30</v>
      </c>
    </row>
    <row r="275" spans="1:9">
      <c r="A275" t="s">
        <v>684</v>
      </c>
      <c r="B275" t="s">
        <v>65</v>
      </c>
      <c r="C275" t="s">
        <v>547</v>
      </c>
      <c r="D275" t="s">
        <v>685</v>
      </c>
      <c r="E275">
        <v>346757</v>
      </c>
      <c r="F275" t="s">
        <v>33</v>
      </c>
      <c r="G275" t="s">
        <v>34</v>
      </c>
      <c r="H275" t="s">
        <v>115</v>
      </c>
      <c r="I275" t="s">
        <v>39</v>
      </c>
    </row>
    <row r="276" spans="1:9">
      <c r="A276" t="s">
        <v>686</v>
      </c>
      <c r="B276" t="s">
        <v>58</v>
      </c>
      <c r="C276" t="s">
        <v>687</v>
      </c>
      <c r="D276" t="s">
        <v>242</v>
      </c>
      <c r="E276">
        <v>339620</v>
      </c>
      <c r="F276" t="s">
        <v>13</v>
      </c>
      <c r="G276" t="s">
        <v>22</v>
      </c>
      <c r="H276" t="s">
        <v>115</v>
      </c>
      <c r="I276" t="s">
        <v>56</v>
      </c>
    </row>
    <row r="277" spans="1:9">
      <c r="A277" t="s">
        <v>688</v>
      </c>
      <c r="B277" t="s">
        <v>26</v>
      </c>
      <c r="C277" t="s">
        <v>689</v>
      </c>
      <c r="D277" t="s">
        <v>62</v>
      </c>
      <c r="E277">
        <v>77595</v>
      </c>
      <c r="F277" t="s">
        <v>33</v>
      </c>
      <c r="G277" t="s">
        <v>34</v>
      </c>
      <c r="H277" t="s">
        <v>29</v>
      </c>
      <c r="I277" t="s">
        <v>52</v>
      </c>
    </row>
    <row r="278" spans="1:9">
      <c r="A278" t="s">
        <v>690</v>
      </c>
      <c r="B278" t="s">
        <v>65</v>
      </c>
      <c r="C278" t="s">
        <v>134</v>
      </c>
      <c r="D278" t="s">
        <v>292</v>
      </c>
      <c r="E278">
        <v>301310</v>
      </c>
      <c r="F278" t="s">
        <v>21</v>
      </c>
      <c r="G278" t="s">
        <v>43</v>
      </c>
      <c r="H278" t="s">
        <v>15</v>
      </c>
      <c r="I278" t="s">
        <v>24</v>
      </c>
    </row>
    <row r="279" spans="1:9">
      <c r="A279" t="s">
        <v>691</v>
      </c>
      <c r="B279" t="s">
        <v>36</v>
      </c>
      <c r="C279" t="s">
        <v>692</v>
      </c>
      <c r="D279" t="s">
        <v>693</v>
      </c>
      <c r="E279">
        <v>467557</v>
      </c>
      <c r="F279" t="s">
        <v>13</v>
      </c>
      <c r="G279" t="s">
        <v>43</v>
      </c>
      <c r="H279" t="s">
        <v>23</v>
      </c>
      <c r="I279" t="s">
        <v>52</v>
      </c>
    </row>
    <row r="280" spans="1:9">
      <c r="A280" t="s">
        <v>694</v>
      </c>
      <c r="B280" t="s">
        <v>65</v>
      </c>
      <c r="C280" t="s">
        <v>219</v>
      </c>
      <c r="D280" t="s">
        <v>695</v>
      </c>
      <c r="E280">
        <v>142489</v>
      </c>
      <c r="F280" t="s">
        <v>33</v>
      </c>
      <c r="G280" t="s">
        <v>22</v>
      </c>
      <c r="H280" t="s">
        <v>87</v>
      </c>
      <c r="I280" t="s">
        <v>39</v>
      </c>
    </row>
    <row r="281" spans="1:9">
      <c r="A281" t="s">
        <v>696</v>
      </c>
      <c r="B281" t="s">
        <v>151</v>
      </c>
      <c r="C281" t="s">
        <v>697</v>
      </c>
      <c r="D281" t="s">
        <v>317</v>
      </c>
      <c r="E281">
        <v>387594</v>
      </c>
      <c r="F281" t="s">
        <v>13</v>
      </c>
      <c r="G281" t="s">
        <v>22</v>
      </c>
      <c r="H281" t="s">
        <v>15</v>
      </c>
      <c r="I281" t="s">
        <v>30</v>
      </c>
    </row>
    <row r="282" spans="1:9">
      <c r="A282" t="s">
        <v>698</v>
      </c>
      <c r="B282" t="s">
        <v>47</v>
      </c>
      <c r="C282" t="s">
        <v>699</v>
      </c>
      <c r="D282" t="s">
        <v>597</v>
      </c>
      <c r="E282">
        <v>344535</v>
      </c>
      <c r="F282" t="s">
        <v>13</v>
      </c>
      <c r="G282" t="s">
        <v>22</v>
      </c>
      <c r="H282" t="s">
        <v>115</v>
      </c>
      <c r="I282" t="s">
        <v>24</v>
      </c>
    </row>
    <row r="283" spans="1:9">
      <c r="A283" t="s">
        <v>700</v>
      </c>
      <c r="B283" t="s">
        <v>36</v>
      </c>
      <c r="C283" t="s">
        <v>196</v>
      </c>
      <c r="D283" t="s">
        <v>353</v>
      </c>
      <c r="E283">
        <v>67645</v>
      </c>
      <c r="F283" t="s">
        <v>33</v>
      </c>
      <c r="G283" t="s">
        <v>34</v>
      </c>
      <c r="H283" t="s">
        <v>87</v>
      </c>
      <c r="I283" t="s">
        <v>56</v>
      </c>
    </row>
    <row r="284" spans="1:9">
      <c r="A284" t="s">
        <v>701</v>
      </c>
      <c r="B284" t="s">
        <v>26</v>
      </c>
      <c r="C284" t="s">
        <v>702</v>
      </c>
      <c r="D284" t="s">
        <v>101</v>
      </c>
      <c r="E284">
        <v>90019</v>
      </c>
      <c r="F284" t="s">
        <v>33</v>
      </c>
      <c r="G284" t="s">
        <v>34</v>
      </c>
      <c r="H284" t="s">
        <v>87</v>
      </c>
      <c r="I284" t="s">
        <v>56</v>
      </c>
    </row>
    <row r="285" spans="1:9">
      <c r="A285" t="s">
        <v>703</v>
      </c>
      <c r="B285" t="s">
        <v>47</v>
      </c>
      <c r="C285" t="s">
        <v>643</v>
      </c>
      <c r="D285" t="s">
        <v>704</v>
      </c>
      <c r="E285">
        <v>257411</v>
      </c>
      <c r="F285" t="s">
        <v>13</v>
      </c>
      <c r="G285" t="s">
        <v>14</v>
      </c>
      <c r="H285" t="s">
        <v>44</v>
      </c>
      <c r="I285" t="s">
        <v>30</v>
      </c>
    </row>
    <row r="286" spans="1:9">
      <c r="A286" t="s">
        <v>705</v>
      </c>
      <c r="B286" t="s">
        <v>26</v>
      </c>
      <c r="C286" t="s">
        <v>349</v>
      </c>
      <c r="D286" t="s">
        <v>706</v>
      </c>
      <c r="E286">
        <v>157299</v>
      </c>
      <c r="F286" t="s">
        <v>33</v>
      </c>
      <c r="G286" t="s">
        <v>34</v>
      </c>
      <c r="H286" t="s">
        <v>87</v>
      </c>
      <c r="I286" t="s">
        <v>16</v>
      </c>
    </row>
    <row r="287" spans="1:9">
      <c r="A287" t="s">
        <v>707</v>
      </c>
      <c r="B287" t="s">
        <v>65</v>
      </c>
      <c r="C287" t="s">
        <v>427</v>
      </c>
      <c r="D287" t="s">
        <v>473</v>
      </c>
      <c r="E287">
        <v>346863</v>
      </c>
      <c r="F287" t="s">
        <v>33</v>
      </c>
      <c r="G287" t="s">
        <v>34</v>
      </c>
      <c r="H287" t="s">
        <v>44</v>
      </c>
      <c r="I287" t="s">
        <v>45</v>
      </c>
    </row>
    <row r="288" spans="1:9">
      <c r="A288" t="s">
        <v>708</v>
      </c>
      <c r="B288" t="s">
        <v>36</v>
      </c>
      <c r="C288" t="s">
        <v>153</v>
      </c>
      <c r="D288" t="s">
        <v>394</v>
      </c>
      <c r="E288">
        <v>305562</v>
      </c>
      <c r="F288" t="s">
        <v>21</v>
      </c>
      <c r="G288" t="s">
        <v>22</v>
      </c>
      <c r="H288" t="s">
        <v>87</v>
      </c>
      <c r="I288" t="s">
        <v>45</v>
      </c>
    </row>
    <row r="289" spans="1:9">
      <c r="A289" t="s">
        <v>709</v>
      </c>
      <c r="B289" t="s">
        <v>151</v>
      </c>
      <c r="C289" t="s">
        <v>160</v>
      </c>
      <c r="D289" t="s">
        <v>710</v>
      </c>
      <c r="E289">
        <v>332172</v>
      </c>
      <c r="F289" t="s">
        <v>21</v>
      </c>
      <c r="G289" t="s">
        <v>34</v>
      </c>
      <c r="H289" t="s">
        <v>23</v>
      </c>
      <c r="I289" t="s">
        <v>30</v>
      </c>
    </row>
    <row r="290" spans="1:9">
      <c r="A290" t="s">
        <v>711</v>
      </c>
      <c r="B290" t="s">
        <v>151</v>
      </c>
      <c r="C290" t="s">
        <v>638</v>
      </c>
      <c r="D290" t="s">
        <v>712</v>
      </c>
      <c r="E290">
        <v>114996</v>
      </c>
      <c r="F290" t="s">
        <v>21</v>
      </c>
      <c r="G290" t="s">
        <v>34</v>
      </c>
      <c r="H290" t="s">
        <v>87</v>
      </c>
      <c r="I290" t="s">
        <v>24</v>
      </c>
    </row>
    <row r="291" spans="1:9">
      <c r="A291" t="s">
        <v>713</v>
      </c>
      <c r="B291" t="s">
        <v>58</v>
      </c>
      <c r="C291" t="s">
        <v>714</v>
      </c>
      <c r="D291" t="s">
        <v>411</v>
      </c>
      <c r="E291">
        <v>94885</v>
      </c>
      <c r="F291" t="s">
        <v>13</v>
      </c>
      <c r="G291" t="s">
        <v>22</v>
      </c>
      <c r="H291" t="s">
        <v>115</v>
      </c>
      <c r="I291" t="s">
        <v>16</v>
      </c>
    </row>
    <row r="292" spans="1:9">
      <c r="A292" t="s">
        <v>715</v>
      </c>
      <c r="B292" t="s">
        <v>65</v>
      </c>
      <c r="C292" t="s">
        <v>90</v>
      </c>
      <c r="D292" t="s">
        <v>716</v>
      </c>
      <c r="E292">
        <v>450628</v>
      </c>
      <c r="F292" t="s">
        <v>21</v>
      </c>
      <c r="G292" t="s">
        <v>34</v>
      </c>
      <c r="H292" t="s">
        <v>44</v>
      </c>
      <c r="I292" t="s">
        <v>45</v>
      </c>
    </row>
    <row r="293" spans="1:9">
      <c r="A293" t="s">
        <v>717</v>
      </c>
      <c r="B293" t="s">
        <v>18</v>
      </c>
      <c r="C293" t="s">
        <v>687</v>
      </c>
      <c r="D293" t="s">
        <v>398</v>
      </c>
      <c r="E293">
        <v>238921</v>
      </c>
      <c r="F293" t="s">
        <v>13</v>
      </c>
      <c r="G293" t="s">
        <v>34</v>
      </c>
      <c r="H293" t="s">
        <v>29</v>
      </c>
      <c r="I293" t="s">
        <v>39</v>
      </c>
    </row>
    <row r="294" spans="1:9">
      <c r="A294" t="s">
        <v>718</v>
      </c>
      <c r="B294" t="s">
        <v>18</v>
      </c>
      <c r="C294" t="s">
        <v>373</v>
      </c>
      <c r="D294" t="s">
        <v>188</v>
      </c>
      <c r="E294">
        <v>240183</v>
      </c>
      <c r="F294" t="s">
        <v>13</v>
      </c>
      <c r="G294" t="s">
        <v>14</v>
      </c>
      <c r="H294" t="s">
        <v>15</v>
      </c>
      <c r="I294" t="s">
        <v>52</v>
      </c>
    </row>
    <row r="295" spans="1:9">
      <c r="A295" t="s">
        <v>719</v>
      </c>
      <c r="B295" t="s">
        <v>47</v>
      </c>
      <c r="C295" t="s">
        <v>720</v>
      </c>
      <c r="D295" t="s">
        <v>263</v>
      </c>
      <c r="E295">
        <v>199877</v>
      </c>
      <c r="F295" t="s">
        <v>33</v>
      </c>
      <c r="G295" t="s">
        <v>22</v>
      </c>
      <c r="H295" t="s">
        <v>115</v>
      </c>
      <c r="I295" t="s">
        <v>30</v>
      </c>
    </row>
    <row r="296" spans="1:9">
      <c r="A296" t="s">
        <v>721</v>
      </c>
      <c r="B296" t="s">
        <v>26</v>
      </c>
      <c r="C296" t="s">
        <v>225</v>
      </c>
      <c r="D296" t="s">
        <v>722</v>
      </c>
      <c r="E296">
        <v>470388</v>
      </c>
      <c r="F296" t="s">
        <v>33</v>
      </c>
      <c r="G296" t="s">
        <v>14</v>
      </c>
      <c r="H296" t="s">
        <v>44</v>
      </c>
      <c r="I296" t="s">
        <v>45</v>
      </c>
    </row>
    <row r="297" spans="1:9">
      <c r="A297" t="s">
        <v>723</v>
      </c>
      <c r="B297" t="s">
        <v>125</v>
      </c>
      <c r="C297" t="s">
        <v>363</v>
      </c>
      <c r="D297" t="s">
        <v>724</v>
      </c>
      <c r="E297">
        <v>398797</v>
      </c>
      <c r="F297" t="s">
        <v>21</v>
      </c>
      <c r="G297" t="s">
        <v>14</v>
      </c>
      <c r="H297" t="s">
        <v>87</v>
      </c>
      <c r="I297" t="s">
        <v>39</v>
      </c>
    </row>
    <row r="298" spans="1:9">
      <c r="A298" t="s">
        <v>725</v>
      </c>
      <c r="B298" t="s">
        <v>10</v>
      </c>
      <c r="C298" t="s">
        <v>726</v>
      </c>
      <c r="D298" t="s">
        <v>263</v>
      </c>
      <c r="E298">
        <v>446447</v>
      </c>
      <c r="F298" t="s">
        <v>33</v>
      </c>
      <c r="G298" t="s">
        <v>22</v>
      </c>
      <c r="H298" t="s">
        <v>44</v>
      </c>
      <c r="I298" t="s">
        <v>30</v>
      </c>
    </row>
    <row r="299" spans="1:9">
      <c r="A299" t="s">
        <v>727</v>
      </c>
      <c r="B299" t="s">
        <v>75</v>
      </c>
      <c r="C299" t="s">
        <v>728</v>
      </c>
      <c r="D299" t="s">
        <v>729</v>
      </c>
      <c r="E299">
        <v>77961</v>
      </c>
      <c r="F299" t="s">
        <v>21</v>
      </c>
      <c r="G299" t="s">
        <v>43</v>
      </c>
      <c r="H299" t="s">
        <v>29</v>
      </c>
      <c r="I299" t="s">
        <v>56</v>
      </c>
    </row>
    <row r="300" spans="1:9">
      <c r="A300" t="s">
        <v>730</v>
      </c>
      <c r="B300" t="s">
        <v>10</v>
      </c>
      <c r="C300" t="s">
        <v>697</v>
      </c>
      <c r="D300" t="s">
        <v>48</v>
      </c>
      <c r="E300">
        <v>77462</v>
      </c>
      <c r="F300" t="s">
        <v>13</v>
      </c>
      <c r="G300" t="s">
        <v>22</v>
      </c>
      <c r="H300" t="s">
        <v>115</v>
      </c>
      <c r="I300" t="s">
        <v>56</v>
      </c>
    </row>
    <row r="301" spans="1:9">
      <c r="A301" t="s">
        <v>731</v>
      </c>
      <c r="B301" t="s">
        <v>26</v>
      </c>
      <c r="C301" t="s">
        <v>398</v>
      </c>
      <c r="D301" t="s">
        <v>373</v>
      </c>
      <c r="E301">
        <v>454275</v>
      </c>
      <c r="F301" t="s">
        <v>33</v>
      </c>
      <c r="G301" t="s">
        <v>43</v>
      </c>
      <c r="H301" t="s">
        <v>87</v>
      </c>
      <c r="I301" t="s">
        <v>30</v>
      </c>
    </row>
    <row r="302" spans="1:9">
      <c r="A302" t="s">
        <v>732</v>
      </c>
      <c r="B302" t="s">
        <v>26</v>
      </c>
      <c r="C302" t="s">
        <v>733</v>
      </c>
      <c r="D302" t="s">
        <v>646</v>
      </c>
      <c r="E302">
        <v>366282</v>
      </c>
      <c r="F302" t="s">
        <v>13</v>
      </c>
      <c r="G302" t="s">
        <v>43</v>
      </c>
      <c r="H302" t="s">
        <v>44</v>
      </c>
      <c r="I302" t="s">
        <v>16</v>
      </c>
    </row>
    <row r="303" spans="1:9">
      <c r="A303" t="s">
        <v>734</v>
      </c>
      <c r="B303" t="s">
        <v>26</v>
      </c>
      <c r="C303" t="s">
        <v>158</v>
      </c>
      <c r="D303" t="s">
        <v>127</v>
      </c>
      <c r="E303">
        <v>456365</v>
      </c>
      <c r="F303" t="s">
        <v>33</v>
      </c>
      <c r="G303" t="s">
        <v>22</v>
      </c>
      <c r="H303" t="s">
        <v>23</v>
      </c>
      <c r="I303" t="s">
        <v>16</v>
      </c>
    </row>
    <row r="304" spans="1:9">
      <c r="A304" t="s">
        <v>735</v>
      </c>
      <c r="B304" t="s">
        <v>125</v>
      </c>
      <c r="C304" t="s">
        <v>736</v>
      </c>
      <c r="D304" t="s">
        <v>737</v>
      </c>
      <c r="E304">
        <v>130218</v>
      </c>
      <c r="F304" t="s">
        <v>33</v>
      </c>
      <c r="G304" t="s">
        <v>22</v>
      </c>
      <c r="H304" t="s">
        <v>15</v>
      </c>
      <c r="I304" t="s">
        <v>30</v>
      </c>
    </row>
    <row r="305" spans="1:9">
      <c r="A305" t="s">
        <v>738</v>
      </c>
      <c r="B305" t="s">
        <v>36</v>
      </c>
      <c r="C305" t="s">
        <v>739</v>
      </c>
      <c r="D305" t="s">
        <v>310</v>
      </c>
      <c r="E305">
        <v>484040</v>
      </c>
      <c r="F305" t="s">
        <v>33</v>
      </c>
      <c r="G305" t="s">
        <v>14</v>
      </c>
      <c r="H305" t="s">
        <v>15</v>
      </c>
      <c r="I305" t="s">
        <v>24</v>
      </c>
    </row>
    <row r="306" spans="1:9">
      <c r="A306" t="s">
        <v>740</v>
      </c>
      <c r="B306" t="s">
        <v>26</v>
      </c>
      <c r="C306" t="s">
        <v>139</v>
      </c>
      <c r="D306" t="s">
        <v>140</v>
      </c>
      <c r="E306">
        <v>264453</v>
      </c>
      <c r="F306" t="s">
        <v>21</v>
      </c>
      <c r="G306" t="s">
        <v>34</v>
      </c>
      <c r="H306" t="s">
        <v>44</v>
      </c>
      <c r="I306" t="s">
        <v>45</v>
      </c>
    </row>
    <row r="307" spans="1:9">
      <c r="A307" t="s">
        <v>741</v>
      </c>
      <c r="B307" t="s">
        <v>18</v>
      </c>
      <c r="C307" t="s">
        <v>742</v>
      </c>
      <c r="D307" t="s">
        <v>743</v>
      </c>
      <c r="E307">
        <v>262976</v>
      </c>
      <c r="F307" t="s">
        <v>13</v>
      </c>
      <c r="G307" t="s">
        <v>34</v>
      </c>
      <c r="H307" t="s">
        <v>23</v>
      </c>
      <c r="I307" t="s">
        <v>24</v>
      </c>
    </row>
    <row r="308" spans="1:9">
      <c r="A308" t="s">
        <v>744</v>
      </c>
      <c r="B308" t="s">
        <v>65</v>
      </c>
      <c r="C308" t="s">
        <v>745</v>
      </c>
      <c r="D308" t="s">
        <v>134</v>
      </c>
      <c r="E308">
        <v>99545</v>
      </c>
      <c r="F308" t="s">
        <v>33</v>
      </c>
      <c r="G308" t="s">
        <v>22</v>
      </c>
      <c r="H308" t="s">
        <v>115</v>
      </c>
      <c r="I308" t="s">
        <v>30</v>
      </c>
    </row>
    <row r="309" spans="1:9">
      <c r="A309" t="s">
        <v>746</v>
      </c>
      <c r="B309" t="s">
        <v>151</v>
      </c>
      <c r="C309" t="s">
        <v>200</v>
      </c>
      <c r="D309" t="s">
        <v>747</v>
      </c>
      <c r="E309">
        <v>142005</v>
      </c>
      <c r="F309" t="s">
        <v>33</v>
      </c>
      <c r="G309" t="s">
        <v>43</v>
      </c>
      <c r="H309" t="s">
        <v>115</v>
      </c>
      <c r="I309" t="s">
        <v>45</v>
      </c>
    </row>
    <row r="310" spans="1:9">
      <c r="A310" t="s">
        <v>748</v>
      </c>
      <c r="B310" t="s">
        <v>10</v>
      </c>
      <c r="C310" t="s">
        <v>497</v>
      </c>
      <c r="D310" t="s">
        <v>749</v>
      </c>
      <c r="E310">
        <v>66102</v>
      </c>
      <c r="F310" t="s">
        <v>13</v>
      </c>
      <c r="G310" t="s">
        <v>43</v>
      </c>
      <c r="H310" t="s">
        <v>23</v>
      </c>
      <c r="I310" t="s">
        <v>16</v>
      </c>
    </row>
    <row r="311" spans="1:9">
      <c r="A311" t="s">
        <v>750</v>
      </c>
      <c r="B311" t="s">
        <v>65</v>
      </c>
      <c r="C311" t="s">
        <v>714</v>
      </c>
      <c r="D311" t="s">
        <v>126</v>
      </c>
      <c r="E311">
        <v>251852</v>
      </c>
      <c r="F311" t="s">
        <v>13</v>
      </c>
      <c r="G311" t="s">
        <v>34</v>
      </c>
      <c r="H311" t="s">
        <v>29</v>
      </c>
      <c r="I311" t="s">
        <v>30</v>
      </c>
    </row>
    <row r="312" spans="1:9">
      <c r="A312" t="s">
        <v>751</v>
      </c>
      <c r="B312" t="s">
        <v>10</v>
      </c>
      <c r="C312" t="s">
        <v>743</v>
      </c>
      <c r="D312" t="s">
        <v>562</v>
      </c>
      <c r="E312">
        <v>67160</v>
      </c>
      <c r="F312" t="s">
        <v>33</v>
      </c>
      <c r="G312" t="s">
        <v>22</v>
      </c>
      <c r="H312" t="s">
        <v>115</v>
      </c>
      <c r="I312" t="s">
        <v>30</v>
      </c>
    </row>
    <row r="313" spans="1:9">
      <c r="A313" t="s">
        <v>752</v>
      </c>
      <c r="B313" t="s">
        <v>36</v>
      </c>
      <c r="C313" t="s">
        <v>12</v>
      </c>
      <c r="D313" t="s">
        <v>67</v>
      </c>
      <c r="E313">
        <v>368793</v>
      </c>
      <c r="F313" t="s">
        <v>33</v>
      </c>
      <c r="G313" t="s">
        <v>43</v>
      </c>
      <c r="H313" t="s">
        <v>15</v>
      </c>
      <c r="I313" t="s">
        <v>45</v>
      </c>
    </row>
    <row r="314" spans="1:9">
      <c r="A314" t="s">
        <v>753</v>
      </c>
      <c r="B314" t="s">
        <v>65</v>
      </c>
      <c r="C314" t="s">
        <v>754</v>
      </c>
      <c r="D314" t="s">
        <v>755</v>
      </c>
      <c r="E314">
        <v>383563</v>
      </c>
      <c r="F314" t="s">
        <v>13</v>
      </c>
      <c r="G314" t="s">
        <v>14</v>
      </c>
      <c r="H314" t="s">
        <v>44</v>
      </c>
      <c r="I314" t="s">
        <v>45</v>
      </c>
    </row>
    <row r="315" spans="1:9">
      <c r="A315" t="s">
        <v>756</v>
      </c>
      <c r="B315" t="s">
        <v>151</v>
      </c>
      <c r="C315" t="s">
        <v>278</v>
      </c>
      <c r="D315" t="s">
        <v>70</v>
      </c>
      <c r="E315">
        <v>216730</v>
      </c>
      <c r="F315" t="s">
        <v>33</v>
      </c>
      <c r="G315" t="s">
        <v>14</v>
      </c>
      <c r="H315" t="s">
        <v>115</v>
      </c>
      <c r="I315" t="s">
        <v>45</v>
      </c>
    </row>
    <row r="316" spans="1:9">
      <c r="A316" t="s">
        <v>757</v>
      </c>
      <c r="B316" t="s">
        <v>18</v>
      </c>
      <c r="C316" t="s">
        <v>226</v>
      </c>
      <c r="D316" t="s">
        <v>758</v>
      </c>
      <c r="E316">
        <v>292280</v>
      </c>
      <c r="F316" t="s">
        <v>13</v>
      </c>
      <c r="G316" t="s">
        <v>43</v>
      </c>
      <c r="H316" t="s">
        <v>23</v>
      </c>
      <c r="I316" t="s">
        <v>24</v>
      </c>
    </row>
    <row r="317" spans="1:9">
      <c r="A317" t="s">
        <v>759</v>
      </c>
      <c r="B317" t="s">
        <v>47</v>
      </c>
      <c r="C317" t="s">
        <v>173</v>
      </c>
      <c r="D317" t="s">
        <v>760</v>
      </c>
      <c r="E317">
        <v>382083</v>
      </c>
      <c r="F317" t="s">
        <v>33</v>
      </c>
      <c r="G317" t="s">
        <v>43</v>
      </c>
      <c r="H317" t="s">
        <v>15</v>
      </c>
      <c r="I317" t="s">
        <v>45</v>
      </c>
    </row>
    <row r="318" spans="1:9">
      <c r="A318" t="s">
        <v>761</v>
      </c>
      <c r="B318" t="s">
        <v>26</v>
      </c>
      <c r="C318" t="s">
        <v>390</v>
      </c>
      <c r="D318" t="s">
        <v>667</v>
      </c>
      <c r="E318">
        <v>326956</v>
      </c>
      <c r="F318" t="s">
        <v>33</v>
      </c>
      <c r="G318" t="s">
        <v>14</v>
      </c>
      <c r="H318" t="s">
        <v>29</v>
      </c>
      <c r="I318" t="s">
        <v>16</v>
      </c>
    </row>
    <row r="319" spans="1:9">
      <c r="A319" t="s">
        <v>762</v>
      </c>
      <c r="B319" t="s">
        <v>125</v>
      </c>
      <c r="C319" t="s">
        <v>500</v>
      </c>
      <c r="D319" t="s">
        <v>385</v>
      </c>
      <c r="E319">
        <v>132372</v>
      </c>
      <c r="F319" t="s">
        <v>21</v>
      </c>
      <c r="G319" t="s">
        <v>43</v>
      </c>
      <c r="H319" t="s">
        <v>23</v>
      </c>
      <c r="I319" t="s">
        <v>45</v>
      </c>
    </row>
    <row r="320" spans="1:9">
      <c r="A320" t="s">
        <v>763</v>
      </c>
      <c r="B320" t="s">
        <v>151</v>
      </c>
      <c r="C320" t="s">
        <v>120</v>
      </c>
      <c r="D320" t="s">
        <v>754</v>
      </c>
      <c r="E320">
        <v>57640</v>
      </c>
      <c r="F320" t="s">
        <v>33</v>
      </c>
      <c r="G320" t="s">
        <v>43</v>
      </c>
      <c r="H320" t="s">
        <v>115</v>
      </c>
      <c r="I320" t="s">
        <v>30</v>
      </c>
    </row>
    <row r="321" spans="1:9">
      <c r="A321" t="s">
        <v>764</v>
      </c>
      <c r="B321" t="s">
        <v>36</v>
      </c>
      <c r="C321" t="s">
        <v>765</v>
      </c>
      <c r="D321" t="s">
        <v>322</v>
      </c>
      <c r="E321">
        <v>58484</v>
      </c>
      <c r="F321" t="s">
        <v>13</v>
      </c>
      <c r="G321" t="s">
        <v>14</v>
      </c>
      <c r="H321" t="s">
        <v>29</v>
      </c>
      <c r="I321" t="s">
        <v>56</v>
      </c>
    </row>
    <row r="322" spans="1:9">
      <c r="A322" t="s">
        <v>766</v>
      </c>
      <c r="B322" t="s">
        <v>26</v>
      </c>
      <c r="C322" t="s">
        <v>767</v>
      </c>
      <c r="D322" t="s">
        <v>754</v>
      </c>
      <c r="E322">
        <v>235486</v>
      </c>
      <c r="F322" t="s">
        <v>13</v>
      </c>
      <c r="G322" t="s">
        <v>34</v>
      </c>
      <c r="H322" t="s">
        <v>44</v>
      </c>
      <c r="I322" t="s">
        <v>30</v>
      </c>
    </row>
    <row r="323" spans="1:9">
      <c r="A323" t="s">
        <v>768</v>
      </c>
      <c r="B323" t="s">
        <v>65</v>
      </c>
      <c r="C323" t="s">
        <v>754</v>
      </c>
      <c r="D323" t="s">
        <v>402</v>
      </c>
      <c r="E323">
        <v>308693</v>
      </c>
      <c r="F323" t="s">
        <v>21</v>
      </c>
      <c r="G323" t="s">
        <v>43</v>
      </c>
      <c r="H323" t="s">
        <v>87</v>
      </c>
      <c r="I323" t="s">
        <v>45</v>
      </c>
    </row>
    <row r="324" spans="1:9">
      <c r="A324" t="s">
        <v>769</v>
      </c>
      <c r="B324" t="s">
        <v>58</v>
      </c>
      <c r="C324" t="s">
        <v>668</v>
      </c>
      <c r="D324" t="s">
        <v>284</v>
      </c>
      <c r="E324">
        <v>224489</v>
      </c>
      <c r="F324" t="s">
        <v>21</v>
      </c>
      <c r="G324" t="s">
        <v>43</v>
      </c>
      <c r="H324" t="s">
        <v>23</v>
      </c>
      <c r="I324" t="s">
        <v>45</v>
      </c>
    </row>
    <row r="325" spans="1:9">
      <c r="A325" t="s">
        <v>770</v>
      </c>
      <c r="B325" t="s">
        <v>26</v>
      </c>
      <c r="C325" t="s">
        <v>771</v>
      </c>
      <c r="D325" t="s">
        <v>772</v>
      </c>
      <c r="E325">
        <v>106893</v>
      </c>
      <c r="F325" t="s">
        <v>33</v>
      </c>
      <c r="G325" t="s">
        <v>14</v>
      </c>
      <c r="H325" t="s">
        <v>15</v>
      </c>
      <c r="I325" t="s">
        <v>39</v>
      </c>
    </row>
    <row r="326" spans="1:9">
      <c r="A326" t="s">
        <v>773</v>
      </c>
      <c r="B326" t="s">
        <v>47</v>
      </c>
      <c r="C326" t="s">
        <v>535</v>
      </c>
      <c r="D326" t="s">
        <v>182</v>
      </c>
      <c r="E326">
        <v>433132</v>
      </c>
      <c r="F326" t="s">
        <v>13</v>
      </c>
      <c r="G326" t="s">
        <v>43</v>
      </c>
      <c r="H326" t="s">
        <v>87</v>
      </c>
      <c r="I326" t="s">
        <v>52</v>
      </c>
    </row>
    <row r="327" spans="1:9">
      <c r="A327" t="s">
        <v>774</v>
      </c>
      <c r="B327" t="s">
        <v>47</v>
      </c>
      <c r="C327" t="s">
        <v>775</v>
      </c>
      <c r="D327" t="s">
        <v>776</v>
      </c>
      <c r="E327">
        <v>150221</v>
      </c>
      <c r="F327" t="s">
        <v>33</v>
      </c>
      <c r="G327" t="s">
        <v>22</v>
      </c>
      <c r="H327" t="s">
        <v>115</v>
      </c>
      <c r="I327" t="s">
        <v>16</v>
      </c>
    </row>
    <row r="328" spans="1:9">
      <c r="A328" t="s">
        <v>777</v>
      </c>
      <c r="B328" t="s">
        <v>65</v>
      </c>
      <c r="C328" t="s">
        <v>778</v>
      </c>
      <c r="D328" t="s">
        <v>145</v>
      </c>
      <c r="E328">
        <v>262556</v>
      </c>
      <c r="F328" t="s">
        <v>21</v>
      </c>
      <c r="G328" t="s">
        <v>34</v>
      </c>
      <c r="H328" t="s">
        <v>29</v>
      </c>
      <c r="I328" t="s">
        <v>24</v>
      </c>
    </row>
    <row r="329" spans="1:9">
      <c r="A329" t="s">
        <v>779</v>
      </c>
      <c r="B329" t="s">
        <v>151</v>
      </c>
      <c r="C329" t="s">
        <v>247</v>
      </c>
      <c r="D329" t="s">
        <v>251</v>
      </c>
      <c r="E329">
        <v>68235</v>
      </c>
      <c r="F329" t="s">
        <v>21</v>
      </c>
      <c r="G329" t="s">
        <v>14</v>
      </c>
      <c r="H329" t="s">
        <v>15</v>
      </c>
      <c r="I329" t="s">
        <v>52</v>
      </c>
    </row>
    <row r="330" spans="1:9">
      <c r="A330" t="s">
        <v>780</v>
      </c>
      <c r="B330" t="s">
        <v>125</v>
      </c>
      <c r="C330" t="s">
        <v>11</v>
      </c>
      <c r="D330" t="s">
        <v>12</v>
      </c>
      <c r="E330">
        <v>156203</v>
      </c>
      <c r="F330" t="s">
        <v>21</v>
      </c>
      <c r="G330" t="s">
        <v>34</v>
      </c>
      <c r="H330" t="s">
        <v>15</v>
      </c>
      <c r="I330" t="s">
        <v>39</v>
      </c>
    </row>
    <row r="331" spans="1:9">
      <c r="A331" t="s">
        <v>781</v>
      </c>
      <c r="B331" t="s">
        <v>26</v>
      </c>
      <c r="C331" t="s">
        <v>310</v>
      </c>
      <c r="D331" t="s">
        <v>782</v>
      </c>
      <c r="E331">
        <v>129041</v>
      </c>
      <c r="F331" t="s">
        <v>33</v>
      </c>
      <c r="G331" t="s">
        <v>22</v>
      </c>
      <c r="H331" t="s">
        <v>29</v>
      </c>
      <c r="I331" t="s">
        <v>39</v>
      </c>
    </row>
    <row r="332" spans="1:9">
      <c r="A332" t="s">
        <v>783</v>
      </c>
      <c r="B332" t="s">
        <v>18</v>
      </c>
      <c r="C332" t="s">
        <v>324</v>
      </c>
      <c r="D332" t="s">
        <v>784</v>
      </c>
      <c r="E332">
        <v>120652</v>
      </c>
      <c r="F332" t="s">
        <v>21</v>
      </c>
      <c r="G332" t="s">
        <v>34</v>
      </c>
      <c r="H332" t="s">
        <v>15</v>
      </c>
      <c r="I332" t="s">
        <v>24</v>
      </c>
    </row>
    <row r="333" spans="1:9">
      <c r="A333" t="s">
        <v>785</v>
      </c>
      <c r="B333" t="s">
        <v>151</v>
      </c>
      <c r="C333" t="s">
        <v>786</v>
      </c>
      <c r="D333" t="s">
        <v>474</v>
      </c>
      <c r="E333">
        <v>282109</v>
      </c>
      <c r="F333" t="s">
        <v>13</v>
      </c>
      <c r="G333" t="s">
        <v>43</v>
      </c>
      <c r="H333" t="s">
        <v>15</v>
      </c>
      <c r="I333" t="s">
        <v>56</v>
      </c>
    </row>
    <row r="334" spans="1:9">
      <c r="A334" t="s">
        <v>787</v>
      </c>
      <c r="B334" t="s">
        <v>151</v>
      </c>
      <c r="C334" t="s">
        <v>788</v>
      </c>
      <c r="D334" t="s">
        <v>789</v>
      </c>
      <c r="E334">
        <v>127522</v>
      </c>
      <c r="F334" t="s">
        <v>13</v>
      </c>
      <c r="G334" t="s">
        <v>43</v>
      </c>
      <c r="H334" t="s">
        <v>115</v>
      </c>
      <c r="I334" t="s">
        <v>30</v>
      </c>
    </row>
    <row r="335" spans="1:9">
      <c r="A335" t="s">
        <v>790</v>
      </c>
      <c r="B335" t="s">
        <v>36</v>
      </c>
      <c r="C335" t="s">
        <v>59</v>
      </c>
      <c r="D335" t="s">
        <v>621</v>
      </c>
      <c r="E335">
        <v>382900</v>
      </c>
      <c r="F335" t="s">
        <v>13</v>
      </c>
      <c r="G335" t="s">
        <v>43</v>
      </c>
      <c r="H335" t="s">
        <v>87</v>
      </c>
      <c r="I335" t="s">
        <v>45</v>
      </c>
    </row>
    <row r="336" spans="1:9">
      <c r="A336" t="s">
        <v>791</v>
      </c>
      <c r="B336" t="s">
        <v>151</v>
      </c>
      <c r="C336" t="s">
        <v>241</v>
      </c>
      <c r="D336" t="s">
        <v>398</v>
      </c>
      <c r="E336">
        <v>56499</v>
      </c>
      <c r="F336" t="s">
        <v>21</v>
      </c>
      <c r="G336" t="s">
        <v>22</v>
      </c>
      <c r="H336" t="s">
        <v>44</v>
      </c>
      <c r="I336" t="s">
        <v>39</v>
      </c>
    </row>
    <row r="337" spans="1:9">
      <c r="A337" t="s">
        <v>792</v>
      </c>
      <c r="B337" t="s">
        <v>125</v>
      </c>
      <c r="C337" t="s">
        <v>638</v>
      </c>
      <c r="D337" t="s">
        <v>639</v>
      </c>
      <c r="E337">
        <v>222818</v>
      </c>
      <c r="F337" t="s">
        <v>21</v>
      </c>
      <c r="G337" t="s">
        <v>14</v>
      </c>
      <c r="H337" t="s">
        <v>23</v>
      </c>
      <c r="I337" t="s">
        <v>16</v>
      </c>
    </row>
    <row r="338" spans="1:9">
      <c r="A338" t="s">
        <v>793</v>
      </c>
      <c r="B338" t="s">
        <v>125</v>
      </c>
      <c r="C338" t="s">
        <v>317</v>
      </c>
      <c r="D338" t="s">
        <v>481</v>
      </c>
      <c r="E338">
        <v>67245</v>
      </c>
      <c r="F338" t="s">
        <v>33</v>
      </c>
      <c r="G338" t="s">
        <v>22</v>
      </c>
      <c r="H338" t="s">
        <v>115</v>
      </c>
      <c r="I338" t="s">
        <v>39</v>
      </c>
    </row>
    <row r="339" spans="1:9">
      <c r="A339" t="s">
        <v>794</v>
      </c>
      <c r="B339" t="s">
        <v>151</v>
      </c>
      <c r="C339" t="s">
        <v>187</v>
      </c>
      <c r="D339" t="s">
        <v>795</v>
      </c>
      <c r="E339">
        <v>401991</v>
      </c>
      <c r="F339" t="s">
        <v>13</v>
      </c>
      <c r="G339" t="s">
        <v>22</v>
      </c>
      <c r="H339" t="s">
        <v>115</v>
      </c>
      <c r="I339" t="s">
        <v>39</v>
      </c>
    </row>
    <row r="340" spans="1:9">
      <c r="A340" t="s">
        <v>796</v>
      </c>
      <c r="B340" t="s">
        <v>26</v>
      </c>
      <c r="C340" t="s">
        <v>797</v>
      </c>
      <c r="D340" t="s">
        <v>387</v>
      </c>
      <c r="E340">
        <v>308200</v>
      </c>
      <c r="F340" t="s">
        <v>21</v>
      </c>
      <c r="G340" t="s">
        <v>43</v>
      </c>
      <c r="H340" t="s">
        <v>15</v>
      </c>
      <c r="I340" t="s">
        <v>30</v>
      </c>
    </row>
    <row r="341" spans="1:9">
      <c r="A341" t="s">
        <v>798</v>
      </c>
      <c r="B341" t="s">
        <v>125</v>
      </c>
      <c r="C341" t="s">
        <v>597</v>
      </c>
      <c r="D341" t="s">
        <v>799</v>
      </c>
      <c r="E341">
        <v>66966</v>
      </c>
      <c r="F341" t="s">
        <v>13</v>
      </c>
      <c r="G341" t="s">
        <v>14</v>
      </c>
      <c r="H341" t="s">
        <v>23</v>
      </c>
      <c r="I341" t="s">
        <v>30</v>
      </c>
    </row>
    <row r="342" spans="1:9">
      <c r="A342" t="s">
        <v>800</v>
      </c>
      <c r="B342" t="s">
        <v>75</v>
      </c>
      <c r="C342" t="s">
        <v>360</v>
      </c>
      <c r="D342" t="s">
        <v>801</v>
      </c>
      <c r="E342">
        <v>428235</v>
      </c>
      <c r="F342" t="s">
        <v>21</v>
      </c>
      <c r="G342" t="s">
        <v>34</v>
      </c>
      <c r="H342" t="s">
        <v>15</v>
      </c>
      <c r="I342" t="s">
        <v>52</v>
      </c>
    </row>
    <row r="343" spans="1:9">
      <c r="A343" t="s">
        <v>802</v>
      </c>
      <c r="B343" t="s">
        <v>36</v>
      </c>
      <c r="C343" t="s">
        <v>280</v>
      </c>
      <c r="D343" t="s">
        <v>803</v>
      </c>
      <c r="E343">
        <v>198156</v>
      </c>
      <c r="F343" t="s">
        <v>21</v>
      </c>
      <c r="G343" t="s">
        <v>22</v>
      </c>
      <c r="H343" t="s">
        <v>115</v>
      </c>
      <c r="I343" t="s">
        <v>45</v>
      </c>
    </row>
    <row r="344" spans="1:9">
      <c r="A344" t="s">
        <v>804</v>
      </c>
      <c r="B344" t="s">
        <v>47</v>
      </c>
      <c r="C344" t="s">
        <v>805</v>
      </c>
      <c r="D344" t="s">
        <v>806</v>
      </c>
      <c r="E344">
        <v>72371</v>
      </c>
      <c r="F344" t="s">
        <v>13</v>
      </c>
      <c r="G344" t="s">
        <v>34</v>
      </c>
      <c r="H344" t="s">
        <v>87</v>
      </c>
      <c r="I344" t="s">
        <v>56</v>
      </c>
    </row>
    <row r="345" spans="1:9">
      <c r="A345" t="s">
        <v>807</v>
      </c>
      <c r="B345" t="s">
        <v>125</v>
      </c>
      <c r="C345" t="s">
        <v>247</v>
      </c>
      <c r="D345" t="s">
        <v>518</v>
      </c>
      <c r="E345">
        <v>104974</v>
      </c>
      <c r="F345" t="s">
        <v>21</v>
      </c>
      <c r="G345" t="s">
        <v>14</v>
      </c>
      <c r="H345" t="s">
        <v>87</v>
      </c>
      <c r="I345" t="s">
        <v>16</v>
      </c>
    </row>
    <row r="346" spans="1:9">
      <c r="A346" t="s">
        <v>808</v>
      </c>
      <c r="B346" t="s">
        <v>10</v>
      </c>
      <c r="C346" t="s">
        <v>809</v>
      </c>
      <c r="D346" t="s">
        <v>810</v>
      </c>
      <c r="E346">
        <v>456048</v>
      </c>
      <c r="F346" t="s">
        <v>33</v>
      </c>
      <c r="G346" t="s">
        <v>22</v>
      </c>
      <c r="H346" t="s">
        <v>15</v>
      </c>
      <c r="I346" t="s">
        <v>30</v>
      </c>
    </row>
    <row r="347" spans="1:9">
      <c r="A347" t="s">
        <v>811</v>
      </c>
      <c r="B347" t="s">
        <v>151</v>
      </c>
      <c r="C347" t="s">
        <v>366</v>
      </c>
      <c r="D347" t="s">
        <v>244</v>
      </c>
      <c r="E347">
        <v>396227</v>
      </c>
      <c r="F347" t="s">
        <v>33</v>
      </c>
      <c r="G347" t="s">
        <v>43</v>
      </c>
      <c r="H347" t="s">
        <v>15</v>
      </c>
      <c r="I347" t="s">
        <v>39</v>
      </c>
    </row>
    <row r="348" spans="1:9">
      <c r="A348" t="s">
        <v>812</v>
      </c>
      <c r="B348" t="s">
        <v>18</v>
      </c>
      <c r="C348" t="s">
        <v>474</v>
      </c>
      <c r="D348" t="s">
        <v>813</v>
      </c>
      <c r="E348">
        <v>456062</v>
      </c>
      <c r="F348" t="s">
        <v>21</v>
      </c>
      <c r="G348" t="s">
        <v>14</v>
      </c>
      <c r="H348" t="s">
        <v>44</v>
      </c>
      <c r="I348" t="s">
        <v>16</v>
      </c>
    </row>
    <row r="349" spans="1:9">
      <c r="A349" t="s">
        <v>814</v>
      </c>
      <c r="B349" t="s">
        <v>47</v>
      </c>
      <c r="C349" t="s">
        <v>298</v>
      </c>
      <c r="D349" t="s">
        <v>815</v>
      </c>
      <c r="E349">
        <v>189816</v>
      </c>
      <c r="F349" t="s">
        <v>33</v>
      </c>
      <c r="G349" t="s">
        <v>34</v>
      </c>
      <c r="H349" t="s">
        <v>15</v>
      </c>
      <c r="I349" t="s">
        <v>24</v>
      </c>
    </row>
    <row r="350" spans="1:9">
      <c r="A350" t="s">
        <v>816</v>
      </c>
      <c r="B350" t="s">
        <v>10</v>
      </c>
      <c r="C350" t="s">
        <v>113</v>
      </c>
      <c r="D350" t="s">
        <v>508</v>
      </c>
      <c r="E350">
        <v>126271</v>
      </c>
      <c r="F350" t="s">
        <v>33</v>
      </c>
      <c r="G350" t="s">
        <v>43</v>
      </c>
      <c r="H350" t="s">
        <v>15</v>
      </c>
      <c r="I350" t="s">
        <v>52</v>
      </c>
    </row>
    <row r="351" spans="1:9">
      <c r="A351" t="s">
        <v>817</v>
      </c>
      <c r="B351" t="s">
        <v>10</v>
      </c>
      <c r="C351" t="s">
        <v>818</v>
      </c>
      <c r="D351" t="s">
        <v>69</v>
      </c>
      <c r="E351">
        <v>281296</v>
      </c>
      <c r="F351" t="s">
        <v>13</v>
      </c>
      <c r="G351" t="s">
        <v>14</v>
      </c>
      <c r="H351" t="s">
        <v>15</v>
      </c>
      <c r="I351" t="s">
        <v>52</v>
      </c>
    </row>
    <row r="352" spans="1:9">
      <c r="A352" t="s">
        <v>819</v>
      </c>
      <c r="B352" t="s">
        <v>47</v>
      </c>
      <c r="C352" t="s">
        <v>274</v>
      </c>
      <c r="D352" t="s">
        <v>820</v>
      </c>
      <c r="E352">
        <v>235981</v>
      </c>
      <c r="F352" t="s">
        <v>13</v>
      </c>
      <c r="G352" t="s">
        <v>34</v>
      </c>
      <c r="H352" t="s">
        <v>15</v>
      </c>
      <c r="I352" t="s">
        <v>56</v>
      </c>
    </row>
    <row r="353" spans="1:9">
      <c r="A353" t="s">
        <v>821</v>
      </c>
      <c r="B353" t="s">
        <v>125</v>
      </c>
      <c r="C353" t="s">
        <v>527</v>
      </c>
      <c r="D353" t="s">
        <v>822</v>
      </c>
      <c r="E353">
        <v>387236</v>
      </c>
      <c r="F353" t="s">
        <v>13</v>
      </c>
      <c r="G353" t="s">
        <v>43</v>
      </c>
      <c r="H353" t="s">
        <v>115</v>
      </c>
      <c r="I353" t="s">
        <v>30</v>
      </c>
    </row>
    <row r="354" spans="1:9">
      <c r="A354" t="s">
        <v>823</v>
      </c>
      <c r="B354" t="s">
        <v>125</v>
      </c>
      <c r="C354" t="s">
        <v>547</v>
      </c>
      <c r="D354" t="s">
        <v>824</v>
      </c>
      <c r="E354">
        <v>310151</v>
      </c>
      <c r="F354" t="s">
        <v>13</v>
      </c>
      <c r="G354" t="s">
        <v>43</v>
      </c>
      <c r="H354" t="s">
        <v>115</v>
      </c>
      <c r="I354" t="s">
        <v>30</v>
      </c>
    </row>
    <row r="355" spans="1:9">
      <c r="A355" t="s">
        <v>825</v>
      </c>
      <c r="B355" t="s">
        <v>58</v>
      </c>
      <c r="C355" t="s">
        <v>826</v>
      </c>
      <c r="D355" t="s">
        <v>827</v>
      </c>
      <c r="E355">
        <v>239565</v>
      </c>
      <c r="F355" t="s">
        <v>13</v>
      </c>
      <c r="G355" t="s">
        <v>43</v>
      </c>
      <c r="H355" t="s">
        <v>23</v>
      </c>
      <c r="I355" t="s">
        <v>39</v>
      </c>
    </row>
    <row r="356" spans="1:9">
      <c r="A356" t="s">
        <v>828</v>
      </c>
      <c r="B356" t="s">
        <v>10</v>
      </c>
      <c r="C356" t="s">
        <v>190</v>
      </c>
      <c r="D356" t="s">
        <v>191</v>
      </c>
      <c r="E356">
        <v>116985</v>
      </c>
      <c r="F356" t="s">
        <v>13</v>
      </c>
      <c r="G356" t="s">
        <v>22</v>
      </c>
      <c r="H356" t="s">
        <v>29</v>
      </c>
      <c r="I356" t="s">
        <v>45</v>
      </c>
    </row>
    <row r="357" spans="1:9">
      <c r="A357" t="s">
        <v>829</v>
      </c>
      <c r="B357" t="s">
        <v>75</v>
      </c>
      <c r="C357" t="s">
        <v>830</v>
      </c>
      <c r="D357" t="s">
        <v>831</v>
      </c>
      <c r="E357">
        <v>356928</v>
      </c>
      <c r="F357" t="s">
        <v>33</v>
      </c>
      <c r="G357" t="s">
        <v>14</v>
      </c>
      <c r="H357" t="s">
        <v>15</v>
      </c>
      <c r="I357" t="s">
        <v>16</v>
      </c>
    </row>
    <row r="358" spans="1:9">
      <c r="A358" t="s">
        <v>832</v>
      </c>
      <c r="B358" t="s">
        <v>65</v>
      </c>
      <c r="C358" t="s">
        <v>668</v>
      </c>
      <c r="D358" t="s">
        <v>98</v>
      </c>
      <c r="E358">
        <v>329403</v>
      </c>
      <c r="F358" t="s">
        <v>13</v>
      </c>
      <c r="G358" t="s">
        <v>14</v>
      </c>
      <c r="H358" t="s">
        <v>87</v>
      </c>
      <c r="I358" t="s">
        <v>45</v>
      </c>
    </row>
    <row r="359" spans="1:9">
      <c r="A359" t="s">
        <v>833</v>
      </c>
      <c r="B359" t="s">
        <v>26</v>
      </c>
      <c r="C359" t="s">
        <v>161</v>
      </c>
      <c r="D359" t="s">
        <v>834</v>
      </c>
      <c r="E359">
        <v>154530</v>
      </c>
      <c r="F359" t="s">
        <v>33</v>
      </c>
      <c r="G359" t="s">
        <v>22</v>
      </c>
      <c r="H359" t="s">
        <v>115</v>
      </c>
      <c r="I359" t="s">
        <v>45</v>
      </c>
    </row>
    <row r="360" spans="1:9">
      <c r="A360" t="s">
        <v>835</v>
      </c>
      <c r="B360" t="s">
        <v>26</v>
      </c>
      <c r="C360" t="s">
        <v>836</v>
      </c>
      <c r="D360" t="s">
        <v>206</v>
      </c>
      <c r="E360">
        <v>267772</v>
      </c>
      <c r="F360" t="s">
        <v>13</v>
      </c>
      <c r="G360" t="s">
        <v>22</v>
      </c>
      <c r="H360" t="s">
        <v>29</v>
      </c>
      <c r="I360" t="s">
        <v>30</v>
      </c>
    </row>
    <row r="361" spans="1:9">
      <c r="A361" t="s">
        <v>837</v>
      </c>
      <c r="B361" t="s">
        <v>58</v>
      </c>
      <c r="C361" t="s">
        <v>758</v>
      </c>
      <c r="D361" t="s">
        <v>473</v>
      </c>
      <c r="E361">
        <v>339846</v>
      </c>
      <c r="F361" t="s">
        <v>13</v>
      </c>
      <c r="G361" t="s">
        <v>22</v>
      </c>
      <c r="H361" t="s">
        <v>23</v>
      </c>
      <c r="I361" t="s">
        <v>56</v>
      </c>
    </row>
    <row r="362" spans="1:9">
      <c r="A362" t="s">
        <v>838</v>
      </c>
      <c r="B362" t="s">
        <v>10</v>
      </c>
      <c r="C362" t="s">
        <v>839</v>
      </c>
      <c r="D362" t="s">
        <v>110</v>
      </c>
      <c r="E362">
        <v>307769</v>
      </c>
      <c r="F362" t="s">
        <v>21</v>
      </c>
      <c r="G362" t="s">
        <v>22</v>
      </c>
      <c r="H362" t="s">
        <v>29</v>
      </c>
      <c r="I362" t="s">
        <v>56</v>
      </c>
    </row>
    <row r="363" spans="1:9">
      <c r="A363" t="s">
        <v>840</v>
      </c>
      <c r="B363" t="s">
        <v>26</v>
      </c>
      <c r="C363" t="s">
        <v>134</v>
      </c>
      <c r="D363" t="s">
        <v>841</v>
      </c>
      <c r="E363">
        <v>120525</v>
      </c>
      <c r="F363" t="s">
        <v>13</v>
      </c>
      <c r="G363" t="s">
        <v>22</v>
      </c>
      <c r="H363" t="s">
        <v>44</v>
      </c>
      <c r="I363" t="s">
        <v>39</v>
      </c>
    </row>
    <row r="364" spans="1:9">
      <c r="A364" t="s">
        <v>842</v>
      </c>
      <c r="B364" t="s">
        <v>151</v>
      </c>
      <c r="C364" t="s">
        <v>805</v>
      </c>
      <c r="D364" t="s">
        <v>305</v>
      </c>
      <c r="E364">
        <v>248603</v>
      </c>
      <c r="F364" t="s">
        <v>21</v>
      </c>
      <c r="G364" t="s">
        <v>43</v>
      </c>
      <c r="H364" t="s">
        <v>87</v>
      </c>
      <c r="I364" t="s">
        <v>52</v>
      </c>
    </row>
    <row r="365" spans="1:9">
      <c r="A365" t="s">
        <v>843</v>
      </c>
      <c r="B365" t="s">
        <v>75</v>
      </c>
      <c r="C365" t="s">
        <v>844</v>
      </c>
      <c r="D365" t="s">
        <v>273</v>
      </c>
      <c r="E365">
        <v>461707</v>
      </c>
      <c r="F365" t="s">
        <v>33</v>
      </c>
      <c r="G365" t="s">
        <v>22</v>
      </c>
      <c r="H365" t="s">
        <v>115</v>
      </c>
      <c r="I365" t="s">
        <v>30</v>
      </c>
    </row>
    <row r="366" spans="1:9">
      <c r="A366" t="s">
        <v>845</v>
      </c>
      <c r="B366" t="s">
        <v>75</v>
      </c>
      <c r="C366" t="s">
        <v>846</v>
      </c>
      <c r="D366" t="s">
        <v>847</v>
      </c>
      <c r="E366">
        <v>246423</v>
      </c>
      <c r="F366" t="s">
        <v>21</v>
      </c>
      <c r="G366" t="s">
        <v>22</v>
      </c>
      <c r="H366" t="s">
        <v>87</v>
      </c>
      <c r="I366" t="s">
        <v>56</v>
      </c>
    </row>
    <row r="367" spans="1:9">
      <c r="A367" t="s">
        <v>848</v>
      </c>
      <c r="B367" t="s">
        <v>58</v>
      </c>
      <c r="C367" t="s">
        <v>319</v>
      </c>
      <c r="D367" t="s">
        <v>739</v>
      </c>
      <c r="E367">
        <v>188285</v>
      </c>
      <c r="F367" t="s">
        <v>13</v>
      </c>
      <c r="G367" t="s">
        <v>22</v>
      </c>
      <c r="H367" t="s">
        <v>15</v>
      </c>
      <c r="I367" t="s">
        <v>52</v>
      </c>
    </row>
    <row r="368" spans="1:9">
      <c r="A368" t="s">
        <v>849</v>
      </c>
      <c r="B368" t="s">
        <v>151</v>
      </c>
      <c r="C368" t="s">
        <v>850</v>
      </c>
      <c r="D368" t="s">
        <v>851</v>
      </c>
      <c r="E368">
        <v>176015</v>
      </c>
      <c r="F368" t="s">
        <v>33</v>
      </c>
      <c r="G368" t="s">
        <v>34</v>
      </c>
      <c r="H368" t="s">
        <v>15</v>
      </c>
      <c r="I368" t="s">
        <v>56</v>
      </c>
    </row>
    <row r="369" spans="1:9">
      <c r="A369" t="s">
        <v>852</v>
      </c>
      <c r="B369" t="s">
        <v>47</v>
      </c>
      <c r="C369" t="s">
        <v>289</v>
      </c>
      <c r="D369" t="s">
        <v>853</v>
      </c>
      <c r="E369">
        <v>348057</v>
      </c>
      <c r="F369" t="s">
        <v>13</v>
      </c>
      <c r="G369" t="s">
        <v>43</v>
      </c>
      <c r="H369" t="s">
        <v>44</v>
      </c>
      <c r="I369" t="s">
        <v>16</v>
      </c>
    </row>
    <row r="370" spans="1:9">
      <c r="A370" t="s">
        <v>854</v>
      </c>
      <c r="B370" t="s">
        <v>47</v>
      </c>
      <c r="C370" t="s">
        <v>855</v>
      </c>
      <c r="D370" t="s">
        <v>582</v>
      </c>
      <c r="E370">
        <v>431610</v>
      </c>
      <c r="F370" t="s">
        <v>21</v>
      </c>
      <c r="G370" t="s">
        <v>34</v>
      </c>
      <c r="H370" t="s">
        <v>15</v>
      </c>
      <c r="I370" t="s">
        <v>45</v>
      </c>
    </row>
    <row r="371" spans="1:9">
      <c r="A371" t="s">
        <v>856</v>
      </c>
      <c r="B371" t="s">
        <v>151</v>
      </c>
      <c r="C371" t="s">
        <v>502</v>
      </c>
      <c r="D371" t="s">
        <v>503</v>
      </c>
      <c r="E371">
        <v>354882</v>
      </c>
      <c r="F371" t="s">
        <v>33</v>
      </c>
      <c r="G371" t="s">
        <v>22</v>
      </c>
      <c r="H371" t="s">
        <v>15</v>
      </c>
      <c r="I371" t="s">
        <v>30</v>
      </c>
    </row>
    <row r="372" spans="1:9">
      <c r="A372" t="s">
        <v>857</v>
      </c>
      <c r="B372" t="s">
        <v>36</v>
      </c>
      <c r="C372" t="s">
        <v>250</v>
      </c>
      <c r="D372" t="s">
        <v>251</v>
      </c>
      <c r="E372">
        <v>317486</v>
      </c>
      <c r="F372" t="s">
        <v>21</v>
      </c>
      <c r="G372" t="s">
        <v>22</v>
      </c>
      <c r="H372" t="s">
        <v>115</v>
      </c>
      <c r="I372" t="s">
        <v>30</v>
      </c>
    </row>
    <row r="373" spans="1:9">
      <c r="A373" t="s">
        <v>858</v>
      </c>
      <c r="B373" t="s">
        <v>75</v>
      </c>
      <c r="C373" t="s">
        <v>392</v>
      </c>
      <c r="D373" t="s">
        <v>557</v>
      </c>
      <c r="E373">
        <v>439577</v>
      </c>
      <c r="F373" t="s">
        <v>13</v>
      </c>
      <c r="G373" t="s">
        <v>14</v>
      </c>
      <c r="H373" t="s">
        <v>15</v>
      </c>
      <c r="I373" t="s">
        <v>16</v>
      </c>
    </row>
    <row r="374" spans="1:9">
      <c r="A374" t="s">
        <v>859</v>
      </c>
      <c r="B374" t="s">
        <v>65</v>
      </c>
      <c r="C374" t="s">
        <v>355</v>
      </c>
      <c r="D374" t="s">
        <v>860</v>
      </c>
      <c r="E374">
        <v>264590</v>
      </c>
      <c r="F374" t="s">
        <v>33</v>
      </c>
      <c r="G374" t="s">
        <v>14</v>
      </c>
      <c r="H374" t="s">
        <v>44</v>
      </c>
      <c r="I374" t="s">
        <v>56</v>
      </c>
    </row>
    <row r="375" spans="1:9">
      <c r="A375" t="s">
        <v>861</v>
      </c>
      <c r="B375" t="s">
        <v>151</v>
      </c>
      <c r="C375" t="s">
        <v>500</v>
      </c>
      <c r="D375" t="s">
        <v>276</v>
      </c>
      <c r="E375">
        <v>121093</v>
      </c>
      <c r="F375" t="s">
        <v>21</v>
      </c>
      <c r="G375" t="s">
        <v>22</v>
      </c>
      <c r="H375" t="s">
        <v>23</v>
      </c>
      <c r="I375" t="s">
        <v>24</v>
      </c>
    </row>
    <row r="376" spans="1:9">
      <c r="A376" t="s">
        <v>862</v>
      </c>
      <c r="B376" t="s">
        <v>65</v>
      </c>
      <c r="C376" t="s">
        <v>176</v>
      </c>
      <c r="D376" t="s">
        <v>603</v>
      </c>
      <c r="E376">
        <v>111453</v>
      </c>
      <c r="F376" t="s">
        <v>33</v>
      </c>
      <c r="G376" t="s">
        <v>34</v>
      </c>
      <c r="H376" t="s">
        <v>44</v>
      </c>
      <c r="I376" t="s">
        <v>45</v>
      </c>
    </row>
    <row r="377" spans="1:9">
      <c r="A377" t="s">
        <v>863</v>
      </c>
      <c r="B377" t="s">
        <v>65</v>
      </c>
      <c r="C377" t="s">
        <v>379</v>
      </c>
      <c r="D377" t="s">
        <v>123</v>
      </c>
      <c r="E377">
        <v>319657</v>
      </c>
      <c r="F377" t="s">
        <v>13</v>
      </c>
      <c r="G377" t="s">
        <v>43</v>
      </c>
      <c r="H377" t="s">
        <v>15</v>
      </c>
      <c r="I377" t="s">
        <v>24</v>
      </c>
    </row>
    <row r="378" spans="1:9">
      <c r="A378" t="s">
        <v>864</v>
      </c>
      <c r="B378" t="s">
        <v>26</v>
      </c>
      <c r="C378" t="s">
        <v>523</v>
      </c>
      <c r="D378" t="s">
        <v>529</v>
      </c>
      <c r="E378">
        <v>155539</v>
      </c>
      <c r="F378" t="s">
        <v>21</v>
      </c>
      <c r="G378" t="s">
        <v>22</v>
      </c>
      <c r="H378" t="s">
        <v>44</v>
      </c>
      <c r="I378" t="s">
        <v>56</v>
      </c>
    </row>
    <row r="379" spans="1:9">
      <c r="A379" t="s">
        <v>865</v>
      </c>
      <c r="B379" t="s">
        <v>47</v>
      </c>
      <c r="C379" t="s">
        <v>302</v>
      </c>
      <c r="D379" t="s">
        <v>422</v>
      </c>
      <c r="E379">
        <v>168653</v>
      </c>
      <c r="F379" t="s">
        <v>13</v>
      </c>
      <c r="G379" t="s">
        <v>43</v>
      </c>
      <c r="H379" t="s">
        <v>87</v>
      </c>
      <c r="I379" t="s">
        <v>39</v>
      </c>
    </row>
    <row r="380" spans="1:9">
      <c r="A380" t="s">
        <v>866</v>
      </c>
      <c r="B380" t="s">
        <v>18</v>
      </c>
      <c r="C380" t="s">
        <v>867</v>
      </c>
      <c r="D380" t="s">
        <v>868</v>
      </c>
      <c r="E380">
        <v>468126</v>
      </c>
      <c r="F380" t="s">
        <v>21</v>
      </c>
      <c r="G380" t="s">
        <v>34</v>
      </c>
      <c r="H380" t="s">
        <v>87</v>
      </c>
      <c r="I380" t="s">
        <v>52</v>
      </c>
    </row>
    <row r="381" spans="1:9">
      <c r="A381" t="s">
        <v>869</v>
      </c>
      <c r="B381" t="s">
        <v>10</v>
      </c>
      <c r="C381" t="s">
        <v>510</v>
      </c>
      <c r="D381" t="s">
        <v>511</v>
      </c>
      <c r="E381">
        <v>315077</v>
      </c>
      <c r="F381" t="s">
        <v>33</v>
      </c>
      <c r="G381" t="s">
        <v>43</v>
      </c>
      <c r="H381" t="s">
        <v>29</v>
      </c>
      <c r="I381" t="s">
        <v>56</v>
      </c>
    </row>
    <row r="382" spans="1:9">
      <c r="A382" t="s">
        <v>870</v>
      </c>
      <c r="B382" t="s">
        <v>47</v>
      </c>
      <c r="C382" t="s">
        <v>368</v>
      </c>
      <c r="D382" t="s">
        <v>871</v>
      </c>
      <c r="E382">
        <v>204770</v>
      </c>
      <c r="F382" t="s">
        <v>13</v>
      </c>
      <c r="G382" t="s">
        <v>43</v>
      </c>
      <c r="H382" t="s">
        <v>15</v>
      </c>
      <c r="I382" t="s">
        <v>39</v>
      </c>
    </row>
    <row r="383" spans="1:9">
      <c r="A383" t="s">
        <v>872</v>
      </c>
      <c r="B383" t="s">
        <v>151</v>
      </c>
      <c r="C383" t="s">
        <v>747</v>
      </c>
      <c r="D383" t="s">
        <v>873</v>
      </c>
      <c r="E383">
        <v>465943</v>
      </c>
      <c r="F383" t="s">
        <v>21</v>
      </c>
      <c r="G383" t="s">
        <v>22</v>
      </c>
      <c r="H383" t="s">
        <v>87</v>
      </c>
      <c r="I383" t="s">
        <v>30</v>
      </c>
    </row>
    <row r="384" spans="1:9">
      <c r="A384" t="s">
        <v>874</v>
      </c>
      <c r="B384" t="s">
        <v>36</v>
      </c>
      <c r="C384" t="s">
        <v>213</v>
      </c>
      <c r="D384" t="s">
        <v>149</v>
      </c>
      <c r="E384">
        <v>473164</v>
      </c>
      <c r="F384" t="s">
        <v>33</v>
      </c>
      <c r="G384" t="s">
        <v>22</v>
      </c>
      <c r="H384" t="s">
        <v>87</v>
      </c>
      <c r="I384" t="s">
        <v>45</v>
      </c>
    </row>
    <row r="385" spans="1:9">
      <c r="A385" t="s">
        <v>875</v>
      </c>
      <c r="B385" t="s">
        <v>58</v>
      </c>
      <c r="C385" t="s">
        <v>334</v>
      </c>
      <c r="D385" t="s">
        <v>636</v>
      </c>
      <c r="E385">
        <v>183810</v>
      </c>
      <c r="F385" t="s">
        <v>13</v>
      </c>
      <c r="G385" t="s">
        <v>43</v>
      </c>
      <c r="H385" t="s">
        <v>115</v>
      </c>
      <c r="I385" t="s">
        <v>45</v>
      </c>
    </row>
    <row r="386" spans="1:9">
      <c r="A386" t="s">
        <v>876</v>
      </c>
      <c r="B386" t="s">
        <v>47</v>
      </c>
      <c r="C386" t="s">
        <v>123</v>
      </c>
      <c r="D386" t="s">
        <v>839</v>
      </c>
      <c r="E386">
        <v>208644</v>
      </c>
      <c r="F386" t="s">
        <v>21</v>
      </c>
      <c r="G386" t="s">
        <v>43</v>
      </c>
      <c r="H386" t="s">
        <v>29</v>
      </c>
      <c r="I386" t="s">
        <v>30</v>
      </c>
    </row>
    <row r="387" spans="1:9">
      <c r="A387" t="s">
        <v>877</v>
      </c>
      <c r="B387" t="s">
        <v>18</v>
      </c>
      <c r="C387" t="s">
        <v>797</v>
      </c>
      <c r="D387" t="s">
        <v>387</v>
      </c>
      <c r="E387">
        <v>161538</v>
      </c>
      <c r="F387" t="s">
        <v>13</v>
      </c>
      <c r="G387" t="s">
        <v>22</v>
      </c>
      <c r="H387" t="s">
        <v>29</v>
      </c>
      <c r="I387" t="s">
        <v>45</v>
      </c>
    </row>
    <row r="388" spans="1:9">
      <c r="A388" t="s">
        <v>878</v>
      </c>
      <c r="B388" t="s">
        <v>10</v>
      </c>
      <c r="C388" t="s">
        <v>257</v>
      </c>
      <c r="D388" t="s">
        <v>879</v>
      </c>
      <c r="E388">
        <v>234069</v>
      </c>
      <c r="F388" t="s">
        <v>13</v>
      </c>
      <c r="G388" t="s">
        <v>22</v>
      </c>
      <c r="H388" t="s">
        <v>87</v>
      </c>
      <c r="I388" t="s">
        <v>52</v>
      </c>
    </row>
    <row r="389" spans="1:9">
      <c r="A389" t="s">
        <v>880</v>
      </c>
      <c r="B389" t="s">
        <v>26</v>
      </c>
      <c r="C389" t="s">
        <v>881</v>
      </c>
      <c r="D389" t="s">
        <v>882</v>
      </c>
      <c r="E389">
        <v>400403</v>
      </c>
      <c r="F389" t="s">
        <v>13</v>
      </c>
      <c r="G389" t="s">
        <v>22</v>
      </c>
      <c r="H389" t="s">
        <v>115</v>
      </c>
      <c r="I389" t="s">
        <v>45</v>
      </c>
    </row>
    <row r="390" spans="1:9">
      <c r="A390" t="s">
        <v>883</v>
      </c>
      <c r="B390" t="s">
        <v>26</v>
      </c>
      <c r="C390" t="s">
        <v>431</v>
      </c>
      <c r="D390" t="s">
        <v>626</v>
      </c>
      <c r="E390">
        <v>398538</v>
      </c>
      <c r="F390" t="s">
        <v>21</v>
      </c>
      <c r="G390" t="s">
        <v>22</v>
      </c>
      <c r="H390" t="s">
        <v>87</v>
      </c>
      <c r="I390" t="s">
        <v>56</v>
      </c>
    </row>
    <row r="391" spans="1:9">
      <c r="A391" t="s">
        <v>884</v>
      </c>
      <c r="B391" t="s">
        <v>65</v>
      </c>
      <c r="C391" t="s">
        <v>710</v>
      </c>
      <c r="D391" t="s">
        <v>537</v>
      </c>
      <c r="E391">
        <v>378503</v>
      </c>
      <c r="F391" t="s">
        <v>13</v>
      </c>
      <c r="G391" t="s">
        <v>22</v>
      </c>
      <c r="H391" t="s">
        <v>29</v>
      </c>
      <c r="I391" t="s">
        <v>39</v>
      </c>
    </row>
    <row r="392" spans="1:9">
      <c r="A392" t="s">
        <v>885</v>
      </c>
      <c r="B392" t="s">
        <v>58</v>
      </c>
      <c r="C392" t="s">
        <v>428</v>
      </c>
      <c r="D392" t="s">
        <v>474</v>
      </c>
      <c r="E392">
        <v>312202</v>
      </c>
      <c r="F392" t="s">
        <v>13</v>
      </c>
      <c r="G392" t="s">
        <v>34</v>
      </c>
      <c r="H392" t="s">
        <v>115</v>
      </c>
      <c r="I392" t="s">
        <v>45</v>
      </c>
    </row>
    <row r="393" spans="1:9">
      <c r="A393" t="s">
        <v>886</v>
      </c>
      <c r="B393" t="s">
        <v>65</v>
      </c>
      <c r="C393" t="s">
        <v>146</v>
      </c>
      <c r="D393" t="s">
        <v>887</v>
      </c>
      <c r="E393">
        <v>278557</v>
      </c>
      <c r="F393" t="s">
        <v>13</v>
      </c>
      <c r="G393" t="s">
        <v>43</v>
      </c>
      <c r="H393" t="s">
        <v>115</v>
      </c>
      <c r="I393" t="s">
        <v>39</v>
      </c>
    </row>
    <row r="394" spans="1:9">
      <c r="A394" t="s">
        <v>888</v>
      </c>
      <c r="B394" t="s">
        <v>36</v>
      </c>
      <c r="C394" t="s">
        <v>889</v>
      </c>
      <c r="D394" t="s">
        <v>890</v>
      </c>
      <c r="E394">
        <v>136779</v>
      </c>
      <c r="F394" t="s">
        <v>21</v>
      </c>
      <c r="G394" t="s">
        <v>14</v>
      </c>
      <c r="H394" t="s">
        <v>23</v>
      </c>
      <c r="I394" t="s">
        <v>16</v>
      </c>
    </row>
    <row r="395" spans="1:9">
      <c r="A395" t="s">
        <v>891</v>
      </c>
      <c r="B395" t="s">
        <v>125</v>
      </c>
      <c r="C395" t="s">
        <v>171</v>
      </c>
      <c r="D395" t="s">
        <v>867</v>
      </c>
      <c r="E395">
        <v>63581</v>
      </c>
      <c r="F395" t="s">
        <v>13</v>
      </c>
      <c r="G395" t="s">
        <v>22</v>
      </c>
      <c r="H395" t="s">
        <v>87</v>
      </c>
      <c r="I395" t="s">
        <v>39</v>
      </c>
    </row>
    <row r="396" spans="1:9">
      <c r="A396" t="s">
        <v>892</v>
      </c>
      <c r="B396" t="s">
        <v>10</v>
      </c>
      <c r="C396" t="s">
        <v>358</v>
      </c>
      <c r="D396" t="s">
        <v>12</v>
      </c>
      <c r="E396">
        <v>370182</v>
      </c>
      <c r="F396" t="s">
        <v>13</v>
      </c>
      <c r="G396" t="s">
        <v>34</v>
      </c>
      <c r="H396" t="s">
        <v>15</v>
      </c>
      <c r="I396" t="s">
        <v>24</v>
      </c>
    </row>
    <row r="397" spans="1:9">
      <c r="A397" t="s">
        <v>893</v>
      </c>
      <c r="B397" t="s">
        <v>65</v>
      </c>
      <c r="C397" t="s">
        <v>722</v>
      </c>
      <c r="D397" t="s">
        <v>615</v>
      </c>
      <c r="E397">
        <v>137409</v>
      </c>
      <c r="F397" t="s">
        <v>21</v>
      </c>
      <c r="G397" t="s">
        <v>34</v>
      </c>
      <c r="H397" t="s">
        <v>15</v>
      </c>
      <c r="I397" t="s">
        <v>30</v>
      </c>
    </row>
    <row r="398" spans="1:9">
      <c r="A398" t="s">
        <v>894</v>
      </c>
      <c r="B398" t="s">
        <v>47</v>
      </c>
      <c r="C398" t="s">
        <v>895</v>
      </c>
      <c r="D398" t="s">
        <v>191</v>
      </c>
      <c r="E398">
        <v>378796</v>
      </c>
      <c r="F398" t="s">
        <v>21</v>
      </c>
      <c r="G398" t="s">
        <v>22</v>
      </c>
      <c r="H398" t="s">
        <v>23</v>
      </c>
      <c r="I398" t="s">
        <v>30</v>
      </c>
    </row>
    <row r="399" spans="1:9">
      <c r="A399" t="s">
        <v>896</v>
      </c>
      <c r="B399" t="s">
        <v>125</v>
      </c>
      <c r="C399" t="s">
        <v>897</v>
      </c>
      <c r="D399" t="s">
        <v>209</v>
      </c>
      <c r="E399">
        <v>127705</v>
      </c>
      <c r="F399" t="s">
        <v>33</v>
      </c>
      <c r="G399" t="s">
        <v>43</v>
      </c>
      <c r="H399" t="s">
        <v>44</v>
      </c>
      <c r="I399" t="s">
        <v>39</v>
      </c>
    </row>
    <row r="400" spans="1:9">
      <c r="A400" t="s">
        <v>898</v>
      </c>
      <c r="B400" t="s">
        <v>18</v>
      </c>
      <c r="C400" t="s">
        <v>392</v>
      </c>
      <c r="D400" t="s">
        <v>537</v>
      </c>
      <c r="E400">
        <v>141597</v>
      </c>
      <c r="F400" t="s">
        <v>21</v>
      </c>
      <c r="G400" t="s">
        <v>22</v>
      </c>
      <c r="H400" t="s">
        <v>87</v>
      </c>
      <c r="I400" t="s">
        <v>16</v>
      </c>
    </row>
    <row r="401" spans="1:9">
      <c r="A401" t="s">
        <v>899</v>
      </c>
      <c r="B401" t="s">
        <v>18</v>
      </c>
      <c r="C401" t="s">
        <v>900</v>
      </c>
      <c r="D401" t="s">
        <v>712</v>
      </c>
      <c r="E401">
        <v>393270</v>
      </c>
      <c r="F401" t="s">
        <v>33</v>
      </c>
      <c r="G401" t="s">
        <v>43</v>
      </c>
      <c r="H401" t="s">
        <v>115</v>
      </c>
      <c r="I401" t="s">
        <v>16</v>
      </c>
    </row>
    <row r="402" spans="1:9">
      <c r="A402" t="s">
        <v>901</v>
      </c>
      <c r="B402" t="s">
        <v>75</v>
      </c>
      <c r="C402" t="s">
        <v>902</v>
      </c>
      <c r="D402" t="s">
        <v>903</v>
      </c>
      <c r="E402">
        <v>195972</v>
      </c>
      <c r="F402" t="s">
        <v>21</v>
      </c>
      <c r="G402" t="s">
        <v>34</v>
      </c>
      <c r="H402" t="s">
        <v>15</v>
      </c>
      <c r="I402" t="s">
        <v>39</v>
      </c>
    </row>
    <row r="403" spans="1:9">
      <c r="A403" t="s">
        <v>904</v>
      </c>
      <c r="B403" t="s">
        <v>125</v>
      </c>
      <c r="C403" t="s">
        <v>905</v>
      </c>
      <c r="D403" t="s">
        <v>906</v>
      </c>
      <c r="E403">
        <v>155980</v>
      </c>
      <c r="F403" t="s">
        <v>21</v>
      </c>
      <c r="G403" t="s">
        <v>22</v>
      </c>
      <c r="H403" t="s">
        <v>23</v>
      </c>
      <c r="I403" t="s">
        <v>45</v>
      </c>
    </row>
    <row r="404" spans="1:9">
      <c r="A404" t="s">
        <v>907</v>
      </c>
      <c r="B404" t="s">
        <v>47</v>
      </c>
      <c r="C404" t="s">
        <v>339</v>
      </c>
      <c r="D404" t="s">
        <v>59</v>
      </c>
      <c r="E404">
        <v>312199</v>
      </c>
      <c r="F404" t="s">
        <v>13</v>
      </c>
      <c r="G404" t="s">
        <v>14</v>
      </c>
      <c r="H404" t="s">
        <v>87</v>
      </c>
      <c r="I404" t="s">
        <v>45</v>
      </c>
    </row>
    <row r="405" spans="1:9">
      <c r="A405" t="s">
        <v>908</v>
      </c>
      <c r="B405" t="s">
        <v>18</v>
      </c>
      <c r="C405" t="s">
        <v>231</v>
      </c>
      <c r="D405" t="s">
        <v>909</v>
      </c>
      <c r="E405">
        <v>405969</v>
      </c>
      <c r="F405" t="s">
        <v>13</v>
      </c>
      <c r="G405" t="s">
        <v>34</v>
      </c>
      <c r="H405" t="s">
        <v>115</v>
      </c>
      <c r="I405" t="s">
        <v>30</v>
      </c>
    </row>
    <row r="406" spans="1:9">
      <c r="A406" t="s">
        <v>910</v>
      </c>
      <c r="B406" t="s">
        <v>18</v>
      </c>
      <c r="C406" t="s">
        <v>389</v>
      </c>
      <c r="D406" t="s">
        <v>911</v>
      </c>
      <c r="E406">
        <v>430003</v>
      </c>
      <c r="F406" t="s">
        <v>33</v>
      </c>
      <c r="G406" t="s">
        <v>43</v>
      </c>
      <c r="H406" t="s">
        <v>15</v>
      </c>
      <c r="I406" t="s">
        <v>24</v>
      </c>
    </row>
    <row r="407" spans="1:9">
      <c r="A407" t="s">
        <v>912</v>
      </c>
      <c r="B407" t="s">
        <v>36</v>
      </c>
      <c r="C407" t="s">
        <v>226</v>
      </c>
      <c r="D407" t="s">
        <v>428</v>
      </c>
      <c r="E407">
        <v>76440</v>
      </c>
      <c r="F407" t="s">
        <v>13</v>
      </c>
      <c r="G407" t="s">
        <v>34</v>
      </c>
      <c r="H407" t="s">
        <v>15</v>
      </c>
      <c r="I407" t="s">
        <v>30</v>
      </c>
    </row>
    <row r="408" spans="1:9">
      <c r="A408" t="s">
        <v>913</v>
      </c>
      <c r="B408" t="s">
        <v>26</v>
      </c>
      <c r="C408" t="s">
        <v>620</v>
      </c>
      <c r="D408" t="s">
        <v>60</v>
      </c>
      <c r="E408">
        <v>288285</v>
      </c>
      <c r="F408" t="s">
        <v>13</v>
      </c>
      <c r="G408" t="s">
        <v>14</v>
      </c>
      <c r="H408" t="s">
        <v>115</v>
      </c>
      <c r="I408" t="s">
        <v>16</v>
      </c>
    </row>
    <row r="409" spans="1:9">
      <c r="A409" t="s">
        <v>914</v>
      </c>
      <c r="B409" t="s">
        <v>151</v>
      </c>
      <c r="C409" t="s">
        <v>889</v>
      </c>
      <c r="D409" t="s">
        <v>123</v>
      </c>
      <c r="E409">
        <v>413434</v>
      </c>
      <c r="F409" t="s">
        <v>21</v>
      </c>
      <c r="G409" t="s">
        <v>43</v>
      </c>
      <c r="H409" t="s">
        <v>115</v>
      </c>
      <c r="I409" t="s">
        <v>30</v>
      </c>
    </row>
    <row r="410" spans="1:9">
      <c r="A410" t="s">
        <v>915</v>
      </c>
      <c r="B410" t="s">
        <v>151</v>
      </c>
      <c r="C410" t="s">
        <v>402</v>
      </c>
      <c r="D410" t="s">
        <v>403</v>
      </c>
      <c r="E410">
        <v>133364</v>
      </c>
      <c r="F410" t="s">
        <v>21</v>
      </c>
      <c r="G410" t="s">
        <v>43</v>
      </c>
      <c r="H410" t="s">
        <v>87</v>
      </c>
      <c r="I410" t="s">
        <v>30</v>
      </c>
    </row>
    <row r="411" spans="1:9">
      <c r="A411" t="s">
        <v>916</v>
      </c>
      <c r="B411" t="s">
        <v>18</v>
      </c>
      <c r="C411" t="s">
        <v>917</v>
      </c>
      <c r="D411" t="s">
        <v>918</v>
      </c>
      <c r="E411">
        <v>147447</v>
      </c>
      <c r="F411" t="s">
        <v>21</v>
      </c>
      <c r="G411" t="s">
        <v>14</v>
      </c>
      <c r="H411" t="s">
        <v>87</v>
      </c>
      <c r="I411" t="s">
        <v>16</v>
      </c>
    </row>
    <row r="412" spans="1:9">
      <c r="A412" t="s">
        <v>919</v>
      </c>
      <c r="B412" t="s">
        <v>151</v>
      </c>
      <c r="C412" t="s">
        <v>644</v>
      </c>
      <c r="D412" t="s">
        <v>586</v>
      </c>
      <c r="E412">
        <v>330614</v>
      </c>
      <c r="F412" t="s">
        <v>21</v>
      </c>
      <c r="G412" t="s">
        <v>22</v>
      </c>
      <c r="H412" t="s">
        <v>23</v>
      </c>
      <c r="I412" t="s">
        <v>30</v>
      </c>
    </row>
    <row r="413" spans="1:9">
      <c r="A413" t="s">
        <v>920</v>
      </c>
      <c r="B413" t="s">
        <v>36</v>
      </c>
      <c r="C413" t="s">
        <v>417</v>
      </c>
      <c r="D413" t="s">
        <v>745</v>
      </c>
      <c r="E413">
        <v>425199</v>
      </c>
      <c r="F413" t="s">
        <v>21</v>
      </c>
      <c r="G413" t="s">
        <v>14</v>
      </c>
      <c r="H413" t="s">
        <v>115</v>
      </c>
      <c r="I413" t="s">
        <v>30</v>
      </c>
    </row>
    <row r="414" spans="1:9">
      <c r="A414" t="s">
        <v>921</v>
      </c>
      <c r="B414" t="s">
        <v>75</v>
      </c>
      <c r="C414" t="s">
        <v>89</v>
      </c>
      <c r="D414" t="s">
        <v>689</v>
      </c>
      <c r="E414">
        <v>445991</v>
      </c>
      <c r="F414" t="s">
        <v>21</v>
      </c>
      <c r="G414" t="s">
        <v>22</v>
      </c>
      <c r="H414" t="s">
        <v>15</v>
      </c>
      <c r="I414" t="s">
        <v>39</v>
      </c>
    </row>
    <row r="415" spans="1:9">
      <c r="A415" t="s">
        <v>922</v>
      </c>
      <c r="B415" t="s">
        <v>10</v>
      </c>
      <c r="C415" t="s">
        <v>385</v>
      </c>
      <c r="D415" t="s">
        <v>923</v>
      </c>
      <c r="E415">
        <v>311325</v>
      </c>
      <c r="F415" t="s">
        <v>33</v>
      </c>
      <c r="G415" t="s">
        <v>34</v>
      </c>
      <c r="H415" t="s">
        <v>23</v>
      </c>
      <c r="I415" t="s">
        <v>56</v>
      </c>
    </row>
    <row r="416" spans="1:9">
      <c r="A416" t="s">
        <v>924</v>
      </c>
      <c r="B416" t="s">
        <v>10</v>
      </c>
      <c r="C416" t="s">
        <v>624</v>
      </c>
      <c r="D416" t="s">
        <v>456</v>
      </c>
      <c r="E416">
        <v>348996</v>
      </c>
      <c r="F416" t="s">
        <v>33</v>
      </c>
      <c r="G416" t="s">
        <v>14</v>
      </c>
      <c r="H416" t="s">
        <v>115</v>
      </c>
      <c r="I416" t="s">
        <v>16</v>
      </c>
    </row>
    <row r="417" spans="1:9">
      <c r="A417" t="s">
        <v>925</v>
      </c>
      <c r="B417" t="s">
        <v>26</v>
      </c>
      <c r="C417" t="s">
        <v>414</v>
      </c>
      <c r="D417" t="s">
        <v>114</v>
      </c>
      <c r="E417">
        <v>52844</v>
      </c>
      <c r="F417" t="s">
        <v>33</v>
      </c>
      <c r="G417" t="s">
        <v>34</v>
      </c>
      <c r="H417" t="s">
        <v>44</v>
      </c>
      <c r="I417" t="s">
        <v>45</v>
      </c>
    </row>
    <row r="418" spans="1:9">
      <c r="A418" t="s">
        <v>926</v>
      </c>
      <c r="B418" t="s">
        <v>18</v>
      </c>
      <c r="C418" t="s">
        <v>520</v>
      </c>
      <c r="D418" t="s">
        <v>788</v>
      </c>
      <c r="E418">
        <v>478212</v>
      </c>
      <c r="F418" t="s">
        <v>33</v>
      </c>
      <c r="G418" t="s">
        <v>22</v>
      </c>
      <c r="H418" t="s">
        <v>115</v>
      </c>
      <c r="I418" t="s">
        <v>52</v>
      </c>
    </row>
    <row r="419" spans="1:9">
      <c r="A419" t="s">
        <v>927</v>
      </c>
      <c r="B419" t="s">
        <v>125</v>
      </c>
      <c r="C419" t="s">
        <v>51</v>
      </c>
      <c r="D419" t="s">
        <v>620</v>
      </c>
      <c r="E419">
        <v>336279</v>
      </c>
      <c r="F419" t="s">
        <v>13</v>
      </c>
      <c r="G419" t="s">
        <v>22</v>
      </c>
      <c r="H419" t="s">
        <v>15</v>
      </c>
      <c r="I419" t="s">
        <v>16</v>
      </c>
    </row>
    <row r="420" spans="1:9">
      <c r="A420" t="s">
        <v>928</v>
      </c>
      <c r="B420" t="s">
        <v>58</v>
      </c>
      <c r="C420" t="s">
        <v>929</v>
      </c>
      <c r="D420" t="s">
        <v>818</v>
      </c>
      <c r="E420">
        <v>245699</v>
      </c>
      <c r="F420" t="s">
        <v>33</v>
      </c>
      <c r="G420" t="s">
        <v>34</v>
      </c>
      <c r="H420" t="s">
        <v>115</v>
      </c>
      <c r="I420" t="s">
        <v>45</v>
      </c>
    </row>
    <row r="421" spans="1:9">
      <c r="A421" t="s">
        <v>930</v>
      </c>
      <c r="B421" t="s">
        <v>58</v>
      </c>
      <c r="C421" t="s">
        <v>931</v>
      </c>
      <c r="D421" t="s">
        <v>387</v>
      </c>
      <c r="E421">
        <v>197071</v>
      </c>
      <c r="F421" t="s">
        <v>21</v>
      </c>
      <c r="G421" t="s">
        <v>22</v>
      </c>
      <c r="H421" t="s">
        <v>44</v>
      </c>
      <c r="I421" t="s">
        <v>16</v>
      </c>
    </row>
    <row r="422" spans="1:9">
      <c r="A422" t="s">
        <v>932</v>
      </c>
      <c r="B422" t="s">
        <v>47</v>
      </c>
      <c r="C422" t="s">
        <v>933</v>
      </c>
      <c r="D422" t="s">
        <v>813</v>
      </c>
      <c r="E422">
        <v>443352</v>
      </c>
      <c r="F422" t="s">
        <v>21</v>
      </c>
      <c r="G422" t="s">
        <v>43</v>
      </c>
      <c r="H422" t="s">
        <v>115</v>
      </c>
      <c r="I422" t="s">
        <v>39</v>
      </c>
    </row>
    <row r="423" spans="1:9">
      <c r="A423" t="s">
        <v>934</v>
      </c>
      <c r="B423" t="s">
        <v>47</v>
      </c>
      <c r="C423" t="s">
        <v>62</v>
      </c>
      <c r="D423" t="s">
        <v>639</v>
      </c>
      <c r="E423">
        <v>171391</v>
      </c>
      <c r="F423" t="s">
        <v>33</v>
      </c>
      <c r="G423" t="s">
        <v>43</v>
      </c>
      <c r="H423" t="s">
        <v>15</v>
      </c>
      <c r="I423" t="s">
        <v>30</v>
      </c>
    </row>
    <row r="424" spans="1:9">
      <c r="A424" t="s">
        <v>935</v>
      </c>
      <c r="B424" t="s">
        <v>47</v>
      </c>
      <c r="C424" t="s">
        <v>936</v>
      </c>
      <c r="D424" t="s">
        <v>476</v>
      </c>
      <c r="E424">
        <v>113392</v>
      </c>
      <c r="F424" t="s">
        <v>33</v>
      </c>
      <c r="G424" t="s">
        <v>14</v>
      </c>
      <c r="H424" t="s">
        <v>87</v>
      </c>
      <c r="I424" t="s">
        <v>24</v>
      </c>
    </row>
    <row r="425" spans="1:9">
      <c r="A425" t="s">
        <v>937</v>
      </c>
      <c r="B425" t="s">
        <v>151</v>
      </c>
      <c r="C425" t="s">
        <v>241</v>
      </c>
      <c r="D425" t="s">
        <v>938</v>
      </c>
      <c r="E425">
        <v>344447</v>
      </c>
      <c r="F425" t="s">
        <v>33</v>
      </c>
      <c r="G425" t="s">
        <v>14</v>
      </c>
      <c r="H425" t="s">
        <v>29</v>
      </c>
      <c r="I425" t="s">
        <v>24</v>
      </c>
    </row>
    <row r="426" spans="1:9">
      <c r="A426" t="s">
        <v>939</v>
      </c>
      <c r="B426" t="s">
        <v>18</v>
      </c>
      <c r="C426" t="s">
        <v>940</v>
      </c>
      <c r="D426" t="s">
        <v>941</v>
      </c>
      <c r="E426">
        <v>223420</v>
      </c>
      <c r="F426" t="s">
        <v>21</v>
      </c>
      <c r="G426" t="s">
        <v>34</v>
      </c>
      <c r="H426" t="s">
        <v>23</v>
      </c>
      <c r="I426" t="s">
        <v>24</v>
      </c>
    </row>
    <row r="427" spans="1:9">
      <c r="A427" t="s">
        <v>942</v>
      </c>
      <c r="B427" t="s">
        <v>10</v>
      </c>
      <c r="C427" t="s">
        <v>54</v>
      </c>
      <c r="D427" t="s">
        <v>868</v>
      </c>
      <c r="E427">
        <v>347004</v>
      </c>
      <c r="F427" t="s">
        <v>13</v>
      </c>
      <c r="G427" t="s">
        <v>43</v>
      </c>
      <c r="H427" t="s">
        <v>23</v>
      </c>
      <c r="I427" t="s">
        <v>45</v>
      </c>
    </row>
    <row r="428" spans="1:9">
      <c r="A428" t="s">
        <v>943</v>
      </c>
      <c r="B428" t="s">
        <v>58</v>
      </c>
      <c r="C428" t="s">
        <v>601</v>
      </c>
      <c r="D428" t="s">
        <v>629</v>
      </c>
      <c r="E428">
        <v>147416</v>
      </c>
      <c r="F428" t="s">
        <v>33</v>
      </c>
      <c r="G428" t="s">
        <v>34</v>
      </c>
      <c r="H428" t="s">
        <v>23</v>
      </c>
      <c r="I428" t="s">
        <v>56</v>
      </c>
    </row>
    <row r="429" spans="1:9">
      <c r="A429" t="s">
        <v>944</v>
      </c>
      <c r="B429" t="s">
        <v>125</v>
      </c>
      <c r="C429" t="s">
        <v>417</v>
      </c>
      <c r="D429" t="s">
        <v>134</v>
      </c>
      <c r="E429">
        <v>487297</v>
      </c>
      <c r="F429" t="s">
        <v>13</v>
      </c>
      <c r="G429" t="s">
        <v>43</v>
      </c>
      <c r="H429" t="s">
        <v>15</v>
      </c>
      <c r="I429" t="s">
        <v>24</v>
      </c>
    </row>
    <row r="430" spans="1:9">
      <c r="A430" t="s">
        <v>945</v>
      </c>
      <c r="B430" t="s">
        <v>10</v>
      </c>
      <c r="C430" t="s">
        <v>636</v>
      </c>
      <c r="D430" t="s">
        <v>463</v>
      </c>
      <c r="E430">
        <v>196992</v>
      </c>
      <c r="F430" t="s">
        <v>13</v>
      </c>
      <c r="G430" t="s">
        <v>22</v>
      </c>
      <c r="H430" t="s">
        <v>44</v>
      </c>
      <c r="I430" t="s">
        <v>16</v>
      </c>
    </row>
    <row r="431" spans="1:9">
      <c r="A431" t="s">
        <v>946</v>
      </c>
      <c r="B431" t="s">
        <v>26</v>
      </c>
      <c r="C431" t="s">
        <v>220</v>
      </c>
      <c r="D431" t="s">
        <v>947</v>
      </c>
      <c r="E431">
        <v>413875</v>
      </c>
      <c r="F431" t="s">
        <v>21</v>
      </c>
      <c r="G431" t="s">
        <v>22</v>
      </c>
      <c r="H431" t="s">
        <v>23</v>
      </c>
      <c r="I431" t="s">
        <v>52</v>
      </c>
    </row>
    <row r="432" spans="1:9">
      <c r="A432" t="s">
        <v>948</v>
      </c>
      <c r="B432" t="s">
        <v>125</v>
      </c>
      <c r="C432" t="s">
        <v>760</v>
      </c>
      <c r="D432" t="s">
        <v>62</v>
      </c>
      <c r="E432">
        <v>397126</v>
      </c>
      <c r="F432" t="s">
        <v>33</v>
      </c>
      <c r="G432" t="s">
        <v>14</v>
      </c>
      <c r="H432" t="s">
        <v>15</v>
      </c>
      <c r="I432" t="s">
        <v>24</v>
      </c>
    </row>
    <row r="433" spans="1:9">
      <c r="A433" t="s">
        <v>949</v>
      </c>
      <c r="B433" t="s">
        <v>58</v>
      </c>
      <c r="C433" t="s">
        <v>92</v>
      </c>
      <c r="D433" t="s">
        <v>950</v>
      </c>
      <c r="E433">
        <v>376491</v>
      </c>
      <c r="F433" t="s">
        <v>21</v>
      </c>
      <c r="G433" t="s">
        <v>34</v>
      </c>
      <c r="H433" t="s">
        <v>87</v>
      </c>
      <c r="I433" t="s">
        <v>39</v>
      </c>
    </row>
    <row r="434" spans="1:9">
      <c r="A434" t="s">
        <v>951</v>
      </c>
      <c r="B434" t="s">
        <v>18</v>
      </c>
      <c r="C434" t="s">
        <v>510</v>
      </c>
      <c r="D434" t="s">
        <v>952</v>
      </c>
      <c r="E434">
        <v>406993</v>
      </c>
      <c r="F434" t="s">
        <v>13</v>
      </c>
      <c r="G434" t="s">
        <v>22</v>
      </c>
      <c r="H434" t="s">
        <v>87</v>
      </c>
      <c r="I434" t="s">
        <v>52</v>
      </c>
    </row>
    <row r="435" spans="1:9">
      <c r="A435" t="s">
        <v>953</v>
      </c>
      <c r="B435" t="s">
        <v>26</v>
      </c>
      <c r="C435" t="s">
        <v>954</v>
      </c>
      <c r="D435" t="s">
        <v>955</v>
      </c>
      <c r="E435">
        <v>349201</v>
      </c>
      <c r="F435" t="s">
        <v>33</v>
      </c>
      <c r="G435" t="s">
        <v>43</v>
      </c>
      <c r="H435" t="s">
        <v>15</v>
      </c>
      <c r="I435" t="s">
        <v>30</v>
      </c>
    </row>
    <row r="436" spans="1:9">
      <c r="A436" t="s">
        <v>956</v>
      </c>
      <c r="B436" t="s">
        <v>151</v>
      </c>
      <c r="C436" t="s">
        <v>957</v>
      </c>
      <c r="D436" t="s">
        <v>890</v>
      </c>
      <c r="E436">
        <v>319919</v>
      </c>
      <c r="F436" t="s">
        <v>21</v>
      </c>
      <c r="G436" t="s">
        <v>22</v>
      </c>
      <c r="H436" t="s">
        <v>44</v>
      </c>
      <c r="I436" t="s">
        <v>30</v>
      </c>
    </row>
    <row r="437" spans="1:9">
      <c r="A437" t="s">
        <v>958</v>
      </c>
      <c r="B437" t="s">
        <v>10</v>
      </c>
      <c r="C437" t="s">
        <v>952</v>
      </c>
      <c r="D437" t="s">
        <v>959</v>
      </c>
      <c r="E437">
        <v>158221</v>
      </c>
      <c r="F437" t="s">
        <v>33</v>
      </c>
      <c r="G437" t="s">
        <v>43</v>
      </c>
      <c r="H437" t="s">
        <v>23</v>
      </c>
      <c r="I437" t="s">
        <v>39</v>
      </c>
    </row>
    <row r="438" spans="1:9">
      <c r="A438" t="s">
        <v>960</v>
      </c>
      <c r="B438" t="s">
        <v>47</v>
      </c>
      <c r="C438" t="s">
        <v>806</v>
      </c>
      <c r="D438" t="s">
        <v>961</v>
      </c>
      <c r="E438">
        <v>277417</v>
      </c>
      <c r="F438" t="s">
        <v>21</v>
      </c>
      <c r="G438" t="s">
        <v>14</v>
      </c>
      <c r="H438" t="s">
        <v>115</v>
      </c>
      <c r="I438" t="s">
        <v>30</v>
      </c>
    </row>
    <row r="439" spans="1:9">
      <c r="A439" t="s">
        <v>962</v>
      </c>
      <c r="B439" t="s">
        <v>26</v>
      </c>
      <c r="C439" t="s">
        <v>396</v>
      </c>
      <c r="D439" t="s">
        <v>610</v>
      </c>
      <c r="E439">
        <v>76361</v>
      </c>
      <c r="F439" t="s">
        <v>33</v>
      </c>
      <c r="G439" t="s">
        <v>34</v>
      </c>
      <c r="H439" t="s">
        <v>44</v>
      </c>
      <c r="I439" t="s">
        <v>52</v>
      </c>
    </row>
    <row r="440" spans="1:9">
      <c r="A440" t="s">
        <v>963</v>
      </c>
      <c r="B440" t="s">
        <v>47</v>
      </c>
      <c r="C440" t="s">
        <v>964</v>
      </c>
      <c r="D440" t="s">
        <v>110</v>
      </c>
      <c r="E440">
        <v>210026</v>
      </c>
      <c r="F440" t="s">
        <v>21</v>
      </c>
      <c r="G440" t="s">
        <v>43</v>
      </c>
      <c r="H440" t="s">
        <v>15</v>
      </c>
      <c r="I440" t="s">
        <v>39</v>
      </c>
    </row>
    <row r="441" spans="1:9">
      <c r="A441" t="s">
        <v>965</v>
      </c>
      <c r="B441" t="s">
        <v>65</v>
      </c>
      <c r="C441" t="s">
        <v>954</v>
      </c>
      <c r="D441" t="s">
        <v>484</v>
      </c>
      <c r="E441">
        <v>198574</v>
      </c>
      <c r="F441" t="s">
        <v>21</v>
      </c>
      <c r="G441" t="s">
        <v>43</v>
      </c>
      <c r="H441" t="s">
        <v>87</v>
      </c>
      <c r="I441" t="s">
        <v>56</v>
      </c>
    </row>
    <row r="442" spans="1:9">
      <c r="A442" t="s">
        <v>966</v>
      </c>
      <c r="B442" t="s">
        <v>65</v>
      </c>
      <c r="C442" t="s">
        <v>967</v>
      </c>
      <c r="D442" t="s">
        <v>148</v>
      </c>
      <c r="E442">
        <v>499487</v>
      </c>
      <c r="F442" t="s">
        <v>13</v>
      </c>
      <c r="G442" t="s">
        <v>22</v>
      </c>
      <c r="H442" t="s">
        <v>15</v>
      </c>
      <c r="I442" t="s">
        <v>24</v>
      </c>
    </row>
    <row r="443" spans="1:9">
      <c r="A443" t="s">
        <v>968</v>
      </c>
      <c r="B443" t="s">
        <v>151</v>
      </c>
      <c r="C443" t="s">
        <v>241</v>
      </c>
      <c r="D443" t="s">
        <v>795</v>
      </c>
      <c r="E443">
        <v>413499</v>
      </c>
      <c r="F443" t="s">
        <v>33</v>
      </c>
      <c r="G443" t="s">
        <v>22</v>
      </c>
      <c r="H443" t="s">
        <v>44</v>
      </c>
      <c r="I443" t="s">
        <v>39</v>
      </c>
    </row>
    <row r="444" spans="1:9">
      <c r="A444" t="s">
        <v>969</v>
      </c>
      <c r="B444" t="s">
        <v>75</v>
      </c>
      <c r="C444" t="s">
        <v>754</v>
      </c>
      <c r="D444" t="s">
        <v>970</v>
      </c>
      <c r="E444">
        <v>97943</v>
      </c>
      <c r="F444" t="s">
        <v>21</v>
      </c>
      <c r="G444" t="s">
        <v>14</v>
      </c>
      <c r="H444" t="s">
        <v>15</v>
      </c>
      <c r="I444" t="s">
        <v>16</v>
      </c>
    </row>
    <row r="445" spans="1:9">
      <c r="A445" t="s">
        <v>971</v>
      </c>
      <c r="B445" t="s">
        <v>47</v>
      </c>
      <c r="C445" t="s">
        <v>181</v>
      </c>
      <c r="D445" t="s">
        <v>417</v>
      </c>
      <c r="E445">
        <v>332075</v>
      </c>
      <c r="F445" t="s">
        <v>21</v>
      </c>
      <c r="G445" t="s">
        <v>34</v>
      </c>
      <c r="H445" t="s">
        <v>23</v>
      </c>
      <c r="I445" t="s">
        <v>39</v>
      </c>
    </row>
    <row r="446" spans="1:9">
      <c r="A446" t="s">
        <v>972</v>
      </c>
      <c r="B446" t="s">
        <v>36</v>
      </c>
      <c r="C446" t="s">
        <v>113</v>
      </c>
      <c r="D446" t="s">
        <v>114</v>
      </c>
      <c r="E446">
        <v>431008</v>
      </c>
      <c r="F446" t="s">
        <v>33</v>
      </c>
      <c r="G446" t="s">
        <v>43</v>
      </c>
      <c r="H446" t="s">
        <v>23</v>
      </c>
      <c r="I446" t="s">
        <v>52</v>
      </c>
    </row>
    <row r="447" spans="1:9">
      <c r="A447" t="s">
        <v>973</v>
      </c>
      <c r="B447" t="s">
        <v>26</v>
      </c>
      <c r="C447" t="s">
        <v>636</v>
      </c>
      <c r="D447" t="s">
        <v>647</v>
      </c>
      <c r="E447">
        <v>220946</v>
      </c>
      <c r="F447" t="s">
        <v>13</v>
      </c>
      <c r="G447" t="s">
        <v>14</v>
      </c>
      <c r="H447" t="s">
        <v>115</v>
      </c>
      <c r="I447" t="s">
        <v>30</v>
      </c>
    </row>
    <row r="448" spans="1:9">
      <c r="A448" t="s">
        <v>974</v>
      </c>
      <c r="B448" t="s">
        <v>151</v>
      </c>
      <c r="C448" t="s">
        <v>975</v>
      </c>
      <c r="D448" t="s">
        <v>976</v>
      </c>
      <c r="E448">
        <v>215312</v>
      </c>
      <c r="F448" t="s">
        <v>13</v>
      </c>
      <c r="G448" t="s">
        <v>43</v>
      </c>
      <c r="H448" t="s">
        <v>115</v>
      </c>
      <c r="I448" t="s">
        <v>16</v>
      </c>
    </row>
    <row r="449" spans="1:9">
      <c r="A449" t="s">
        <v>977</v>
      </c>
      <c r="B449" t="s">
        <v>125</v>
      </c>
      <c r="C449" t="s">
        <v>978</v>
      </c>
      <c r="D449" t="s">
        <v>693</v>
      </c>
      <c r="E449">
        <v>353679</v>
      </c>
      <c r="F449" t="s">
        <v>21</v>
      </c>
      <c r="G449" t="s">
        <v>34</v>
      </c>
      <c r="H449" t="s">
        <v>29</v>
      </c>
      <c r="I449" t="s">
        <v>24</v>
      </c>
    </row>
    <row r="450" spans="1:9">
      <c r="A450" t="s">
        <v>979</v>
      </c>
      <c r="B450" t="s">
        <v>47</v>
      </c>
      <c r="C450" t="s">
        <v>425</v>
      </c>
      <c r="D450" t="s">
        <v>366</v>
      </c>
      <c r="E450">
        <v>139556</v>
      </c>
      <c r="F450" t="s">
        <v>21</v>
      </c>
      <c r="G450" t="s">
        <v>43</v>
      </c>
      <c r="H450" t="s">
        <v>87</v>
      </c>
      <c r="I450" t="s">
        <v>30</v>
      </c>
    </row>
    <row r="451" spans="1:9">
      <c r="A451" t="s">
        <v>980</v>
      </c>
      <c r="B451" t="s">
        <v>151</v>
      </c>
      <c r="C451" t="s">
        <v>267</v>
      </c>
      <c r="D451" t="s">
        <v>981</v>
      </c>
      <c r="E451">
        <v>133578</v>
      </c>
      <c r="F451" t="s">
        <v>33</v>
      </c>
      <c r="G451" t="s">
        <v>34</v>
      </c>
      <c r="H451" t="s">
        <v>115</v>
      </c>
      <c r="I451" t="s">
        <v>39</v>
      </c>
    </row>
    <row r="452" spans="1:9">
      <c r="A452" t="s">
        <v>982</v>
      </c>
      <c r="B452" t="s">
        <v>75</v>
      </c>
      <c r="C452" t="s">
        <v>547</v>
      </c>
      <c r="D452" t="s">
        <v>50</v>
      </c>
      <c r="E452">
        <v>337825</v>
      </c>
      <c r="F452" t="s">
        <v>33</v>
      </c>
      <c r="G452" t="s">
        <v>22</v>
      </c>
      <c r="H452" t="s">
        <v>29</v>
      </c>
      <c r="I452" t="s">
        <v>39</v>
      </c>
    </row>
    <row r="453" spans="1:9">
      <c r="A453" t="s">
        <v>983</v>
      </c>
      <c r="B453" t="s">
        <v>18</v>
      </c>
      <c r="C453" t="s">
        <v>716</v>
      </c>
      <c r="D453" t="s">
        <v>984</v>
      </c>
      <c r="E453">
        <v>368936</v>
      </c>
      <c r="F453" t="s">
        <v>33</v>
      </c>
      <c r="G453" t="s">
        <v>22</v>
      </c>
      <c r="H453" t="s">
        <v>29</v>
      </c>
      <c r="I453" t="s">
        <v>56</v>
      </c>
    </row>
    <row r="454" spans="1:9">
      <c r="A454" t="s">
        <v>985</v>
      </c>
      <c r="B454" t="s">
        <v>18</v>
      </c>
      <c r="C454" t="s">
        <v>303</v>
      </c>
      <c r="D454" t="s">
        <v>562</v>
      </c>
      <c r="E454">
        <v>353732</v>
      </c>
      <c r="F454" t="s">
        <v>21</v>
      </c>
      <c r="G454" t="s">
        <v>43</v>
      </c>
      <c r="H454" t="s">
        <v>44</v>
      </c>
      <c r="I454" t="s">
        <v>52</v>
      </c>
    </row>
    <row r="455" spans="1:9">
      <c r="A455" t="s">
        <v>986</v>
      </c>
      <c r="B455" t="s">
        <v>65</v>
      </c>
      <c r="C455" t="s">
        <v>422</v>
      </c>
      <c r="D455" t="s">
        <v>573</v>
      </c>
      <c r="E455">
        <v>198211</v>
      </c>
      <c r="F455" t="s">
        <v>33</v>
      </c>
      <c r="G455" t="s">
        <v>43</v>
      </c>
      <c r="H455" t="s">
        <v>23</v>
      </c>
      <c r="I455" t="s">
        <v>16</v>
      </c>
    </row>
    <row r="456" spans="1:9">
      <c r="A456" t="s">
        <v>987</v>
      </c>
      <c r="B456" t="s">
        <v>36</v>
      </c>
      <c r="C456" t="s">
        <v>310</v>
      </c>
      <c r="D456" t="s">
        <v>988</v>
      </c>
      <c r="E456">
        <v>415968</v>
      </c>
      <c r="F456" t="s">
        <v>13</v>
      </c>
      <c r="G456" t="s">
        <v>22</v>
      </c>
      <c r="H456" t="s">
        <v>87</v>
      </c>
      <c r="I456" t="s">
        <v>16</v>
      </c>
    </row>
    <row r="457" spans="1:9">
      <c r="A457" t="s">
        <v>989</v>
      </c>
      <c r="B457" t="s">
        <v>58</v>
      </c>
      <c r="C457" t="s">
        <v>453</v>
      </c>
      <c r="D457" t="s">
        <v>990</v>
      </c>
      <c r="E457">
        <v>295920</v>
      </c>
      <c r="F457" t="s">
        <v>13</v>
      </c>
      <c r="G457" t="s">
        <v>14</v>
      </c>
      <c r="H457" t="s">
        <v>15</v>
      </c>
      <c r="I457" t="s">
        <v>16</v>
      </c>
    </row>
    <row r="458" spans="1:9">
      <c r="A458" t="s">
        <v>991</v>
      </c>
      <c r="B458" t="s">
        <v>18</v>
      </c>
      <c r="C458" t="s">
        <v>169</v>
      </c>
      <c r="D458" t="s">
        <v>389</v>
      </c>
      <c r="E458">
        <v>424023</v>
      </c>
      <c r="F458" t="s">
        <v>33</v>
      </c>
      <c r="G458" t="s">
        <v>43</v>
      </c>
      <c r="H458" t="s">
        <v>15</v>
      </c>
      <c r="I458" t="s">
        <v>52</v>
      </c>
    </row>
    <row r="459" spans="1:9">
      <c r="A459" t="s">
        <v>992</v>
      </c>
      <c r="B459" t="s">
        <v>18</v>
      </c>
      <c r="C459" t="s">
        <v>511</v>
      </c>
      <c r="D459" t="s">
        <v>336</v>
      </c>
      <c r="E459">
        <v>205404</v>
      </c>
      <c r="F459" t="s">
        <v>13</v>
      </c>
      <c r="G459" t="s">
        <v>43</v>
      </c>
      <c r="H459" t="s">
        <v>23</v>
      </c>
      <c r="I459" t="s">
        <v>45</v>
      </c>
    </row>
    <row r="460" spans="1:9">
      <c r="A460" t="s">
        <v>993</v>
      </c>
      <c r="B460" t="s">
        <v>36</v>
      </c>
      <c r="C460" t="s">
        <v>392</v>
      </c>
      <c r="D460" t="s">
        <v>710</v>
      </c>
      <c r="E460">
        <v>135349</v>
      </c>
      <c r="F460" t="s">
        <v>21</v>
      </c>
      <c r="G460" t="s">
        <v>34</v>
      </c>
      <c r="H460" t="s">
        <v>115</v>
      </c>
      <c r="I460" t="s">
        <v>16</v>
      </c>
    </row>
    <row r="461" spans="1:9">
      <c r="A461" t="s">
        <v>994</v>
      </c>
      <c r="B461" t="s">
        <v>65</v>
      </c>
      <c r="C461" t="s">
        <v>995</v>
      </c>
      <c r="D461" t="s">
        <v>996</v>
      </c>
      <c r="E461">
        <v>355861</v>
      </c>
      <c r="F461" t="s">
        <v>13</v>
      </c>
      <c r="G461" t="s">
        <v>34</v>
      </c>
      <c r="H461" t="s">
        <v>15</v>
      </c>
      <c r="I461" t="s">
        <v>45</v>
      </c>
    </row>
    <row r="462" spans="1:9">
      <c r="A462" t="s">
        <v>997</v>
      </c>
      <c r="B462" t="s">
        <v>36</v>
      </c>
      <c r="C462" t="s">
        <v>292</v>
      </c>
      <c r="D462" t="s">
        <v>998</v>
      </c>
      <c r="E462">
        <v>480367</v>
      </c>
      <c r="F462" t="s">
        <v>13</v>
      </c>
      <c r="G462" t="s">
        <v>14</v>
      </c>
      <c r="H462" t="s">
        <v>29</v>
      </c>
      <c r="I462" t="s">
        <v>56</v>
      </c>
    </row>
    <row r="463" spans="1:9">
      <c r="A463" t="s">
        <v>999</v>
      </c>
      <c r="B463" t="s">
        <v>58</v>
      </c>
      <c r="C463" t="s">
        <v>1000</v>
      </c>
      <c r="D463" t="s">
        <v>1001</v>
      </c>
      <c r="E463">
        <v>381665</v>
      </c>
      <c r="F463" t="s">
        <v>13</v>
      </c>
      <c r="G463" t="s">
        <v>22</v>
      </c>
      <c r="H463" t="s">
        <v>44</v>
      </c>
      <c r="I463" t="s">
        <v>56</v>
      </c>
    </row>
    <row r="464" spans="1:9">
      <c r="A464" t="s">
        <v>1002</v>
      </c>
      <c r="B464" t="s">
        <v>58</v>
      </c>
      <c r="C464" t="s">
        <v>1003</v>
      </c>
      <c r="D464" t="s">
        <v>608</v>
      </c>
      <c r="E464">
        <v>301123</v>
      </c>
      <c r="F464" t="s">
        <v>33</v>
      </c>
      <c r="G464" t="s">
        <v>34</v>
      </c>
      <c r="H464" t="s">
        <v>29</v>
      </c>
      <c r="I464" t="s">
        <v>45</v>
      </c>
    </row>
    <row r="465" spans="1:9">
      <c r="A465" t="s">
        <v>1004</v>
      </c>
      <c r="B465" t="s">
        <v>75</v>
      </c>
      <c r="C465" t="s">
        <v>1005</v>
      </c>
      <c r="D465" t="s">
        <v>489</v>
      </c>
      <c r="E465">
        <v>271404</v>
      </c>
      <c r="F465" t="s">
        <v>21</v>
      </c>
      <c r="G465" t="s">
        <v>14</v>
      </c>
      <c r="H465" t="s">
        <v>115</v>
      </c>
      <c r="I465" t="s">
        <v>39</v>
      </c>
    </row>
    <row r="466" spans="1:9">
      <c r="A466" t="s">
        <v>1006</v>
      </c>
      <c r="B466" t="s">
        <v>18</v>
      </c>
      <c r="C466" t="s">
        <v>1007</v>
      </c>
      <c r="D466" t="s">
        <v>79</v>
      </c>
      <c r="E466">
        <v>471455</v>
      </c>
      <c r="F466" t="s">
        <v>21</v>
      </c>
      <c r="G466" t="s">
        <v>43</v>
      </c>
      <c r="H466" t="s">
        <v>87</v>
      </c>
      <c r="I466" t="s">
        <v>56</v>
      </c>
    </row>
    <row r="467" spans="1:9">
      <c r="A467" t="s">
        <v>1008</v>
      </c>
      <c r="B467" t="s">
        <v>10</v>
      </c>
      <c r="C467" t="s">
        <v>850</v>
      </c>
      <c r="D467" t="s">
        <v>1009</v>
      </c>
      <c r="E467">
        <v>56656</v>
      </c>
      <c r="F467" t="s">
        <v>21</v>
      </c>
      <c r="G467" t="s">
        <v>14</v>
      </c>
      <c r="H467" t="s">
        <v>23</v>
      </c>
      <c r="I467" t="s">
        <v>52</v>
      </c>
    </row>
    <row r="468" spans="1:9">
      <c r="A468" t="s">
        <v>1010</v>
      </c>
      <c r="B468" t="s">
        <v>10</v>
      </c>
      <c r="C468" t="s">
        <v>923</v>
      </c>
      <c r="D468" t="s">
        <v>329</v>
      </c>
      <c r="E468">
        <v>325791</v>
      </c>
      <c r="F468" t="s">
        <v>21</v>
      </c>
      <c r="G468" t="s">
        <v>14</v>
      </c>
      <c r="H468" t="s">
        <v>29</v>
      </c>
      <c r="I468" t="s">
        <v>24</v>
      </c>
    </row>
    <row r="469" spans="1:9">
      <c r="A469" t="s">
        <v>1011</v>
      </c>
      <c r="B469" t="s">
        <v>18</v>
      </c>
      <c r="C469" t="s">
        <v>1012</v>
      </c>
      <c r="D469" t="s">
        <v>931</v>
      </c>
      <c r="E469">
        <v>100463</v>
      </c>
      <c r="F469" t="s">
        <v>21</v>
      </c>
      <c r="G469" t="s">
        <v>43</v>
      </c>
      <c r="H469" t="s">
        <v>23</v>
      </c>
      <c r="I469" t="s">
        <v>52</v>
      </c>
    </row>
    <row r="470" spans="1:9">
      <c r="A470" t="s">
        <v>1013</v>
      </c>
      <c r="B470" t="s">
        <v>58</v>
      </c>
      <c r="C470" t="s">
        <v>1014</v>
      </c>
      <c r="D470" t="s">
        <v>337</v>
      </c>
      <c r="E470">
        <v>238194</v>
      </c>
      <c r="F470" t="s">
        <v>21</v>
      </c>
      <c r="G470" t="s">
        <v>14</v>
      </c>
      <c r="H470" t="s">
        <v>115</v>
      </c>
      <c r="I470" t="s">
        <v>24</v>
      </c>
    </row>
    <row r="471" spans="1:9">
      <c r="A471" t="s">
        <v>1015</v>
      </c>
      <c r="B471" t="s">
        <v>10</v>
      </c>
      <c r="C471" t="s">
        <v>295</v>
      </c>
      <c r="D471" t="s">
        <v>382</v>
      </c>
      <c r="E471">
        <v>362076</v>
      </c>
      <c r="F471" t="s">
        <v>21</v>
      </c>
      <c r="G471" t="s">
        <v>22</v>
      </c>
      <c r="H471" t="s">
        <v>15</v>
      </c>
      <c r="I471" t="s">
        <v>30</v>
      </c>
    </row>
    <row r="472" spans="1:9">
      <c r="A472" t="s">
        <v>1016</v>
      </c>
      <c r="B472" t="s">
        <v>58</v>
      </c>
      <c r="C472" t="s">
        <v>1017</v>
      </c>
      <c r="D472" t="s">
        <v>624</v>
      </c>
      <c r="E472">
        <v>191275</v>
      </c>
      <c r="F472" t="s">
        <v>33</v>
      </c>
      <c r="G472" t="s">
        <v>14</v>
      </c>
      <c r="H472" t="s">
        <v>15</v>
      </c>
      <c r="I472" t="s">
        <v>45</v>
      </c>
    </row>
    <row r="473" spans="1:9">
      <c r="A473" t="s">
        <v>1018</v>
      </c>
      <c r="B473" t="s">
        <v>18</v>
      </c>
      <c r="C473" t="s">
        <v>1019</v>
      </c>
      <c r="D473" t="s">
        <v>387</v>
      </c>
      <c r="E473">
        <v>100791</v>
      </c>
      <c r="F473" t="s">
        <v>33</v>
      </c>
      <c r="G473" t="s">
        <v>43</v>
      </c>
      <c r="H473" t="s">
        <v>87</v>
      </c>
      <c r="I473" t="s">
        <v>52</v>
      </c>
    </row>
    <row r="474" spans="1:9">
      <c r="A474" t="s">
        <v>1020</v>
      </c>
      <c r="B474" t="s">
        <v>125</v>
      </c>
      <c r="C474" t="s">
        <v>1021</v>
      </c>
      <c r="D474" t="s">
        <v>855</v>
      </c>
      <c r="E474">
        <v>440203</v>
      </c>
      <c r="F474" t="s">
        <v>21</v>
      </c>
      <c r="G474" t="s">
        <v>34</v>
      </c>
      <c r="H474" t="s">
        <v>87</v>
      </c>
      <c r="I474" t="s">
        <v>45</v>
      </c>
    </row>
    <row r="475" spans="1:9">
      <c r="A475" t="s">
        <v>1022</v>
      </c>
      <c r="B475" t="s">
        <v>65</v>
      </c>
      <c r="C475" t="s">
        <v>200</v>
      </c>
      <c r="D475" t="s">
        <v>747</v>
      </c>
      <c r="E475">
        <v>356417</v>
      </c>
      <c r="F475" t="s">
        <v>13</v>
      </c>
      <c r="G475" t="s">
        <v>22</v>
      </c>
      <c r="H475" t="s">
        <v>44</v>
      </c>
      <c r="I475" t="s">
        <v>16</v>
      </c>
    </row>
    <row r="476" spans="1:9">
      <c r="A476" t="s">
        <v>1023</v>
      </c>
      <c r="B476" t="s">
        <v>18</v>
      </c>
      <c r="C476" t="s">
        <v>373</v>
      </c>
      <c r="D476" t="s">
        <v>374</v>
      </c>
      <c r="E476">
        <v>52455</v>
      </c>
      <c r="F476" t="s">
        <v>33</v>
      </c>
      <c r="G476" t="s">
        <v>22</v>
      </c>
      <c r="H476" t="s">
        <v>87</v>
      </c>
      <c r="I476" t="s">
        <v>16</v>
      </c>
    </row>
    <row r="477" spans="1:9">
      <c r="A477" t="s">
        <v>1024</v>
      </c>
      <c r="B477" t="s">
        <v>26</v>
      </c>
      <c r="C477" t="s">
        <v>505</v>
      </c>
      <c r="D477" t="s">
        <v>324</v>
      </c>
      <c r="E477">
        <v>164764</v>
      </c>
      <c r="F477" t="s">
        <v>33</v>
      </c>
      <c r="G477" t="s">
        <v>14</v>
      </c>
      <c r="H477" t="s">
        <v>115</v>
      </c>
      <c r="I477" t="s">
        <v>56</v>
      </c>
    </row>
    <row r="478" spans="1:9">
      <c r="A478" t="s">
        <v>1025</v>
      </c>
      <c r="B478" t="s">
        <v>26</v>
      </c>
      <c r="C478" t="s">
        <v>975</v>
      </c>
      <c r="D478" t="s">
        <v>1026</v>
      </c>
      <c r="E478">
        <v>395423</v>
      </c>
      <c r="F478" t="s">
        <v>33</v>
      </c>
      <c r="G478" t="s">
        <v>22</v>
      </c>
      <c r="H478" t="s">
        <v>87</v>
      </c>
      <c r="I478" t="s">
        <v>45</v>
      </c>
    </row>
    <row r="479" spans="1:9">
      <c r="A479" t="s">
        <v>1027</v>
      </c>
      <c r="B479" t="s">
        <v>36</v>
      </c>
      <c r="C479" t="s">
        <v>181</v>
      </c>
      <c r="D479" t="s">
        <v>182</v>
      </c>
      <c r="E479">
        <v>195765</v>
      </c>
      <c r="F479" t="s">
        <v>13</v>
      </c>
      <c r="G479" t="s">
        <v>34</v>
      </c>
      <c r="H479" t="s">
        <v>87</v>
      </c>
      <c r="I479" t="s">
        <v>45</v>
      </c>
    </row>
    <row r="480" spans="1:9">
      <c r="A480" t="s">
        <v>1028</v>
      </c>
      <c r="B480" t="s">
        <v>26</v>
      </c>
      <c r="C480" t="s">
        <v>72</v>
      </c>
      <c r="D480" t="s">
        <v>73</v>
      </c>
      <c r="E480">
        <v>431476</v>
      </c>
      <c r="F480" t="s">
        <v>13</v>
      </c>
      <c r="G480" t="s">
        <v>43</v>
      </c>
      <c r="H480" t="s">
        <v>15</v>
      </c>
      <c r="I480" t="s">
        <v>16</v>
      </c>
    </row>
    <row r="481" spans="1:9">
      <c r="A481" t="s">
        <v>1029</v>
      </c>
      <c r="B481" t="s">
        <v>75</v>
      </c>
      <c r="C481" t="s">
        <v>455</v>
      </c>
      <c r="D481" t="s">
        <v>1030</v>
      </c>
      <c r="E481">
        <v>246125</v>
      </c>
      <c r="F481" t="s">
        <v>21</v>
      </c>
      <c r="G481" t="s">
        <v>34</v>
      </c>
      <c r="H481" t="s">
        <v>115</v>
      </c>
      <c r="I481" t="s">
        <v>24</v>
      </c>
    </row>
    <row r="482" spans="1:9">
      <c r="A482" t="s">
        <v>1031</v>
      </c>
      <c r="B482" t="s">
        <v>18</v>
      </c>
      <c r="C482" t="s">
        <v>1032</v>
      </c>
      <c r="D482" t="s">
        <v>1033</v>
      </c>
      <c r="E482">
        <v>222630</v>
      </c>
      <c r="F482" t="s">
        <v>21</v>
      </c>
      <c r="G482" t="s">
        <v>34</v>
      </c>
      <c r="H482" t="s">
        <v>29</v>
      </c>
      <c r="I482" t="s">
        <v>24</v>
      </c>
    </row>
    <row r="483" spans="1:9">
      <c r="A483" t="s">
        <v>1034</v>
      </c>
      <c r="B483" t="s">
        <v>10</v>
      </c>
      <c r="C483" t="s">
        <v>1035</v>
      </c>
      <c r="D483" t="s">
        <v>889</v>
      </c>
      <c r="E483">
        <v>246266</v>
      </c>
      <c r="F483" t="s">
        <v>33</v>
      </c>
      <c r="G483" t="s">
        <v>22</v>
      </c>
      <c r="H483" t="s">
        <v>29</v>
      </c>
      <c r="I483" t="s">
        <v>16</v>
      </c>
    </row>
    <row r="484" spans="1:9">
      <c r="A484" t="s">
        <v>1036</v>
      </c>
      <c r="B484" t="s">
        <v>10</v>
      </c>
      <c r="C484" t="s">
        <v>476</v>
      </c>
      <c r="D484" t="s">
        <v>118</v>
      </c>
      <c r="E484">
        <v>111346</v>
      </c>
      <c r="F484" t="s">
        <v>33</v>
      </c>
      <c r="G484" t="s">
        <v>22</v>
      </c>
      <c r="H484" t="s">
        <v>29</v>
      </c>
      <c r="I484" t="s">
        <v>52</v>
      </c>
    </row>
    <row r="485" spans="1:9">
      <c r="A485" t="s">
        <v>1037</v>
      </c>
      <c r="B485" t="s">
        <v>36</v>
      </c>
      <c r="C485" t="s">
        <v>1038</v>
      </c>
      <c r="D485" t="s">
        <v>641</v>
      </c>
      <c r="E485">
        <v>177210</v>
      </c>
      <c r="F485" t="s">
        <v>33</v>
      </c>
      <c r="G485" t="s">
        <v>43</v>
      </c>
      <c r="H485" t="s">
        <v>29</v>
      </c>
      <c r="I485" t="s">
        <v>39</v>
      </c>
    </row>
    <row r="486" spans="1:9">
      <c r="A486" t="s">
        <v>1039</v>
      </c>
      <c r="B486" t="s">
        <v>36</v>
      </c>
      <c r="C486" t="s">
        <v>341</v>
      </c>
      <c r="D486" t="s">
        <v>643</v>
      </c>
      <c r="E486">
        <v>116356</v>
      </c>
      <c r="F486" t="s">
        <v>33</v>
      </c>
      <c r="G486" t="s">
        <v>22</v>
      </c>
      <c r="H486" t="s">
        <v>15</v>
      </c>
      <c r="I486" t="s">
        <v>16</v>
      </c>
    </row>
    <row r="487" spans="1:9">
      <c r="A487" t="s">
        <v>1040</v>
      </c>
      <c r="B487" t="s">
        <v>125</v>
      </c>
      <c r="C487" t="s">
        <v>586</v>
      </c>
      <c r="D487" t="s">
        <v>1041</v>
      </c>
      <c r="E487">
        <v>270683</v>
      </c>
      <c r="F487" t="s">
        <v>21</v>
      </c>
      <c r="G487" t="s">
        <v>22</v>
      </c>
      <c r="H487" t="s">
        <v>15</v>
      </c>
      <c r="I487" t="s">
        <v>56</v>
      </c>
    </row>
    <row r="488" spans="1:9">
      <c r="A488" t="s">
        <v>1042</v>
      </c>
      <c r="B488" t="s">
        <v>10</v>
      </c>
      <c r="C488" t="s">
        <v>959</v>
      </c>
      <c r="D488" t="s">
        <v>1014</v>
      </c>
      <c r="E488">
        <v>148659</v>
      </c>
      <c r="F488" t="s">
        <v>33</v>
      </c>
      <c r="G488" t="s">
        <v>34</v>
      </c>
      <c r="H488" t="s">
        <v>44</v>
      </c>
      <c r="I488" t="s">
        <v>16</v>
      </c>
    </row>
    <row r="489" spans="1:9">
      <c r="A489" t="s">
        <v>1043</v>
      </c>
      <c r="B489" t="s">
        <v>10</v>
      </c>
      <c r="C489" t="s">
        <v>529</v>
      </c>
      <c r="D489" t="s">
        <v>1044</v>
      </c>
      <c r="E489">
        <v>153243</v>
      </c>
      <c r="F489" t="s">
        <v>33</v>
      </c>
      <c r="G489" t="s">
        <v>43</v>
      </c>
      <c r="H489" t="s">
        <v>15</v>
      </c>
      <c r="I489" t="s">
        <v>24</v>
      </c>
    </row>
    <row r="490" spans="1:9">
      <c r="A490" t="s">
        <v>1045</v>
      </c>
      <c r="B490" t="s">
        <v>36</v>
      </c>
      <c r="C490" t="s">
        <v>139</v>
      </c>
      <c r="D490" t="s">
        <v>140</v>
      </c>
      <c r="E490">
        <v>116771</v>
      </c>
      <c r="F490" t="s">
        <v>13</v>
      </c>
      <c r="G490" t="s">
        <v>14</v>
      </c>
      <c r="H490" t="s">
        <v>29</v>
      </c>
      <c r="I490" t="s">
        <v>39</v>
      </c>
    </row>
    <row r="491" spans="1:9">
      <c r="A491" t="s">
        <v>1046</v>
      </c>
      <c r="B491" t="s">
        <v>125</v>
      </c>
      <c r="C491" t="s">
        <v>1047</v>
      </c>
      <c r="D491" t="s">
        <v>664</v>
      </c>
      <c r="E491">
        <v>458652</v>
      </c>
      <c r="F491" t="s">
        <v>13</v>
      </c>
      <c r="G491" t="s">
        <v>34</v>
      </c>
      <c r="H491" t="s">
        <v>44</v>
      </c>
      <c r="I491" t="s">
        <v>45</v>
      </c>
    </row>
    <row r="492" spans="1:9">
      <c r="A492" t="s">
        <v>1048</v>
      </c>
      <c r="B492" t="s">
        <v>75</v>
      </c>
      <c r="C492" t="s">
        <v>123</v>
      </c>
      <c r="D492" t="s">
        <v>964</v>
      </c>
      <c r="E492">
        <v>395851</v>
      </c>
      <c r="F492" t="s">
        <v>13</v>
      </c>
      <c r="G492" t="s">
        <v>14</v>
      </c>
      <c r="H492" t="s">
        <v>87</v>
      </c>
      <c r="I492" t="s">
        <v>30</v>
      </c>
    </row>
    <row r="493" spans="1:9">
      <c r="A493" t="s">
        <v>1049</v>
      </c>
      <c r="B493" t="s">
        <v>58</v>
      </c>
      <c r="C493" t="s">
        <v>494</v>
      </c>
      <c r="D493" t="s">
        <v>232</v>
      </c>
      <c r="E493">
        <v>346879</v>
      </c>
      <c r="F493" t="s">
        <v>13</v>
      </c>
      <c r="G493" t="s">
        <v>22</v>
      </c>
      <c r="H493" t="s">
        <v>23</v>
      </c>
      <c r="I493" t="s">
        <v>16</v>
      </c>
    </row>
    <row r="494" spans="1:9">
      <c r="A494" t="s">
        <v>1050</v>
      </c>
      <c r="B494" t="s">
        <v>151</v>
      </c>
      <c r="C494" t="s">
        <v>559</v>
      </c>
      <c r="D494" t="s">
        <v>1030</v>
      </c>
      <c r="E494">
        <v>73708</v>
      </c>
      <c r="F494" t="s">
        <v>33</v>
      </c>
      <c r="G494" t="s">
        <v>43</v>
      </c>
      <c r="H494" t="s">
        <v>44</v>
      </c>
      <c r="I494" t="s">
        <v>16</v>
      </c>
    </row>
    <row r="495" spans="1:9">
      <c r="A495" t="s">
        <v>1051</v>
      </c>
      <c r="B495" t="s">
        <v>65</v>
      </c>
      <c r="C495" t="s">
        <v>394</v>
      </c>
      <c r="D495" t="s">
        <v>1052</v>
      </c>
      <c r="E495">
        <v>421987</v>
      </c>
      <c r="F495" t="s">
        <v>13</v>
      </c>
      <c r="G495" t="s">
        <v>22</v>
      </c>
      <c r="H495" t="s">
        <v>115</v>
      </c>
      <c r="I495" t="s">
        <v>16</v>
      </c>
    </row>
    <row r="496" spans="1:9">
      <c r="A496" t="s">
        <v>1053</v>
      </c>
      <c r="B496" t="s">
        <v>125</v>
      </c>
      <c r="C496" t="s">
        <v>1054</v>
      </c>
      <c r="D496" t="s">
        <v>1055</v>
      </c>
      <c r="E496">
        <v>259099</v>
      </c>
      <c r="F496" t="s">
        <v>21</v>
      </c>
      <c r="G496" t="s">
        <v>43</v>
      </c>
      <c r="H496" t="s">
        <v>15</v>
      </c>
      <c r="I496" t="s">
        <v>52</v>
      </c>
    </row>
    <row r="497" spans="1:9">
      <c r="A497" t="s">
        <v>1056</v>
      </c>
      <c r="B497" t="s">
        <v>47</v>
      </c>
      <c r="C497" t="s">
        <v>260</v>
      </c>
      <c r="D497" t="s">
        <v>368</v>
      </c>
      <c r="E497">
        <v>417777</v>
      </c>
      <c r="F497" t="s">
        <v>13</v>
      </c>
      <c r="G497" t="s">
        <v>22</v>
      </c>
      <c r="H497" t="s">
        <v>87</v>
      </c>
      <c r="I497" t="s">
        <v>39</v>
      </c>
    </row>
    <row r="498" spans="1:9">
      <c r="A498" t="s">
        <v>1057</v>
      </c>
      <c r="B498" t="s">
        <v>151</v>
      </c>
      <c r="C498" t="s">
        <v>1058</v>
      </c>
      <c r="D498" t="s">
        <v>653</v>
      </c>
      <c r="E498">
        <v>164659</v>
      </c>
      <c r="F498" t="s">
        <v>13</v>
      </c>
      <c r="G498" t="s">
        <v>43</v>
      </c>
      <c r="H498" t="s">
        <v>29</v>
      </c>
      <c r="I498" t="s">
        <v>24</v>
      </c>
    </row>
    <row r="499" spans="1:9">
      <c r="A499" t="s">
        <v>1059</v>
      </c>
      <c r="B499" t="s">
        <v>26</v>
      </c>
      <c r="C499" t="s">
        <v>1060</v>
      </c>
      <c r="D499" t="s">
        <v>527</v>
      </c>
      <c r="E499">
        <v>316295</v>
      </c>
      <c r="F499" t="s">
        <v>13</v>
      </c>
      <c r="G499" t="s">
        <v>34</v>
      </c>
      <c r="H499" t="s">
        <v>87</v>
      </c>
      <c r="I499" t="s">
        <v>24</v>
      </c>
    </row>
    <row r="500" spans="1:9">
      <c r="A500" t="s">
        <v>1061</v>
      </c>
      <c r="B500" t="s">
        <v>58</v>
      </c>
      <c r="C500" t="s">
        <v>771</v>
      </c>
      <c r="D500" t="s">
        <v>315</v>
      </c>
      <c r="E500">
        <v>441470</v>
      </c>
      <c r="F500" t="s">
        <v>33</v>
      </c>
      <c r="G500" t="s">
        <v>43</v>
      </c>
      <c r="H500" t="s">
        <v>29</v>
      </c>
      <c r="I500" t="s">
        <v>30</v>
      </c>
    </row>
    <row r="501" spans="1:9">
      <c r="A501" t="s">
        <v>1062</v>
      </c>
      <c r="B501" t="s">
        <v>151</v>
      </c>
      <c r="C501" t="s">
        <v>411</v>
      </c>
      <c r="D501" t="s">
        <v>1063</v>
      </c>
      <c r="E501">
        <v>330057</v>
      </c>
      <c r="F501" t="s">
        <v>21</v>
      </c>
      <c r="G501" t="s">
        <v>14</v>
      </c>
      <c r="H501" t="s">
        <v>115</v>
      </c>
      <c r="I50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ED715-5325-462E-822F-0FA524A09CE0}">
  <dimension ref="A1:B80"/>
  <sheetViews>
    <sheetView topLeftCell="A62" workbookViewId="0">
      <selection activeCell="C74" sqref="C74"/>
    </sheetView>
  </sheetViews>
  <sheetFormatPr defaultRowHeight="14.4"/>
  <sheetData>
    <row r="1" spans="1:1" ht="31.2">
      <c r="A1" s="3" t="s">
        <v>1066</v>
      </c>
    </row>
    <row r="2" spans="1:1">
      <c r="A2" s="4"/>
    </row>
    <row r="3" spans="1:1">
      <c r="A3" s="4" t="s">
        <v>1067</v>
      </c>
    </row>
    <row r="4" spans="1:1">
      <c r="A4" s="4"/>
    </row>
    <row r="5" spans="1:1">
      <c r="A5" s="5" t="s">
        <v>1068</v>
      </c>
    </row>
    <row r="6" spans="1:1">
      <c r="A6" s="4"/>
    </row>
    <row r="7" spans="1:1">
      <c r="A7" s="4"/>
    </row>
    <row r="8" spans="1:1">
      <c r="A8" s="6"/>
    </row>
    <row r="9" spans="1:1">
      <c r="A9" s="6" t="s">
        <v>1069</v>
      </c>
    </row>
    <row r="10" spans="1:1">
      <c r="A10" s="6"/>
    </row>
    <row r="11" spans="1:1">
      <c r="A11" s="6" t="s">
        <v>1070</v>
      </c>
    </row>
    <row r="12" spans="1:1">
      <c r="A12" s="6"/>
    </row>
    <row r="13" spans="1:1">
      <c r="A13" s="6" t="s">
        <v>1071</v>
      </c>
    </row>
    <row r="14" spans="1:1">
      <c r="A14" s="4"/>
    </row>
    <row r="15" spans="1:1">
      <c r="A15" s="5" t="s">
        <v>1072</v>
      </c>
    </row>
    <row r="16" spans="1:1">
      <c r="A16" s="4"/>
    </row>
    <row r="17" spans="1:1">
      <c r="A17" s="4"/>
    </row>
    <row r="18" spans="1:1">
      <c r="A18" s="6"/>
    </row>
    <row r="19" spans="1:1">
      <c r="A19" s="6" t="s">
        <v>1073</v>
      </c>
    </row>
    <row r="20" spans="1:1">
      <c r="A20" s="6"/>
    </row>
    <row r="21" spans="1:1">
      <c r="A21" s="6" t="s">
        <v>1070</v>
      </c>
    </row>
    <row r="22" spans="1:1">
      <c r="A22" s="6"/>
    </row>
    <row r="23" spans="1:1">
      <c r="A23" s="6" t="s">
        <v>1074</v>
      </c>
    </row>
    <row r="24" spans="1:1">
      <c r="A24" s="4"/>
    </row>
    <row r="25" spans="1:1">
      <c r="A25" s="5" t="s">
        <v>1075</v>
      </c>
    </row>
    <row r="26" spans="1:1">
      <c r="A26" s="4"/>
    </row>
    <row r="27" spans="1:1">
      <c r="A27" s="4"/>
    </row>
    <row r="28" spans="1:1">
      <c r="A28" s="6"/>
    </row>
    <row r="29" spans="1:1">
      <c r="A29" s="6" t="s">
        <v>1076</v>
      </c>
    </row>
    <row r="30" spans="1:1">
      <c r="A30" s="6"/>
    </row>
    <row r="31" spans="1:1">
      <c r="A31" s="6" t="s">
        <v>1070</v>
      </c>
    </row>
    <row r="35" spans="1:1" ht="31.2">
      <c r="A35" s="3" t="s">
        <v>1077</v>
      </c>
    </row>
    <row r="36" spans="1:1">
      <c r="A36" s="4"/>
    </row>
    <row r="37" spans="1:1">
      <c r="A37" s="4" t="s">
        <v>1078</v>
      </c>
    </row>
    <row r="38" spans="1:1">
      <c r="A38" s="4"/>
    </row>
    <row r="39" spans="1:1">
      <c r="A39" s="4" t="s">
        <v>1079</v>
      </c>
    </row>
    <row r="40" spans="1:1">
      <c r="A40" s="4"/>
    </row>
    <row r="41" spans="1:1">
      <c r="A41" s="4" t="s">
        <v>1080</v>
      </c>
    </row>
    <row r="45" spans="1:1" ht="31.2">
      <c r="A45" s="3" t="s">
        <v>1081</v>
      </c>
    </row>
    <row r="46" spans="1:1">
      <c r="A46" s="4"/>
    </row>
    <row r="47" spans="1:1">
      <c r="A47" s="4" t="s">
        <v>1082</v>
      </c>
    </row>
    <row r="48" spans="1:1">
      <c r="A48" s="4"/>
    </row>
    <row r="49" spans="1:2">
      <c r="A49" s="4" t="s">
        <v>1083</v>
      </c>
    </row>
    <row r="50" spans="1:2">
      <c r="A50" s="4"/>
    </row>
    <row r="51" spans="1:2">
      <c r="A51" s="4" t="s">
        <v>1084</v>
      </c>
    </row>
    <row r="55" spans="1:2" ht="31.2">
      <c r="A55" s="3" t="s">
        <v>1085</v>
      </c>
    </row>
    <row r="57" spans="1:2">
      <c r="A57" s="7" t="s">
        <v>1086</v>
      </c>
      <c r="B57" s="7" t="s">
        <v>1087</v>
      </c>
    </row>
    <row r="58" spans="1:2" ht="43.2">
      <c r="A58" s="8" t="s">
        <v>1088</v>
      </c>
      <c r="B58" s="9">
        <f>SUMIF(F2:F500,"&lt;&gt;Paid",E2:E500)</f>
        <v>0</v>
      </c>
    </row>
    <row r="59" spans="1:2" ht="28.8">
      <c r="A59" s="8" t="s">
        <v>1089</v>
      </c>
      <c r="B59" s="9">
        <f>SUMIF(H2:H500,"&gt;0",E2:E500)</f>
        <v>0</v>
      </c>
    </row>
    <row r="60" spans="1:2" ht="28.8">
      <c r="A60" s="8" t="s">
        <v>1090</v>
      </c>
      <c r="B60" s="9" t="e" cm="1">
        <f t="array" ref="B60">Overdue Amount / Total Outstanding</f>
        <v>#NAME?</v>
      </c>
    </row>
    <row r="61" spans="1:2" ht="43.2">
      <c r="A61" s="8" t="s">
        <v>1091</v>
      </c>
      <c r="B61" s="9"/>
    </row>
    <row r="64" spans="1:2" ht="18">
      <c r="A64" s="10" t="s">
        <v>1092</v>
      </c>
    </row>
    <row r="66" spans="1:1">
      <c r="A66" t="s">
        <v>1093</v>
      </c>
    </row>
    <row r="67" spans="1:1">
      <c r="A67" s="4"/>
    </row>
    <row r="68" spans="1:1">
      <c r="A68" s="4" t="s">
        <v>1094</v>
      </c>
    </row>
    <row r="69" spans="1:1">
      <c r="A69" s="4"/>
    </row>
    <row r="70" spans="1:1">
      <c r="A70" s="4" t="s">
        <v>1095</v>
      </c>
    </row>
    <row r="71" spans="1:1">
      <c r="A71" s="4"/>
    </row>
    <row r="72" spans="1:1">
      <c r="A72" s="4" t="s">
        <v>1096</v>
      </c>
    </row>
    <row r="73" spans="1:1">
      <c r="A73" s="4"/>
    </row>
    <row r="74" spans="1:1">
      <c r="A74" s="4" t="s">
        <v>1097</v>
      </c>
    </row>
    <row r="78" spans="1:1">
      <c r="A78" t="s">
        <v>1098</v>
      </c>
    </row>
    <row r="80" spans="1:1">
      <c r="A80" t="s">
        <v>1099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5990-5984-4B07-A14D-B6C914BE5647}">
  <dimension ref="A1:AE502"/>
  <sheetViews>
    <sheetView workbookViewId="0">
      <selection activeCell="S12" sqref="S12"/>
    </sheetView>
  </sheetViews>
  <sheetFormatPr defaultRowHeight="14.4"/>
  <cols>
    <col min="1" max="1" width="9.6640625" bestFit="1" customWidth="1"/>
    <col min="2" max="2" width="16.6640625" bestFit="1" customWidth="1"/>
    <col min="3" max="3" width="11.21875" bestFit="1" customWidth="1"/>
    <col min="4" max="4" width="10.33203125" bestFit="1" customWidth="1"/>
    <col min="5" max="6" width="11.33203125" bestFit="1" customWidth="1"/>
    <col min="7" max="7" width="6.5546875" bestFit="1" customWidth="1"/>
    <col min="8" max="8" width="11.21875" bestFit="1" customWidth="1"/>
    <col min="9" max="9" width="15.6640625" bestFit="1" customWidth="1"/>
    <col min="10" max="10" width="17.77734375" bestFit="1" customWidth="1"/>
    <col min="11" max="11" width="7.6640625" bestFit="1" customWidth="1"/>
    <col min="12" max="12" width="10.33203125" bestFit="1" customWidth="1"/>
    <col min="15" max="15" width="8.21875" bestFit="1" customWidth="1"/>
    <col min="16" max="16" width="15" bestFit="1" customWidth="1"/>
    <col min="18" max="18" width="12.77734375" bestFit="1" customWidth="1"/>
    <col min="19" max="22" width="14" bestFit="1" customWidth="1"/>
    <col min="23" max="23" width="15" bestFit="1" customWidth="1"/>
    <col min="26" max="26" width="16.6640625" bestFit="1" customWidth="1"/>
    <col min="27" max="27" width="15" bestFit="1" customWidth="1"/>
  </cols>
  <sheetData>
    <row r="1" spans="1:31">
      <c r="A1" s="19" t="s">
        <v>0</v>
      </c>
      <c r="B1" s="19" t="s">
        <v>1</v>
      </c>
      <c r="C1" s="19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1064</v>
      </c>
      <c r="K1" s="18" t="s">
        <v>1065</v>
      </c>
      <c r="O1" s="24"/>
      <c r="P1" s="24"/>
      <c r="R1" s="19" t="s">
        <v>1110</v>
      </c>
      <c r="S1" s="19" t="s">
        <v>14</v>
      </c>
      <c r="T1" s="19" t="s">
        <v>22</v>
      </c>
      <c r="U1" s="19" t="s">
        <v>34</v>
      </c>
      <c r="V1" s="19" t="s">
        <v>43</v>
      </c>
      <c r="W1" s="19" t="s">
        <v>1109</v>
      </c>
      <c r="Z1" s="19" t="s">
        <v>1112</v>
      </c>
      <c r="AA1" s="27" t="s">
        <v>4</v>
      </c>
      <c r="AB1" s="24"/>
      <c r="AC1" s="24"/>
      <c r="AD1" s="24"/>
      <c r="AE1" s="24"/>
    </row>
    <row r="2" spans="1:31">
      <c r="A2" s="11" t="s">
        <v>9</v>
      </c>
      <c r="B2" s="11" t="s">
        <v>10</v>
      </c>
      <c r="C2" s="11" t="s">
        <v>11</v>
      </c>
      <c r="D2" s="14" t="s">
        <v>12</v>
      </c>
      <c r="E2" s="21">
        <v>272678</v>
      </c>
      <c r="F2" s="11" t="s">
        <v>13</v>
      </c>
      <c r="G2" s="11" t="s">
        <v>14</v>
      </c>
      <c r="H2" s="11" t="s">
        <v>15</v>
      </c>
      <c r="I2" s="11" t="s">
        <v>16</v>
      </c>
      <c r="J2" s="11">
        <f>IF(F2="paid",0,TODAY()-D2)</f>
        <v>224</v>
      </c>
      <c r="K2" s="11" t="str">
        <f>IF(F2="paid","paid",IF(J2&lt;0,"not due",IF(J2&lt;=30,"0-30",IF(J2&lt;=60,"30-60",IF(J2&lt;=90,"60-90",IF(J2&lt;=120,"90-120",IF(J2&lt;=150,"120-150",IF(J2&lt;=180,"150-180",IF(J2&gt;180,"180+")))))))))</f>
        <v>180+</v>
      </c>
      <c r="P2" s="25"/>
      <c r="R2" s="11" t="s">
        <v>1100</v>
      </c>
      <c r="S2" s="21">
        <f>SUMIFS($E$2:$E$501,$K$2:$K$501,$R2,$G$2:$G$501,S$1)</f>
        <v>14368478</v>
      </c>
      <c r="T2" s="11">
        <f t="shared" ref="T2:V2" si="0">SUMIFS($E$2:$E$501,$K$2:$K$501,$R2,$G$2:$G$501,T$1)</f>
        <v>17280229</v>
      </c>
      <c r="U2" s="21">
        <f t="shared" si="0"/>
        <v>13942204</v>
      </c>
      <c r="V2" s="11">
        <f t="shared" si="0"/>
        <v>18839900</v>
      </c>
      <c r="W2" s="21">
        <f>SUM(S2:V2)</f>
        <v>64430811</v>
      </c>
      <c r="Y2" s="26"/>
      <c r="Z2" t="s">
        <v>10</v>
      </c>
      <c r="AA2" s="28">
        <f>SUMIFS('Row Data'!$E$2:$E$501,'Row Data'!$B$2:$B$501,'Working Data'!Z2,'Row Data'!$F$2:$F$501,"&lt;&gt;paid")</f>
        <v>8902609</v>
      </c>
    </row>
    <row r="3" spans="1:31">
      <c r="A3" s="12" t="s">
        <v>17</v>
      </c>
      <c r="B3" s="12" t="s">
        <v>18</v>
      </c>
      <c r="C3" s="12" t="s">
        <v>19</v>
      </c>
      <c r="D3" s="15" t="s">
        <v>20</v>
      </c>
      <c r="E3" s="22">
        <v>435079</v>
      </c>
      <c r="F3" s="12" t="s">
        <v>21</v>
      </c>
      <c r="G3" s="12" t="s">
        <v>22</v>
      </c>
      <c r="H3" s="12" t="s">
        <v>23</v>
      </c>
      <c r="I3" s="12" t="s">
        <v>24</v>
      </c>
      <c r="J3" s="12">
        <f t="shared" ref="J3:J66" si="1">IF(F3="paid",0,TODAY()-D3)</f>
        <v>0</v>
      </c>
      <c r="K3" s="12" t="str">
        <f t="shared" ref="K3:K66" si="2">IF(F3="paid","paid",IF(J3&lt;0,"not due",IF(J3&lt;=30,"0-30",IF(J3&lt;=60,"30-60",IF(J3&lt;=90,"60-90",IF(J3&lt;=120,"90-120",IF(J3&lt;=150,"120-150",IF(J3&lt;=180,"150-180",IF(J3&gt;180,"180+")))))))))</f>
        <v>paid</v>
      </c>
      <c r="P3" s="25"/>
      <c r="R3" s="12" t="s">
        <v>1102</v>
      </c>
      <c r="S3" s="22">
        <f t="shared" ref="S3:V9" si="3">SUMIFS($E$2:$E$501,$K$2:$K$501,$R3,$G$2:$G$501,S$1)</f>
        <v>1948008</v>
      </c>
      <c r="T3" s="12">
        <f t="shared" si="3"/>
        <v>1008832</v>
      </c>
      <c r="U3" s="22">
        <f t="shared" si="3"/>
        <v>1110152</v>
      </c>
      <c r="V3" s="12">
        <f t="shared" si="3"/>
        <v>866076</v>
      </c>
      <c r="W3" s="22">
        <f t="shared" ref="W3:W10" si="4">SUM(S3:V3)</f>
        <v>4933068</v>
      </c>
      <c r="Y3" s="26"/>
      <c r="Z3" t="s">
        <v>18</v>
      </c>
      <c r="AA3" s="28">
        <f>SUMIFS('Row Data'!$E$2:$E$501,'Row Data'!$B$2:$B$501,'Working Data'!Z3,'Row Data'!$F$2:$F$501,"&lt;&gt;paid")</f>
        <v>6907105</v>
      </c>
    </row>
    <row r="4" spans="1:31">
      <c r="A4" s="12" t="s">
        <v>25</v>
      </c>
      <c r="B4" s="12" t="s">
        <v>26</v>
      </c>
      <c r="C4" s="12" t="s">
        <v>27</v>
      </c>
      <c r="D4" s="15" t="s">
        <v>28</v>
      </c>
      <c r="E4" s="22">
        <v>392544</v>
      </c>
      <c r="F4" s="12" t="s">
        <v>13</v>
      </c>
      <c r="G4" s="12" t="s">
        <v>22</v>
      </c>
      <c r="H4" s="12" t="s">
        <v>29</v>
      </c>
      <c r="I4" s="12" t="s">
        <v>30</v>
      </c>
      <c r="J4" s="12">
        <f t="shared" si="1"/>
        <v>541</v>
      </c>
      <c r="K4" s="12" t="str">
        <f t="shared" si="2"/>
        <v>180+</v>
      </c>
      <c r="P4" s="25"/>
      <c r="R4" s="12" t="s">
        <v>1103</v>
      </c>
      <c r="S4" s="22">
        <f t="shared" si="3"/>
        <v>1045789</v>
      </c>
      <c r="T4" s="12">
        <f t="shared" si="3"/>
        <v>965188</v>
      </c>
      <c r="U4" s="22">
        <f t="shared" si="3"/>
        <v>1330066</v>
      </c>
      <c r="V4" s="12">
        <f t="shared" si="3"/>
        <v>948268</v>
      </c>
      <c r="W4" s="22">
        <f t="shared" si="4"/>
        <v>4289311</v>
      </c>
      <c r="Y4" s="26"/>
      <c r="Z4" t="s">
        <v>26</v>
      </c>
      <c r="AA4" s="28">
        <f>SUMIFS('Row Data'!$E$2:$E$501,'Row Data'!$B$2:$B$501,'Working Data'!Z4,'Row Data'!$F$2:$F$501,"&lt;&gt;paid")</f>
        <v>11697666</v>
      </c>
    </row>
    <row r="5" spans="1:31">
      <c r="A5" s="12" t="s">
        <v>31</v>
      </c>
      <c r="B5" s="12" t="s">
        <v>10</v>
      </c>
      <c r="C5" s="12" t="s">
        <v>28</v>
      </c>
      <c r="D5" s="15" t="s">
        <v>32</v>
      </c>
      <c r="E5" s="22">
        <v>128411</v>
      </c>
      <c r="F5" s="12" t="s">
        <v>33</v>
      </c>
      <c r="G5" s="12" t="s">
        <v>34</v>
      </c>
      <c r="H5" s="12" t="s">
        <v>15</v>
      </c>
      <c r="I5" s="12" t="s">
        <v>16</v>
      </c>
      <c r="J5" s="12">
        <f t="shared" si="1"/>
        <v>511</v>
      </c>
      <c r="K5" s="12" t="str">
        <f t="shared" si="2"/>
        <v>180+</v>
      </c>
      <c r="P5" s="25"/>
      <c r="R5" s="12" t="s">
        <v>1104</v>
      </c>
      <c r="S5" s="22">
        <f t="shared" si="3"/>
        <v>971007</v>
      </c>
      <c r="T5" s="12">
        <f t="shared" si="3"/>
        <v>989853</v>
      </c>
      <c r="U5" s="22">
        <f t="shared" si="3"/>
        <v>1053911</v>
      </c>
      <c r="V5" s="12">
        <f t="shared" si="3"/>
        <v>1330334</v>
      </c>
      <c r="W5" s="22">
        <f t="shared" si="4"/>
        <v>4345105</v>
      </c>
      <c r="Y5" s="26"/>
      <c r="Z5" t="s">
        <v>36</v>
      </c>
      <c r="AA5" s="28">
        <f>SUMIFS('Row Data'!$E$2:$E$501,'Row Data'!$B$2:$B$501,'Working Data'!Z5,'Row Data'!$F$2:$F$501,"&lt;&gt;paid")</f>
        <v>8746000</v>
      </c>
    </row>
    <row r="6" spans="1:31">
      <c r="A6" s="12" t="s">
        <v>35</v>
      </c>
      <c r="B6" s="12" t="s">
        <v>36</v>
      </c>
      <c r="C6" s="12" t="s">
        <v>37</v>
      </c>
      <c r="D6" s="15" t="s">
        <v>38</v>
      </c>
      <c r="E6" s="22">
        <v>234103</v>
      </c>
      <c r="F6" s="12" t="s">
        <v>21</v>
      </c>
      <c r="G6" s="12" t="s">
        <v>34</v>
      </c>
      <c r="H6" s="12" t="s">
        <v>29</v>
      </c>
      <c r="I6" s="12" t="s">
        <v>39</v>
      </c>
      <c r="J6" s="12">
        <f t="shared" si="1"/>
        <v>0</v>
      </c>
      <c r="K6" s="12" t="str">
        <f t="shared" si="2"/>
        <v>paid</v>
      </c>
      <c r="P6" s="25"/>
      <c r="R6" s="12" t="s">
        <v>1105</v>
      </c>
      <c r="S6" s="22">
        <f t="shared" si="3"/>
        <v>963171</v>
      </c>
      <c r="T6" s="12">
        <f t="shared" si="3"/>
        <v>741250</v>
      </c>
      <c r="U6" s="22">
        <f t="shared" si="3"/>
        <v>375907</v>
      </c>
      <c r="V6" s="12">
        <f t="shared" si="3"/>
        <v>630649</v>
      </c>
      <c r="W6" s="22">
        <f t="shared" si="4"/>
        <v>2710977</v>
      </c>
      <c r="Y6" s="26"/>
      <c r="Z6" t="s">
        <v>47</v>
      </c>
      <c r="AA6" s="28">
        <f>SUMIFS('Row Data'!$E$2:$E$501,'Row Data'!$B$2:$B$501,'Working Data'!Z6,'Row Data'!$F$2:$F$501,"&lt;&gt;paid")</f>
        <v>9817162</v>
      </c>
    </row>
    <row r="7" spans="1:31">
      <c r="A7" s="12" t="s">
        <v>40</v>
      </c>
      <c r="B7" s="12" t="s">
        <v>26</v>
      </c>
      <c r="C7" s="12" t="s">
        <v>41</v>
      </c>
      <c r="D7" s="15" t="s">
        <v>42</v>
      </c>
      <c r="E7" s="22">
        <v>127769</v>
      </c>
      <c r="F7" s="12" t="s">
        <v>13</v>
      </c>
      <c r="G7" s="12" t="s">
        <v>43</v>
      </c>
      <c r="H7" s="12" t="s">
        <v>44</v>
      </c>
      <c r="I7" s="12" t="s">
        <v>45</v>
      </c>
      <c r="J7" s="12">
        <f t="shared" si="1"/>
        <v>-65</v>
      </c>
      <c r="K7" s="12" t="str">
        <f t="shared" si="2"/>
        <v>not due</v>
      </c>
      <c r="P7" s="25"/>
      <c r="R7" s="12" t="s">
        <v>1106</v>
      </c>
      <c r="S7" s="22">
        <f t="shared" si="3"/>
        <v>662222</v>
      </c>
      <c r="T7" s="12">
        <f t="shared" si="3"/>
        <v>1521480</v>
      </c>
      <c r="U7" s="22">
        <f t="shared" si="3"/>
        <v>828592</v>
      </c>
      <c r="V7" s="12">
        <f t="shared" si="3"/>
        <v>936764</v>
      </c>
      <c r="W7" s="22">
        <f t="shared" si="4"/>
        <v>3949058</v>
      </c>
      <c r="Y7" s="26"/>
      <c r="Z7" t="s">
        <v>58</v>
      </c>
      <c r="AA7" s="28">
        <f>SUMIFS('Row Data'!$E$2:$E$501,'Row Data'!$B$2:$B$501,'Working Data'!Z7,'Row Data'!$F$2:$F$501,"&lt;&gt;paid")</f>
        <v>8972509</v>
      </c>
    </row>
    <row r="8" spans="1:31">
      <c r="A8" s="12" t="s">
        <v>46</v>
      </c>
      <c r="B8" s="12" t="s">
        <v>47</v>
      </c>
      <c r="C8" s="12" t="s">
        <v>48</v>
      </c>
      <c r="D8" s="15" t="s">
        <v>41</v>
      </c>
      <c r="E8" s="22">
        <v>266234</v>
      </c>
      <c r="F8" s="12" t="s">
        <v>21</v>
      </c>
      <c r="G8" s="12" t="s">
        <v>43</v>
      </c>
      <c r="H8" s="12" t="s">
        <v>44</v>
      </c>
      <c r="I8" s="12" t="s">
        <v>39</v>
      </c>
      <c r="J8" s="12">
        <f t="shared" si="1"/>
        <v>0</v>
      </c>
      <c r="K8" s="12" t="str">
        <f t="shared" si="2"/>
        <v>paid</v>
      </c>
      <c r="P8" s="25"/>
      <c r="R8" s="12" t="s">
        <v>1107</v>
      </c>
      <c r="S8" s="22">
        <f t="shared" si="3"/>
        <v>1775937</v>
      </c>
      <c r="T8" s="12">
        <f t="shared" si="3"/>
        <v>1229667</v>
      </c>
      <c r="U8" s="22">
        <f t="shared" si="3"/>
        <v>1172872</v>
      </c>
      <c r="V8" s="12">
        <f t="shared" si="3"/>
        <v>580590</v>
      </c>
      <c r="W8" s="22">
        <f t="shared" si="4"/>
        <v>4759066</v>
      </c>
      <c r="Y8" s="26"/>
      <c r="Z8" t="s">
        <v>65</v>
      </c>
      <c r="AA8" s="28">
        <f>SUMIFS('Row Data'!$E$2:$E$501,'Row Data'!$B$2:$B$501,'Working Data'!Z8,'Row Data'!$F$2:$F$501,"&lt;&gt;paid")</f>
        <v>11983473</v>
      </c>
    </row>
    <row r="9" spans="1:31">
      <c r="A9" s="12" t="s">
        <v>49</v>
      </c>
      <c r="B9" s="12" t="s">
        <v>26</v>
      </c>
      <c r="C9" s="12" t="s">
        <v>50</v>
      </c>
      <c r="D9" s="15" t="s">
        <v>51</v>
      </c>
      <c r="E9" s="22">
        <v>398729</v>
      </c>
      <c r="F9" s="12" t="s">
        <v>33</v>
      </c>
      <c r="G9" s="12" t="s">
        <v>22</v>
      </c>
      <c r="H9" s="12" t="s">
        <v>44</v>
      </c>
      <c r="I9" s="12" t="s">
        <v>52</v>
      </c>
      <c r="J9" s="12">
        <f t="shared" si="1"/>
        <v>487</v>
      </c>
      <c r="K9" s="12" t="str">
        <f t="shared" si="2"/>
        <v>180+</v>
      </c>
      <c r="P9" s="25"/>
      <c r="R9" s="12" t="s">
        <v>1108</v>
      </c>
      <c r="S9" s="22">
        <f>SUMIFS($E$2:$E$501,$K$2:$K$501,$R9,$G$2:$G$501,S$1)</f>
        <v>773606</v>
      </c>
      <c r="T9" s="12">
        <f t="shared" si="3"/>
        <v>637223</v>
      </c>
      <c r="U9" s="22">
        <f t="shared" si="3"/>
        <v>1182192</v>
      </c>
      <c r="V9" s="12">
        <f t="shared" si="3"/>
        <v>1270801</v>
      </c>
      <c r="W9" s="22">
        <f t="shared" si="4"/>
        <v>3863822</v>
      </c>
      <c r="Y9" s="26"/>
      <c r="Z9" t="s">
        <v>75</v>
      </c>
      <c r="AA9" s="28">
        <f>SUMIFS('Row Data'!$E$2:$E$501,'Row Data'!$B$2:$B$501,'Working Data'!Z9,'Row Data'!$F$2:$F$501,"&lt;&gt;paid")</f>
        <v>7776261</v>
      </c>
    </row>
    <row r="10" spans="1:31">
      <c r="A10" s="12" t="s">
        <v>53</v>
      </c>
      <c r="B10" s="12" t="s">
        <v>26</v>
      </c>
      <c r="C10" s="12" t="s">
        <v>54</v>
      </c>
      <c r="D10" s="15" t="s">
        <v>55</v>
      </c>
      <c r="E10" s="22">
        <v>196987</v>
      </c>
      <c r="F10" s="12" t="s">
        <v>33</v>
      </c>
      <c r="G10" s="12" t="s">
        <v>22</v>
      </c>
      <c r="H10" s="12" t="s">
        <v>29</v>
      </c>
      <c r="I10" s="12" t="s">
        <v>56</v>
      </c>
      <c r="J10" s="12">
        <f t="shared" si="1"/>
        <v>406</v>
      </c>
      <c r="K10" s="12" t="str">
        <f t="shared" si="2"/>
        <v>180+</v>
      </c>
      <c r="P10" s="25"/>
      <c r="R10" s="34" t="s">
        <v>1111</v>
      </c>
      <c r="S10" s="33">
        <f>SUM(S2:S9)</f>
        <v>22508218</v>
      </c>
      <c r="T10" s="34">
        <f>SUM(T2:T9)</f>
        <v>24373722</v>
      </c>
      <c r="U10" s="33">
        <f>SUM(U2:U9)</f>
        <v>20995896</v>
      </c>
      <c r="V10" s="34">
        <f>SUM(V2:V9)</f>
        <v>25403382</v>
      </c>
      <c r="W10" s="33">
        <f t="shared" si="4"/>
        <v>93281218</v>
      </c>
      <c r="Y10" s="26"/>
      <c r="Z10" t="s">
        <v>125</v>
      </c>
      <c r="AA10" s="28">
        <f>SUMIFS('Row Data'!$E$2:$E$501,'Row Data'!$B$2:$B$501,'Working Data'!Z10,'Row Data'!$F$2:$F$501,"&lt;&gt;paid")</f>
        <v>9945383</v>
      </c>
    </row>
    <row r="11" spans="1:31">
      <c r="A11" s="12" t="s">
        <v>57</v>
      </c>
      <c r="B11" s="12" t="s">
        <v>58</v>
      </c>
      <c r="C11" s="12" t="s">
        <v>59</v>
      </c>
      <c r="D11" s="15" t="s">
        <v>60</v>
      </c>
      <c r="E11" s="22">
        <v>119064</v>
      </c>
      <c r="F11" s="12" t="s">
        <v>21</v>
      </c>
      <c r="G11" s="12" t="s">
        <v>34</v>
      </c>
      <c r="H11" s="12" t="s">
        <v>23</v>
      </c>
      <c r="I11" s="12" t="s">
        <v>56</v>
      </c>
      <c r="J11" s="12">
        <f t="shared" si="1"/>
        <v>0</v>
      </c>
      <c r="K11" s="12" t="str">
        <f t="shared" si="2"/>
        <v>paid</v>
      </c>
      <c r="P11" s="25"/>
      <c r="Y11" s="26"/>
      <c r="Z11" t="s">
        <v>151</v>
      </c>
      <c r="AA11" s="28">
        <f>SUMIFS('Row Data'!$E$2:$E$501,'Row Data'!$B$2:$B$501,'Working Data'!Z11,'Row Data'!$F$2:$F$501,"&lt;&gt;paid")</f>
        <v>8533050</v>
      </c>
    </row>
    <row r="12" spans="1:31">
      <c r="A12" s="12" t="s">
        <v>61</v>
      </c>
      <c r="B12" s="12" t="s">
        <v>18</v>
      </c>
      <c r="C12" s="12" t="s">
        <v>62</v>
      </c>
      <c r="D12" s="15" t="s">
        <v>63</v>
      </c>
      <c r="E12" s="22">
        <v>396711</v>
      </c>
      <c r="F12" s="12" t="s">
        <v>13</v>
      </c>
      <c r="G12" s="12" t="s">
        <v>14</v>
      </c>
      <c r="H12" s="12" t="s">
        <v>44</v>
      </c>
      <c r="I12" s="12" t="s">
        <v>30</v>
      </c>
      <c r="J12" s="12">
        <f t="shared" si="1"/>
        <v>359</v>
      </c>
      <c r="K12" s="12" t="str">
        <f t="shared" si="2"/>
        <v>180+</v>
      </c>
      <c r="R12" s="29" t="s">
        <v>1101</v>
      </c>
      <c r="S12" s="30">
        <f>SUMIFS($E$2:$E$501,$K$2:$K$501,$R12,$G$2:$G$501,S$1)</f>
        <v>10843181</v>
      </c>
      <c r="T12" s="29">
        <f>SUMIFS($E$2:$E$501,$K$2:$K$501,$R12,$G$2:$G$501,T$1)</f>
        <v>11344026</v>
      </c>
      <c r="U12" s="30">
        <f>SUMIFS($E$2:$E$501,$K$2:$K$501,$R12,$G$2:$G$501,U$1)</f>
        <v>11904299</v>
      </c>
      <c r="V12" s="29">
        <f>SUMIFS($E$2:$E$501,$K$2:$K$501,$R12,$G$2:$G$501,V$1)</f>
        <v>9928193</v>
      </c>
      <c r="W12" s="30">
        <f>SUM(S12:V12)</f>
        <v>44019699</v>
      </c>
      <c r="Z12" s="20" t="s">
        <v>1109</v>
      </c>
      <c r="AA12" s="23">
        <f>SUM(AA2:AA11)</f>
        <v>93281218</v>
      </c>
    </row>
    <row r="13" spans="1:31">
      <c r="A13" s="12" t="s">
        <v>64</v>
      </c>
      <c r="B13" s="12" t="s">
        <v>65</v>
      </c>
      <c r="C13" s="12" t="s">
        <v>66</v>
      </c>
      <c r="D13" s="15" t="s">
        <v>67</v>
      </c>
      <c r="E13" s="22">
        <v>348044</v>
      </c>
      <c r="F13" s="12" t="s">
        <v>33</v>
      </c>
      <c r="G13" s="12" t="s">
        <v>14</v>
      </c>
      <c r="H13" s="12" t="s">
        <v>23</v>
      </c>
      <c r="I13" s="12" t="s">
        <v>24</v>
      </c>
      <c r="J13" s="12">
        <f t="shared" si="1"/>
        <v>194</v>
      </c>
      <c r="K13" s="12" t="str">
        <f t="shared" si="2"/>
        <v>180+</v>
      </c>
      <c r="R13" t="s">
        <v>1114</v>
      </c>
      <c r="S13" s="26">
        <f>S10+S12</f>
        <v>33351399</v>
      </c>
      <c r="T13" s="26">
        <f t="shared" ref="T13:W13" si="5">T10+T12</f>
        <v>35717748</v>
      </c>
      <c r="U13" s="26">
        <f t="shared" si="5"/>
        <v>32900195</v>
      </c>
      <c r="V13" s="26">
        <f t="shared" si="5"/>
        <v>35331575</v>
      </c>
      <c r="W13" s="26">
        <f t="shared" si="5"/>
        <v>137300917</v>
      </c>
    </row>
    <row r="14" spans="1:31">
      <c r="A14" s="12" t="s">
        <v>68</v>
      </c>
      <c r="B14" s="12" t="s">
        <v>58</v>
      </c>
      <c r="C14" s="12" t="s">
        <v>69</v>
      </c>
      <c r="D14" s="15" t="s">
        <v>70</v>
      </c>
      <c r="E14" s="22">
        <v>439559</v>
      </c>
      <c r="F14" s="12" t="s">
        <v>21</v>
      </c>
      <c r="G14" s="12" t="s">
        <v>43</v>
      </c>
      <c r="H14" s="12" t="s">
        <v>44</v>
      </c>
      <c r="I14" s="12" t="s">
        <v>24</v>
      </c>
      <c r="J14" s="12">
        <f t="shared" si="1"/>
        <v>0</v>
      </c>
      <c r="K14" s="12" t="str">
        <f t="shared" si="2"/>
        <v>paid</v>
      </c>
      <c r="Z14" s="31" t="s">
        <v>21</v>
      </c>
      <c r="AA14" s="32">
        <f>SUMIF('Row Data'!$F$2:$F$501,"paid",'Row Data'!E2:E501)</f>
        <v>44019699</v>
      </c>
    </row>
    <row r="15" spans="1:31">
      <c r="A15" s="12" t="s">
        <v>71</v>
      </c>
      <c r="B15" s="12" t="s">
        <v>18</v>
      </c>
      <c r="C15" s="12" t="s">
        <v>72</v>
      </c>
      <c r="D15" s="15" t="s">
        <v>73</v>
      </c>
      <c r="E15" s="22">
        <v>173564</v>
      </c>
      <c r="F15" s="12" t="s">
        <v>21</v>
      </c>
      <c r="G15" s="12" t="s">
        <v>34</v>
      </c>
      <c r="H15" s="12" t="s">
        <v>15</v>
      </c>
      <c r="I15" s="12" t="s">
        <v>52</v>
      </c>
      <c r="J15" s="12">
        <f t="shared" si="1"/>
        <v>0</v>
      </c>
      <c r="K15" s="12" t="str">
        <f t="shared" si="2"/>
        <v>paid</v>
      </c>
      <c r="Z15" t="s">
        <v>1109</v>
      </c>
      <c r="AA15" s="26">
        <f>AA14+AA12</f>
        <v>137300917</v>
      </c>
    </row>
    <row r="16" spans="1:31">
      <c r="A16" s="12" t="s">
        <v>74</v>
      </c>
      <c r="B16" s="12" t="s">
        <v>75</v>
      </c>
      <c r="C16" s="12" t="s">
        <v>76</v>
      </c>
      <c r="D16" s="15" t="s">
        <v>77</v>
      </c>
      <c r="E16" s="22">
        <v>458093</v>
      </c>
      <c r="F16" s="12" t="s">
        <v>21</v>
      </c>
      <c r="G16" s="12" t="s">
        <v>34</v>
      </c>
      <c r="H16" s="12" t="s">
        <v>44</v>
      </c>
      <c r="I16" s="12" t="s">
        <v>56</v>
      </c>
      <c r="J16" s="12">
        <f t="shared" si="1"/>
        <v>0</v>
      </c>
      <c r="K16" s="12" t="str">
        <f t="shared" si="2"/>
        <v>paid</v>
      </c>
    </row>
    <row r="17" spans="1:11">
      <c r="A17" s="12" t="s">
        <v>78</v>
      </c>
      <c r="B17" s="12" t="s">
        <v>65</v>
      </c>
      <c r="C17" s="12" t="s">
        <v>79</v>
      </c>
      <c r="D17" s="15" t="s">
        <v>80</v>
      </c>
      <c r="E17" s="22">
        <v>408572</v>
      </c>
      <c r="F17" s="12" t="s">
        <v>13</v>
      </c>
      <c r="G17" s="12" t="s">
        <v>43</v>
      </c>
      <c r="H17" s="12" t="s">
        <v>29</v>
      </c>
      <c r="I17" s="12" t="s">
        <v>52</v>
      </c>
      <c r="J17" s="12">
        <f t="shared" si="1"/>
        <v>347</v>
      </c>
      <c r="K17" s="12" t="str">
        <f t="shared" si="2"/>
        <v>180+</v>
      </c>
    </row>
    <row r="18" spans="1:11">
      <c r="A18" s="12" t="s">
        <v>81</v>
      </c>
      <c r="B18" s="12" t="s">
        <v>10</v>
      </c>
      <c r="C18" s="12" t="s">
        <v>82</v>
      </c>
      <c r="D18" s="15" t="s">
        <v>83</v>
      </c>
      <c r="E18" s="22">
        <v>252670</v>
      </c>
      <c r="F18" s="12" t="s">
        <v>33</v>
      </c>
      <c r="G18" s="12" t="s">
        <v>14</v>
      </c>
      <c r="H18" s="12" t="s">
        <v>29</v>
      </c>
      <c r="I18" s="12" t="s">
        <v>24</v>
      </c>
      <c r="J18" s="12">
        <f t="shared" si="1"/>
        <v>459</v>
      </c>
      <c r="K18" s="12" t="str">
        <f t="shared" si="2"/>
        <v>180+</v>
      </c>
    </row>
    <row r="19" spans="1:11">
      <c r="A19" s="12" t="s">
        <v>84</v>
      </c>
      <c r="B19" s="12" t="s">
        <v>65</v>
      </c>
      <c r="C19" s="12" t="s">
        <v>85</v>
      </c>
      <c r="D19" s="15" t="s">
        <v>86</v>
      </c>
      <c r="E19" s="22">
        <v>124266</v>
      </c>
      <c r="F19" s="12" t="s">
        <v>13</v>
      </c>
      <c r="G19" s="12" t="s">
        <v>14</v>
      </c>
      <c r="H19" s="12" t="s">
        <v>87</v>
      </c>
      <c r="I19" s="12" t="s">
        <v>16</v>
      </c>
      <c r="J19" s="12">
        <f t="shared" si="1"/>
        <v>-46</v>
      </c>
      <c r="K19" s="12" t="str">
        <f t="shared" si="2"/>
        <v>not due</v>
      </c>
    </row>
    <row r="20" spans="1:11">
      <c r="A20" s="12" t="s">
        <v>88</v>
      </c>
      <c r="B20" s="12" t="s">
        <v>36</v>
      </c>
      <c r="C20" s="12" t="s">
        <v>89</v>
      </c>
      <c r="D20" s="15" t="s">
        <v>90</v>
      </c>
      <c r="E20" s="22">
        <v>407524</v>
      </c>
      <c r="F20" s="12" t="s">
        <v>21</v>
      </c>
      <c r="G20" s="12" t="s">
        <v>34</v>
      </c>
      <c r="H20" s="12" t="s">
        <v>44</v>
      </c>
      <c r="I20" s="12" t="s">
        <v>56</v>
      </c>
      <c r="J20" s="12">
        <f t="shared" si="1"/>
        <v>0</v>
      </c>
      <c r="K20" s="12" t="str">
        <f t="shared" si="2"/>
        <v>paid</v>
      </c>
    </row>
    <row r="21" spans="1:11">
      <c r="A21" s="12" t="s">
        <v>91</v>
      </c>
      <c r="B21" s="12" t="s">
        <v>26</v>
      </c>
      <c r="C21" s="12" t="s">
        <v>92</v>
      </c>
      <c r="D21" s="15" t="s">
        <v>93</v>
      </c>
      <c r="E21" s="22">
        <v>305322</v>
      </c>
      <c r="F21" s="12" t="s">
        <v>13</v>
      </c>
      <c r="G21" s="12" t="s">
        <v>34</v>
      </c>
      <c r="H21" s="12" t="s">
        <v>29</v>
      </c>
      <c r="I21" s="12" t="s">
        <v>24</v>
      </c>
      <c r="J21" s="12">
        <f t="shared" si="1"/>
        <v>384</v>
      </c>
      <c r="K21" s="12" t="str">
        <f t="shared" si="2"/>
        <v>180+</v>
      </c>
    </row>
    <row r="22" spans="1:11">
      <c r="A22" s="12" t="s">
        <v>94</v>
      </c>
      <c r="B22" s="12" t="s">
        <v>65</v>
      </c>
      <c r="C22" s="12" t="s">
        <v>95</v>
      </c>
      <c r="D22" s="15" t="s">
        <v>96</v>
      </c>
      <c r="E22" s="22">
        <v>433292</v>
      </c>
      <c r="F22" s="12" t="s">
        <v>13</v>
      </c>
      <c r="G22" s="12" t="s">
        <v>14</v>
      </c>
      <c r="H22" s="12" t="s">
        <v>23</v>
      </c>
      <c r="I22" s="12" t="s">
        <v>24</v>
      </c>
      <c r="J22" s="12">
        <f t="shared" si="1"/>
        <v>438</v>
      </c>
      <c r="K22" s="12" t="str">
        <f t="shared" si="2"/>
        <v>180+</v>
      </c>
    </row>
    <row r="23" spans="1:11">
      <c r="A23" s="12" t="s">
        <v>97</v>
      </c>
      <c r="B23" s="12" t="s">
        <v>47</v>
      </c>
      <c r="C23" s="12" t="s">
        <v>98</v>
      </c>
      <c r="D23" s="15" t="s">
        <v>99</v>
      </c>
      <c r="E23" s="22">
        <v>415079</v>
      </c>
      <c r="F23" s="12" t="s">
        <v>33</v>
      </c>
      <c r="G23" s="12" t="s">
        <v>22</v>
      </c>
      <c r="H23" s="12" t="s">
        <v>15</v>
      </c>
      <c r="I23" s="12" t="s">
        <v>56</v>
      </c>
      <c r="J23" s="12">
        <f t="shared" si="1"/>
        <v>285</v>
      </c>
      <c r="K23" s="12" t="str">
        <f t="shared" si="2"/>
        <v>180+</v>
      </c>
    </row>
    <row r="24" spans="1:11">
      <c r="A24" s="12" t="s">
        <v>100</v>
      </c>
      <c r="B24" s="12" t="s">
        <v>58</v>
      </c>
      <c r="C24" s="12" t="s">
        <v>101</v>
      </c>
      <c r="D24" s="15" t="s">
        <v>102</v>
      </c>
      <c r="E24" s="22">
        <v>360979</v>
      </c>
      <c r="F24" s="12" t="s">
        <v>33</v>
      </c>
      <c r="G24" s="12" t="s">
        <v>14</v>
      </c>
      <c r="H24" s="12" t="s">
        <v>15</v>
      </c>
      <c r="I24" s="12" t="s">
        <v>45</v>
      </c>
      <c r="J24" s="12">
        <f t="shared" si="1"/>
        <v>323</v>
      </c>
      <c r="K24" s="12" t="str">
        <f t="shared" si="2"/>
        <v>180+</v>
      </c>
    </row>
    <row r="25" spans="1:11">
      <c r="A25" s="12" t="s">
        <v>103</v>
      </c>
      <c r="B25" s="12" t="s">
        <v>36</v>
      </c>
      <c r="C25" s="12" t="s">
        <v>104</v>
      </c>
      <c r="D25" s="15" t="s">
        <v>105</v>
      </c>
      <c r="E25" s="22">
        <v>318091</v>
      </c>
      <c r="F25" s="12" t="s">
        <v>13</v>
      </c>
      <c r="G25" s="12" t="s">
        <v>43</v>
      </c>
      <c r="H25" s="12" t="s">
        <v>87</v>
      </c>
      <c r="I25" s="12" t="s">
        <v>39</v>
      </c>
      <c r="J25" s="12">
        <f t="shared" si="1"/>
        <v>145</v>
      </c>
      <c r="K25" s="12" t="str">
        <f t="shared" si="2"/>
        <v>120-150</v>
      </c>
    </row>
    <row r="26" spans="1:11">
      <c r="A26" s="12" t="s">
        <v>106</v>
      </c>
      <c r="B26" s="12" t="s">
        <v>65</v>
      </c>
      <c r="C26" s="12" t="s">
        <v>107</v>
      </c>
      <c r="D26" s="15" t="s">
        <v>108</v>
      </c>
      <c r="E26" s="22">
        <v>90269</v>
      </c>
      <c r="F26" s="12" t="s">
        <v>21</v>
      </c>
      <c r="G26" s="12" t="s">
        <v>43</v>
      </c>
      <c r="H26" s="12" t="s">
        <v>44</v>
      </c>
      <c r="I26" s="12" t="s">
        <v>30</v>
      </c>
      <c r="J26" s="12">
        <f t="shared" si="1"/>
        <v>0</v>
      </c>
      <c r="K26" s="12" t="str">
        <f t="shared" si="2"/>
        <v>paid</v>
      </c>
    </row>
    <row r="27" spans="1:11">
      <c r="A27" s="12" t="s">
        <v>109</v>
      </c>
      <c r="B27" s="12" t="s">
        <v>18</v>
      </c>
      <c r="C27" s="12" t="s">
        <v>110</v>
      </c>
      <c r="D27" s="15" t="s">
        <v>111</v>
      </c>
      <c r="E27" s="22">
        <v>158079</v>
      </c>
      <c r="F27" s="12" t="s">
        <v>13</v>
      </c>
      <c r="G27" s="12" t="s">
        <v>34</v>
      </c>
      <c r="H27" s="12" t="s">
        <v>87</v>
      </c>
      <c r="I27" s="12" t="s">
        <v>16</v>
      </c>
      <c r="J27" s="12">
        <f t="shared" si="1"/>
        <v>244</v>
      </c>
      <c r="K27" s="12" t="str">
        <f t="shared" si="2"/>
        <v>180+</v>
      </c>
    </row>
    <row r="28" spans="1:11">
      <c r="A28" s="12" t="s">
        <v>112</v>
      </c>
      <c r="B28" s="12" t="s">
        <v>10</v>
      </c>
      <c r="C28" s="12" t="s">
        <v>113</v>
      </c>
      <c r="D28" s="15" t="s">
        <v>114</v>
      </c>
      <c r="E28" s="22">
        <v>265614</v>
      </c>
      <c r="F28" s="12" t="s">
        <v>13</v>
      </c>
      <c r="G28" s="12" t="s">
        <v>14</v>
      </c>
      <c r="H28" s="12" t="s">
        <v>115</v>
      </c>
      <c r="I28" s="12" t="s">
        <v>30</v>
      </c>
      <c r="J28" s="12">
        <f t="shared" si="1"/>
        <v>447</v>
      </c>
      <c r="K28" s="12" t="str">
        <f t="shared" si="2"/>
        <v>180+</v>
      </c>
    </row>
    <row r="29" spans="1:11">
      <c r="A29" s="12" t="s">
        <v>116</v>
      </c>
      <c r="B29" s="12" t="s">
        <v>75</v>
      </c>
      <c r="C29" s="12" t="s">
        <v>117</v>
      </c>
      <c r="D29" s="15" t="s">
        <v>118</v>
      </c>
      <c r="E29" s="22">
        <v>331744</v>
      </c>
      <c r="F29" s="12" t="s">
        <v>33</v>
      </c>
      <c r="G29" s="12" t="s">
        <v>34</v>
      </c>
      <c r="H29" s="12" t="s">
        <v>29</v>
      </c>
      <c r="I29" s="12" t="s">
        <v>45</v>
      </c>
      <c r="J29" s="12">
        <f t="shared" si="1"/>
        <v>473</v>
      </c>
      <c r="K29" s="12" t="str">
        <f t="shared" si="2"/>
        <v>180+</v>
      </c>
    </row>
    <row r="30" spans="1:11">
      <c r="A30" s="12" t="s">
        <v>119</v>
      </c>
      <c r="B30" s="12" t="s">
        <v>65</v>
      </c>
      <c r="C30" s="12" t="s">
        <v>111</v>
      </c>
      <c r="D30" s="15" t="s">
        <v>120</v>
      </c>
      <c r="E30" s="22">
        <v>228593</v>
      </c>
      <c r="F30" s="12" t="s">
        <v>21</v>
      </c>
      <c r="G30" s="12" t="s">
        <v>43</v>
      </c>
      <c r="H30" s="12" t="s">
        <v>87</v>
      </c>
      <c r="I30" s="12" t="s">
        <v>56</v>
      </c>
      <c r="J30" s="12">
        <f t="shared" si="1"/>
        <v>0</v>
      </c>
      <c r="K30" s="12" t="str">
        <f t="shared" si="2"/>
        <v>paid</v>
      </c>
    </row>
    <row r="31" spans="1:11">
      <c r="A31" s="12" t="s">
        <v>121</v>
      </c>
      <c r="B31" s="12" t="s">
        <v>65</v>
      </c>
      <c r="C31" s="12" t="s">
        <v>122</v>
      </c>
      <c r="D31" s="15" t="s">
        <v>123</v>
      </c>
      <c r="E31" s="22">
        <v>52237</v>
      </c>
      <c r="F31" s="12" t="s">
        <v>13</v>
      </c>
      <c r="G31" s="12" t="s">
        <v>22</v>
      </c>
      <c r="H31" s="12" t="s">
        <v>29</v>
      </c>
      <c r="I31" s="12" t="s">
        <v>56</v>
      </c>
      <c r="J31" s="12">
        <f t="shared" si="1"/>
        <v>364</v>
      </c>
      <c r="K31" s="12" t="str">
        <f t="shared" si="2"/>
        <v>180+</v>
      </c>
    </row>
    <row r="32" spans="1:11">
      <c r="A32" s="12" t="s">
        <v>124</v>
      </c>
      <c r="B32" s="12" t="s">
        <v>125</v>
      </c>
      <c r="C32" s="12" t="s">
        <v>126</v>
      </c>
      <c r="D32" s="15" t="s">
        <v>127</v>
      </c>
      <c r="E32" s="22">
        <v>166164</v>
      </c>
      <c r="F32" s="12" t="s">
        <v>13</v>
      </c>
      <c r="G32" s="12" t="s">
        <v>22</v>
      </c>
      <c r="H32" s="12" t="s">
        <v>87</v>
      </c>
      <c r="I32" s="12" t="s">
        <v>30</v>
      </c>
      <c r="J32" s="12">
        <f t="shared" si="1"/>
        <v>477</v>
      </c>
      <c r="K32" s="12" t="str">
        <f t="shared" si="2"/>
        <v>180+</v>
      </c>
    </row>
    <row r="33" spans="1:11">
      <c r="A33" s="12" t="s">
        <v>128</v>
      </c>
      <c r="B33" s="12" t="s">
        <v>65</v>
      </c>
      <c r="C33" s="12" t="s">
        <v>129</v>
      </c>
      <c r="D33" s="15" t="s">
        <v>130</v>
      </c>
      <c r="E33" s="22">
        <v>269824</v>
      </c>
      <c r="F33" s="12" t="s">
        <v>33</v>
      </c>
      <c r="G33" s="12" t="s">
        <v>34</v>
      </c>
      <c r="H33" s="12" t="s">
        <v>115</v>
      </c>
      <c r="I33" s="12" t="s">
        <v>16</v>
      </c>
      <c r="J33" s="12">
        <f t="shared" si="1"/>
        <v>595</v>
      </c>
      <c r="K33" s="12" t="str">
        <f t="shared" si="2"/>
        <v>180+</v>
      </c>
    </row>
    <row r="34" spans="1:11">
      <c r="A34" s="12" t="s">
        <v>131</v>
      </c>
      <c r="B34" s="12" t="s">
        <v>58</v>
      </c>
      <c r="C34" s="12" t="s">
        <v>48</v>
      </c>
      <c r="D34" s="15" t="s">
        <v>132</v>
      </c>
      <c r="E34" s="22">
        <v>410497</v>
      </c>
      <c r="F34" s="12" t="s">
        <v>33</v>
      </c>
      <c r="G34" s="12" t="s">
        <v>14</v>
      </c>
      <c r="H34" s="12" t="s">
        <v>15</v>
      </c>
      <c r="I34" s="12" t="s">
        <v>39</v>
      </c>
      <c r="J34" s="12">
        <f t="shared" si="1"/>
        <v>10</v>
      </c>
      <c r="K34" s="12" t="str">
        <f t="shared" si="2"/>
        <v>0-30</v>
      </c>
    </row>
    <row r="35" spans="1:11">
      <c r="A35" s="12" t="s">
        <v>133</v>
      </c>
      <c r="B35" s="12" t="s">
        <v>75</v>
      </c>
      <c r="C35" s="12" t="s">
        <v>134</v>
      </c>
      <c r="D35" s="15" t="s">
        <v>135</v>
      </c>
      <c r="E35" s="22">
        <v>188518</v>
      </c>
      <c r="F35" s="12" t="s">
        <v>33</v>
      </c>
      <c r="G35" s="12" t="s">
        <v>22</v>
      </c>
      <c r="H35" s="12" t="s">
        <v>115</v>
      </c>
      <c r="I35" s="12" t="s">
        <v>24</v>
      </c>
      <c r="J35" s="12">
        <f t="shared" si="1"/>
        <v>437</v>
      </c>
      <c r="K35" s="12" t="str">
        <f t="shared" si="2"/>
        <v>180+</v>
      </c>
    </row>
    <row r="36" spans="1:11">
      <c r="A36" s="12" t="s">
        <v>136</v>
      </c>
      <c r="B36" s="12" t="s">
        <v>75</v>
      </c>
      <c r="C36" s="12" t="s">
        <v>118</v>
      </c>
      <c r="D36" s="15" t="s">
        <v>137</v>
      </c>
      <c r="E36" s="22">
        <v>132996</v>
      </c>
      <c r="F36" s="12" t="s">
        <v>33</v>
      </c>
      <c r="G36" s="12" t="s">
        <v>14</v>
      </c>
      <c r="H36" s="12" t="s">
        <v>29</v>
      </c>
      <c r="I36" s="12" t="s">
        <v>16</v>
      </c>
      <c r="J36" s="12">
        <f t="shared" si="1"/>
        <v>458</v>
      </c>
      <c r="K36" s="12" t="str">
        <f t="shared" si="2"/>
        <v>180+</v>
      </c>
    </row>
    <row r="37" spans="1:11">
      <c r="A37" s="12" t="s">
        <v>138</v>
      </c>
      <c r="B37" s="12" t="s">
        <v>36</v>
      </c>
      <c r="C37" s="12" t="s">
        <v>139</v>
      </c>
      <c r="D37" s="15" t="s">
        <v>140</v>
      </c>
      <c r="E37" s="22">
        <v>138082</v>
      </c>
      <c r="F37" s="12" t="s">
        <v>21</v>
      </c>
      <c r="G37" s="12" t="s">
        <v>34</v>
      </c>
      <c r="H37" s="12" t="s">
        <v>15</v>
      </c>
      <c r="I37" s="12" t="s">
        <v>52</v>
      </c>
      <c r="J37" s="12">
        <f t="shared" si="1"/>
        <v>0</v>
      </c>
      <c r="K37" s="12" t="str">
        <f t="shared" si="2"/>
        <v>paid</v>
      </c>
    </row>
    <row r="38" spans="1:11">
      <c r="A38" s="12" t="s">
        <v>141</v>
      </c>
      <c r="B38" s="12" t="s">
        <v>47</v>
      </c>
      <c r="C38" s="12" t="s">
        <v>142</v>
      </c>
      <c r="D38" s="15" t="s">
        <v>143</v>
      </c>
      <c r="E38" s="22">
        <v>67210</v>
      </c>
      <c r="F38" s="12" t="s">
        <v>13</v>
      </c>
      <c r="G38" s="12" t="s">
        <v>43</v>
      </c>
      <c r="H38" s="12" t="s">
        <v>115</v>
      </c>
      <c r="I38" s="12" t="s">
        <v>16</v>
      </c>
      <c r="J38" s="12">
        <f t="shared" si="1"/>
        <v>338</v>
      </c>
      <c r="K38" s="12" t="str">
        <f t="shared" si="2"/>
        <v>180+</v>
      </c>
    </row>
    <row r="39" spans="1:11">
      <c r="A39" s="12" t="s">
        <v>144</v>
      </c>
      <c r="B39" s="12" t="s">
        <v>65</v>
      </c>
      <c r="C39" s="12" t="s">
        <v>145</v>
      </c>
      <c r="D39" s="15" t="s">
        <v>146</v>
      </c>
      <c r="E39" s="22">
        <v>272312</v>
      </c>
      <c r="F39" s="12" t="s">
        <v>21</v>
      </c>
      <c r="G39" s="12" t="s">
        <v>22</v>
      </c>
      <c r="H39" s="12" t="s">
        <v>23</v>
      </c>
      <c r="I39" s="12" t="s">
        <v>45</v>
      </c>
      <c r="J39" s="12">
        <f t="shared" si="1"/>
        <v>0</v>
      </c>
      <c r="K39" s="12" t="str">
        <f t="shared" si="2"/>
        <v>paid</v>
      </c>
    </row>
    <row r="40" spans="1:11">
      <c r="A40" s="12" t="s">
        <v>147</v>
      </c>
      <c r="B40" s="12" t="s">
        <v>26</v>
      </c>
      <c r="C40" s="12" t="s">
        <v>148</v>
      </c>
      <c r="D40" s="15" t="s">
        <v>149</v>
      </c>
      <c r="E40" s="22">
        <v>318878</v>
      </c>
      <c r="F40" s="12" t="s">
        <v>13</v>
      </c>
      <c r="G40" s="12" t="s">
        <v>14</v>
      </c>
      <c r="H40" s="12" t="s">
        <v>115</v>
      </c>
      <c r="I40" s="12" t="s">
        <v>45</v>
      </c>
      <c r="J40" s="12">
        <f t="shared" si="1"/>
        <v>-14</v>
      </c>
      <c r="K40" s="12" t="str">
        <f t="shared" si="2"/>
        <v>not due</v>
      </c>
    </row>
    <row r="41" spans="1:11">
      <c r="A41" s="12" t="s">
        <v>150</v>
      </c>
      <c r="B41" s="12" t="s">
        <v>151</v>
      </c>
      <c r="C41" s="12" t="s">
        <v>152</v>
      </c>
      <c r="D41" s="15" t="s">
        <v>153</v>
      </c>
      <c r="E41" s="22">
        <v>380350</v>
      </c>
      <c r="F41" s="12" t="s">
        <v>33</v>
      </c>
      <c r="G41" s="12" t="s">
        <v>34</v>
      </c>
      <c r="H41" s="12" t="s">
        <v>23</v>
      </c>
      <c r="I41" s="12" t="s">
        <v>16</v>
      </c>
      <c r="J41" s="12">
        <f t="shared" si="1"/>
        <v>450</v>
      </c>
      <c r="K41" s="12" t="str">
        <f t="shared" si="2"/>
        <v>180+</v>
      </c>
    </row>
    <row r="42" spans="1:11">
      <c r="A42" s="12" t="s">
        <v>154</v>
      </c>
      <c r="B42" s="12" t="s">
        <v>36</v>
      </c>
      <c r="C42" s="12" t="s">
        <v>155</v>
      </c>
      <c r="D42" s="15" t="s">
        <v>156</v>
      </c>
      <c r="E42" s="22">
        <v>362951</v>
      </c>
      <c r="F42" s="12" t="s">
        <v>13</v>
      </c>
      <c r="G42" s="12" t="s">
        <v>43</v>
      </c>
      <c r="H42" s="12" t="s">
        <v>29</v>
      </c>
      <c r="I42" s="12" t="s">
        <v>30</v>
      </c>
      <c r="J42" s="12">
        <f t="shared" si="1"/>
        <v>486</v>
      </c>
      <c r="K42" s="12" t="str">
        <f t="shared" si="2"/>
        <v>180+</v>
      </c>
    </row>
    <row r="43" spans="1:11">
      <c r="A43" s="12" t="s">
        <v>157</v>
      </c>
      <c r="B43" s="12" t="s">
        <v>36</v>
      </c>
      <c r="C43" s="12" t="s">
        <v>158</v>
      </c>
      <c r="D43" s="15" t="s">
        <v>113</v>
      </c>
      <c r="E43" s="22">
        <v>180675</v>
      </c>
      <c r="F43" s="12" t="s">
        <v>13</v>
      </c>
      <c r="G43" s="12" t="s">
        <v>14</v>
      </c>
      <c r="H43" s="12" t="s">
        <v>87</v>
      </c>
      <c r="I43" s="12" t="s">
        <v>39</v>
      </c>
      <c r="J43" s="12">
        <f t="shared" si="1"/>
        <v>507</v>
      </c>
      <c r="K43" s="12" t="str">
        <f t="shared" si="2"/>
        <v>180+</v>
      </c>
    </row>
    <row r="44" spans="1:11">
      <c r="A44" s="12" t="s">
        <v>159</v>
      </c>
      <c r="B44" s="12" t="s">
        <v>65</v>
      </c>
      <c r="C44" s="12" t="s">
        <v>160</v>
      </c>
      <c r="D44" s="15" t="s">
        <v>161</v>
      </c>
      <c r="E44" s="22">
        <v>349464</v>
      </c>
      <c r="F44" s="12" t="s">
        <v>21</v>
      </c>
      <c r="G44" s="12" t="s">
        <v>43</v>
      </c>
      <c r="H44" s="12" t="s">
        <v>23</v>
      </c>
      <c r="I44" s="12" t="s">
        <v>45</v>
      </c>
      <c r="J44" s="12">
        <f t="shared" si="1"/>
        <v>0</v>
      </c>
      <c r="K44" s="12" t="str">
        <f t="shared" si="2"/>
        <v>paid</v>
      </c>
    </row>
    <row r="45" spans="1:11">
      <c r="A45" s="12" t="s">
        <v>162</v>
      </c>
      <c r="B45" s="12" t="s">
        <v>18</v>
      </c>
      <c r="C45" s="12" t="s">
        <v>163</v>
      </c>
      <c r="D45" s="15" t="s">
        <v>95</v>
      </c>
      <c r="E45" s="22">
        <v>53938</v>
      </c>
      <c r="F45" s="12" t="s">
        <v>21</v>
      </c>
      <c r="G45" s="12" t="s">
        <v>34</v>
      </c>
      <c r="H45" s="12" t="s">
        <v>115</v>
      </c>
      <c r="I45" s="12" t="s">
        <v>16</v>
      </c>
      <c r="J45" s="12">
        <f t="shared" si="1"/>
        <v>0</v>
      </c>
      <c r="K45" s="12" t="str">
        <f t="shared" si="2"/>
        <v>paid</v>
      </c>
    </row>
    <row r="46" spans="1:11">
      <c r="A46" s="12" t="s">
        <v>164</v>
      </c>
      <c r="B46" s="12" t="s">
        <v>125</v>
      </c>
      <c r="C46" s="12" t="s">
        <v>165</v>
      </c>
      <c r="D46" s="15" t="s">
        <v>166</v>
      </c>
      <c r="E46" s="22">
        <v>290428</v>
      </c>
      <c r="F46" s="12" t="s">
        <v>13</v>
      </c>
      <c r="G46" s="12" t="s">
        <v>43</v>
      </c>
      <c r="H46" s="12" t="s">
        <v>115</v>
      </c>
      <c r="I46" s="12" t="s">
        <v>52</v>
      </c>
      <c r="J46" s="12">
        <f t="shared" si="1"/>
        <v>121</v>
      </c>
      <c r="K46" s="12" t="str">
        <f t="shared" si="2"/>
        <v>120-150</v>
      </c>
    </row>
    <row r="47" spans="1:11">
      <c r="A47" s="12" t="s">
        <v>167</v>
      </c>
      <c r="B47" s="12" t="s">
        <v>75</v>
      </c>
      <c r="C47" s="12" t="s">
        <v>168</v>
      </c>
      <c r="D47" s="15" t="s">
        <v>169</v>
      </c>
      <c r="E47" s="22">
        <v>317004</v>
      </c>
      <c r="F47" s="12" t="s">
        <v>21</v>
      </c>
      <c r="G47" s="12" t="s">
        <v>43</v>
      </c>
      <c r="H47" s="12" t="s">
        <v>15</v>
      </c>
      <c r="I47" s="12" t="s">
        <v>16</v>
      </c>
      <c r="J47" s="12">
        <f t="shared" si="1"/>
        <v>0</v>
      </c>
      <c r="K47" s="12" t="str">
        <f t="shared" si="2"/>
        <v>paid</v>
      </c>
    </row>
    <row r="48" spans="1:11">
      <c r="A48" s="12" t="s">
        <v>170</v>
      </c>
      <c r="B48" s="12" t="s">
        <v>65</v>
      </c>
      <c r="C48" s="12" t="s">
        <v>171</v>
      </c>
      <c r="D48" s="15" t="s">
        <v>32</v>
      </c>
      <c r="E48" s="22">
        <v>340902</v>
      </c>
      <c r="F48" s="12" t="s">
        <v>33</v>
      </c>
      <c r="G48" s="12" t="s">
        <v>43</v>
      </c>
      <c r="H48" s="12" t="s">
        <v>87</v>
      </c>
      <c r="I48" s="12" t="s">
        <v>39</v>
      </c>
      <c r="J48" s="12">
        <f t="shared" si="1"/>
        <v>511</v>
      </c>
      <c r="K48" s="12" t="str">
        <f t="shared" si="2"/>
        <v>180+</v>
      </c>
    </row>
    <row r="49" spans="1:11">
      <c r="A49" s="12" t="s">
        <v>172</v>
      </c>
      <c r="B49" s="12" t="s">
        <v>65</v>
      </c>
      <c r="C49" s="12" t="s">
        <v>89</v>
      </c>
      <c r="D49" s="15" t="s">
        <v>173</v>
      </c>
      <c r="E49" s="22">
        <v>147350</v>
      </c>
      <c r="F49" s="12" t="s">
        <v>33</v>
      </c>
      <c r="G49" s="12" t="s">
        <v>43</v>
      </c>
      <c r="H49" s="12" t="s">
        <v>15</v>
      </c>
      <c r="I49" s="12" t="s">
        <v>30</v>
      </c>
      <c r="J49" s="12">
        <f t="shared" si="1"/>
        <v>584</v>
      </c>
      <c r="K49" s="12" t="str">
        <f t="shared" si="2"/>
        <v>180+</v>
      </c>
    </row>
    <row r="50" spans="1:11">
      <c r="A50" s="12" t="s">
        <v>174</v>
      </c>
      <c r="B50" s="12" t="s">
        <v>151</v>
      </c>
      <c r="C50" s="12" t="s">
        <v>175</v>
      </c>
      <c r="D50" s="15" t="s">
        <v>176</v>
      </c>
      <c r="E50" s="22">
        <v>183051</v>
      </c>
      <c r="F50" s="12" t="s">
        <v>21</v>
      </c>
      <c r="G50" s="12" t="s">
        <v>14</v>
      </c>
      <c r="H50" s="12" t="s">
        <v>29</v>
      </c>
      <c r="I50" s="12" t="s">
        <v>24</v>
      </c>
      <c r="J50" s="12">
        <f t="shared" si="1"/>
        <v>0</v>
      </c>
      <c r="K50" s="12" t="str">
        <f t="shared" si="2"/>
        <v>paid</v>
      </c>
    </row>
    <row r="51" spans="1:11">
      <c r="A51" s="12" t="s">
        <v>177</v>
      </c>
      <c r="B51" s="12" t="s">
        <v>125</v>
      </c>
      <c r="C51" s="12" t="s">
        <v>178</v>
      </c>
      <c r="D51" s="15" t="s">
        <v>179</v>
      </c>
      <c r="E51" s="22">
        <v>328497</v>
      </c>
      <c r="F51" s="12" t="s">
        <v>13</v>
      </c>
      <c r="G51" s="12" t="s">
        <v>14</v>
      </c>
      <c r="H51" s="12" t="s">
        <v>44</v>
      </c>
      <c r="I51" s="12" t="s">
        <v>52</v>
      </c>
      <c r="J51" s="12">
        <f t="shared" si="1"/>
        <v>96</v>
      </c>
      <c r="K51" s="12" t="str">
        <f t="shared" si="2"/>
        <v>90-120</v>
      </c>
    </row>
    <row r="52" spans="1:11">
      <c r="A52" s="12" t="s">
        <v>180</v>
      </c>
      <c r="B52" s="12" t="s">
        <v>36</v>
      </c>
      <c r="C52" s="12" t="s">
        <v>181</v>
      </c>
      <c r="D52" s="15" t="s">
        <v>182</v>
      </c>
      <c r="E52" s="22">
        <v>268243</v>
      </c>
      <c r="F52" s="12" t="s">
        <v>21</v>
      </c>
      <c r="G52" s="12" t="s">
        <v>22</v>
      </c>
      <c r="H52" s="12" t="s">
        <v>44</v>
      </c>
      <c r="I52" s="12" t="s">
        <v>56</v>
      </c>
      <c r="J52" s="12">
        <f t="shared" si="1"/>
        <v>0</v>
      </c>
      <c r="K52" s="12" t="str">
        <f t="shared" si="2"/>
        <v>paid</v>
      </c>
    </row>
    <row r="53" spans="1:11">
      <c r="A53" s="12" t="s">
        <v>183</v>
      </c>
      <c r="B53" s="12" t="s">
        <v>47</v>
      </c>
      <c r="C53" s="12" t="s">
        <v>184</v>
      </c>
      <c r="D53" s="15" t="s">
        <v>185</v>
      </c>
      <c r="E53" s="22">
        <v>495217</v>
      </c>
      <c r="F53" s="12" t="s">
        <v>13</v>
      </c>
      <c r="G53" s="12" t="s">
        <v>14</v>
      </c>
      <c r="H53" s="12" t="s">
        <v>87</v>
      </c>
      <c r="I53" s="12" t="s">
        <v>52</v>
      </c>
      <c r="J53" s="12">
        <f t="shared" si="1"/>
        <v>58</v>
      </c>
      <c r="K53" s="12" t="str">
        <f t="shared" si="2"/>
        <v>30-60</v>
      </c>
    </row>
    <row r="54" spans="1:11">
      <c r="A54" s="12" t="s">
        <v>186</v>
      </c>
      <c r="B54" s="12" t="s">
        <v>65</v>
      </c>
      <c r="C54" s="12" t="s">
        <v>187</v>
      </c>
      <c r="D54" s="15" t="s">
        <v>188</v>
      </c>
      <c r="E54" s="22">
        <v>130684</v>
      </c>
      <c r="F54" s="12" t="s">
        <v>13</v>
      </c>
      <c r="G54" s="12" t="s">
        <v>34</v>
      </c>
      <c r="H54" s="12" t="s">
        <v>115</v>
      </c>
      <c r="I54" s="12" t="s">
        <v>24</v>
      </c>
      <c r="J54" s="12">
        <f t="shared" si="1"/>
        <v>-4</v>
      </c>
      <c r="K54" s="12" t="str">
        <f t="shared" si="2"/>
        <v>not due</v>
      </c>
    </row>
    <row r="55" spans="1:11">
      <c r="A55" s="12" t="s">
        <v>189</v>
      </c>
      <c r="B55" s="12" t="s">
        <v>26</v>
      </c>
      <c r="C55" s="12" t="s">
        <v>190</v>
      </c>
      <c r="D55" s="15" t="s">
        <v>191</v>
      </c>
      <c r="E55" s="22">
        <v>482006</v>
      </c>
      <c r="F55" s="12" t="s">
        <v>21</v>
      </c>
      <c r="G55" s="12" t="s">
        <v>14</v>
      </c>
      <c r="H55" s="12" t="s">
        <v>87</v>
      </c>
      <c r="I55" s="12" t="s">
        <v>39</v>
      </c>
      <c r="J55" s="12">
        <f t="shared" si="1"/>
        <v>0</v>
      </c>
      <c r="K55" s="12" t="str">
        <f t="shared" si="2"/>
        <v>paid</v>
      </c>
    </row>
    <row r="56" spans="1:11">
      <c r="A56" s="12" t="s">
        <v>192</v>
      </c>
      <c r="B56" s="12" t="s">
        <v>36</v>
      </c>
      <c r="C56" s="12" t="s">
        <v>193</v>
      </c>
      <c r="D56" s="15" t="s">
        <v>194</v>
      </c>
      <c r="E56" s="22">
        <v>207653</v>
      </c>
      <c r="F56" s="12" t="s">
        <v>33</v>
      </c>
      <c r="G56" s="12" t="s">
        <v>43</v>
      </c>
      <c r="H56" s="12" t="s">
        <v>15</v>
      </c>
      <c r="I56" s="12" t="s">
        <v>39</v>
      </c>
      <c r="J56" s="12">
        <f t="shared" si="1"/>
        <v>269</v>
      </c>
      <c r="K56" s="12" t="str">
        <f t="shared" si="2"/>
        <v>180+</v>
      </c>
    </row>
    <row r="57" spans="1:11">
      <c r="A57" s="12" t="s">
        <v>195</v>
      </c>
      <c r="B57" s="12" t="s">
        <v>125</v>
      </c>
      <c r="C57" s="12" t="s">
        <v>196</v>
      </c>
      <c r="D57" s="15" t="s">
        <v>197</v>
      </c>
      <c r="E57" s="22">
        <v>436350</v>
      </c>
      <c r="F57" s="12" t="s">
        <v>33</v>
      </c>
      <c r="G57" s="12" t="s">
        <v>14</v>
      </c>
      <c r="H57" s="12" t="s">
        <v>29</v>
      </c>
      <c r="I57" s="12" t="s">
        <v>56</v>
      </c>
      <c r="J57" s="12">
        <f t="shared" si="1"/>
        <v>432</v>
      </c>
      <c r="K57" s="12" t="str">
        <f t="shared" si="2"/>
        <v>180+</v>
      </c>
    </row>
    <row r="58" spans="1:11">
      <c r="A58" s="12" t="s">
        <v>198</v>
      </c>
      <c r="B58" s="12" t="s">
        <v>47</v>
      </c>
      <c r="C58" s="12" t="s">
        <v>199</v>
      </c>
      <c r="D58" s="15" t="s">
        <v>200</v>
      </c>
      <c r="E58" s="22">
        <v>327047</v>
      </c>
      <c r="F58" s="12" t="s">
        <v>33</v>
      </c>
      <c r="G58" s="12" t="s">
        <v>14</v>
      </c>
      <c r="H58" s="12" t="s">
        <v>87</v>
      </c>
      <c r="I58" s="12" t="s">
        <v>16</v>
      </c>
      <c r="J58" s="12">
        <f t="shared" si="1"/>
        <v>212</v>
      </c>
      <c r="K58" s="12" t="str">
        <f t="shared" si="2"/>
        <v>180+</v>
      </c>
    </row>
    <row r="59" spans="1:11">
      <c r="A59" s="12" t="s">
        <v>201</v>
      </c>
      <c r="B59" s="12" t="s">
        <v>10</v>
      </c>
      <c r="C59" s="12" t="s">
        <v>169</v>
      </c>
      <c r="D59" s="15" t="s">
        <v>202</v>
      </c>
      <c r="E59" s="22">
        <v>408577</v>
      </c>
      <c r="F59" s="12" t="s">
        <v>21</v>
      </c>
      <c r="G59" s="12" t="s">
        <v>14</v>
      </c>
      <c r="H59" s="12" t="s">
        <v>44</v>
      </c>
      <c r="I59" s="12" t="s">
        <v>24</v>
      </c>
      <c r="J59" s="12">
        <f t="shared" si="1"/>
        <v>0</v>
      </c>
      <c r="K59" s="12" t="str">
        <f t="shared" si="2"/>
        <v>paid</v>
      </c>
    </row>
    <row r="60" spans="1:11">
      <c r="A60" s="12" t="s">
        <v>203</v>
      </c>
      <c r="B60" s="12" t="s">
        <v>58</v>
      </c>
      <c r="C60" s="12" t="s">
        <v>204</v>
      </c>
      <c r="D60" s="15" t="s">
        <v>178</v>
      </c>
      <c r="E60" s="22">
        <v>311773</v>
      </c>
      <c r="F60" s="12" t="s">
        <v>21</v>
      </c>
      <c r="G60" s="12" t="s">
        <v>22</v>
      </c>
      <c r="H60" s="12" t="s">
        <v>87</v>
      </c>
      <c r="I60" s="12" t="s">
        <v>56</v>
      </c>
      <c r="J60" s="12">
        <f t="shared" si="1"/>
        <v>0</v>
      </c>
      <c r="K60" s="12" t="str">
        <f t="shared" si="2"/>
        <v>paid</v>
      </c>
    </row>
    <row r="61" spans="1:11">
      <c r="A61" s="12" t="s">
        <v>205</v>
      </c>
      <c r="B61" s="12" t="s">
        <v>10</v>
      </c>
      <c r="C61" s="12" t="s">
        <v>206</v>
      </c>
      <c r="D61" s="15" t="s">
        <v>207</v>
      </c>
      <c r="E61" s="22">
        <v>81042</v>
      </c>
      <c r="F61" s="12" t="s">
        <v>33</v>
      </c>
      <c r="G61" s="12" t="s">
        <v>14</v>
      </c>
      <c r="H61" s="12" t="s">
        <v>44</v>
      </c>
      <c r="I61" s="12" t="s">
        <v>16</v>
      </c>
      <c r="J61" s="12">
        <f t="shared" si="1"/>
        <v>89</v>
      </c>
      <c r="K61" s="12" t="str">
        <f t="shared" si="2"/>
        <v>60-90</v>
      </c>
    </row>
    <row r="62" spans="1:11">
      <c r="A62" s="12" t="s">
        <v>208</v>
      </c>
      <c r="B62" s="12" t="s">
        <v>58</v>
      </c>
      <c r="C62" s="12" t="s">
        <v>209</v>
      </c>
      <c r="D62" s="15" t="s">
        <v>210</v>
      </c>
      <c r="E62" s="22">
        <v>228085</v>
      </c>
      <c r="F62" s="12" t="s">
        <v>21</v>
      </c>
      <c r="G62" s="12" t="s">
        <v>14</v>
      </c>
      <c r="H62" s="12" t="s">
        <v>29</v>
      </c>
      <c r="I62" s="12" t="s">
        <v>24</v>
      </c>
      <c r="J62" s="12">
        <f t="shared" si="1"/>
        <v>0</v>
      </c>
      <c r="K62" s="12" t="str">
        <f t="shared" si="2"/>
        <v>paid</v>
      </c>
    </row>
    <row r="63" spans="1:11">
      <c r="A63" s="12" t="s">
        <v>211</v>
      </c>
      <c r="B63" s="12" t="s">
        <v>10</v>
      </c>
      <c r="C63" s="12" t="s">
        <v>212</v>
      </c>
      <c r="D63" s="15" t="s">
        <v>213</v>
      </c>
      <c r="E63" s="22">
        <v>201941</v>
      </c>
      <c r="F63" s="12" t="s">
        <v>13</v>
      </c>
      <c r="G63" s="12" t="s">
        <v>14</v>
      </c>
      <c r="H63" s="12" t="s">
        <v>87</v>
      </c>
      <c r="I63" s="12" t="s">
        <v>16</v>
      </c>
      <c r="J63" s="12">
        <f t="shared" si="1"/>
        <v>76</v>
      </c>
      <c r="K63" s="12" t="str">
        <f t="shared" si="2"/>
        <v>60-90</v>
      </c>
    </row>
    <row r="64" spans="1:11">
      <c r="A64" s="12" t="s">
        <v>214</v>
      </c>
      <c r="B64" s="12" t="s">
        <v>75</v>
      </c>
      <c r="C64" s="12" t="s">
        <v>215</v>
      </c>
      <c r="D64" s="15" t="s">
        <v>83</v>
      </c>
      <c r="E64" s="22">
        <v>402439</v>
      </c>
      <c r="F64" s="12" t="s">
        <v>33</v>
      </c>
      <c r="G64" s="12" t="s">
        <v>34</v>
      </c>
      <c r="H64" s="12" t="s">
        <v>87</v>
      </c>
      <c r="I64" s="12" t="s">
        <v>39</v>
      </c>
      <c r="J64" s="12">
        <f t="shared" si="1"/>
        <v>459</v>
      </c>
      <c r="K64" s="12" t="str">
        <f t="shared" si="2"/>
        <v>180+</v>
      </c>
    </row>
    <row r="65" spans="1:11">
      <c r="A65" s="12" t="s">
        <v>216</v>
      </c>
      <c r="B65" s="12" t="s">
        <v>125</v>
      </c>
      <c r="C65" s="12" t="s">
        <v>217</v>
      </c>
      <c r="D65" s="15" t="s">
        <v>118</v>
      </c>
      <c r="E65" s="22">
        <v>140749</v>
      </c>
      <c r="F65" s="12" t="s">
        <v>33</v>
      </c>
      <c r="G65" s="12" t="s">
        <v>43</v>
      </c>
      <c r="H65" s="12" t="s">
        <v>23</v>
      </c>
      <c r="I65" s="12" t="s">
        <v>52</v>
      </c>
      <c r="J65" s="12">
        <f t="shared" si="1"/>
        <v>473</v>
      </c>
      <c r="K65" s="12" t="str">
        <f t="shared" si="2"/>
        <v>180+</v>
      </c>
    </row>
    <row r="66" spans="1:11">
      <c r="A66" s="12" t="s">
        <v>218</v>
      </c>
      <c r="B66" s="12" t="s">
        <v>125</v>
      </c>
      <c r="C66" s="12" t="s">
        <v>219</v>
      </c>
      <c r="D66" s="15" t="s">
        <v>220</v>
      </c>
      <c r="E66" s="22">
        <v>398855</v>
      </c>
      <c r="F66" s="12" t="s">
        <v>13</v>
      </c>
      <c r="G66" s="12" t="s">
        <v>14</v>
      </c>
      <c r="H66" s="12" t="s">
        <v>115</v>
      </c>
      <c r="I66" s="12" t="s">
        <v>30</v>
      </c>
      <c r="J66" s="12">
        <f t="shared" si="1"/>
        <v>225</v>
      </c>
      <c r="K66" s="12" t="str">
        <f t="shared" si="2"/>
        <v>180+</v>
      </c>
    </row>
    <row r="67" spans="1:11">
      <c r="A67" s="12" t="s">
        <v>221</v>
      </c>
      <c r="B67" s="12" t="s">
        <v>10</v>
      </c>
      <c r="C67" s="12" t="s">
        <v>222</v>
      </c>
      <c r="D67" s="15" t="s">
        <v>223</v>
      </c>
      <c r="E67" s="22">
        <v>90854</v>
      </c>
      <c r="F67" s="12" t="s">
        <v>13</v>
      </c>
      <c r="G67" s="12" t="s">
        <v>34</v>
      </c>
      <c r="H67" s="12" t="s">
        <v>87</v>
      </c>
      <c r="I67" s="12" t="s">
        <v>45</v>
      </c>
      <c r="J67" s="12">
        <f t="shared" ref="J67:J130" si="6">IF(F67="paid",0,TODAY()-D67)</f>
        <v>592</v>
      </c>
      <c r="K67" s="12" t="str">
        <f t="shared" ref="K67:K130" si="7">IF(F67="paid","paid",IF(J67&lt;0,"not due",IF(J67&lt;=30,"0-30",IF(J67&lt;=60,"30-60",IF(J67&lt;=90,"60-90",IF(J67&lt;=120,"90-120",IF(J67&lt;=150,"120-150",IF(J67&lt;=180,"150-180",IF(J67&gt;180,"180+")))))))))</f>
        <v>180+</v>
      </c>
    </row>
    <row r="68" spans="1:11">
      <c r="A68" s="12" t="s">
        <v>224</v>
      </c>
      <c r="B68" s="12" t="s">
        <v>10</v>
      </c>
      <c r="C68" s="12" t="s">
        <v>225</v>
      </c>
      <c r="D68" s="15" t="s">
        <v>226</v>
      </c>
      <c r="E68" s="22">
        <v>168516</v>
      </c>
      <c r="F68" s="12" t="s">
        <v>13</v>
      </c>
      <c r="G68" s="12" t="s">
        <v>43</v>
      </c>
      <c r="H68" s="12" t="s">
        <v>23</v>
      </c>
      <c r="I68" s="12" t="s">
        <v>16</v>
      </c>
      <c r="J68" s="12">
        <f t="shared" si="6"/>
        <v>222</v>
      </c>
      <c r="K68" s="12" t="str">
        <f t="shared" si="7"/>
        <v>180+</v>
      </c>
    </row>
    <row r="69" spans="1:11">
      <c r="A69" s="12" t="s">
        <v>227</v>
      </c>
      <c r="B69" s="12" t="s">
        <v>125</v>
      </c>
      <c r="C69" s="12" t="s">
        <v>228</v>
      </c>
      <c r="D69" s="15" t="s">
        <v>229</v>
      </c>
      <c r="E69" s="22">
        <v>292388</v>
      </c>
      <c r="F69" s="12" t="s">
        <v>21</v>
      </c>
      <c r="G69" s="12" t="s">
        <v>22</v>
      </c>
      <c r="H69" s="12" t="s">
        <v>15</v>
      </c>
      <c r="I69" s="12" t="s">
        <v>16</v>
      </c>
      <c r="J69" s="12">
        <f t="shared" si="6"/>
        <v>0</v>
      </c>
      <c r="K69" s="12" t="str">
        <f t="shared" si="7"/>
        <v>paid</v>
      </c>
    </row>
    <row r="70" spans="1:11">
      <c r="A70" s="12" t="s">
        <v>230</v>
      </c>
      <c r="B70" s="12" t="s">
        <v>151</v>
      </c>
      <c r="C70" s="12" t="s">
        <v>231</v>
      </c>
      <c r="D70" s="15" t="s">
        <v>232</v>
      </c>
      <c r="E70" s="22">
        <v>185223</v>
      </c>
      <c r="F70" s="12" t="s">
        <v>33</v>
      </c>
      <c r="G70" s="12" t="s">
        <v>34</v>
      </c>
      <c r="H70" s="12" t="s">
        <v>115</v>
      </c>
      <c r="I70" s="12" t="s">
        <v>24</v>
      </c>
      <c r="J70" s="12">
        <f t="shared" si="6"/>
        <v>523</v>
      </c>
      <c r="K70" s="12" t="str">
        <f t="shared" si="7"/>
        <v>180+</v>
      </c>
    </row>
    <row r="71" spans="1:11">
      <c r="A71" s="12" t="s">
        <v>233</v>
      </c>
      <c r="B71" s="12" t="s">
        <v>58</v>
      </c>
      <c r="C71" s="12" t="s">
        <v>72</v>
      </c>
      <c r="D71" s="15" t="s">
        <v>234</v>
      </c>
      <c r="E71" s="22">
        <v>284712</v>
      </c>
      <c r="F71" s="12" t="s">
        <v>13</v>
      </c>
      <c r="G71" s="12" t="s">
        <v>43</v>
      </c>
      <c r="H71" s="12" t="s">
        <v>23</v>
      </c>
      <c r="I71" s="12" t="s">
        <v>45</v>
      </c>
      <c r="J71" s="12">
        <f t="shared" si="6"/>
        <v>245</v>
      </c>
      <c r="K71" s="12" t="str">
        <f t="shared" si="7"/>
        <v>180+</v>
      </c>
    </row>
    <row r="72" spans="1:11">
      <c r="A72" s="12" t="s">
        <v>235</v>
      </c>
      <c r="B72" s="12" t="s">
        <v>151</v>
      </c>
      <c r="C72" s="12" t="s">
        <v>236</v>
      </c>
      <c r="D72" s="15" t="s">
        <v>237</v>
      </c>
      <c r="E72" s="22">
        <v>263181</v>
      </c>
      <c r="F72" s="12" t="s">
        <v>21</v>
      </c>
      <c r="G72" s="12" t="s">
        <v>14</v>
      </c>
      <c r="H72" s="12" t="s">
        <v>115</v>
      </c>
      <c r="I72" s="12" t="s">
        <v>56</v>
      </c>
      <c r="J72" s="12">
        <f t="shared" si="6"/>
        <v>0</v>
      </c>
      <c r="K72" s="12" t="str">
        <f t="shared" si="7"/>
        <v>paid</v>
      </c>
    </row>
    <row r="73" spans="1:11">
      <c r="A73" s="12" t="s">
        <v>238</v>
      </c>
      <c r="B73" s="12" t="s">
        <v>10</v>
      </c>
      <c r="C73" s="12" t="s">
        <v>225</v>
      </c>
      <c r="D73" s="15" t="s">
        <v>239</v>
      </c>
      <c r="E73" s="22">
        <v>412126</v>
      </c>
      <c r="F73" s="12" t="s">
        <v>21</v>
      </c>
      <c r="G73" s="12" t="s">
        <v>14</v>
      </c>
      <c r="H73" s="12" t="s">
        <v>115</v>
      </c>
      <c r="I73" s="12" t="s">
        <v>52</v>
      </c>
      <c r="J73" s="12">
        <f t="shared" si="6"/>
        <v>0</v>
      </c>
      <c r="K73" s="12" t="str">
        <f t="shared" si="7"/>
        <v>paid</v>
      </c>
    </row>
    <row r="74" spans="1:11">
      <c r="A74" s="12" t="s">
        <v>240</v>
      </c>
      <c r="B74" s="12" t="s">
        <v>10</v>
      </c>
      <c r="C74" s="12" t="s">
        <v>241</v>
      </c>
      <c r="D74" s="15" t="s">
        <v>242</v>
      </c>
      <c r="E74" s="22">
        <v>103925</v>
      </c>
      <c r="F74" s="12" t="s">
        <v>33</v>
      </c>
      <c r="G74" s="12" t="s">
        <v>43</v>
      </c>
      <c r="H74" s="12" t="s">
        <v>23</v>
      </c>
      <c r="I74" s="12" t="s">
        <v>30</v>
      </c>
      <c r="J74" s="12">
        <f t="shared" si="6"/>
        <v>101</v>
      </c>
      <c r="K74" s="12" t="str">
        <f t="shared" si="7"/>
        <v>90-120</v>
      </c>
    </row>
    <row r="75" spans="1:11">
      <c r="A75" s="12" t="s">
        <v>243</v>
      </c>
      <c r="B75" s="12" t="s">
        <v>18</v>
      </c>
      <c r="C75" s="12" t="s">
        <v>244</v>
      </c>
      <c r="D75" s="15" t="s">
        <v>245</v>
      </c>
      <c r="E75" s="22">
        <v>198702</v>
      </c>
      <c r="F75" s="12" t="s">
        <v>33</v>
      </c>
      <c r="G75" s="12" t="s">
        <v>14</v>
      </c>
      <c r="H75" s="12" t="s">
        <v>15</v>
      </c>
      <c r="I75" s="12" t="s">
        <v>52</v>
      </c>
      <c r="J75" s="12">
        <f t="shared" si="6"/>
        <v>448</v>
      </c>
      <c r="K75" s="12" t="str">
        <f t="shared" si="7"/>
        <v>180+</v>
      </c>
    </row>
    <row r="76" spans="1:11">
      <c r="A76" s="12" t="s">
        <v>246</v>
      </c>
      <c r="B76" s="12" t="s">
        <v>151</v>
      </c>
      <c r="C76" s="12" t="s">
        <v>247</v>
      </c>
      <c r="D76" s="15" t="s">
        <v>248</v>
      </c>
      <c r="E76" s="22">
        <v>259685</v>
      </c>
      <c r="F76" s="12" t="s">
        <v>33</v>
      </c>
      <c r="G76" s="12" t="s">
        <v>43</v>
      </c>
      <c r="H76" s="12" t="s">
        <v>29</v>
      </c>
      <c r="I76" s="12" t="s">
        <v>24</v>
      </c>
      <c r="J76" s="12">
        <f t="shared" si="6"/>
        <v>335</v>
      </c>
      <c r="K76" s="12" t="str">
        <f t="shared" si="7"/>
        <v>180+</v>
      </c>
    </row>
    <row r="77" spans="1:11">
      <c r="A77" s="12" t="s">
        <v>249</v>
      </c>
      <c r="B77" s="12" t="s">
        <v>65</v>
      </c>
      <c r="C77" s="12" t="s">
        <v>250</v>
      </c>
      <c r="D77" s="15" t="s">
        <v>251</v>
      </c>
      <c r="E77" s="22">
        <v>447177</v>
      </c>
      <c r="F77" s="12" t="s">
        <v>13</v>
      </c>
      <c r="G77" s="12" t="s">
        <v>14</v>
      </c>
      <c r="H77" s="12" t="s">
        <v>44</v>
      </c>
      <c r="I77" s="12" t="s">
        <v>16</v>
      </c>
      <c r="J77" s="12">
        <f t="shared" si="6"/>
        <v>350</v>
      </c>
      <c r="K77" s="12" t="str">
        <f t="shared" si="7"/>
        <v>180+</v>
      </c>
    </row>
    <row r="78" spans="1:11">
      <c r="A78" s="12" t="s">
        <v>252</v>
      </c>
      <c r="B78" s="12" t="s">
        <v>47</v>
      </c>
      <c r="C78" s="12" t="s">
        <v>253</v>
      </c>
      <c r="D78" s="15" t="s">
        <v>254</v>
      </c>
      <c r="E78" s="22">
        <v>360819</v>
      </c>
      <c r="F78" s="12" t="s">
        <v>13</v>
      </c>
      <c r="G78" s="12" t="s">
        <v>43</v>
      </c>
      <c r="H78" s="12" t="s">
        <v>23</v>
      </c>
      <c r="I78" s="12" t="s">
        <v>24</v>
      </c>
      <c r="J78" s="12">
        <f t="shared" si="6"/>
        <v>6</v>
      </c>
      <c r="K78" s="12" t="str">
        <f t="shared" si="7"/>
        <v>0-30</v>
      </c>
    </row>
    <row r="79" spans="1:11">
      <c r="A79" s="12" t="s">
        <v>255</v>
      </c>
      <c r="B79" s="12" t="s">
        <v>125</v>
      </c>
      <c r="C79" s="12" t="s">
        <v>256</v>
      </c>
      <c r="D79" s="15" t="s">
        <v>257</v>
      </c>
      <c r="E79" s="22">
        <v>315689</v>
      </c>
      <c r="F79" s="12" t="s">
        <v>33</v>
      </c>
      <c r="G79" s="12" t="s">
        <v>14</v>
      </c>
      <c r="H79" s="12" t="s">
        <v>115</v>
      </c>
      <c r="I79" s="12" t="s">
        <v>16</v>
      </c>
      <c r="J79" s="12">
        <f t="shared" si="6"/>
        <v>512</v>
      </c>
      <c r="K79" s="12" t="str">
        <f t="shared" si="7"/>
        <v>180+</v>
      </c>
    </row>
    <row r="80" spans="1:11">
      <c r="A80" s="12" t="s">
        <v>258</v>
      </c>
      <c r="B80" s="12" t="s">
        <v>10</v>
      </c>
      <c r="C80" s="12" t="s">
        <v>259</v>
      </c>
      <c r="D80" s="15" t="s">
        <v>260</v>
      </c>
      <c r="E80" s="22">
        <v>238979</v>
      </c>
      <c r="F80" s="12" t="s">
        <v>21</v>
      </c>
      <c r="G80" s="12" t="s">
        <v>14</v>
      </c>
      <c r="H80" s="12" t="s">
        <v>87</v>
      </c>
      <c r="I80" s="12" t="s">
        <v>56</v>
      </c>
      <c r="J80" s="12">
        <f t="shared" si="6"/>
        <v>0</v>
      </c>
      <c r="K80" s="12" t="str">
        <f t="shared" si="7"/>
        <v>paid</v>
      </c>
    </row>
    <row r="81" spans="1:11">
      <c r="A81" s="12" t="s">
        <v>261</v>
      </c>
      <c r="B81" s="12" t="s">
        <v>18</v>
      </c>
      <c r="C81" s="12" t="s">
        <v>50</v>
      </c>
      <c r="D81" s="15" t="s">
        <v>51</v>
      </c>
      <c r="E81" s="22">
        <v>314499</v>
      </c>
      <c r="F81" s="12" t="s">
        <v>33</v>
      </c>
      <c r="G81" s="12" t="s">
        <v>22</v>
      </c>
      <c r="H81" s="12" t="s">
        <v>87</v>
      </c>
      <c r="I81" s="12" t="s">
        <v>39</v>
      </c>
      <c r="J81" s="12">
        <f t="shared" si="6"/>
        <v>487</v>
      </c>
      <c r="K81" s="12" t="str">
        <f t="shared" si="7"/>
        <v>180+</v>
      </c>
    </row>
    <row r="82" spans="1:11">
      <c r="A82" s="12" t="s">
        <v>262</v>
      </c>
      <c r="B82" s="12" t="s">
        <v>75</v>
      </c>
      <c r="C82" s="12" t="s">
        <v>263</v>
      </c>
      <c r="D82" s="15" t="s">
        <v>264</v>
      </c>
      <c r="E82" s="22">
        <v>448498</v>
      </c>
      <c r="F82" s="12" t="s">
        <v>33</v>
      </c>
      <c r="G82" s="12" t="s">
        <v>43</v>
      </c>
      <c r="H82" s="12" t="s">
        <v>115</v>
      </c>
      <c r="I82" s="12" t="s">
        <v>52</v>
      </c>
      <c r="J82" s="12">
        <f t="shared" si="6"/>
        <v>265</v>
      </c>
      <c r="K82" s="12" t="str">
        <f t="shared" si="7"/>
        <v>180+</v>
      </c>
    </row>
    <row r="83" spans="1:11">
      <c r="A83" s="12" t="s">
        <v>265</v>
      </c>
      <c r="B83" s="12" t="s">
        <v>18</v>
      </c>
      <c r="C83" s="12" t="s">
        <v>266</v>
      </c>
      <c r="D83" s="15" t="s">
        <v>267</v>
      </c>
      <c r="E83" s="22">
        <v>403751</v>
      </c>
      <c r="F83" s="12" t="s">
        <v>13</v>
      </c>
      <c r="G83" s="12" t="s">
        <v>34</v>
      </c>
      <c r="H83" s="12" t="s">
        <v>44</v>
      </c>
      <c r="I83" s="12" t="s">
        <v>52</v>
      </c>
      <c r="J83" s="12">
        <f t="shared" si="6"/>
        <v>575</v>
      </c>
      <c r="K83" s="12" t="str">
        <f t="shared" si="7"/>
        <v>180+</v>
      </c>
    </row>
    <row r="84" spans="1:11">
      <c r="A84" s="12" t="s">
        <v>268</v>
      </c>
      <c r="B84" s="12" t="s">
        <v>36</v>
      </c>
      <c r="C84" s="12" t="s">
        <v>160</v>
      </c>
      <c r="D84" s="15" t="s">
        <v>269</v>
      </c>
      <c r="E84" s="22">
        <v>470299</v>
      </c>
      <c r="F84" s="12" t="s">
        <v>21</v>
      </c>
      <c r="G84" s="12" t="s">
        <v>43</v>
      </c>
      <c r="H84" s="12" t="s">
        <v>44</v>
      </c>
      <c r="I84" s="12" t="s">
        <v>39</v>
      </c>
      <c r="J84" s="12">
        <f t="shared" si="6"/>
        <v>0</v>
      </c>
      <c r="K84" s="12" t="str">
        <f t="shared" si="7"/>
        <v>paid</v>
      </c>
    </row>
    <row r="85" spans="1:11">
      <c r="A85" s="12" t="s">
        <v>270</v>
      </c>
      <c r="B85" s="12" t="s">
        <v>151</v>
      </c>
      <c r="C85" s="12" t="s">
        <v>271</v>
      </c>
      <c r="D85" s="15" t="s">
        <v>184</v>
      </c>
      <c r="E85" s="22">
        <v>289442</v>
      </c>
      <c r="F85" s="12" t="s">
        <v>13</v>
      </c>
      <c r="G85" s="12" t="s">
        <v>22</v>
      </c>
      <c r="H85" s="12" t="s">
        <v>115</v>
      </c>
      <c r="I85" s="12" t="s">
        <v>24</v>
      </c>
      <c r="J85" s="12">
        <f t="shared" si="6"/>
        <v>148</v>
      </c>
      <c r="K85" s="12" t="str">
        <f t="shared" si="7"/>
        <v>120-150</v>
      </c>
    </row>
    <row r="86" spans="1:11">
      <c r="A86" s="12" t="s">
        <v>272</v>
      </c>
      <c r="B86" s="12" t="s">
        <v>58</v>
      </c>
      <c r="C86" s="12" t="s">
        <v>273</v>
      </c>
      <c r="D86" s="15" t="s">
        <v>274</v>
      </c>
      <c r="E86" s="22">
        <v>326923</v>
      </c>
      <c r="F86" s="12" t="s">
        <v>13</v>
      </c>
      <c r="G86" s="12" t="s">
        <v>22</v>
      </c>
      <c r="H86" s="12" t="s">
        <v>44</v>
      </c>
      <c r="I86" s="12" t="s">
        <v>24</v>
      </c>
      <c r="J86" s="12">
        <f t="shared" si="6"/>
        <v>206</v>
      </c>
      <c r="K86" s="12" t="str">
        <f t="shared" si="7"/>
        <v>180+</v>
      </c>
    </row>
    <row r="87" spans="1:11">
      <c r="A87" s="12" t="s">
        <v>275</v>
      </c>
      <c r="B87" s="12" t="s">
        <v>125</v>
      </c>
      <c r="C87" s="12" t="s">
        <v>130</v>
      </c>
      <c r="D87" s="15" t="s">
        <v>276</v>
      </c>
      <c r="E87" s="22">
        <v>314040</v>
      </c>
      <c r="F87" s="12" t="s">
        <v>13</v>
      </c>
      <c r="G87" s="12" t="s">
        <v>34</v>
      </c>
      <c r="H87" s="12" t="s">
        <v>23</v>
      </c>
      <c r="I87" s="12" t="s">
        <v>39</v>
      </c>
      <c r="J87" s="12">
        <f t="shared" si="6"/>
        <v>580</v>
      </c>
      <c r="K87" s="12" t="str">
        <f t="shared" si="7"/>
        <v>180+</v>
      </c>
    </row>
    <row r="88" spans="1:11">
      <c r="A88" s="12" t="s">
        <v>277</v>
      </c>
      <c r="B88" s="12" t="s">
        <v>75</v>
      </c>
      <c r="C88" s="12" t="s">
        <v>69</v>
      </c>
      <c r="D88" s="15" t="s">
        <v>278</v>
      </c>
      <c r="E88" s="22">
        <v>167005</v>
      </c>
      <c r="F88" s="12" t="s">
        <v>13</v>
      </c>
      <c r="G88" s="12" t="s">
        <v>14</v>
      </c>
      <c r="H88" s="12" t="s">
        <v>23</v>
      </c>
      <c r="I88" s="12" t="s">
        <v>56</v>
      </c>
      <c r="J88" s="12">
        <f t="shared" si="6"/>
        <v>54</v>
      </c>
      <c r="K88" s="12" t="str">
        <f t="shared" si="7"/>
        <v>30-60</v>
      </c>
    </row>
    <row r="89" spans="1:11">
      <c r="A89" s="12" t="s">
        <v>279</v>
      </c>
      <c r="B89" s="12" t="s">
        <v>151</v>
      </c>
      <c r="C89" s="12" t="s">
        <v>83</v>
      </c>
      <c r="D89" s="15" t="s">
        <v>280</v>
      </c>
      <c r="E89" s="22">
        <v>327271</v>
      </c>
      <c r="F89" s="12" t="s">
        <v>33</v>
      </c>
      <c r="G89" s="12" t="s">
        <v>43</v>
      </c>
      <c r="H89" s="12" t="s">
        <v>15</v>
      </c>
      <c r="I89" s="12" t="s">
        <v>52</v>
      </c>
      <c r="J89" s="12">
        <f t="shared" si="6"/>
        <v>369</v>
      </c>
      <c r="K89" s="12" t="str">
        <f t="shared" si="7"/>
        <v>180+</v>
      </c>
    </row>
    <row r="90" spans="1:11">
      <c r="A90" s="12" t="s">
        <v>281</v>
      </c>
      <c r="B90" s="12" t="s">
        <v>26</v>
      </c>
      <c r="C90" s="12" t="s">
        <v>85</v>
      </c>
      <c r="D90" s="15" t="s">
        <v>282</v>
      </c>
      <c r="E90" s="22">
        <v>230336</v>
      </c>
      <c r="F90" s="12" t="s">
        <v>13</v>
      </c>
      <c r="G90" s="12" t="s">
        <v>22</v>
      </c>
      <c r="H90" s="12" t="s">
        <v>44</v>
      </c>
      <c r="I90" s="12" t="s">
        <v>56</v>
      </c>
      <c r="J90" s="12">
        <f t="shared" si="6"/>
        <v>29</v>
      </c>
      <c r="K90" s="12" t="str">
        <f t="shared" si="7"/>
        <v>0-30</v>
      </c>
    </row>
    <row r="91" spans="1:11">
      <c r="A91" s="12" t="s">
        <v>283</v>
      </c>
      <c r="B91" s="12" t="s">
        <v>47</v>
      </c>
      <c r="C91" s="12" t="s">
        <v>98</v>
      </c>
      <c r="D91" s="15" t="s">
        <v>284</v>
      </c>
      <c r="E91" s="22">
        <v>91005</v>
      </c>
      <c r="F91" s="12" t="s">
        <v>21</v>
      </c>
      <c r="G91" s="12" t="s">
        <v>22</v>
      </c>
      <c r="H91" s="12" t="s">
        <v>44</v>
      </c>
      <c r="I91" s="12" t="s">
        <v>16</v>
      </c>
      <c r="J91" s="12">
        <f t="shared" si="6"/>
        <v>0</v>
      </c>
      <c r="K91" s="12" t="str">
        <f t="shared" si="7"/>
        <v>paid</v>
      </c>
    </row>
    <row r="92" spans="1:11">
      <c r="A92" s="12" t="s">
        <v>285</v>
      </c>
      <c r="B92" s="12" t="s">
        <v>47</v>
      </c>
      <c r="C92" s="12" t="s">
        <v>163</v>
      </c>
      <c r="D92" s="15" t="s">
        <v>95</v>
      </c>
      <c r="E92" s="22">
        <v>130213</v>
      </c>
      <c r="F92" s="12" t="s">
        <v>21</v>
      </c>
      <c r="G92" s="12" t="s">
        <v>14</v>
      </c>
      <c r="H92" s="12" t="s">
        <v>44</v>
      </c>
      <c r="I92" s="12" t="s">
        <v>39</v>
      </c>
      <c r="J92" s="12">
        <f t="shared" si="6"/>
        <v>0</v>
      </c>
      <c r="K92" s="12" t="str">
        <f t="shared" si="7"/>
        <v>paid</v>
      </c>
    </row>
    <row r="93" spans="1:11">
      <c r="A93" s="12" t="s">
        <v>286</v>
      </c>
      <c r="B93" s="12" t="s">
        <v>125</v>
      </c>
      <c r="C93" s="12" t="s">
        <v>278</v>
      </c>
      <c r="D93" s="15" t="s">
        <v>287</v>
      </c>
      <c r="E93" s="22">
        <v>346967</v>
      </c>
      <c r="F93" s="12" t="s">
        <v>13</v>
      </c>
      <c r="G93" s="12" t="s">
        <v>34</v>
      </c>
      <c r="H93" s="12" t="s">
        <v>15</v>
      </c>
      <c r="I93" s="12" t="s">
        <v>52</v>
      </c>
      <c r="J93" s="12">
        <f t="shared" si="6"/>
        <v>9</v>
      </c>
      <c r="K93" s="12" t="str">
        <f t="shared" si="7"/>
        <v>0-30</v>
      </c>
    </row>
    <row r="94" spans="1:11">
      <c r="A94" s="12" t="s">
        <v>288</v>
      </c>
      <c r="B94" s="12" t="s">
        <v>58</v>
      </c>
      <c r="C94" s="12" t="s">
        <v>289</v>
      </c>
      <c r="D94" s="15" t="s">
        <v>290</v>
      </c>
      <c r="E94" s="22">
        <v>182406</v>
      </c>
      <c r="F94" s="12" t="s">
        <v>13</v>
      </c>
      <c r="G94" s="12" t="s">
        <v>22</v>
      </c>
      <c r="H94" s="12" t="s">
        <v>15</v>
      </c>
      <c r="I94" s="12" t="s">
        <v>56</v>
      </c>
      <c r="J94" s="12">
        <f t="shared" si="6"/>
        <v>566</v>
      </c>
      <c r="K94" s="12" t="str">
        <f t="shared" si="7"/>
        <v>180+</v>
      </c>
    </row>
    <row r="95" spans="1:11">
      <c r="A95" s="12" t="s">
        <v>291</v>
      </c>
      <c r="B95" s="12" t="s">
        <v>36</v>
      </c>
      <c r="C95" s="12" t="s">
        <v>292</v>
      </c>
      <c r="D95" s="15" t="s">
        <v>293</v>
      </c>
      <c r="E95" s="22">
        <v>110194</v>
      </c>
      <c r="F95" s="12" t="s">
        <v>33</v>
      </c>
      <c r="G95" s="12" t="s">
        <v>14</v>
      </c>
      <c r="H95" s="12" t="s">
        <v>29</v>
      </c>
      <c r="I95" s="12" t="s">
        <v>16</v>
      </c>
      <c r="J95" s="12">
        <f t="shared" si="6"/>
        <v>377</v>
      </c>
      <c r="K95" s="12" t="str">
        <f t="shared" si="7"/>
        <v>180+</v>
      </c>
    </row>
    <row r="96" spans="1:11">
      <c r="A96" s="12" t="s">
        <v>294</v>
      </c>
      <c r="B96" s="12" t="s">
        <v>151</v>
      </c>
      <c r="C96" s="12" t="s">
        <v>96</v>
      </c>
      <c r="D96" s="15" t="s">
        <v>295</v>
      </c>
      <c r="E96" s="22">
        <v>419580</v>
      </c>
      <c r="F96" s="12" t="s">
        <v>21</v>
      </c>
      <c r="G96" s="12" t="s">
        <v>14</v>
      </c>
      <c r="H96" s="12" t="s">
        <v>115</v>
      </c>
      <c r="I96" s="12" t="s">
        <v>16</v>
      </c>
      <c r="J96" s="12">
        <f t="shared" si="6"/>
        <v>0</v>
      </c>
      <c r="K96" s="12" t="str">
        <f t="shared" si="7"/>
        <v>paid</v>
      </c>
    </row>
    <row r="97" spans="1:11">
      <c r="A97" s="12" t="s">
        <v>296</v>
      </c>
      <c r="B97" s="12" t="s">
        <v>26</v>
      </c>
      <c r="C97" s="12" t="s">
        <v>297</v>
      </c>
      <c r="D97" s="15" t="s">
        <v>298</v>
      </c>
      <c r="E97" s="22">
        <v>440791</v>
      </c>
      <c r="F97" s="12" t="s">
        <v>33</v>
      </c>
      <c r="G97" s="12" t="s">
        <v>22</v>
      </c>
      <c r="H97" s="12" t="s">
        <v>15</v>
      </c>
      <c r="I97" s="12" t="s">
        <v>52</v>
      </c>
      <c r="J97" s="12">
        <f t="shared" si="6"/>
        <v>183</v>
      </c>
      <c r="K97" s="12" t="str">
        <f t="shared" si="7"/>
        <v>180+</v>
      </c>
    </row>
    <row r="98" spans="1:11">
      <c r="A98" s="12" t="s">
        <v>299</v>
      </c>
      <c r="B98" s="12" t="s">
        <v>47</v>
      </c>
      <c r="C98" s="12" t="s">
        <v>300</v>
      </c>
      <c r="D98" s="15" t="s">
        <v>169</v>
      </c>
      <c r="E98" s="22">
        <v>330791</v>
      </c>
      <c r="F98" s="12" t="s">
        <v>33</v>
      </c>
      <c r="G98" s="12" t="s">
        <v>22</v>
      </c>
      <c r="H98" s="12" t="s">
        <v>87</v>
      </c>
      <c r="I98" s="12" t="s">
        <v>52</v>
      </c>
      <c r="J98" s="12">
        <f t="shared" si="6"/>
        <v>510</v>
      </c>
      <c r="K98" s="12" t="str">
        <f t="shared" si="7"/>
        <v>180+</v>
      </c>
    </row>
    <row r="99" spans="1:11">
      <c r="A99" s="12" t="s">
        <v>301</v>
      </c>
      <c r="B99" s="12" t="s">
        <v>65</v>
      </c>
      <c r="C99" s="12" t="s">
        <v>302</v>
      </c>
      <c r="D99" s="15" t="s">
        <v>303</v>
      </c>
      <c r="E99" s="22">
        <v>117401</v>
      </c>
      <c r="F99" s="12" t="s">
        <v>13</v>
      </c>
      <c r="G99" s="12" t="s">
        <v>22</v>
      </c>
      <c r="H99" s="12" t="s">
        <v>87</v>
      </c>
      <c r="I99" s="12" t="s">
        <v>30</v>
      </c>
      <c r="J99" s="12">
        <f t="shared" si="6"/>
        <v>262</v>
      </c>
      <c r="K99" s="12" t="str">
        <f t="shared" si="7"/>
        <v>180+</v>
      </c>
    </row>
    <row r="100" spans="1:11">
      <c r="A100" s="12" t="s">
        <v>304</v>
      </c>
      <c r="B100" s="12" t="s">
        <v>10</v>
      </c>
      <c r="C100" s="12" t="s">
        <v>305</v>
      </c>
      <c r="D100" s="15" t="s">
        <v>306</v>
      </c>
      <c r="E100" s="22">
        <v>171455</v>
      </c>
      <c r="F100" s="12" t="s">
        <v>33</v>
      </c>
      <c r="G100" s="12" t="s">
        <v>22</v>
      </c>
      <c r="H100" s="12" t="s">
        <v>29</v>
      </c>
      <c r="I100" s="12" t="s">
        <v>16</v>
      </c>
      <c r="J100" s="12">
        <f t="shared" si="6"/>
        <v>294</v>
      </c>
      <c r="K100" s="12" t="str">
        <f t="shared" si="7"/>
        <v>180+</v>
      </c>
    </row>
    <row r="101" spans="1:11">
      <c r="A101" s="12" t="s">
        <v>307</v>
      </c>
      <c r="B101" s="12" t="s">
        <v>125</v>
      </c>
      <c r="C101" s="12" t="s">
        <v>181</v>
      </c>
      <c r="D101" s="15" t="s">
        <v>256</v>
      </c>
      <c r="E101" s="22">
        <v>477846</v>
      </c>
      <c r="F101" s="12" t="s">
        <v>33</v>
      </c>
      <c r="G101" s="12" t="s">
        <v>14</v>
      </c>
      <c r="H101" s="12" t="s">
        <v>115</v>
      </c>
      <c r="I101" s="12" t="s">
        <v>16</v>
      </c>
      <c r="J101" s="12">
        <f t="shared" si="6"/>
        <v>542</v>
      </c>
      <c r="K101" s="12" t="str">
        <f t="shared" si="7"/>
        <v>180+</v>
      </c>
    </row>
    <row r="102" spans="1:11">
      <c r="A102" s="12" t="s">
        <v>308</v>
      </c>
      <c r="B102" s="12" t="s">
        <v>125</v>
      </c>
      <c r="C102" s="12" t="s">
        <v>309</v>
      </c>
      <c r="D102" s="15" t="s">
        <v>310</v>
      </c>
      <c r="E102" s="22">
        <v>217641</v>
      </c>
      <c r="F102" s="12" t="s">
        <v>33</v>
      </c>
      <c r="G102" s="12" t="s">
        <v>22</v>
      </c>
      <c r="H102" s="12" t="s">
        <v>115</v>
      </c>
      <c r="I102" s="12" t="s">
        <v>56</v>
      </c>
      <c r="J102" s="12">
        <f t="shared" si="6"/>
        <v>75</v>
      </c>
      <c r="K102" s="12" t="str">
        <f t="shared" si="7"/>
        <v>60-90</v>
      </c>
    </row>
    <row r="103" spans="1:11">
      <c r="A103" s="12" t="s">
        <v>311</v>
      </c>
      <c r="B103" s="12" t="s">
        <v>36</v>
      </c>
      <c r="C103" s="12" t="s">
        <v>50</v>
      </c>
      <c r="D103" s="15" t="s">
        <v>51</v>
      </c>
      <c r="E103" s="22">
        <v>171068</v>
      </c>
      <c r="F103" s="12" t="s">
        <v>33</v>
      </c>
      <c r="G103" s="12" t="s">
        <v>22</v>
      </c>
      <c r="H103" s="12" t="s">
        <v>44</v>
      </c>
      <c r="I103" s="12" t="s">
        <v>52</v>
      </c>
      <c r="J103" s="12">
        <f t="shared" si="6"/>
        <v>487</v>
      </c>
      <c r="K103" s="12" t="str">
        <f t="shared" si="7"/>
        <v>180+</v>
      </c>
    </row>
    <row r="104" spans="1:11">
      <c r="A104" s="12" t="s">
        <v>312</v>
      </c>
      <c r="B104" s="12" t="s">
        <v>36</v>
      </c>
      <c r="C104" s="12" t="s">
        <v>313</v>
      </c>
      <c r="D104" s="15" t="s">
        <v>137</v>
      </c>
      <c r="E104" s="22">
        <v>180442</v>
      </c>
      <c r="F104" s="12" t="s">
        <v>13</v>
      </c>
      <c r="G104" s="12" t="s">
        <v>14</v>
      </c>
      <c r="H104" s="12" t="s">
        <v>15</v>
      </c>
      <c r="I104" s="12" t="s">
        <v>30</v>
      </c>
      <c r="J104" s="12">
        <f t="shared" si="6"/>
        <v>458</v>
      </c>
      <c r="K104" s="12" t="str">
        <f t="shared" si="7"/>
        <v>180+</v>
      </c>
    </row>
    <row r="105" spans="1:11">
      <c r="A105" s="12" t="s">
        <v>314</v>
      </c>
      <c r="B105" s="12" t="s">
        <v>75</v>
      </c>
      <c r="C105" s="12" t="s">
        <v>72</v>
      </c>
      <c r="D105" s="15" t="s">
        <v>315</v>
      </c>
      <c r="E105" s="22">
        <v>460819</v>
      </c>
      <c r="F105" s="12" t="s">
        <v>13</v>
      </c>
      <c r="G105" s="12" t="s">
        <v>14</v>
      </c>
      <c r="H105" s="12" t="s">
        <v>23</v>
      </c>
      <c r="I105" s="12" t="s">
        <v>30</v>
      </c>
      <c r="J105" s="12">
        <f t="shared" si="6"/>
        <v>230</v>
      </c>
      <c r="K105" s="12" t="str">
        <f t="shared" si="7"/>
        <v>180+</v>
      </c>
    </row>
    <row r="106" spans="1:11">
      <c r="A106" s="12" t="s">
        <v>316</v>
      </c>
      <c r="B106" s="12" t="s">
        <v>36</v>
      </c>
      <c r="C106" s="12" t="s">
        <v>317</v>
      </c>
      <c r="D106" s="15" t="s">
        <v>48</v>
      </c>
      <c r="E106" s="22">
        <v>162062</v>
      </c>
      <c r="F106" s="12" t="s">
        <v>13</v>
      </c>
      <c r="G106" s="12" t="s">
        <v>34</v>
      </c>
      <c r="H106" s="12" t="s">
        <v>29</v>
      </c>
      <c r="I106" s="12" t="s">
        <v>45</v>
      </c>
      <c r="J106" s="12">
        <f t="shared" si="6"/>
        <v>40</v>
      </c>
      <c r="K106" s="12" t="str">
        <f t="shared" si="7"/>
        <v>30-60</v>
      </c>
    </row>
    <row r="107" spans="1:11">
      <c r="A107" s="12" t="s">
        <v>318</v>
      </c>
      <c r="B107" s="12" t="s">
        <v>58</v>
      </c>
      <c r="C107" s="12" t="s">
        <v>99</v>
      </c>
      <c r="D107" s="15" t="s">
        <v>319</v>
      </c>
      <c r="E107" s="22">
        <v>313646</v>
      </c>
      <c r="F107" s="12" t="s">
        <v>21</v>
      </c>
      <c r="G107" s="12" t="s">
        <v>34</v>
      </c>
      <c r="H107" s="12" t="s">
        <v>15</v>
      </c>
      <c r="I107" s="12" t="s">
        <v>16</v>
      </c>
      <c r="J107" s="12">
        <f t="shared" si="6"/>
        <v>0</v>
      </c>
      <c r="K107" s="12" t="str">
        <f t="shared" si="7"/>
        <v>paid</v>
      </c>
    </row>
    <row r="108" spans="1:11">
      <c r="A108" s="12" t="s">
        <v>320</v>
      </c>
      <c r="B108" s="12" t="s">
        <v>151</v>
      </c>
      <c r="C108" s="12" t="s">
        <v>321</v>
      </c>
      <c r="D108" s="15" t="s">
        <v>322</v>
      </c>
      <c r="E108" s="22">
        <v>412489</v>
      </c>
      <c r="F108" s="12" t="s">
        <v>13</v>
      </c>
      <c r="G108" s="12" t="s">
        <v>34</v>
      </c>
      <c r="H108" s="12" t="s">
        <v>23</v>
      </c>
      <c r="I108" s="12" t="s">
        <v>45</v>
      </c>
      <c r="J108" s="12">
        <f t="shared" si="6"/>
        <v>174</v>
      </c>
      <c r="K108" s="12" t="str">
        <f t="shared" si="7"/>
        <v>150-180</v>
      </c>
    </row>
    <row r="109" spans="1:11">
      <c r="A109" s="12" t="s">
        <v>323</v>
      </c>
      <c r="B109" s="12" t="s">
        <v>58</v>
      </c>
      <c r="C109" s="12" t="s">
        <v>324</v>
      </c>
      <c r="D109" s="15" t="s">
        <v>105</v>
      </c>
      <c r="E109" s="22">
        <v>109024</v>
      </c>
      <c r="F109" s="12" t="s">
        <v>21</v>
      </c>
      <c r="G109" s="12" t="s">
        <v>34</v>
      </c>
      <c r="H109" s="12" t="s">
        <v>29</v>
      </c>
      <c r="I109" s="12" t="s">
        <v>24</v>
      </c>
      <c r="J109" s="12">
        <f t="shared" si="6"/>
        <v>0</v>
      </c>
      <c r="K109" s="12" t="str">
        <f t="shared" si="7"/>
        <v>paid</v>
      </c>
    </row>
    <row r="110" spans="1:11">
      <c r="A110" s="12" t="s">
        <v>325</v>
      </c>
      <c r="B110" s="12" t="s">
        <v>58</v>
      </c>
      <c r="C110" s="12" t="s">
        <v>326</v>
      </c>
      <c r="D110" s="15" t="s">
        <v>327</v>
      </c>
      <c r="E110" s="22">
        <v>357132</v>
      </c>
      <c r="F110" s="12" t="s">
        <v>21</v>
      </c>
      <c r="G110" s="12" t="s">
        <v>43</v>
      </c>
      <c r="H110" s="12" t="s">
        <v>29</v>
      </c>
      <c r="I110" s="12" t="s">
        <v>52</v>
      </c>
      <c r="J110" s="12">
        <f t="shared" si="6"/>
        <v>0</v>
      </c>
      <c r="K110" s="12" t="str">
        <f t="shared" si="7"/>
        <v>paid</v>
      </c>
    </row>
    <row r="111" spans="1:11">
      <c r="A111" s="12" t="s">
        <v>328</v>
      </c>
      <c r="B111" s="12" t="s">
        <v>65</v>
      </c>
      <c r="C111" s="12" t="s">
        <v>130</v>
      </c>
      <c r="D111" s="15" t="s">
        <v>329</v>
      </c>
      <c r="E111" s="22">
        <v>275416</v>
      </c>
      <c r="F111" s="12" t="s">
        <v>21</v>
      </c>
      <c r="G111" s="12" t="s">
        <v>34</v>
      </c>
      <c r="H111" s="12" t="s">
        <v>44</v>
      </c>
      <c r="I111" s="12" t="s">
        <v>56</v>
      </c>
      <c r="J111" s="12">
        <f t="shared" si="6"/>
        <v>0</v>
      </c>
      <c r="K111" s="12" t="str">
        <f t="shared" si="7"/>
        <v>paid</v>
      </c>
    </row>
    <row r="112" spans="1:11">
      <c r="A112" s="12" t="s">
        <v>330</v>
      </c>
      <c r="B112" s="12" t="s">
        <v>65</v>
      </c>
      <c r="C112" s="12" t="s">
        <v>313</v>
      </c>
      <c r="D112" s="15" t="s">
        <v>331</v>
      </c>
      <c r="E112" s="22">
        <v>160747</v>
      </c>
      <c r="F112" s="12" t="s">
        <v>33</v>
      </c>
      <c r="G112" s="12" t="s">
        <v>43</v>
      </c>
      <c r="H112" s="12" t="s">
        <v>87</v>
      </c>
      <c r="I112" s="12" t="s">
        <v>24</v>
      </c>
      <c r="J112" s="12">
        <f t="shared" si="6"/>
        <v>443</v>
      </c>
      <c r="K112" s="12" t="str">
        <f t="shared" si="7"/>
        <v>180+</v>
      </c>
    </row>
    <row r="113" spans="1:11">
      <c r="A113" s="12" t="s">
        <v>332</v>
      </c>
      <c r="B113" s="12" t="s">
        <v>75</v>
      </c>
      <c r="C113" s="12" t="s">
        <v>333</v>
      </c>
      <c r="D113" s="15" t="s">
        <v>334</v>
      </c>
      <c r="E113" s="22">
        <v>190950</v>
      </c>
      <c r="F113" s="12" t="s">
        <v>21</v>
      </c>
      <c r="G113" s="12" t="s">
        <v>14</v>
      </c>
      <c r="H113" s="12" t="s">
        <v>115</v>
      </c>
      <c r="I113" s="12" t="s">
        <v>16</v>
      </c>
      <c r="J113" s="12">
        <f t="shared" si="6"/>
        <v>0</v>
      </c>
      <c r="K113" s="12" t="str">
        <f t="shared" si="7"/>
        <v>paid</v>
      </c>
    </row>
    <row r="114" spans="1:11">
      <c r="A114" s="12" t="s">
        <v>335</v>
      </c>
      <c r="B114" s="12" t="s">
        <v>10</v>
      </c>
      <c r="C114" s="12" t="s">
        <v>336</v>
      </c>
      <c r="D114" s="15" t="s">
        <v>337</v>
      </c>
      <c r="E114" s="22">
        <v>292117</v>
      </c>
      <c r="F114" s="12" t="s">
        <v>33</v>
      </c>
      <c r="G114" s="12" t="s">
        <v>14</v>
      </c>
      <c r="H114" s="12" t="s">
        <v>23</v>
      </c>
      <c r="I114" s="12" t="s">
        <v>39</v>
      </c>
      <c r="J114" s="12">
        <f t="shared" si="6"/>
        <v>156</v>
      </c>
      <c r="K114" s="12" t="str">
        <f t="shared" si="7"/>
        <v>150-180</v>
      </c>
    </row>
    <row r="115" spans="1:11">
      <c r="A115" s="12" t="s">
        <v>338</v>
      </c>
      <c r="B115" s="12" t="s">
        <v>47</v>
      </c>
      <c r="C115" s="12" t="s">
        <v>51</v>
      </c>
      <c r="D115" s="15" t="s">
        <v>339</v>
      </c>
      <c r="E115" s="22">
        <v>338970</v>
      </c>
      <c r="F115" s="12" t="s">
        <v>21</v>
      </c>
      <c r="G115" s="12" t="s">
        <v>34</v>
      </c>
      <c r="H115" s="12" t="s">
        <v>29</v>
      </c>
      <c r="I115" s="12" t="s">
        <v>52</v>
      </c>
      <c r="J115" s="12">
        <f t="shared" si="6"/>
        <v>0</v>
      </c>
      <c r="K115" s="12" t="str">
        <f t="shared" si="7"/>
        <v>paid</v>
      </c>
    </row>
    <row r="116" spans="1:11">
      <c r="A116" s="12" t="s">
        <v>340</v>
      </c>
      <c r="B116" s="12" t="s">
        <v>26</v>
      </c>
      <c r="C116" s="12" t="s">
        <v>341</v>
      </c>
      <c r="D116" s="15" t="s">
        <v>342</v>
      </c>
      <c r="E116" s="22">
        <v>276156</v>
      </c>
      <c r="F116" s="12" t="s">
        <v>13</v>
      </c>
      <c r="G116" s="12" t="s">
        <v>34</v>
      </c>
      <c r="H116" s="12" t="s">
        <v>115</v>
      </c>
      <c r="I116" s="12" t="s">
        <v>24</v>
      </c>
      <c r="J116" s="12">
        <f t="shared" si="6"/>
        <v>558</v>
      </c>
      <c r="K116" s="12" t="str">
        <f t="shared" si="7"/>
        <v>180+</v>
      </c>
    </row>
    <row r="117" spans="1:11">
      <c r="A117" s="12" t="s">
        <v>343</v>
      </c>
      <c r="B117" s="12" t="s">
        <v>65</v>
      </c>
      <c r="C117" s="12" t="s">
        <v>344</v>
      </c>
      <c r="D117" s="15" t="s">
        <v>28</v>
      </c>
      <c r="E117" s="22">
        <v>346894</v>
      </c>
      <c r="F117" s="12" t="s">
        <v>13</v>
      </c>
      <c r="G117" s="12" t="s">
        <v>14</v>
      </c>
      <c r="H117" s="12" t="s">
        <v>29</v>
      </c>
      <c r="I117" s="12" t="s">
        <v>52</v>
      </c>
      <c r="J117" s="12">
        <f t="shared" si="6"/>
        <v>541</v>
      </c>
      <c r="K117" s="12" t="str">
        <f t="shared" si="7"/>
        <v>180+</v>
      </c>
    </row>
    <row r="118" spans="1:11">
      <c r="A118" s="12" t="s">
        <v>345</v>
      </c>
      <c r="B118" s="12" t="s">
        <v>58</v>
      </c>
      <c r="C118" s="12" t="s">
        <v>210</v>
      </c>
      <c r="D118" s="15" t="s">
        <v>346</v>
      </c>
      <c r="E118" s="22">
        <v>352462</v>
      </c>
      <c r="F118" s="12" t="s">
        <v>21</v>
      </c>
      <c r="G118" s="12" t="s">
        <v>14</v>
      </c>
      <c r="H118" s="12" t="s">
        <v>23</v>
      </c>
      <c r="I118" s="12" t="s">
        <v>30</v>
      </c>
      <c r="J118" s="12">
        <f t="shared" si="6"/>
        <v>0</v>
      </c>
      <c r="K118" s="12" t="str">
        <f t="shared" si="7"/>
        <v>paid</v>
      </c>
    </row>
    <row r="119" spans="1:11">
      <c r="A119" s="12" t="s">
        <v>347</v>
      </c>
      <c r="B119" s="12" t="s">
        <v>47</v>
      </c>
      <c r="C119" s="12" t="s">
        <v>348</v>
      </c>
      <c r="D119" s="15" t="s">
        <v>349</v>
      </c>
      <c r="E119" s="22">
        <v>481627</v>
      </c>
      <c r="F119" s="12" t="s">
        <v>33</v>
      </c>
      <c r="G119" s="12" t="s">
        <v>34</v>
      </c>
      <c r="H119" s="12" t="s">
        <v>87</v>
      </c>
      <c r="I119" s="12" t="s">
        <v>56</v>
      </c>
      <c r="J119" s="12">
        <f t="shared" si="6"/>
        <v>475</v>
      </c>
      <c r="K119" s="12" t="str">
        <f t="shared" si="7"/>
        <v>180+</v>
      </c>
    </row>
    <row r="120" spans="1:11">
      <c r="A120" s="12" t="s">
        <v>350</v>
      </c>
      <c r="B120" s="12" t="s">
        <v>10</v>
      </c>
      <c r="C120" s="12" t="s">
        <v>63</v>
      </c>
      <c r="D120" s="15" t="s">
        <v>194</v>
      </c>
      <c r="E120" s="22">
        <v>132670</v>
      </c>
      <c r="F120" s="12" t="s">
        <v>13</v>
      </c>
      <c r="G120" s="12" t="s">
        <v>34</v>
      </c>
      <c r="H120" s="12" t="s">
        <v>44</v>
      </c>
      <c r="I120" s="12" t="s">
        <v>52</v>
      </c>
      <c r="J120" s="12">
        <f t="shared" si="6"/>
        <v>269</v>
      </c>
      <c r="K120" s="12" t="str">
        <f t="shared" si="7"/>
        <v>180+</v>
      </c>
    </row>
    <row r="121" spans="1:11">
      <c r="A121" s="12" t="s">
        <v>351</v>
      </c>
      <c r="B121" s="12" t="s">
        <v>47</v>
      </c>
      <c r="C121" s="12" t="s">
        <v>117</v>
      </c>
      <c r="D121" s="15" t="s">
        <v>331</v>
      </c>
      <c r="E121" s="22">
        <v>473918</v>
      </c>
      <c r="F121" s="12" t="s">
        <v>13</v>
      </c>
      <c r="G121" s="12" t="s">
        <v>34</v>
      </c>
      <c r="H121" s="12" t="s">
        <v>44</v>
      </c>
      <c r="I121" s="12" t="s">
        <v>30</v>
      </c>
      <c r="J121" s="12">
        <f t="shared" si="6"/>
        <v>443</v>
      </c>
      <c r="K121" s="12" t="str">
        <f t="shared" si="7"/>
        <v>180+</v>
      </c>
    </row>
    <row r="122" spans="1:11">
      <c r="A122" s="12" t="s">
        <v>352</v>
      </c>
      <c r="B122" s="12" t="s">
        <v>10</v>
      </c>
      <c r="C122" s="12" t="s">
        <v>196</v>
      </c>
      <c r="D122" s="15" t="s">
        <v>353</v>
      </c>
      <c r="E122" s="22">
        <v>247279</v>
      </c>
      <c r="F122" s="12" t="s">
        <v>13</v>
      </c>
      <c r="G122" s="12" t="s">
        <v>22</v>
      </c>
      <c r="H122" s="12" t="s">
        <v>15</v>
      </c>
      <c r="I122" s="12" t="s">
        <v>39</v>
      </c>
      <c r="J122" s="12">
        <f t="shared" si="6"/>
        <v>402</v>
      </c>
      <c r="K122" s="12" t="str">
        <f t="shared" si="7"/>
        <v>180+</v>
      </c>
    </row>
    <row r="123" spans="1:11">
      <c r="A123" s="12" t="s">
        <v>354</v>
      </c>
      <c r="B123" s="12" t="s">
        <v>151</v>
      </c>
      <c r="C123" s="12" t="s">
        <v>242</v>
      </c>
      <c r="D123" s="15" t="s">
        <v>355</v>
      </c>
      <c r="E123" s="22">
        <v>160940</v>
      </c>
      <c r="F123" s="12" t="s">
        <v>13</v>
      </c>
      <c r="G123" s="12" t="s">
        <v>43</v>
      </c>
      <c r="H123" s="12" t="s">
        <v>44</v>
      </c>
      <c r="I123" s="12" t="s">
        <v>16</v>
      </c>
      <c r="J123" s="12">
        <f t="shared" si="6"/>
        <v>71</v>
      </c>
      <c r="K123" s="12" t="str">
        <f t="shared" si="7"/>
        <v>60-90</v>
      </c>
    </row>
    <row r="124" spans="1:11">
      <c r="A124" s="12" t="s">
        <v>356</v>
      </c>
      <c r="B124" s="12" t="s">
        <v>58</v>
      </c>
      <c r="C124" s="12" t="s">
        <v>127</v>
      </c>
      <c r="D124" s="15" t="s">
        <v>197</v>
      </c>
      <c r="E124" s="22">
        <v>281854</v>
      </c>
      <c r="F124" s="12" t="s">
        <v>13</v>
      </c>
      <c r="G124" s="12" t="s">
        <v>43</v>
      </c>
      <c r="H124" s="12" t="s">
        <v>87</v>
      </c>
      <c r="I124" s="12" t="s">
        <v>56</v>
      </c>
      <c r="J124" s="12">
        <f t="shared" si="6"/>
        <v>432</v>
      </c>
      <c r="K124" s="12" t="str">
        <f t="shared" si="7"/>
        <v>180+</v>
      </c>
    </row>
    <row r="125" spans="1:11">
      <c r="A125" s="12" t="s">
        <v>357</v>
      </c>
      <c r="B125" s="12" t="s">
        <v>18</v>
      </c>
      <c r="C125" s="12" t="s">
        <v>194</v>
      </c>
      <c r="D125" s="15" t="s">
        <v>358</v>
      </c>
      <c r="E125" s="22">
        <v>409798</v>
      </c>
      <c r="F125" s="12" t="s">
        <v>21</v>
      </c>
      <c r="G125" s="12" t="s">
        <v>22</v>
      </c>
      <c r="H125" s="12" t="s">
        <v>23</v>
      </c>
      <c r="I125" s="12" t="s">
        <v>52</v>
      </c>
      <c r="J125" s="12">
        <f t="shared" si="6"/>
        <v>0</v>
      </c>
      <c r="K125" s="12" t="str">
        <f t="shared" si="7"/>
        <v>paid</v>
      </c>
    </row>
    <row r="126" spans="1:11">
      <c r="A126" s="12" t="s">
        <v>359</v>
      </c>
      <c r="B126" s="12" t="s">
        <v>47</v>
      </c>
      <c r="C126" s="12" t="s">
        <v>360</v>
      </c>
      <c r="D126" s="15" t="s">
        <v>361</v>
      </c>
      <c r="E126" s="22">
        <v>403529</v>
      </c>
      <c r="F126" s="12" t="s">
        <v>13</v>
      </c>
      <c r="G126" s="12" t="s">
        <v>22</v>
      </c>
      <c r="H126" s="12" t="s">
        <v>29</v>
      </c>
      <c r="I126" s="12" t="s">
        <v>52</v>
      </c>
      <c r="J126" s="12">
        <f t="shared" si="6"/>
        <v>461</v>
      </c>
      <c r="K126" s="12" t="str">
        <f t="shared" si="7"/>
        <v>180+</v>
      </c>
    </row>
    <row r="127" spans="1:11">
      <c r="A127" s="12" t="s">
        <v>362</v>
      </c>
      <c r="B127" s="12" t="s">
        <v>10</v>
      </c>
      <c r="C127" s="12" t="s">
        <v>363</v>
      </c>
      <c r="D127" s="15" t="s">
        <v>364</v>
      </c>
      <c r="E127" s="22">
        <v>303987</v>
      </c>
      <c r="F127" s="12" t="s">
        <v>21</v>
      </c>
      <c r="G127" s="12" t="s">
        <v>34</v>
      </c>
      <c r="H127" s="12" t="s">
        <v>29</v>
      </c>
      <c r="I127" s="12" t="s">
        <v>16</v>
      </c>
      <c r="J127" s="12">
        <f t="shared" si="6"/>
        <v>0</v>
      </c>
      <c r="K127" s="12" t="str">
        <f t="shared" si="7"/>
        <v>paid</v>
      </c>
    </row>
    <row r="128" spans="1:11">
      <c r="A128" s="12" t="s">
        <v>365</v>
      </c>
      <c r="B128" s="12" t="s">
        <v>10</v>
      </c>
      <c r="C128" s="12" t="s">
        <v>366</v>
      </c>
      <c r="D128" s="15" t="s">
        <v>244</v>
      </c>
      <c r="E128" s="22">
        <v>64742</v>
      </c>
      <c r="F128" s="12" t="s">
        <v>21</v>
      </c>
      <c r="G128" s="12" t="s">
        <v>34</v>
      </c>
      <c r="H128" s="12" t="s">
        <v>29</v>
      </c>
      <c r="I128" s="12" t="s">
        <v>39</v>
      </c>
      <c r="J128" s="12">
        <f t="shared" si="6"/>
        <v>0</v>
      </c>
      <c r="K128" s="12" t="str">
        <f t="shared" si="7"/>
        <v>paid</v>
      </c>
    </row>
    <row r="129" spans="1:11">
      <c r="A129" s="12" t="s">
        <v>367</v>
      </c>
      <c r="B129" s="12" t="s">
        <v>10</v>
      </c>
      <c r="C129" s="12" t="s">
        <v>260</v>
      </c>
      <c r="D129" s="15" t="s">
        <v>368</v>
      </c>
      <c r="E129" s="22">
        <v>234894</v>
      </c>
      <c r="F129" s="12" t="s">
        <v>21</v>
      </c>
      <c r="G129" s="12" t="s">
        <v>14</v>
      </c>
      <c r="H129" s="12" t="s">
        <v>87</v>
      </c>
      <c r="I129" s="12" t="s">
        <v>45</v>
      </c>
      <c r="J129" s="12">
        <f t="shared" si="6"/>
        <v>0</v>
      </c>
      <c r="K129" s="12" t="str">
        <f t="shared" si="7"/>
        <v>paid</v>
      </c>
    </row>
    <row r="130" spans="1:11">
      <c r="A130" s="12" t="s">
        <v>369</v>
      </c>
      <c r="B130" s="12" t="s">
        <v>58</v>
      </c>
      <c r="C130" s="12" t="s">
        <v>370</v>
      </c>
      <c r="D130" s="15" t="s">
        <v>371</v>
      </c>
      <c r="E130" s="22">
        <v>444510</v>
      </c>
      <c r="F130" s="12" t="s">
        <v>33</v>
      </c>
      <c r="G130" s="12" t="s">
        <v>14</v>
      </c>
      <c r="H130" s="12" t="s">
        <v>15</v>
      </c>
      <c r="I130" s="12" t="s">
        <v>24</v>
      </c>
      <c r="J130" s="12">
        <f t="shared" si="6"/>
        <v>-27</v>
      </c>
      <c r="K130" s="12" t="str">
        <f t="shared" si="7"/>
        <v>not due</v>
      </c>
    </row>
    <row r="131" spans="1:11">
      <c r="A131" s="12" t="s">
        <v>372</v>
      </c>
      <c r="B131" s="12" t="s">
        <v>65</v>
      </c>
      <c r="C131" s="12" t="s">
        <v>373</v>
      </c>
      <c r="D131" s="15" t="s">
        <v>374</v>
      </c>
      <c r="E131" s="22">
        <v>282280</v>
      </c>
      <c r="F131" s="12" t="s">
        <v>33</v>
      </c>
      <c r="G131" s="12" t="s">
        <v>14</v>
      </c>
      <c r="H131" s="12" t="s">
        <v>115</v>
      </c>
      <c r="I131" s="12" t="s">
        <v>30</v>
      </c>
      <c r="J131" s="12">
        <f t="shared" ref="J131:J194" si="8">IF(F131="paid",0,TODAY()-D131)</f>
        <v>-64</v>
      </c>
      <c r="K131" s="12" t="str">
        <f t="shared" ref="K131:K194" si="9">IF(F131="paid","paid",IF(J131&lt;0,"not due",IF(J131&lt;=30,"0-30",IF(J131&lt;=60,"30-60",IF(J131&lt;=90,"60-90",IF(J131&lt;=120,"90-120",IF(J131&lt;=150,"120-150",IF(J131&lt;=180,"150-180",IF(J131&gt;180,"180+")))))))))</f>
        <v>not due</v>
      </c>
    </row>
    <row r="132" spans="1:11">
      <c r="A132" s="12" t="s">
        <v>375</v>
      </c>
      <c r="B132" s="12" t="s">
        <v>75</v>
      </c>
      <c r="C132" s="12" t="s">
        <v>376</v>
      </c>
      <c r="D132" s="15" t="s">
        <v>329</v>
      </c>
      <c r="E132" s="22">
        <v>160290</v>
      </c>
      <c r="F132" s="12" t="s">
        <v>33</v>
      </c>
      <c r="G132" s="12" t="s">
        <v>22</v>
      </c>
      <c r="H132" s="12" t="s">
        <v>115</v>
      </c>
      <c r="I132" s="12" t="s">
        <v>45</v>
      </c>
      <c r="J132" s="12">
        <f t="shared" si="8"/>
        <v>505</v>
      </c>
      <c r="K132" s="12" t="str">
        <f t="shared" si="9"/>
        <v>180+</v>
      </c>
    </row>
    <row r="133" spans="1:11">
      <c r="A133" s="12" t="s">
        <v>377</v>
      </c>
      <c r="B133" s="12" t="s">
        <v>151</v>
      </c>
      <c r="C133" s="12" t="s">
        <v>378</v>
      </c>
      <c r="D133" s="15" t="s">
        <v>379</v>
      </c>
      <c r="E133" s="22">
        <v>260864</v>
      </c>
      <c r="F133" s="12" t="s">
        <v>21</v>
      </c>
      <c r="G133" s="12" t="s">
        <v>14</v>
      </c>
      <c r="H133" s="12" t="s">
        <v>115</v>
      </c>
      <c r="I133" s="12" t="s">
        <v>45</v>
      </c>
      <c r="J133" s="12">
        <f t="shared" si="8"/>
        <v>0</v>
      </c>
      <c r="K133" s="12" t="str">
        <f t="shared" si="9"/>
        <v>paid</v>
      </c>
    </row>
    <row r="134" spans="1:11">
      <c r="A134" s="12" t="s">
        <v>380</v>
      </c>
      <c r="B134" s="12" t="s">
        <v>47</v>
      </c>
      <c r="C134" s="12" t="s">
        <v>381</v>
      </c>
      <c r="D134" s="15" t="s">
        <v>382</v>
      </c>
      <c r="E134" s="22">
        <v>136810</v>
      </c>
      <c r="F134" s="12" t="s">
        <v>13</v>
      </c>
      <c r="G134" s="12" t="s">
        <v>14</v>
      </c>
      <c r="H134" s="12" t="s">
        <v>29</v>
      </c>
      <c r="I134" s="12" t="s">
        <v>24</v>
      </c>
      <c r="J134" s="12">
        <f t="shared" si="8"/>
        <v>318</v>
      </c>
      <c r="K134" s="12" t="str">
        <f t="shared" si="9"/>
        <v>180+</v>
      </c>
    </row>
    <row r="135" spans="1:11">
      <c r="A135" s="12" t="s">
        <v>383</v>
      </c>
      <c r="B135" s="12" t="s">
        <v>47</v>
      </c>
      <c r="C135" s="12" t="s">
        <v>384</v>
      </c>
      <c r="D135" s="15" t="s">
        <v>385</v>
      </c>
      <c r="E135" s="22">
        <v>77606</v>
      </c>
      <c r="F135" s="12" t="s">
        <v>13</v>
      </c>
      <c r="G135" s="12" t="s">
        <v>14</v>
      </c>
      <c r="H135" s="12" t="s">
        <v>29</v>
      </c>
      <c r="I135" s="12" t="s">
        <v>16</v>
      </c>
      <c r="J135" s="12">
        <f t="shared" si="8"/>
        <v>565</v>
      </c>
      <c r="K135" s="12" t="str">
        <f t="shared" si="9"/>
        <v>180+</v>
      </c>
    </row>
    <row r="136" spans="1:11">
      <c r="A136" s="12" t="s">
        <v>386</v>
      </c>
      <c r="B136" s="12" t="s">
        <v>47</v>
      </c>
      <c r="C136" s="12" t="s">
        <v>168</v>
      </c>
      <c r="D136" s="15" t="s">
        <v>387</v>
      </c>
      <c r="E136" s="22">
        <v>170274</v>
      </c>
      <c r="F136" s="12" t="s">
        <v>21</v>
      </c>
      <c r="G136" s="12" t="s">
        <v>43</v>
      </c>
      <c r="H136" s="12" t="s">
        <v>44</v>
      </c>
      <c r="I136" s="12" t="s">
        <v>56</v>
      </c>
      <c r="J136" s="12">
        <f t="shared" si="8"/>
        <v>0</v>
      </c>
      <c r="K136" s="12" t="str">
        <f t="shared" si="9"/>
        <v>paid</v>
      </c>
    </row>
    <row r="137" spans="1:11">
      <c r="A137" s="12" t="s">
        <v>388</v>
      </c>
      <c r="B137" s="12" t="s">
        <v>10</v>
      </c>
      <c r="C137" s="12" t="s">
        <v>389</v>
      </c>
      <c r="D137" s="15" t="s">
        <v>390</v>
      </c>
      <c r="E137" s="22">
        <v>402708</v>
      </c>
      <c r="F137" s="12" t="s">
        <v>21</v>
      </c>
      <c r="G137" s="12" t="s">
        <v>34</v>
      </c>
      <c r="H137" s="12" t="s">
        <v>87</v>
      </c>
      <c r="I137" s="12" t="s">
        <v>30</v>
      </c>
      <c r="J137" s="12">
        <f t="shared" si="8"/>
        <v>0</v>
      </c>
      <c r="K137" s="12" t="str">
        <f t="shared" si="9"/>
        <v>paid</v>
      </c>
    </row>
    <row r="138" spans="1:11">
      <c r="A138" s="12" t="s">
        <v>391</v>
      </c>
      <c r="B138" s="12" t="s">
        <v>125</v>
      </c>
      <c r="C138" s="12" t="s">
        <v>143</v>
      </c>
      <c r="D138" s="15" t="s">
        <v>392</v>
      </c>
      <c r="E138" s="22">
        <v>179637</v>
      </c>
      <c r="F138" s="12" t="s">
        <v>13</v>
      </c>
      <c r="G138" s="12" t="s">
        <v>14</v>
      </c>
      <c r="H138" s="12" t="s">
        <v>29</v>
      </c>
      <c r="I138" s="12" t="s">
        <v>16</v>
      </c>
      <c r="J138" s="12">
        <f t="shared" si="8"/>
        <v>308</v>
      </c>
      <c r="K138" s="12" t="str">
        <f t="shared" si="9"/>
        <v>180+</v>
      </c>
    </row>
    <row r="139" spans="1:11">
      <c r="A139" s="12" t="s">
        <v>393</v>
      </c>
      <c r="B139" s="12" t="s">
        <v>26</v>
      </c>
      <c r="C139" s="12" t="s">
        <v>169</v>
      </c>
      <c r="D139" s="15" t="s">
        <v>394</v>
      </c>
      <c r="E139" s="22">
        <v>411876</v>
      </c>
      <c r="F139" s="12" t="s">
        <v>33</v>
      </c>
      <c r="G139" s="12" t="s">
        <v>14</v>
      </c>
      <c r="H139" s="12" t="s">
        <v>15</v>
      </c>
      <c r="I139" s="12" t="s">
        <v>39</v>
      </c>
      <c r="J139" s="12">
        <f t="shared" si="8"/>
        <v>420</v>
      </c>
      <c r="K139" s="12" t="str">
        <f t="shared" si="9"/>
        <v>180+</v>
      </c>
    </row>
    <row r="140" spans="1:11">
      <c r="A140" s="12" t="s">
        <v>395</v>
      </c>
      <c r="B140" s="12" t="s">
        <v>75</v>
      </c>
      <c r="C140" s="12" t="s">
        <v>204</v>
      </c>
      <c r="D140" s="15" t="s">
        <v>396</v>
      </c>
      <c r="E140" s="22">
        <v>401778</v>
      </c>
      <c r="F140" s="12" t="s">
        <v>13</v>
      </c>
      <c r="G140" s="12" t="s">
        <v>34</v>
      </c>
      <c r="H140" s="12" t="s">
        <v>23</v>
      </c>
      <c r="I140" s="12" t="s">
        <v>16</v>
      </c>
      <c r="J140" s="12">
        <f t="shared" si="8"/>
        <v>81</v>
      </c>
      <c r="K140" s="12" t="str">
        <f t="shared" si="9"/>
        <v>60-90</v>
      </c>
    </row>
    <row r="141" spans="1:11">
      <c r="A141" s="12" t="s">
        <v>397</v>
      </c>
      <c r="B141" s="12" t="s">
        <v>26</v>
      </c>
      <c r="C141" s="12" t="s">
        <v>398</v>
      </c>
      <c r="D141" s="15" t="s">
        <v>355</v>
      </c>
      <c r="E141" s="22">
        <v>456053</v>
      </c>
      <c r="F141" s="12" t="s">
        <v>21</v>
      </c>
      <c r="G141" s="12" t="s">
        <v>22</v>
      </c>
      <c r="H141" s="12" t="s">
        <v>87</v>
      </c>
      <c r="I141" s="12" t="s">
        <v>45</v>
      </c>
      <c r="J141" s="12">
        <f t="shared" si="8"/>
        <v>0</v>
      </c>
      <c r="K141" s="12" t="str">
        <f t="shared" si="9"/>
        <v>paid</v>
      </c>
    </row>
    <row r="142" spans="1:11">
      <c r="A142" s="12" t="s">
        <v>399</v>
      </c>
      <c r="B142" s="12" t="s">
        <v>125</v>
      </c>
      <c r="C142" s="12" t="s">
        <v>381</v>
      </c>
      <c r="D142" s="15" t="s">
        <v>400</v>
      </c>
      <c r="E142" s="22">
        <v>461307</v>
      </c>
      <c r="F142" s="12" t="s">
        <v>33</v>
      </c>
      <c r="G142" s="12" t="s">
        <v>43</v>
      </c>
      <c r="H142" s="12" t="s">
        <v>87</v>
      </c>
      <c r="I142" s="12" t="s">
        <v>56</v>
      </c>
      <c r="J142" s="12">
        <f t="shared" si="8"/>
        <v>348</v>
      </c>
      <c r="K142" s="12" t="str">
        <f t="shared" si="9"/>
        <v>180+</v>
      </c>
    </row>
    <row r="143" spans="1:11">
      <c r="A143" s="12" t="s">
        <v>401</v>
      </c>
      <c r="B143" s="12" t="s">
        <v>26</v>
      </c>
      <c r="C143" s="12" t="s">
        <v>402</v>
      </c>
      <c r="D143" s="15" t="s">
        <v>403</v>
      </c>
      <c r="E143" s="22">
        <v>146220</v>
      </c>
      <c r="F143" s="12" t="s">
        <v>13</v>
      </c>
      <c r="G143" s="12" t="s">
        <v>22</v>
      </c>
      <c r="H143" s="12" t="s">
        <v>44</v>
      </c>
      <c r="I143" s="12" t="s">
        <v>30</v>
      </c>
      <c r="J143" s="12">
        <f t="shared" si="8"/>
        <v>64</v>
      </c>
      <c r="K143" s="12" t="str">
        <f t="shared" si="9"/>
        <v>60-90</v>
      </c>
    </row>
    <row r="144" spans="1:11">
      <c r="A144" s="12" t="s">
        <v>404</v>
      </c>
      <c r="B144" s="12" t="s">
        <v>75</v>
      </c>
      <c r="C144" s="12" t="s">
        <v>405</v>
      </c>
      <c r="D144" s="15" t="s">
        <v>406</v>
      </c>
      <c r="E144" s="22">
        <v>413254</v>
      </c>
      <c r="F144" s="12" t="s">
        <v>33</v>
      </c>
      <c r="G144" s="12" t="s">
        <v>34</v>
      </c>
      <c r="H144" s="12" t="s">
        <v>29</v>
      </c>
      <c r="I144" s="12" t="s">
        <v>39</v>
      </c>
      <c r="J144" s="12">
        <f t="shared" si="8"/>
        <v>-16</v>
      </c>
      <c r="K144" s="12" t="str">
        <f t="shared" si="9"/>
        <v>not due</v>
      </c>
    </row>
    <row r="145" spans="1:11">
      <c r="A145" s="12" t="s">
        <v>407</v>
      </c>
      <c r="B145" s="12" t="s">
        <v>18</v>
      </c>
      <c r="C145" s="12" t="s">
        <v>408</v>
      </c>
      <c r="D145" s="15" t="s">
        <v>409</v>
      </c>
      <c r="E145" s="22">
        <v>232303</v>
      </c>
      <c r="F145" s="12" t="s">
        <v>21</v>
      </c>
      <c r="G145" s="12" t="s">
        <v>43</v>
      </c>
      <c r="H145" s="12" t="s">
        <v>87</v>
      </c>
      <c r="I145" s="12" t="s">
        <v>30</v>
      </c>
      <c r="J145" s="12">
        <f t="shared" si="8"/>
        <v>0</v>
      </c>
      <c r="K145" s="12" t="str">
        <f t="shared" si="9"/>
        <v>paid</v>
      </c>
    </row>
    <row r="146" spans="1:11">
      <c r="A146" s="12" t="s">
        <v>410</v>
      </c>
      <c r="B146" s="12" t="s">
        <v>36</v>
      </c>
      <c r="C146" s="12" t="s">
        <v>327</v>
      </c>
      <c r="D146" s="15" t="s">
        <v>411</v>
      </c>
      <c r="E146" s="22">
        <v>357490</v>
      </c>
      <c r="F146" s="12" t="s">
        <v>21</v>
      </c>
      <c r="G146" s="12" t="s">
        <v>22</v>
      </c>
      <c r="H146" s="12" t="s">
        <v>23</v>
      </c>
      <c r="I146" s="12" t="s">
        <v>30</v>
      </c>
      <c r="J146" s="12">
        <f t="shared" si="8"/>
        <v>0</v>
      </c>
      <c r="K146" s="12" t="str">
        <f t="shared" si="9"/>
        <v>paid</v>
      </c>
    </row>
    <row r="147" spans="1:11">
      <c r="A147" s="12" t="s">
        <v>412</v>
      </c>
      <c r="B147" s="12" t="s">
        <v>125</v>
      </c>
      <c r="C147" s="12" t="s">
        <v>413</v>
      </c>
      <c r="D147" s="15" t="s">
        <v>414</v>
      </c>
      <c r="E147" s="22">
        <v>427124</v>
      </c>
      <c r="F147" s="12" t="s">
        <v>21</v>
      </c>
      <c r="G147" s="12" t="s">
        <v>43</v>
      </c>
      <c r="H147" s="12" t="s">
        <v>29</v>
      </c>
      <c r="I147" s="12" t="s">
        <v>45</v>
      </c>
      <c r="J147" s="12">
        <f t="shared" si="8"/>
        <v>0</v>
      </c>
      <c r="K147" s="12" t="str">
        <f t="shared" si="9"/>
        <v>paid</v>
      </c>
    </row>
    <row r="148" spans="1:11">
      <c r="A148" s="12" t="s">
        <v>415</v>
      </c>
      <c r="B148" s="12" t="s">
        <v>125</v>
      </c>
      <c r="C148" s="12" t="s">
        <v>160</v>
      </c>
      <c r="D148" s="15" t="s">
        <v>269</v>
      </c>
      <c r="E148" s="22">
        <v>472774</v>
      </c>
      <c r="F148" s="12" t="s">
        <v>33</v>
      </c>
      <c r="G148" s="12" t="s">
        <v>34</v>
      </c>
      <c r="H148" s="12" t="s">
        <v>87</v>
      </c>
      <c r="I148" s="12" t="s">
        <v>30</v>
      </c>
      <c r="J148" s="12">
        <f t="shared" si="8"/>
        <v>233</v>
      </c>
      <c r="K148" s="12" t="str">
        <f t="shared" si="9"/>
        <v>180+</v>
      </c>
    </row>
    <row r="149" spans="1:11">
      <c r="A149" s="12" t="s">
        <v>416</v>
      </c>
      <c r="B149" s="12" t="s">
        <v>58</v>
      </c>
      <c r="C149" s="12" t="s">
        <v>182</v>
      </c>
      <c r="D149" s="15" t="s">
        <v>417</v>
      </c>
      <c r="E149" s="22">
        <v>295927</v>
      </c>
      <c r="F149" s="12" t="s">
        <v>33</v>
      </c>
      <c r="G149" s="12" t="s">
        <v>14</v>
      </c>
      <c r="H149" s="12" t="s">
        <v>23</v>
      </c>
      <c r="I149" s="12" t="s">
        <v>16</v>
      </c>
      <c r="J149" s="12">
        <f t="shared" si="8"/>
        <v>572</v>
      </c>
      <c r="K149" s="12" t="str">
        <f t="shared" si="9"/>
        <v>180+</v>
      </c>
    </row>
    <row r="150" spans="1:11">
      <c r="A150" s="12" t="s">
        <v>418</v>
      </c>
      <c r="B150" s="12" t="s">
        <v>75</v>
      </c>
      <c r="C150" s="12" t="s">
        <v>163</v>
      </c>
      <c r="D150" s="15" t="s">
        <v>95</v>
      </c>
      <c r="E150" s="22">
        <v>93141</v>
      </c>
      <c r="F150" s="12" t="s">
        <v>33</v>
      </c>
      <c r="G150" s="12" t="s">
        <v>43</v>
      </c>
      <c r="H150" s="12" t="s">
        <v>23</v>
      </c>
      <c r="I150" s="12" t="s">
        <v>52</v>
      </c>
      <c r="J150" s="12">
        <f t="shared" si="8"/>
        <v>498</v>
      </c>
      <c r="K150" s="12" t="str">
        <f t="shared" si="9"/>
        <v>180+</v>
      </c>
    </row>
    <row r="151" spans="1:11">
      <c r="A151" s="12" t="s">
        <v>419</v>
      </c>
      <c r="B151" s="12" t="s">
        <v>125</v>
      </c>
      <c r="C151" s="12" t="s">
        <v>247</v>
      </c>
      <c r="D151" s="15" t="s">
        <v>420</v>
      </c>
      <c r="E151" s="22">
        <v>187503</v>
      </c>
      <c r="F151" s="12" t="s">
        <v>21</v>
      </c>
      <c r="G151" s="12" t="s">
        <v>22</v>
      </c>
      <c r="H151" s="12" t="s">
        <v>115</v>
      </c>
      <c r="I151" s="12" t="s">
        <v>52</v>
      </c>
      <c r="J151" s="12">
        <f t="shared" si="8"/>
        <v>0</v>
      </c>
      <c r="K151" s="12" t="str">
        <f t="shared" si="9"/>
        <v>paid</v>
      </c>
    </row>
    <row r="152" spans="1:11">
      <c r="A152" s="12" t="s">
        <v>421</v>
      </c>
      <c r="B152" s="12" t="s">
        <v>10</v>
      </c>
      <c r="C152" s="12" t="s">
        <v>60</v>
      </c>
      <c r="D152" s="15" t="s">
        <v>422</v>
      </c>
      <c r="E152" s="22">
        <v>238090</v>
      </c>
      <c r="F152" s="12" t="s">
        <v>13</v>
      </c>
      <c r="G152" s="12" t="s">
        <v>34</v>
      </c>
      <c r="H152" s="12" t="s">
        <v>44</v>
      </c>
      <c r="I152" s="12" t="s">
        <v>45</v>
      </c>
      <c r="J152" s="12">
        <f t="shared" si="8"/>
        <v>337</v>
      </c>
      <c r="K152" s="12" t="str">
        <f t="shared" si="9"/>
        <v>180+</v>
      </c>
    </row>
    <row r="153" spans="1:11">
      <c r="A153" s="12" t="s">
        <v>423</v>
      </c>
      <c r="B153" s="12" t="s">
        <v>36</v>
      </c>
      <c r="C153" s="12" t="s">
        <v>424</v>
      </c>
      <c r="D153" s="15" t="s">
        <v>425</v>
      </c>
      <c r="E153" s="22">
        <v>284424</v>
      </c>
      <c r="F153" s="12" t="s">
        <v>13</v>
      </c>
      <c r="G153" s="12" t="s">
        <v>22</v>
      </c>
      <c r="H153" s="12" t="s">
        <v>23</v>
      </c>
      <c r="I153" s="12" t="s">
        <v>24</v>
      </c>
      <c r="J153" s="12">
        <f t="shared" si="8"/>
        <v>598</v>
      </c>
      <c r="K153" s="12" t="str">
        <f t="shared" si="9"/>
        <v>180+</v>
      </c>
    </row>
    <row r="154" spans="1:11">
      <c r="A154" s="12" t="s">
        <v>426</v>
      </c>
      <c r="B154" s="12" t="s">
        <v>10</v>
      </c>
      <c r="C154" s="12" t="s">
        <v>427</v>
      </c>
      <c r="D154" s="15" t="s">
        <v>428</v>
      </c>
      <c r="E154" s="22">
        <v>163992</v>
      </c>
      <c r="F154" s="12" t="s">
        <v>33</v>
      </c>
      <c r="G154" s="12" t="s">
        <v>22</v>
      </c>
      <c r="H154" s="12" t="s">
        <v>15</v>
      </c>
      <c r="I154" s="12" t="s">
        <v>30</v>
      </c>
      <c r="J154" s="12">
        <f t="shared" si="8"/>
        <v>162</v>
      </c>
      <c r="K154" s="12" t="str">
        <f t="shared" si="9"/>
        <v>150-180</v>
      </c>
    </row>
    <row r="155" spans="1:11">
      <c r="A155" s="12" t="s">
        <v>429</v>
      </c>
      <c r="B155" s="12" t="s">
        <v>18</v>
      </c>
      <c r="C155" s="12" t="s">
        <v>430</v>
      </c>
      <c r="D155" s="15" t="s">
        <v>431</v>
      </c>
      <c r="E155" s="22">
        <v>419650</v>
      </c>
      <c r="F155" s="12" t="s">
        <v>13</v>
      </c>
      <c r="G155" s="12" t="s">
        <v>43</v>
      </c>
      <c r="H155" s="12" t="s">
        <v>23</v>
      </c>
      <c r="I155" s="12" t="s">
        <v>30</v>
      </c>
      <c r="J155" s="12">
        <f t="shared" si="8"/>
        <v>68</v>
      </c>
      <c r="K155" s="12" t="str">
        <f t="shared" si="9"/>
        <v>60-90</v>
      </c>
    </row>
    <row r="156" spans="1:11">
      <c r="A156" s="12" t="s">
        <v>432</v>
      </c>
      <c r="B156" s="12" t="s">
        <v>65</v>
      </c>
      <c r="C156" s="12" t="s">
        <v>179</v>
      </c>
      <c r="D156" s="15" t="s">
        <v>254</v>
      </c>
      <c r="E156" s="22">
        <v>449138</v>
      </c>
      <c r="F156" s="12" t="s">
        <v>13</v>
      </c>
      <c r="G156" s="12" t="s">
        <v>43</v>
      </c>
      <c r="H156" s="12" t="s">
        <v>115</v>
      </c>
      <c r="I156" s="12" t="s">
        <v>52</v>
      </c>
      <c r="J156" s="12">
        <f t="shared" si="8"/>
        <v>6</v>
      </c>
      <c r="K156" s="12" t="str">
        <f t="shared" si="9"/>
        <v>0-30</v>
      </c>
    </row>
    <row r="157" spans="1:11">
      <c r="A157" s="12" t="s">
        <v>433</v>
      </c>
      <c r="B157" s="12" t="s">
        <v>47</v>
      </c>
      <c r="C157" s="12" t="s">
        <v>434</v>
      </c>
      <c r="D157" s="15" t="s">
        <v>435</v>
      </c>
      <c r="E157" s="22">
        <v>413518</v>
      </c>
      <c r="F157" s="12" t="s">
        <v>13</v>
      </c>
      <c r="G157" s="12" t="s">
        <v>22</v>
      </c>
      <c r="H157" s="12" t="s">
        <v>115</v>
      </c>
      <c r="I157" s="12" t="s">
        <v>16</v>
      </c>
      <c r="J157" s="12">
        <f t="shared" si="8"/>
        <v>521</v>
      </c>
      <c r="K157" s="12" t="str">
        <f t="shared" si="9"/>
        <v>180+</v>
      </c>
    </row>
    <row r="158" spans="1:11">
      <c r="A158" s="12" t="s">
        <v>436</v>
      </c>
      <c r="B158" s="12" t="s">
        <v>47</v>
      </c>
      <c r="C158" s="12" t="s">
        <v>437</v>
      </c>
      <c r="D158" s="15" t="s">
        <v>438</v>
      </c>
      <c r="E158" s="22">
        <v>106353</v>
      </c>
      <c r="F158" s="12" t="s">
        <v>21</v>
      </c>
      <c r="G158" s="12" t="s">
        <v>34</v>
      </c>
      <c r="H158" s="12" t="s">
        <v>23</v>
      </c>
      <c r="I158" s="12" t="s">
        <v>56</v>
      </c>
      <c r="J158" s="12">
        <f t="shared" si="8"/>
        <v>0</v>
      </c>
      <c r="K158" s="12" t="str">
        <f t="shared" si="9"/>
        <v>paid</v>
      </c>
    </row>
    <row r="159" spans="1:11">
      <c r="A159" s="12" t="s">
        <v>439</v>
      </c>
      <c r="B159" s="12" t="s">
        <v>151</v>
      </c>
      <c r="C159" s="12" t="s">
        <v>440</v>
      </c>
      <c r="D159" s="15" t="s">
        <v>441</v>
      </c>
      <c r="E159" s="22">
        <v>377886</v>
      </c>
      <c r="F159" s="12" t="s">
        <v>13</v>
      </c>
      <c r="G159" s="12" t="s">
        <v>34</v>
      </c>
      <c r="H159" s="12" t="s">
        <v>115</v>
      </c>
      <c r="I159" s="12" t="s">
        <v>45</v>
      </c>
      <c r="J159" s="12">
        <f t="shared" si="8"/>
        <v>563</v>
      </c>
      <c r="K159" s="12" t="str">
        <f t="shared" si="9"/>
        <v>180+</v>
      </c>
    </row>
    <row r="160" spans="1:11">
      <c r="A160" s="12" t="s">
        <v>442</v>
      </c>
      <c r="B160" s="12" t="s">
        <v>10</v>
      </c>
      <c r="C160" s="12" t="s">
        <v>178</v>
      </c>
      <c r="D160" s="15" t="s">
        <v>179</v>
      </c>
      <c r="E160" s="22">
        <v>166076</v>
      </c>
      <c r="F160" s="12" t="s">
        <v>13</v>
      </c>
      <c r="G160" s="12" t="s">
        <v>22</v>
      </c>
      <c r="H160" s="12" t="s">
        <v>29</v>
      </c>
      <c r="I160" s="12" t="s">
        <v>30</v>
      </c>
      <c r="J160" s="12">
        <f t="shared" si="8"/>
        <v>96</v>
      </c>
      <c r="K160" s="12" t="str">
        <f t="shared" si="9"/>
        <v>90-120</v>
      </c>
    </row>
    <row r="161" spans="1:11">
      <c r="A161" s="12" t="s">
        <v>443</v>
      </c>
      <c r="B161" s="12" t="s">
        <v>10</v>
      </c>
      <c r="C161" s="12" t="s">
        <v>444</v>
      </c>
      <c r="D161" s="15" t="s">
        <v>445</v>
      </c>
      <c r="E161" s="22">
        <v>379458</v>
      </c>
      <c r="F161" s="12" t="s">
        <v>21</v>
      </c>
      <c r="G161" s="12" t="s">
        <v>14</v>
      </c>
      <c r="H161" s="12" t="s">
        <v>15</v>
      </c>
      <c r="I161" s="12" t="s">
        <v>39</v>
      </c>
      <c r="J161" s="12">
        <f t="shared" si="8"/>
        <v>0</v>
      </c>
      <c r="K161" s="12" t="str">
        <f t="shared" si="9"/>
        <v>paid</v>
      </c>
    </row>
    <row r="162" spans="1:11">
      <c r="A162" s="12" t="s">
        <v>446</v>
      </c>
      <c r="B162" s="12" t="s">
        <v>125</v>
      </c>
      <c r="C162" s="12" t="s">
        <v>411</v>
      </c>
      <c r="D162" s="15" t="s">
        <v>414</v>
      </c>
      <c r="E162" s="22">
        <v>255392</v>
      </c>
      <c r="F162" s="12" t="s">
        <v>33</v>
      </c>
      <c r="G162" s="12" t="s">
        <v>14</v>
      </c>
      <c r="H162" s="12" t="s">
        <v>23</v>
      </c>
      <c r="I162" s="12" t="s">
        <v>52</v>
      </c>
      <c r="J162" s="12">
        <f t="shared" si="8"/>
        <v>492</v>
      </c>
      <c r="K162" s="12" t="str">
        <f t="shared" si="9"/>
        <v>180+</v>
      </c>
    </row>
    <row r="163" spans="1:11">
      <c r="A163" s="12" t="s">
        <v>447</v>
      </c>
      <c r="B163" s="12" t="s">
        <v>125</v>
      </c>
      <c r="C163" s="12" t="s">
        <v>448</v>
      </c>
      <c r="D163" s="15" t="s">
        <v>449</v>
      </c>
      <c r="E163" s="22">
        <v>97474</v>
      </c>
      <c r="F163" s="12" t="s">
        <v>21</v>
      </c>
      <c r="G163" s="12" t="s">
        <v>22</v>
      </c>
      <c r="H163" s="12" t="s">
        <v>23</v>
      </c>
      <c r="I163" s="12" t="s">
        <v>16</v>
      </c>
      <c r="J163" s="12">
        <f t="shared" si="8"/>
        <v>0</v>
      </c>
      <c r="K163" s="12" t="str">
        <f t="shared" si="9"/>
        <v>paid</v>
      </c>
    </row>
    <row r="164" spans="1:11">
      <c r="A164" s="12" t="s">
        <v>450</v>
      </c>
      <c r="B164" s="12" t="s">
        <v>10</v>
      </c>
      <c r="C164" s="12" t="s">
        <v>126</v>
      </c>
      <c r="D164" s="15" t="s">
        <v>113</v>
      </c>
      <c r="E164" s="22">
        <v>418378</v>
      </c>
      <c r="F164" s="12" t="s">
        <v>33</v>
      </c>
      <c r="G164" s="12" t="s">
        <v>14</v>
      </c>
      <c r="H164" s="12" t="s">
        <v>23</v>
      </c>
      <c r="I164" s="12" t="s">
        <v>24</v>
      </c>
      <c r="J164" s="12">
        <f t="shared" si="8"/>
        <v>507</v>
      </c>
      <c r="K164" s="12" t="str">
        <f t="shared" si="9"/>
        <v>180+</v>
      </c>
    </row>
    <row r="165" spans="1:11">
      <c r="A165" s="12" t="s">
        <v>451</v>
      </c>
      <c r="B165" s="12" t="s">
        <v>26</v>
      </c>
      <c r="C165" s="12" t="s">
        <v>452</v>
      </c>
      <c r="D165" s="15" t="s">
        <v>453</v>
      </c>
      <c r="E165" s="22">
        <v>478716</v>
      </c>
      <c r="F165" s="12" t="s">
        <v>13</v>
      </c>
      <c r="G165" s="12" t="s">
        <v>34</v>
      </c>
      <c r="H165" s="12" t="s">
        <v>29</v>
      </c>
      <c r="I165" s="12" t="s">
        <v>52</v>
      </c>
      <c r="J165" s="12">
        <f t="shared" si="8"/>
        <v>60</v>
      </c>
      <c r="K165" s="12" t="str">
        <f t="shared" si="9"/>
        <v>30-60</v>
      </c>
    </row>
    <row r="166" spans="1:11">
      <c r="A166" s="12" t="s">
        <v>454</v>
      </c>
      <c r="B166" s="12" t="s">
        <v>36</v>
      </c>
      <c r="C166" s="12" t="s">
        <v>455</v>
      </c>
      <c r="D166" s="15" t="s">
        <v>456</v>
      </c>
      <c r="E166" s="22">
        <v>494907</v>
      </c>
      <c r="F166" s="12" t="s">
        <v>33</v>
      </c>
      <c r="G166" s="12" t="s">
        <v>14</v>
      </c>
      <c r="H166" s="12" t="s">
        <v>115</v>
      </c>
      <c r="I166" s="12" t="s">
        <v>30</v>
      </c>
      <c r="J166" s="12">
        <f t="shared" si="8"/>
        <v>127</v>
      </c>
      <c r="K166" s="12" t="str">
        <f t="shared" si="9"/>
        <v>120-150</v>
      </c>
    </row>
    <row r="167" spans="1:11">
      <c r="A167" s="12" t="s">
        <v>457</v>
      </c>
      <c r="B167" s="12" t="s">
        <v>151</v>
      </c>
      <c r="C167" s="12" t="s">
        <v>458</v>
      </c>
      <c r="D167" s="15" t="s">
        <v>459</v>
      </c>
      <c r="E167" s="22">
        <v>290227</v>
      </c>
      <c r="F167" s="12" t="s">
        <v>13</v>
      </c>
      <c r="G167" s="12" t="s">
        <v>14</v>
      </c>
      <c r="H167" s="12" t="s">
        <v>29</v>
      </c>
      <c r="I167" s="12" t="s">
        <v>16</v>
      </c>
      <c r="J167" s="12">
        <f t="shared" si="8"/>
        <v>98</v>
      </c>
      <c r="K167" s="12" t="str">
        <f t="shared" si="9"/>
        <v>90-120</v>
      </c>
    </row>
    <row r="168" spans="1:11">
      <c r="A168" s="12" t="s">
        <v>460</v>
      </c>
      <c r="B168" s="12" t="s">
        <v>26</v>
      </c>
      <c r="C168" s="12" t="s">
        <v>181</v>
      </c>
      <c r="D168" s="15" t="s">
        <v>417</v>
      </c>
      <c r="E168" s="22">
        <v>372436</v>
      </c>
      <c r="F168" s="12" t="s">
        <v>21</v>
      </c>
      <c r="G168" s="12" t="s">
        <v>34</v>
      </c>
      <c r="H168" s="12" t="s">
        <v>115</v>
      </c>
      <c r="I168" s="12" t="s">
        <v>30</v>
      </c>
      <c r="J168" s="12">
        <f t="shared" si="8"/>
        <v>0</v>
      </c>
      <c r="K168" s="12" t="str">
        <f t="shared" si="9"/>
        <v>paid</v>
      </c>
    </row>
    <row r="169" spans="1:11">
      <c r="A169" s="12" t="s">
        <v>461</v>
      </c>
      <c r="B169" s="12" t="s">
        <v>47</v>
      </c>
      <c r="C169" s="12" t="s">
        <v>462</v>
      </c>
      <c r="D169" s="15" t="s">
        <v>463</v>
      </c>
      <c r="E169" s="22">
        <v>355172</v>
      </c>
      <c r="F169" s="12" t="s">
        <v>21</v>
      </c>
      <c r="G169" s="12" t="s">
        <v>34</v>
      </c>
      <c r="H169" s="12" t="s">
        <v>87</v>
      </c>
      <c r="I169" s="12" t="s">
        <v>30</v>
      </c>
      <c r="J169" s="12">
        <f t="shared" si="8"/>
        <v>0</v>
      </c>
      <c r="K169" s="12" t="str">
        <f t="shared" si="9"/>
        <v>paid</v>
      </c>
    </row>
    <row r="170" spans="1:11">
      <c r="A170" s="12" t="s">
        <v>464</v>
      </c>
      <c r="B170" s="12" t="s">
        <v>125</v>
      </c>
      <c r="C170" s="12" t="s">
        <v>465</v>
      </c>
      <c r="D170" s="15" t="s">
        <v>466</v>
      </c>
      <c r="E170" s="22">
        <v>315927</v>
      </c>
      <c r="F170" s="12" t="s">
        <v>33</v>
      </c>
      <c r="G170" s="12" t="s">
        <v>22</v>
      </c>
      <c r="H170" s="12" t="s">
        <v>87</v>
      </c>
      <c r="I170" s="12" t="s">
        <v>30</v>
      </c>
      <c r="J170" s="12">
        <f t="shared" si="8"/>
        <v>442</v>
      </c>
      <c r="K170" s="12" t="str">
        <f t="shared" si="9"/>
        <v>180+</v>
      </c>
    </row>
    <row r="171" spans="1:11">
      <c r="A171" s="12" t="s">
        <v>467</v>
      </c>
      <c r="B171" s="12" t="s">
        <v>36</v>
      </c>
      <c r="C171" s="12" t="s">
        <v>468</v>
      </c>
      <c r="D171" s="15" t="s">
        <v>176</v>
      </c>
      <c r="E171" s="22">
        <v>329575</v>
      </c>
      <c r="F171" s="12" t="s">
        <v>21</v>
      </c>
      <c r="G171" s="12" t="s">
        <v>14</v>
      </c>
      <c r="H171" s="12" t="s">
        <v>87</v>
      </c>
      <c r="I171" s="12" t="s">
        <v>24</v>
      </c>
      <c r="J171" s="12">
        <f t="shared" si="8"/>
        <v>0</v>
      </c>
      <c r="K171" s="12" t="str">
        <f t="shared" si="9"/>
        <v>paid</v>
      </c>
    </row>
    <row r="172" spans="1:11">
      <c r="A172" s="12" t="s">
        <v>469</v>
      </c>
      <c r="B172" s="12" t="s">
        <v>36</v>
      </c>
      <c r="C172" s="12" t="s">
        <v>470</v>
      </c>
      <c r="D172" s="15" t="s">
        <v>19</v>
      </c>
      <c r="E172" s="22">
        <v>419306</v>
      </c>
      <c r="F172" s="12" t="s">
        <v>13</v>
      </c>
      <c r="G172" s="12" t="s">
        <v>34</v>
      </c>
      <c r="H172" s="12" t="s">
        <v>44</v>
      </c>
      <c r="I172" s="12" t="s">
        <v>24</v>
      </c>
      <c r="J172" s="12">
        <f t="shared" si="8"/>
        <v>579</v>
      </c>
      <c r="K172" s="12" t="str">
        <f t="shared" si="9"/>
        <v>180+</v>
      </c>
    </row>
    <row r="173" spans="1:11">
      <c r="A173" s="12" t="s">
        <v>471</v>
      </c>
      <c r="B173" s="12" t="s">
        <v>36</v>
      </c>
      <c r="C173" s="12" t="s">
        <v>245</v>
      </c>
      <c r="D173" s="15" t="s">
        <v>409</v>
      </c>
      <c r="E173" s="22">
        <v>414642</v>
      </c>
      <c r="F173" s="12" t="s">
        <v>33</v>
      </c>
      <c r="G173" s="12" t="s">
        <v>34</v>
      </c>
      <c r="H173" s="12" t="s">
        <v>29</v>
      </c>
      <c r="I173" s="12" t="s">
        <v>39</v>
      </c>
      <c r="J173" s="12">
        <f t="shared" si="8"/>
        <v>403</v>
      </c>
      <c r="K173" s="12" t="str">
        <f t="shared" si="9"/>
        <v>180+</v>
      </c>
    </row>
    <row r="174" spans="1:11">
      <c r="A174" s="12" t="s">
        <v>472</v>
      </c>
      <c r="B174" s="12" t="s">
        <v>125</v>
      </c>
      <c r="C174" s="12" t="s">
        <v>473</v>
      </c>
      <c r="D174" s="15" t="s">
        <v>474</v>
      </c>
      <c r="E174" s="22">
        <v>68128</v>
      </c>
      <c r="F174" s="12" t="s">
        <v>33</v>
      </c>
      <c r="G174" s="12" t="s">
        <v>22</v>
      </c>
      <c r="H174" s="12" t="s">
        <v>115</v>
      </c>
      <c r="I174" s="12" t="s">
        <v>56</v>
      </c>
      <c r="J174" s="12">
        <f t="shared" si="8"/>
        <v>132</v>
      </c>
      <c r="K174" s="12" t="str">
        <f t="shared" si="9"/>
        <v>120-150</v>
      </c>
    </row>
    <row r="175" spans="1:11">
      <c r="A175" s="12" t="s">
        <v>475</v>
      </c>
      <c r="B175" s="12" t="s">
        <v>18</v>
      </c>
      <c r="C175" s="12" t="s">
        <v>476</v>
      </c>
      <c r="D175" s="15" t="s">
        <v>313</v>
      </c>
      <c r="E175" s="22">
        <v>282205</v>
      </c>
      <c r="F175" s="12" t="s">
        <v>21</v>
      </c>
      <c r="G175" s="12" t="s">
        <v>14</v>
      </c>
      <c r="H175" s="12" t="s">
        <v>44</v>
      </c>
      <c r="I175" s="12" t="s">
        <v>39</v>
      </c>
      <c r="J175" s="12">
        <f t="shared" si="8"/>
        <v>0</v>
      </c>
      <c r="K175" s="12" t="str">
        <f t="shared" si="9"/>
        <v>paid</v>
      </c>
    </row>
    <row r="176" spans="1:11">
      <c r="A176" s="12" t="s">
        <v>477</v>
      </c>
      <c r="B176" s="12" t="s">
        <v>18</v>
      </c>
      <c r="C176" s="12" t="s">
        <v>384</v>
      </c>
      <c r="D176" s="15" t="s">
        <v>385</v>
      </c>
      <c r="E176" s="22">
        <v>189329</v>
      </c>
      <c r="F176" s="12" t="s">
        <v>21</v>
      </c>
      <c r="G176" s="12" t="s">
        <v>34</v>
      </c>
      <c r="H176" s="12" t="s">
        <v>29</v>
      </c>
      <c r="I176" s="12" t="s">
        <v>24</v>
      </c>
      <c r="J176" s="12">
        <f t="shared" si="8"/>
        <v>0</v>
      </c>
      <c r="K176" s="12" t="str">
        <f t="shared" si="9"/>
        <v>paid</v>
      </c>
    </row>
    <row r="177" spans="1:11">
      <c r="A177" s="12" t="s">
        <v>478</v>
      </c>
      <c r="B177" s="12" t="s">
        <v>65</v>
      </c>
      <c r="C177" s="12" t="s">
        <v>204</v>
      </c>
      <c r="D177" s="15" t="s">
        <v>396</v>
      </c>
      <c r="E177" s="22">
        <v>176312</v>
      </c>
      <c r="F177" s="12" t="s">
        <v>33</v>
      </c>
      <c r="G177" s="12" t="s">
        <v>34</v>
      </c>
      <c r="H177" s="12" t="s">
        <v>87</v>
      </c>
      <c r="I177" s="12" t="s">
        <v>39</v>
      </c>
      <c r="J177" s="12">
        <f t="shared" si="8"/>
        <v>81</v>
      </c>
      <c r="K177" s="12" t="str">
        <f t="shared" si="9"/>
        <v>60-90</v>
      </c>
    </row>
    <row r="178" spans="1:11">
      <c r="A178" s="12" t="s">
        <v>479</v>
      </c>
      <c r="B178" s="12" t="s">
        <v>65</v>
      </c>
      <c r="C178" s="12" t="s">
        <v>135</v>
      </c>
      <c r="D178" s="15" t="s">
        <v>80</v>
      </c>
      <c r="E178" s="22">
        <v>287188</v>
      </c>
      <c r="F178" s="12" t="s">
        <v>33</v>
      </c>
      <c r="G178" s="12" t="s">
        <v>34</v>
      </c>
      <c r="H178" s="12" t="s">
        <v>15</v>
      </c>
      <c r="I178" s="12" t="s">
        <v>45</v>
      </c>
      <c r="J178" s="12">
        <f t="shared" si="8"/>
        <v>347</v>
      </c>
      <c r="K178" s="12" t="str">
        <f t="shared" si="9"/>
        <v>180+</v>
      </c>
    </row>
    <row r="179" spans="1:11">
      <c r="A179" s="12" t="s">
        <v>480</v>
      </c>
      <c r="B179" s="12" t="s">
        <v>65</v>
      </c>
      <c r="C179" s="12" t="s">
        <v>317</v>
      </c>
      <c r="D179" s="15" t="s">
        <v>481</v>
      </c>
      <c r="E179" s="22">
        <v>356705</v>
      </c>
      <c r="F179" s="12" t="s">
        <v>13</v>
      </c>
      <c r="G179" s="12" t="s">
        <v>43</v>
      </c>
      <c r="H179" s="12" t="s">
        <v>23</v>
      </c>
      <c r="I179" s="12" t="s">
        <v>30</v>
      </c>
      <c r="J179" s="12">
        <f t="shared" si="8"/>
        <v>-20</v>
      </c>
      <c r="K179" s="12" t="str">
        <f t="shared" si="9"/>
        <v>not due</v>
      </c>
    </row>
    <row r="180" spans="1:11">
      <c r="A180" s="12" t="s">
        <v>482</v>
      </c>
      <c r="B180" s="12" t="s">
        <v>10</v>
      </c>
      <c r="C180" s="12" t="s">
        <v>483</v>
      </c>
      <c r="D180" s="15" t="s">
        <v>484</v>
      </c>
      <c r="E180" s="22">
        <v>478366</v>
      </c>
      <c r="F180" s="12" t="s">
        <v>13</v>
      </c>
      <c r="G180" s="12" t="s">
        <v>43</v>
      </c>
      <c r="H180" s="12" t="s">
        <v>15</v>
      </c>
      <c r="I180" s="12" t="s">
        <v>39</v>
      </c>
      <c r="J180" s="12">
        <f t="shared" si="8"/>
        <v>257</v>
      </c>
      <c r="K180" s="12" t="str">
        <f t="shared" si="9"/>
        <v>180+</v>
      </c>
    </row>
    <row r="181" spans="1:11">
      <c r="A181" s="12" t="s">
        <v>485</v>
      </c>
      <c r="B181" s="12" t="s">
        <v>36</v>
      </c>
      <c r="C181" s="12" t="s">
        <v>289</v>
      </c>
      <c r="D181" s="15" t="s">
        <v>435</v>
      </c>
      <c r="E181" s="22">
        <v>421367</v>
      </c>
      <c r="F181" s="12" t="s">
        <v>21</v>
      </c>
      <c r="G181" s="12" t="s">
        <v>43</v>
      </c>
      <c r="H181" s="12" t="s">
        <v>87</v>
      </c>
      <c r="I181" s="12" t="s">
        <v>30</v>
      </c>
      <c r="J181" s="12">
        <f t="shared" si="8"/>
        <v>0</v>
      </c>
      <c r="K181" s="12" t="str">
        <f t="shared" si="9"/>
        <v>paid</v>
      </c>
    </row>
    <row r="182" spans="1:11">
      <c r="A182" s="12" t="s">
        <v>486</v>
      </c>
      <c r="B182" s="12" t="s">
        <v>47</v>
      </c>
      <c r="C182" s="12" t="s">
        <v>83</v>
      </c>
      <c r="D182" s="15" t="s">
        <v>92</v>
      </c>
      <c r="E182" s="22">
        <v>456797</v>
      </c>
      <c r="F182" s="12" t="s">
        <v>13</v>
      </c>
      <c r="G182" s="12" t="s">
        <v>14</v>
      </c>
      <c r="H182" s="12" t="s">
        <v>15</v>
      </c>
      <c r="I182" s="12" t="s">
        <v>30</v>
      </c>
      <c r="J182" s="12">
        <f t="shared" si="8"/>
        <v>429</v>
      </c>
      <c r="K182" s="12" t="str">
        <f t="shared" si="9"/>
        <v>180+</v>
      </c>
    </row>
    <row r="183" spans="1:11">
      <c r="A183" s="12" t="s">
        <v>487</v>
      </c>
      <c r="B183" s="12" t="s">
        <v>75</v>
      </c>
      <c r="C183" s="12" t="s">
        <v>488</v>
      </c>
      <c r="D183" s="15" t="s">
        <v>489</v>
      </c>
      <c r="E183" s="22">
        <v>449209</v>
      </c>
      <c r="F183" s="12" t="s">
        <v>33</v>
      </c>
      <c r="G183" s="12" t="s">
        <v>22</v>
      </c>
      <c r="H183" s="12" t="s">
        <v>29</v>
      </c>
      <c r="I183" s="12" t="s">
        <v>56</v>
      </c>
      <c r="J183" s="12">
        <f t="shared" si="8"/>
        <v>21</v>
      </c>
      <c r="K183" s="12" t="str">
        <f t="shared" si="9"/>
        <v>0-30</v>
      </c>
    </row>
    <row r="184" spans="1:11">
      <c r="A184" s="12" t="s">
        <v>490</v>
      </c>
      <c r="B184" s="12" t="s">
        <v>125</v>
      </c>
      <c r="C184" s="12" t="s">
        <v>120</v>
      </c>
      <c r="D184" s="15" t="s">
        <v>491</v>
      </c>
      <c r="E184" s="22">
        <v>287819</v>
      </c>
      <c r="F184" s="12" t="s">
        <v>33</v>
      </c>
      <c r="G184" s="12" t="s">
        <v>34</v>
      </c>
      <c r="H184" s="12" t="s">
        <v>87</v>
      </c>
      <c r="I184" s="12" t="s">
        <v>24</v>
      </c>
      <c r="J184" s="12">
        <f t="shared" si="8"/>
        <v>199</v>
      </c>
      <c r="K184" s="12" t="str">
        <f t="shared" si="9"/>
        <v>180+</v>
      </c>
    </row>
    <row r="185" spans="1:11">
      <c r="A185" s="12" t="s">
        <v>492</v>
      </c>
      <c r="B185" s="12" t="s">
        <v>125</v>
      </c>
      <c r="C185" s="12" t="s">
        <v>452</v>
      </c>
      <c r="D185" s="15" t="s">
        <v>453</v>
      </c>
      <c r="E185" s="22">
        <v>112284</v>
      </c>
      <c r="F185" s="12" t="s">
        <v>33</v>
      </c>
      <c r="G185" s="12" t="s">
        <v>43</v>
      </c>
      <c r="H185" s="12" t="s">
        <v>23</v>
      </c>
      <c r="I185" s="12" t="s">
        <v>52</v>
      </c>
      <c r="J185" s="12">
        <f t="shared" si="8"/>
        <v>60</v>
      </c>
      <c r="K185" s="12" t="str">
        <f t="shared" si="9"/>
        <v>30-60</v>
      </c>
    </row>
    <row r="186" spans="1:11">
      <c r="A186" s="12" t="s">
        <v>493</v>
      </c>
      <c r="B186" s="12" t="s">
        <v>125</v>
      </c>
      <c r="C186" s="12" t="s">
        <v>494</v>
      </c>
      <c r="D186" s="15" t="s">
        <v>232</v>
      </c>
      <c r="E186" s="22">
        <v>172610</v>
      </c>
      <c r="F186" s="12" t="s">
        <v>13</v>
      </c>
      <c r="G186" s="12" t="s">
        <v>34</v>
      </c>
      <c r="H186" s="12" t="s">
        <v>15</v>
      </c>
      <c r="I186" s="12" t="s">
        <v>56</v>
      </c>
      <c r="J186" s="12">
        <f t="shared" si="8"/>
        <v>523</v>
      </c>
      <c r="K186" s="12" t="str">
        <f t="shared" si="9"/>
        <v>180+</v>
      </c>
    </row>
    <row r="187" spans="1:11">
      <c r="A187" s="12" t="s">
        <v>495</v>
      </c>
      <c r="B187" s="12" t="s">
        <v>65</v>
      </c>
      <c r="C187" s="12" t="s">
        <v>69</v>
      </c>
      <c r="D187" s="15" t="s">
        <v>363</v>
      </c>
      <c r="E187" s="22">
        <v>250541</v>
      </c>
      <c r="F187" s="12" t="s">
        <v>33</v>
      </c>
      <c r="G187" s="12" t="s">
        <v>43</v>
      </c>
      <c r="H187" s="12" t="s">
        <v>29</v>
      </c>
      <c r="I187" s="12" t="s">
        <v>45</v>
      </c>
      <c r="J187" s="12">
        <f t="shared" si="8"/>
        <v>39</v>
      </c>
      <c r="K187" s="12" t="str">
        <f t="shared" si="9"/>
        <v>30-60</v>
      </c>
    </row>
    <row r="188" spans="1:11">
      <c r="A188" s="12" t="s">
        <v>496</v>
      </c>
      <c r="B188" s="12" t="s">
        <v>75</v>
      </c>
      <c r="C188" s="12" t="s">
        <v>497</v>
      </c>
      <c r="D188" s="15" t="s">
        <v>498</v>
      </c>
      <c r="E188" s="22">
        <v>321161</v>
      </c>
      <c r="F188" s="12" t="s">
        <v>13</v>
      </c>
      <c r="G188" s="12" t="s">
        <v>14</v>
      </c>
      <c r="H188" s="12" t="s">
        <v>23</v>
      </c>
      <c r="I188" s="12" t="s">
        <v>45</v>
      </c>
      <c r="J188" s="12">
        <f t="shared" si="8"/>
        <v>-7</v>
      </c>
      <c r="K188" s="12" t="str">
        <f t="shared" si="9"/>
        <v>not due</v>
      </c>
    </row>
    <row r="189" spans="1:11">
      <c r="A189" s="12" t="s">
        <v>499</v>
      </c>
      <c r="B189" s="12" t="s">
        <v>26</v>
      </c>
      <c r="C189" s="12" t="s">
        <v>129</v>
      </c>
      <c r="D189" s="15" t="s">
        <v>500</v>
      </c>
      <c r="E189" s="22">
        <v>138811</v>
      </c>
      <c r="F189" s="12" t="s">
        <v>21</v>
      </c>
      <c r="G189" s="12" t="s">
        <v>22</v>
      </c>
      <c r="H189" s="12" t="s">
        <v>29</v>
      </c>
      <c r="I189" s="12" t="s">
        <v>56</v>
      </c>
      <c r="J189" s="12">
        <f t="shared" si="8"/>
        <v>0</v>
      </c>
      <c r="K189" s="12" t="str">
        <f t="shared" si="9"/>
        <v>paid</v>
      </c>
    </row>
    <row r="190" spans="1:11">
      <c r="A190" s="12" t="s">
        <v>501</v>
      </c>
      <c r="B190" s="12" t="s">
        <v>18</v>
      </c>
      <c r="C190" s="12" t="s">
        <v>502</v>
      </c>
      <c r="D190" s="15" t="s">
        <v>503</v>
      </c>
      <c r="E190" s="22">
        <v>493668</v>
      </c>
      <c r="F190" s="12" t="s">
        <v>33</v>
      </c>
      <c r="G190" s="12" t="s">
        <v>22</v>
      </c>
      <c r="H190" s="12" t="s">
        <v>29</v>
      </c>
      <c r="I190" s="12" t="s">
        <v>52</v>
      </c>
      <c r="J190" s="12">
        <f t="shared" si="8"/>
        <v>286</v>
      </c>
      <c r="K190" s="12" t="str">
        <f t="shared" si="9"/>
        <v>180+</v>
      </c>
    </row>
    <row r="191" spans="1:11">
      <c r="A191" s="12" t="s">
        <v>504</v>
      </c>
      <c r="B191" s="12" t="s">
        <v>151</v>
      </c>
      <c r="C191" s="12" t="s">
        <v>505</v>
      </c>
      <c r="D191" s="15" t="s">
        <v>506</v>
      </c>
      <c r="E191" s="22">
        <v>208660</v>
      </c>
      <c r="F191" s="12" t="s">
        <v>33</v>
      </c>
      <c r="G191" s="12" t="s">
        <v>43</v>
      </c>
      <c r="H191" s="12" t="s">
        <v>23</v>
      </c>
      <c r="I191" s="12" t="s">
        <v>52</v>
      </c>
      <c r="J191" s="12">
        <f t="shared" si="8"/>
        <v>160</v>
      </c>
      <c r="K191" s="12" t="str">
        <f t="shared" si="9"/>
        <v>150-180</v>
      </c>
    </row>
    <row r="192" spans="1:11">
      <c r="A192" s="12" t="s">
        <v>507</v>
      </c>
      <c r="B192" s="12" t="s">
        <v>125</v>
      </c>
      <c r="C192" s="12" t="s">
        <v>197</v>
      </c>
      <c r="D192" s="15" t="s">
        <v>508</v>
      </c>
      <c r="E192" s="22">
        <v>211423</v>
      </c>
      <c r="F192" s="12" t="s">
        <v>21</v>
      </c>
      <c r="G192" s="12" t="s">
        <v>34</v>
      </c>
      <c r="H192" s="12" t="s">
        <v>87</v>
      </c>
      <c r="I192" s="12" t="s">
        <v>39</v>
      </c>
      <c r="J192" s="12">
        <f t="shared" si="8"/>
        <v>0</v>
      </c>
      <c r="K192" s="12" t="str">
        <f t="shared" si="9"/>
        <v>paid</v>
      </c>
    </row>
    <row r="193" spans="1:11">
      <c r="A193" s="12" t="s">
        <v>509</v>
      </c>
      <c r="B193" s="12" t="s">
        <v>10</v>
      </c>
      <c r="C193" s="12" t="s">
        <v>510</v>
      </c>
      <c r="D193" s="15" t="s">
        <v>511</v>
      </c>
      <c r="E193" s="22">
        <v>428005</v>
      </c>
      <c r="F193" s="12" t="s">
        <v>21</v>
      </c>
      <c r="G193" s="12" t="s">
        <v>22</v>
      </c>
      <c r="H193" s="12" t="s">
        <v>23</v>
      </c>
      <c r="I193" s="12" t="s">
        <v>45</v>
      </c>
      <c r="J193" s="12">
        <f t="shared" si="8"/>
        <v>0</v>
      </c>
      <c r="K193" s="12" t="str">
        <f t="shared" si="9"/>
        <v>paid</v>
      </c>
    </row>
    <row r="194" spans="1:11">
      <c r="A194" s="12" t="s">
        <v>512</v>
      </c>
      <c r="B194" s="12" t="s">
        <v>47</v>
      </c>
      <c r="C194" s="12" t="s">
        <v>381</v>
      </c>
      <c r="D194" s="15" t="s">
        <v>382</v>
      </c>
      <c r="E194" s="22">
        <v>150728</v>
      </c>
      <c r="F194" s="12" t="s">
        <v>33</v>
      </c>
      <c r="G194" s="12" t="s">
        <v>43</v>
      </c>
      <c r="H194" s="12" t="s">
        <v>44</v>
      </c>
      <c r="I194" s="12" t="s">
        <v>52</v>
      </c>
      <c r="J194" s="12">
        <f t="shared" si="8"/>
        <v>318</v>
      </c>
      <c r="K194" s="12" t="str">
        <f t="shared" si="9"/>
        <v>180+</v>
      </c>
    </row>
    <row r="195" spans="1:11">
      <c r="A195" s="12" t="s">
        <v>513</v>
      </c>
      <c r="B195" s="12" t="s">
        <v>151</v>
      </c>
      <c r="C195" s="12" t="s">
        <v>514</v>
      </c>
      <c r="D195" s="15" t="s">
        <v>515</v>
      </c>
      <c r="E195" s="22">
        <v>464230</v>
      </c>
      <c r="F195" s="12" t="s">
        <v>13</v>
      </c>
      <c r="G195" s="12" t="s">
        <v>34</v>
      </c>
      <c r="H195" s="12" t="s">
        <v>29</v>
      </c>
      <c r="I195" s="12" t="s">
        <v>16</v>
      </c>
      <c r="J195" s="12">
        <f t="shared" ref="J195:J258" si="10">IF(F195="paid",0,TODAY()-D195)</f>
        <v>588</v>
      </c>
      <c r="K195" s="12" t="str">
        <f t="shared" ref="K195:K258" si="11">IF(F195="paid","paid",IF(J195&lt;0,"not due",IF(J195&lt;=30,"0-30",IF(J195&lt;=60,"30-60",IF(J195&lt;=90,"60-90",IF(J195&lt;=120,"90-120",IF(J195&lt;=150,"120-150",IF(J195&lt;=180,"150-180",IF(J195&gt;180,"180+")))))))))</f>
        <v>180+</v>
      </c>
    </row>
    <row r="196" spans="1:11">
      <c r="A196" s="12" t="s">
        <v>516</v>
      </c>
      <c r="B196" s="12" t="s">
        <v>36</v>
      </c>
      <c r="C196" s="12" t="s">
        <v>517</v>
      </c>
      <c r="D196" s="15" t="s">
        <v>518</v>
      </c>
      <c r="E196" s="22">
        <v>148305</v>
      </c>
      <c r="F196" s="12" t="s">
        <v>21</v>
      </c>
      <c r="G196" s="12" t="s">
        <v>43</v>
      </c>
      <c r="H196" s="12" t="s">
        <v>44</v>
      </c>
      <c r="I196" s="12" t="s">
        <v>45</v>
      </c>
      <c r="J196" s="12">
        <f t="shared" si="10"/>
        <v>0</v>
      </c>
      <c r="K196" s="12" t="str">
        <f t="shared" si="11"/>
        <v>paid</v>
      </c>
    </row>
    <row r="197" spans="1:11">
      <c r="A197" s="12" t="s">
        <v>519</v>
      </c>
      <c r="B197" s="12" t="s">
        <v>26</v>
      </c>
      <c r="C197" s="12" t="s">
        <v>520</v>
      </c>
      <c r="D197" s="15" t="s">
        <v>521</v>
      </c>
      <c r="E197" s="22">
        <v>375907</v>
      </c>
      <c r="F197" s="12" t="s">
        <v>13</v>
      </c>
      <c r="G197" s="12" t="s">
        <v>34</v>
      </c>
      <c r="H197" s="12" t="s">
        <v>87</v>
      </c>
      <c r="I197" s="12" t="s">
        <v>39</v>
      </c>
      <c r="J197" s="12">
        <f t="shared" si="10"/>
        <v>95</v>
      </c>
      <c r="K197" s="12" t="str">
        <f t="shared" si="11"/>
        <v>90-120</v>
      </c>
    </row>
    <row r="198" spans="1:11">
      <c r="A198" s="12" t="s">
        <v>522</v>
      </c>
      <c r="B198" s="12" t="s">
        <v>26</v>
      </c>
      <c r="C198" s="12" t="s">
        <v>502</v>
      </c>
      <c r="D198" s="15" t="s">
        <v>523</v>
      </c>
      <c r="E198" s="22">
        <v>323829</v>
      </c>
      <c r="F198" s="12" t="s">
        <v>13</v>
      </c>
      <c r="G198" s="12" t="s">
        <v>14</v>
      </c>
      <c r="H198" s="12" t="s">
        <v>115</v>
      </c>
      <c r="I198" s="12" t="s">
        <v>16</v>
      </c>
      <c r="J198" s="12">
        <f t="shared" si="10"/>
        <v>226</v>
      </c>
      <c r="K198" s="12" t="str">
        <f t="shared" si="11"/>
        <v>180+</v>
      </c>
    </row>
    <row r="199" spans="1:11">
      <c r="A199" s="12" t="s">
        <v>524</v>
      </c>
      <c r="B199" s="12" t="s">
        <v>58</v>
      </c>
      <c r="C199" s="12" t="s">
        <v>130</v>
      </c>
      <c r="D199" s="15" t="s">
        <v>348</v>
      </c>
      <c r="E199" s="22">
        <v>412968</v>
      </c>
      <c r="F199" s="12" t="s">
        <v>13</v>
      </c>
      <c r="G199" s="12" t="s">
        <v>43</v>
      </c>
      <c r="H199" s="12" t="s">
        <v>115</v>
      </c>
      <c r="I199" s="12" t="s">
        <v>56</v>
      </c>
      <c r="J199" s="12">
        <f t="shared" si="10"/>
        <v>535</v>
      </c>
      <c r="K199" s="12" t="str">
        <f t="shared" si="11"/>
        <v>180+</v>
      </c>
    </row>
    <row r="200" spans="1:11">
      <c r="A200" s="12" t="s">
        <v>525</v>
      </c>
      <c r="B200" s="12" t="s">
        <v>65</v>
      </c>
      <c r="C200" s="12" t="s">
        <v>526</v>
      </c>
      <c r="D200" s="15" t="s">
        <v>527</v>
      </c>
      <c r="E200" s="22">
        <v>289191</v>
      </c>
      <c r="F200" s="12" t="s">
        <v>21</v>
      </c>
      <c r="G200" s="12" t="s">
        <v>43</v>
      </c>
      <c r="H200" s="12" t="s">
        <v>29</v>
      </c>
      <c r="I200" s="12" t="s">
        <v>24</v>
      </c>
      <c r="J200" s="12">
        <f t="shared" si="10"/>
        <v>0</v>
      </c>
      <c r="K200" s="12" t="str">
        <f t="shared" si="11"/>
        <v>paid</v>
      </c>
    </row>
    <row r="201" spans="1:11">
      <c r="A201" s="12" t="s">
        <v>528</v>
      </c>
      <c r="B201" s="12" t="s">
        <v>75</v>
      </c>
      <c r="C201" s="12" t="s">
        <v>523</v>
      </c>
      <c r="D201" s="15" t="s">
        <v>529</v>
      </c>
      <c r="E201" s="22">
        <v>63256</v>
      </c>
      <c r="F201" s="12" t="s">
        <v>33</v>
      </c>
      <c r="G201" s="12" t="s">
        <v>22</v>
      </c>
      <c r="H201" s="12" t="s">
        <v>29</v>
      </c>
      <c r="I201" s="12" t="s">
        <v>56</v>
      </c>
      <c r="J201" s="12">
        <f t="shared" si="10"/>
        <v>166</v>
      </c>
      <c r="K201" s="12" t="str">
        <f t="shared" si="11"/>
        <v>150-180</v>
      </c>
    </row>
    <row r="202" spans="1:11">
      <c r="A202" s="12" t="s">
        <v>530</v>
      </c>
      <c r="B202" s="12" t="s">
        <v>58</v>
      </c>
      <c r="C202" s="12" t="s">
        <v>239</v>
      </c>
      <c r="D202" s="15" t="s">
        <v>226</v>
      </c>
      <c r="E202" s="22">
        <v>325925</v>
      </c>
      <c r="F202" s="12" t="s">
        <v>33</v>
      </c>
      <c r="G202" s="12" t="s">
        <v>43</v>
      </c>
      <c r="H202" s="12" t="s">
        <v>29</v>
      </c>
      <c r="I202" s="12" t="s">
        <v>16</v>
      </c>
      <c r="J202" s="12">
        <f t="shared" si="10"/>
        <v>222</v>
      </c>
      <c r="K202" s="12" t="str">
        <f t="shared" si="11"/>
        <v>180+</v>
      </c>
    </row>
    <row r="203" spans="1:11">
      <c r="A203" s="12" t="s">
        <v>531</v>
      </c>
      <c r="B203" s="12" t="s">
        <v>125</v>
      </c>
      <c r="C203" s="12" t="s">
        <v>456</v>
      </c>
      <c r="D203" s="15" t="s">
        <v>532</v>
      </c>
      <c r="E203" s="22">
        <v>105336</v>
      </c>
      <c r="F203" s="12" t="s">
        <v>13</v>
      </c>
      <c r="G203" s="12" t="s">
        <v>22</v>
      </c>
      <c r="H203" s="12" t="s">
        <v>23</v>
      </c>
      <c r="I203" s="12" t="s">
        <v>30</v>
      </c>
      <c r="J203" s="12">
        <f t="shared" si="10"/>
        <v>97</v>
      </c>
      <c r="K203" s="12" t="str">
        <f t="shared" si="11"/>
        <v>90-120</v>
      </c>
    </row>
    <row r="204" spans="1:11">
      <c r="A204" s="12" t="s">
        <v>533</v>
      </c>
      <c r="B204" s="12" t="s">
        <v>151</v>
      </c>
      <c r="C204" s="12" t="s">
        <v>534</v>
      </c>
      <c r="D204" s="15" t="s">
        <v>535</v>
      </c>
      <c r="E204" s="22">
        <v>372485</v>
      </c>
      <c r="F204" s="12" t="s">
        <v>21</v>
      </c>
      <c r="G204" s="12" t="s">
        <v>34</v>
      </c>
      <c r="H204" s="12" t="s">
        <v>87</v>
      </c>
      <c r="I204" s="12" t="s">
        <v>16</v>
      </c>
      <c r="J204" s="12">
        <f t="shared" si="10"/>
        <v>0</v>
      </c>
      <c r="K204" s="12" t="str">
        <f t="shared" si="11"/>
        <v>paid</v>
      </c>
    </row>
    <row r="205" spans="1:11">
      <c r="A205" s="12" t="s">
        <v>536</v>
      </c>
      <c r="B205" s="12" t="s">
        <v>10</v>
      </c>
      <c r="C205" s="12" t="s">
        <v>537</v>
      </c>
      <c r="D205" s="15" t="s">
        <v>458</v>
      </c>
      <c r="E205" s="22">
        <v>449384</v>
      </c>
      <c r="F205" s="12" t="s">
        <v>33</v>
      </c>
      <c r="G205" s="12" t="s">
        <v>14</v>
      </c>
      <c r="H205" s="12" t="s">
        <v>29</v>
      </c>
      <c r="I205" s="12" t="s">
        <v>56</v>
      </c>
      <c r="J205" s="12">
        <f t="shared" si="10"/>
        <v>188</v>
      </c>
      <c r="K205" s="12" t="str">
        <f t="shared" si="11"/>
        <v>180+</v>
      </c>
    </row>
    <row r="206" spans="1:11">
      <c r="A206" s="12" t="s">
        <v>538</v>
      </c>
      <c r="B206" s="12" t="s">
        <v>151</v>
      </c>
      <c r="C206" s="12" t="s">
        <v>539</v>
      </c>
      <c r="D206" s="15" t="s">
        <v>273</v>
      </c>
      <c r="E206" s="22">
        <v>237251</v>
      </c>
      <c r="F206" s="12" t="s">
        <v>21</v>
      </c>
      <c r="G206" s="12" t="s">
        <v>22</v>
      </c>
      <c r="H206" s="12" t="s">
        <v>29</v>
      </c>
      <c r="I206" s="12" t="s">
        <v>39</v>
      </c>
      <c r="J206" s="12">
        <f t="shared" si="10"/>
        <v>0</v>
      </c>
      <c r="K206" s="12" t="str">
        <f t="shared" si="11"/>
        <v>paid</v>
      </c>
    </row>
    <row r="207" spans="1:11">
      <c r="A207" s="12" t="s">
        <v>540</v>
      </c>
      <c r="B207" s="12" t="s">
        <v>125</v>
      </c>
      <c r="C207" s="12" t="s">
        <v>541</v>
      </c>
      <c r="D207" s="15" t="s">
        <v>542</v>
      </c>
      <c r="E207" s="22">
        <v>111201</v>
      </c>
      <c r="F207" s="12" t="s">
        <v>33</v>
      </c>
      <c r="G207" s="12" t="s">
        <v>22</v>
      </c>
      <c r="H207" s="12" t="s">
        <v>29</v>
      </c>
      <c r="I207" s="12" t="s">
        <v>30</v>
      </c>
      <c r="J207" s="12">
        <f t="shared" si="10"/>
        <v>536</v>
      </c>
      <c r="K207" s="12" t="str">
        <f t="shared" si="11"/>
        <v>180+</v>
      </c>
    </row>
    <row r="208" spans="1:11">
      <c r="A208" s="12" t="s">
        <v>543</v>
      </c>
      <c r="B208" s="12" t="s">
        <v>18</v>
      </c>
      <c r="C208" s="12" t="s">
        <v>544</v>
      </c>
      <c r="D208" s="15" t="s">
        <v>545</v>
      </c>
      <c r="E208" s="22">
        <v>60091</v>
      </c>
      <c r="F208" s="12" t="s">
        <v>13</v>
      </c>
      <c r="G208" s="12" t="s">
        <v>34</v>
      </c>
      <c r="H208" s="12" t="s">
        <v>87</v>
      </c>
      <c r="I208" s="12" t="s">
        <v>30</v>
      </c>
      <c r="J208" s="12">
        <f t="shared" si="10"/>
        <v>616</v>
      </c>
      <c r="K208" s="12" t="str">
        <f t="shared" si="11"/>
        <v>180+</v>
      </c>
    </row>
    <row r="209" spans="1:11">
      <c r="A209" s="12" t="s">
        <v>546</v>
      </c>
      <c r="B209" s="12" t="s">
        <v>75</v>
      </c>
      <c r="C209" s="12" t="s">
        <v>222</v>
      </c>
      <c r="D209" s="15" t="s">
        <v>547</v>
      </c>
      <c r="E209" s="22">
        <v>288662</v>
      </c>
      <c r="F209" s="12" t="s">
        <v>33</v>
      </c>
      <c r="G209" s="12" t="s">
        <v>43</v>
      </c>
      <c r="H209" s="12" t="s">
        <v>115</v>
      </c>
      <c r="I209" s="12" t="s">
        <v>45</v>
      </c>
      <c r="J209" s="12">
        <f t="shared" si="10"/>
        <v>622</v>
      </c>
      <c r="K209" s="12" t="str">
        <f t="shared" si="11"/>
        <v>180+</v>
      </c>
    </row>
    <row r="210" spans="1:11">
      <c r="A210" s="12" t="s">
        <v>548</v>
      </c>
      <c r="B210" s="12" t="s">
        <v>26</v>
      </c>
      <c r="C210" s="12" t="s">
        <v>535</v>
      </c>
      <c r="D210" s="15" t="s">
        <v>549</v>
      </c>
      <c r="E210" s="22">
        <v>113184</v>
      </c>
      <c r="F210" s="12" t="s">
        <v>21</v>
      </c>
      <c r="G210" s="12" t="s">
        <v>14</v>
      </c>
      <c r="H210" s="12" t="s">
        <v>87</v>
      </c>
      <c r="I210" s="12" t="s">
        <v>56</v>
      </c>
      <c r="J210" s="12">
        <f t="shared" si="10"/>
        <v>0</v>
      </c>
      <c r="K210" s="12" t="str">
        <f t="shared" si="11"/>
        <v>paid</v>
      </c>
    </row>
    <row r="211" spans="1:11">
      <c r="A211" s="12" t="s">
        <v>550</v>
      </c>
      <c r="B211" s="12" t="s">
        <v>75</v>
      </c>
      <c r="C211" s="12" t="s">
        <v>551</v>
      </c>
      <c r="D211" s="15" t="s">
        <v>552</v>
      </c>
      <c r="E211" s="22">
        <v>467461</v>
      </c>
      <c r="F211" s="12" t="s">
        <v>21</v>
      </c>
      <c r="G211" s="12" t="s">
        <v>22</v>
      </c>
      <c r="H211" s="12" t="s">
        <v>15</v>
      </c>
      <c r="I211" s="12" t="s">
        <v>45</v>
      </c>
      <c r="J211" s="12">
        <f t="shared" si="10"/>
        <v>0</v>
      </c>
      <c r="K211" s="12" t="str">
        <f t="shared" si="11"/>
        <v>paid</v>
      </c>
    </row>
    <row r="212" spans="1:11">
      <c r="A212" s="12" t="s">
        <v>553</v>
      </c>
      <c r="B212" s="12" t="s">
        <v>58</v>
      </c>
      <c r="C212" s="12" t="s">
        <v>554</v>
      </c>
      <c r="D212" s="15" t="s">
        <v>555</v>
      </c>
      <c r="E212" s="22">
        <v>288543</v>
      </c>
      <c r="F212" s="12" t="s">
        <v>13</v>
      </c>
      <c r="G212" s="12" t="s">
        <v>43</v>
      </c>
      <c r="H212" s="12" t="s">
        <v>15</v>
      </c>
      <c r="I212" s="12" t="s">
        <v>56</v>
      </c>
      <c r="J212" s="12">
        <f t="shared" si="10"/>
        <v>383</v>
      </c>
      <c r="K212" s="12" t="str">
        <f t="shared" si="11"/>
        <v>180+</v>
      </c>
    </row>
    <row r="213" spans="1:11">
      <c r="A213" s="12" t="s">
        <v>556</v>
      </c>
      <c r="B213" s="12" t="s">
        <v>65</v>
      </c>
      <c r="C213" s="12" t="s">
        <v>392</v>
      </c>
      <c r="D213" s="15" t="s">
        <v>557</v>
      </c>
      <c r="E213" s="22">
        <v>120049</v>
      </c>
      <c r="F213" s="12" t="s">
        <v>13</v>
      </c>
      <c r="G213" s="12" t="s">
        <v>22</v>
      </c>
      <c r="H213" s="12" t="s">
        <v>44</v>
      </c>
      <c r="I213" s="12" t="s">
        <v>39</v>
      </c>
      <c r="J213" s="12">
        <f t="shared" si="10"/>
        <v>278</v>
      </c>
      <c r="K213" s="12" t="str">
        <f t="shared" si="11"/>
        <v>180+</v>
      </c>
    </row>
    <row r="214" spans="1:11">
      <c r="A214" s="12" t="s">
        <v>558</v>
      </c>
      <c r="B214" s="12" t="s">
        <v>58</v>
      </c>
      <c r="C214" s="12" t="s">
        <v>456</v>
      </c>
      <c r="D214" s="15" t="s">
        <v>559</v>
      </c>
      <c r="E214" s="22">
        <v>77577</v>
      </c>
      <c r="F214" s="12" t="s">
        <v>21</v>
      </c>
      <c r="G214" s="12" t="s">
        <v>22</v>
      </c>
      <c r="H214" s="12" t="s">
        <v>44</v>
      </c>
      <c r="I214" s="12" t="s">
        <v>52</v>
      </c>
      <c r="J214" s="12">
        <f t="shared" si="10"/>
        <v>0</v>
      </c>
      <c r="K214" s="12" t="str">
        <f t="shared" si="11"/>
        <v>paid</v>
      </c>
    </row>
    <row r="215" spans="1:11">
      <c r="A215" s="12" t="s">
        <v>560</v>
      </c>
      <c r="B215" s="12" t="s">
        <v>26</v>
      </c>
      <c r="C215" s="12" t="s">
        <v>561</v>
      </c>
      <c r="D215" s="15" t="s">
        <v>562</v>
      </c>
      <c r="E215" s="22">
        <v>457282</v>
      </c>
      <c r="F215" s="12" t="s">
        <v>33</v>
      </c>
      <c r="G215" s="12" t="s">
        <v>34</v>
      </c>
      <c r="H215" s="12" t="s">
        <v>87</v>
      </c>
      <c r="I215" s="12" t="s">
        <v>52</v>
      </c>
      <c r="J215" s="12">
        <f t="shared" si="10"/>
        <v>172</v>
      </c>
      <c r="K215" s="12" t="str">
        <f t="shared" si="11"/>
        <v>150-180</v>
      </c>
    </row>
    <row r="216" spans="1:11">
      <c r="A216" s="12" t="s">
        <v>563</v>
      </c>
      <c r="B216" s="12" t="s">
        <v>65</v>
      </c>
      <c r="C216" s="12" t="s">
        <v>210</v>
      </c>
      <c r="D216" s="15" t="s">
        <v>564</v>
      </c>
      <c r="E216" s="22">
        <v>450434</v>
      </c>
      <c r="F216" s="12" t="s">
        <v>21</v>
      </c>
      <c r="G216" s="12" t="s">
        <v>34</v>
      </c>
      <c r="H216" s="12" t="s">
        <v>115</v>
      </c>
      <c r="I216" s="12" t="s">
        <v>30</v>
      </c>
      <c r="J216" s="12">
        <f t="shared" si="10"/>
        <v>0</v>
      </c>
      <c r="K216" s="12" t="str">
        <f t="shared" si="11"/>
        <v>paid</v>
      </c>
    </row>
    <row r="217" spans="1:11">
      <c r="A217" s="12" t="s">
        <v>565</v>
      </c>
      <c r="B217" s="12" t="s">
        <v>58</v>
      </c>
      <c r="C217" s="12" t="s">
        <v>566</v>
      </c>
      <c r="D217" s="15" t="s">
        <v>567</v>
      </c>
      <c r="E217" s="22">
        <v>399019</v>
      </c>
      <c r="F217" s="12" t="s">
        <v>33</v>
      </c>
      <c r="G217" s="12" t="s">
        <v>43</v>
      </c>
      <c r="H217" s="12" t="s">
        <v>29</v>
      </c>
      <c r="I217" s="12" t="s">
        <v>52</v>
      </c>
      <c r="J217" s="12">
        <f t="shared" si="10"/>
        <v>113</v>
      </c>
      <c r="K217" s="12" t="str">
        <f t="shared" si="11"/>
        <v>90-120</v>
      </c>
    </row>
    <row r="218" spans="1:11">
      <c r="A218" s="12" t="s">
        <v>568</v>
      </c>
      <c r="B218" s="12" t="s">
        <v>36</v>
      </c>
      <c r="C218" s="12" t="s">
        <v>290</v>
      </c>
      <c r="D218" s="15" t="s">
        <v>542</v>
      </c>
      <c r="E218" s="22">
        <v>157596</v>
      </c>
      <c r="F218" s="12" t="s">
        <v>21</v>
      </c>
      <c r="G218" s="12" t="s">
        <v>22</v>
      </c>
      <c r="H218" s="12" t="s">
        <v>115</v>
      </c>
      <c r="I218" s="12" t="s">
        <v>24</v>
      </c>
      <c r="J218" s="12">
        <f t="shared" si="10"/>
        <v>0</v>
      </c>
      <c r="K218" s="12" t="str">
        <f t="shared" si="11"/>
        <v>paid</v>
      </c>
    </row>
    <row r="219" spans="1:11">
      <c r="A219" s="12" t="s">
        <v>569</v>
      </c>
      <c r="B219" s="12" t="s">
        <v>36</v>
      </c>
      <c r="C219" s="12" t="s">
        <v>570</v>
      </c>
      <c r="D219" s="15" t="s">
        <v>571</v>
      </c>
      <c r="E219" s="22">
        <v>372709</v>
      </c>
      <c r="F219" s="12" t="s">
        <v>33</v>
      </c>
      <c r="G219" s="12" t="s">
        <v>43</v>
      </c>
      <c r="H219" s="12" t="s">
        <v>115</v>
      </c>
      <c r="I219" s="12" t="s">
        <v>56</v>
      </c>
      <c r="J219" s="12">
        <f t="shared" si="10"/>
        <v>37</v>
      </c>
      <c r="K219" s="12" t="str">
        <f t="shared" si="11"/>
        <v>30-60</v>
      </c>
    </row>
    <row r="220" spans="1:11">
      <c r="A220" s="12" t="s">
        <v>572</v>
      </c>
      <c r="B220" s="12" t="s">
        <v>36</v>
      </c>
      <c r="C220" s="12" t="s">
        <v>573</v>
      </c>
      <c r="D220" s="15" t="s">
        <v>237</v>
      </c>
      <c r="E220" s="22">
        <v>444220</v>
      </c>
      <c r="F220" s="12" t="s">
        <v>13</v>
      </c>
      <c r="G220" s="12" t="s">
        <v>43</v>
      </c>
      <c r="H220" s="12" t="s">
        <v>87</v>
      </c>
      <c r="I220" s="12" t="s">
        <v>24</v>
      </c>
      <c r="J220" s="12">
        <f t="shared" si="10"/>
        <v>277</v>
      </c>
      <c r="K220" s="12" t="str">
        <f t="shared" si="11"/>
        <v>180+</v>
      </c>
    </row>
    <row r="221" spans="1:11">
      <c r="A221" s="12" t="s">
        <v>574</v>
      </c>
      <c r="B221" s="12" t="s">
        <v>18</v>
      </c>
      <c r="C221" s="12" t="s">
        <v>99</v>
      </c>
      <c r="D221" s="15" t="s">
        <v>219</v>
      </c>
      <c r="E221" s="22">
        <v>233690</v>
      </c>
      <c r="F221" s="12" t="s">
        <v>21</v>
      </c>
      <c r="G221" s="12" t="s">
        <v>14</v>
      </c>
      <c r="H221" s="12" t="s">
        <v>44</v>
      </c>
      <c r="I221" s="12" t="s">
        <v>39</v>
      </c>
      <c r="J221" s="12">
        <f t="shared" si="10"/>
        <v>0</v>
      </c>
      <c r="K221" s="12" t="str">
        <f t="shared" si="11"/>
        <v>paid</v>
      </c>
    </row>
    <row r="222" spans="1:11">
      <c r="A222" s="12" t="s">
        <v>575</v>
      </c>
      <c r="B222" s="12" t="s">
        <v>47</v>
      </c>
      <c r="C222" s="12" t="s">
        <v>576</v>
      </c>
      <c r="D222" s="15" t="s">
        <v>378</v>
      </c>
      <c r="E222" s="22">
        <v>446308</v>
      </c>
      <c r="F222" s="12" t="s">
        <v>13</v>
      </c>
      <c r="G222" s="12" t="s">
        <v>43</v>
      </c>
      <c r="H222" s="12" t="s">
        <v>23</v>
      </c>
      <c r="I222" s="12" t="s">
        <v>56</v>
      </c>
      <c r="J222" s="12">
        <f t="shared" si="10"/>
        <v>439</v>
      </c>
      <c r="K222" s="12" t="str">
        <f t="shared" si="11"/>
        <v>180+</v>
      </c>
    </row>
    <row r="223" spans="1:11">
      <c r="A223" s="12" t="s">
        <v>577</v>
      </c>
      <c r="B223" s="12" t="s">
        <v>47</v>
      </c>
      <c r="C223" s="12" t="s">
        <v>437</v>
      </c>
      <c r="D223" s="15" t="s">
        <v>578</v>
      </c>
      <c r="E223" s="22">
        <v>442011</v>
      </c>
      <c r="F223" s="12" t="s">
        <v>33</v>
      </c>
      <c r="G223" s="12" t="s">
        <v>14</v>
      </c>
      <c r="H223" s="12" t="s">
        <v>15</v>
      </c>
      <c r="I223" s="12" t="s">
        <v>56</v>
      </c>
      <c r="J223" s="12">
        <f t="shared" si="10"/>
        <v>258</v>
      </c>
      <c r="K223" s="12" t="str">
        <f t="shared" si="11"/>
        <v>180+</v>
      </c>
    </row>
    <row r="224" spans="1:11">
      <c r="A224" s="12" t="s">
        <v>579</v>
      </c>
      <c r="B224" s="12" t="s">
        <v>58</v>
      </c>
      <c r="C224" s="12" t="s">
        <v>580</v>
      </c>
      <c r="D224" s="15" t="s">
        <v>206</v>
      </c>
      <c r="E224" s="22">
        <v>119510</v>
      </c>
      <c r="F224" s="12" t="s">
        <v>21</v>
      </c>
      <c r="G224" s="12" t="s">
        <v>22</v>
      </c>
      <c r="H224" s="12" t="s">
        <v>15</v>
      </c>
      <c r="I224" s="12" t="s">
        <v>16</v>
      </c>
      <c r="J224" s="12">
        <f t="shared" si="10"/>
        <v>0</v>
      </c>
      <c r="K224" s="12" t="str">
        <f t="shared" si="11"/>
        <v>paid</v>
      </c>
    </row>
    <row r="225" spans="1:11">
      <c r="A225" s="12" t="s">
        <v>581</v>
      </c>
      <c r="B225" s="12" t="s">
        <v>26</v>
      </c>
      <c r="C225" s="12" t="s">
        <v>582</v>
      </c>
      <c r="D225" s="15" t="s">
        <v>264</v>
      </c>
      <c r="E225" s="22">
        <v>241194</v>
      </c>
      <c r="F225" s="12" t="s">
        <v>33</v>
      </c>
      <c r="G225" s="12" t="s">
        <v>22</v>
      </c>
      <c r="H225" s="12" t="s">
        <v>44</v>
      </c>
      <c r="I225" s="12" t="s">
        <v>56</v>
      </c>
      <c r="J225" s="12">
        <f t="shared" si="10"/>
        <v>265</v>
      </c>
      <c r="K225" s="12" t="str">
        <f t="shared" si="11"/>
        <v>180+</v>
      </c>
    </row>
    <row r="226" spans="1:11">
      <c r="A226" s="12" t="s">
        <v>583</v>
      </c>
      <c r="B226" s="12" t="s">
        <v>75</v>
      </c>
      <c r="C226" s="12" t="s">
        <v>229</v>
      </c>
      <c r="D226" s="15" t="s">
        <v>241</v>
      </c>
      <c r="E226" s="22">
        <v>180616</v>
      </c>
      <c r="F226" s="12" t="s">
        <v>21</v>
      </c>
      <c r="G226" s="12" t="s">
        <v>43</v>
      </c>
      <c r="H226" s="12" t="s">
        <v>23</v>
      </c>
      <c r="I226" s="12" t="s">
        <v>24</v>
      </c>
      <c r="J226" s="12">
        <f t="shared" si="10"/>
        <v>0</v>
      </c>
      <c r="K226" s="12" t="str">
        <f t="shared" si="11"/>
        <v>paid</v>
      </c>
    </row>
    <row r="227" spans="1:11">
      <c r="A227" s="12" t="s">
        <v>584</v>
      </c>
      <c r="B227" s="12" t="s">
        <v>151</v>
      </c>
      <c r="C227" s="12" t="s">
        <v>585</v>
      </c>
      <c r="D227" s="15" t="s">
        <v>586</v>
      </c>
      <c r="E227" s="22">
        <v>101373</v>
      </c>
      <c r="F227" s="12" t="s">
        <v>13</v>
      </c>
      <c r="G227" s="12" t="s">
        <v>43</v>
      </c>
      <c r="H227" s="12" t="s">
        <v>44</v>
      </c>
      <c r="I227" s="12" t="s">
        <v>30</v>
      </c>
      <c r="J227" s="12">
        <f t="shared" si="10"/>
        <v>363</v>
      </c>
      <c r="K227" s="12" t="str">
        <f t="shared" si="11"/>
        <v>180+</v>
      </c>
    </row>
    <row r="228" spans="1:11">
      <c r="A228" s="12" t="s">
        <v>587</v>
      </c>
      <c r="B228" s="12" t="s">
        <v>75</v>
      </c>
      <c r="C228" s="12" t="s">
        <v>385</v>
      </c>
      <c r="D228" s="15" t="s">
        <v>376</v>
      </c>
      <c r="E228" s="22">
        <v>442470</v>
      </c>
      <c r="F228" s="12" t="s">
        <v>13</v>
      </c>
      <c r="G228" s="12" t="s">
        <v>22</v>
      </c>
      <c r="H228" s="12" t="s">
        <v>23</v>
      </c>
      <c r="I228" s="12" t="s">
        <v>39</v>
      </c>
      <c r="J228" s="12">
        <f t="shared" si="10"/>
        <v>550</v>
      </c>
      <c r="K228" s="12" t="str">
        <f t="shared" si="11"/>
        <v>180+</v>
      </c>
    </row>
    <row r="229" spans="1:11">
      <c r="A229" s="12" t="s">
        <v>588</v>
      </c>
      <c r="B229" s="12" t="s">
        <v>10</v>
      </c>
      <c r="C229" s="12" t="s">
        <v>589</v>
      </c>
      <c r="D229" s="15" t="s">
        <v>102</v>
      </c>
      <c r="E229" s="22">
        <v>260636</v>
      </c>
      <c r="F229" s="12" t="s">
        <v>21</v>
      </c>
      <c r="G229" s="12" t="s">
        <v>14</v>
      </c>
      <c r="H229" s="12" t="s">
        <v>15</v>
      </c>
      <c r="I229" s="12" t="s">
        <v>16</v>
      </c>
      <c r="J229" s="12">
        <f t="shared" si="10"/>
        <v>0</v>
      </c>
      <c r="K229" s="12" t="str">
        <f t="shared" si="11"/>
        <v>paid</v>
      </c>
    </row>
    <row r="230" spans="1:11">
      <c r="A230" s="12" t="s">
        <v>590</v>
      </c>
      <c r="B230" s="12" t="s">
        <v>36</v>
      </c>
      <c r="C230" s="12" t="s">
        <v>582</v>
      </c>
      <c r="D230" s="15" t="s">
        <v>591</v>
      </c>
      <c r="E230" s="22">
        <v>101160</v>
      </c>
      <c r="F230" s="12" t="s">
        <v>13</v>
      </c>
      <c r="G230" s="12" t="s">
        <v>43</v>
      </c>
      <c r="H230" s="12" t="s">
        <v>15</v>
      </c>
      <c r="I230" s="12" t="s">
        <v>16</v>
      </c>
      <c r="J230" s="12">
        <f t="shared" si="10"/>
        <v>205</v>
      </c>
      <c r="K230" s="12" t="str">
        <f t="shared" si="11"/>
        <v>180+</v>
      </c>
    </row>
    <row r="231" spans="1:11">
      <c r="A231" s="12" t="s">
        <v>592</v>
      </c>
      <c r="B231" s="12" t="s">
        <v>125</v>
      </c>
      <c r="C231" s="12" t="s">
        <v>511</v>
      </c>
      <c r="D231" s="15" t="s">
        <v>336</v>
      </c>
      <c r="E231" s="22">
        <v>121133</v>
      </c>
      <c r="F231" s="12" t="s">
        <v>13</v>
      </c>
      <c r="G231" s="12" t="s">
        <v>43</v>
      </c>
      <c r="H231" s="12" t="s">
        <v>115</v>
      </c>
      <c r="I231" s="12" t="s">
        <v>24</v>
      </c>
      <c r="J231" s="12">
        <f t="shared" si="10"/>
        <v>186</v>
      </c>
      <c r="K231" s="12" t="str">
        <f t="shared" si="11"/>
        <v>180+</v>
      </c>
    </row>
    <row r="232" spans="1:11">
      <c r="A232" s="12" t="s">
        <v>593</v>
      </c>
      <c r="B232" s="12" t="s">
        <v>75</v>
      </c>
      <c r="C232" s="12" t="s">
        <v>445</v>
      </c>
      <c r="D232" s="15" t="s">
        <v>594</v>
      </c>
      <c r="E232" s="22">
        <v>85541</v>
      </c>
      <c r="F232" s="12" t="s">
        <v>13</v>
      </c>
      <c r="G232" s="12" t="s">
        <v>22</v>
      </c>
      <c r="H232" s="12" t="s">
        <v>23</v>
      </c>
      <c r="I232" s="12" t="s">
        <v>30</v>
      </c>
      <c r="J232" s="12">
        <f t="shared" si="10"/>
        <v>17</v>
      </c>
      <c r="K232" s="12" t="str">
        <f t="shared" si="11"/>
        <v>0-30</v>
      </c>
    </row>
    <row r="233" spans="1:11">
      <c r="A233" s="12" t="s">
        <v>595</v>
      </c>
      <c r="B233" s="12" t="s">
        <v>47</v>
      </c>
      <c r="C233" s="12" t="s">
        <v>596</v>
      </c>
      <c r="D233" s="15" t="s">
        <v>597</v>
      </c>
      <c r="E233" s="22">
        <v>153700</v>
      </c>
      <c r="F233" s="12" t="s">
        <v>13</v>
      </c>
      <c r="G233" s="12" t="s">
        <v>34</v>
      </c>
      <c r="H233" s="12" t="s">
        <v>87</v>
      </c>
      <c r="I233" s="12" t="s">
        <v>30</v>
      </c>
      <c r="J233" s="12">
        <f t="shared" si="10"/>
        <v>208</v>
      </c>
      <c r="K233" s="12" t="str">
        <f t="shared" si="11"/>
        <v>180+</v>
      </c>
    </row>
    <row r="234" spans="1:11">
      <c r="A234" s="12" t="s">
        <v>598</v>
      </c>
      <c r="B234" s="12" t="s">
        <v>65</v>
      </c>
      <c r="C234" s="12" t="s">
        <v>599</v>
      </c>
      <c r="D234" s="15" t="s">
        <v>302</v>
      </c>
      <c r="E234" s="22">
        <v>112081</v>
      </c>
      <c r="F234" s="12" t="s">
        <v>33</v>
      </c>
      <c r="G234" s="12" t="s">
        <v>22</v>
      </c>
      <c r="H234" s="12" t="s">
        <v>87</v>
      </c>
      <c r="I234" s="12" t="s">
        <v>30</v>
      </c>
      <c r="J234" s="12">
        <f t="shared" si="10"/>
        <v>352</v>
      </c>
      <c r="K234" s="12" t="str">
        <f t="shared" si="11"/>
        <v>180+</v>
      </c>
    </row>
    <row r="235" spans="1:11">
      <c r="A235" s="12" t="s">
        <v>600</v>
      </c>
      <c r="B235" s="12" t="s">
        <v>26</v>
      </c>
      <c r="C235" s="12" t="s">
        <v>267</v>
      </c>
      <c r="D235" s="15" t="s">
        <v>601</v>
      </c>
      <c r="E235" s="22">
        <v>75991</v>
      </c>
      <c r="F235" s="12" t="s">
        <v>21</v>
      </c>
      <c r="G235" s="12" t="s">
        <v>43</v>
      </c>
      <c r="H235" s="12" t="s">
        <v>87</v>
      </c>
      <c r="I235" s="12" t="s">
        <v>30</v>
      </c>
      <c r="J235" s="12">
        <f t="shared" si="10"/>
        <v>0</v>
      </c>
      <c r="K235" s="12" t="str">
        <f t="shared" si="11"/>
        <v>paid</v>
      </c>
    </row>
    <row r="236" spans="1:11">
      <c r="A236" s="12" t="s">
        <v>602</v>
      </c>
      <c r="B236" s="12" t="s">
        <v>36</v>
      </c>
      <c r="C236" s="12" t="s">
        <v>603</v>
      </c>
      <c r="D236" s="15" t="s">
        <v>604</v>
      </c>
      <c r="E236" s="22">
        <v>209028</v>
      </c>
      <c r="F236" s="12" t="s">
        <v>33</v>
      </c>
      <c r="G236" s="12" t="s">
        <v>34</v>
      </c>
      <c r="H236" s="12" t="s">
        <v>23</v>
      </c>
      <c r="I236" s="12" t="s">
        <v>16</v>
      </c>
      <c r="J236" s="12">
        <f t="shared" si="10"/>
        <v>2</v>
      </c>
      <c r="K236" s="12" t="str">
        <f t="shared" si="11"/>
        <v>0-30</v>
      </c>
    </row>
    <row r="237" spans="1:11">
      <c r="A237" s="12" t="s">
        <v>605</v>
      </c>
      <c r="B237" s="12" t="s">
        <v>36</v>
      </c>
      <c r="C237" s="12" t="s">
        <v>452</v>
      </c>
      <c r="D237" s="15" t="s">
        <v>606</v>
      </c>
      <c r="E237" s="22">
        <v>204842</v>
      </c>
      <c r="F237" s="12" t="s">
        <v>21</v>
      </c>
      <c r="G237" s="12" t="s">
        <v>14</v>
      </c>
      <c r="H237" s="12" t="s">
        <v>29</v>
      </c>
      <c r="I237" s="12" t="s">
        <v>39</v>
      </c>
      <c r="J237" s="12">
        <f t="shared" si="10"/>
        <v>0</v>
      </c>
      <c r="K237" s="12" t="str">
        <f t="shared" si="11"/>
        <v>paid</v>
      </c>
    </row>
    <row r="238" spans="1:11">
      <c r="A238" s="12" t="s">
        <v>607</v>
      </c>
      <c r="B238" s="12" t="s">
        <v>75</v>
      </c>
      <c r="C238" s="12" t="s">
        <v>547</v>
      </c>
      <c r="D238" s="15" t="s">
        <v>608</v>
      </c>
      <c r="E238" s="22">
        <v>107485</v>
      </c>
      <c r="F238" s="12" t="s">
        <v>21</v>
      </c>
      <c r="G238" s="12" t="s">
        <v>14</v>
      </c>
      <c r="H238" s="12" t="s">
        <v>15</v>
      </c>
      <c r="I238" s="12" t="s">
        <v>56</v>
      </c>
      <c r="J238" s="12">
        <f t="shared" si="10"/>
        <v>0</v>
      </c>
      <c r="K238" s="12" t="str">
        <f t="shared" si="11"/>
        <v>paid</v>
      </c>
    </row>
    <row r="239" spans="1:11">
      <c r="A239" s="12" t="s">
        <v>609</v>
      </c>
      <c r="B239" s="12" t="s">
        <v>125</v>
      </c>
      <c r="C239" s="12" t="s">
        <v>610</v>
      </c>
      <c r="D239" s="15" t="s">
        <v>489</v>
      </c>
      <c r="E239" s="22">
        <v>497916</v>
      </c>
      <c r="F239" s="12" t="s">
        <v>33</v>
      </c>
      <c r="G239" s="12" t="s">
        <v>34</v>
      </c>
      <c r="H239" s="12" t="s">
        <v>29</v>
      </c>
      <c r="I239" s="12" t="s">
        <v>56</v>
      </c>
      <c r="J239" s="12">
        <f t="shared" si="10"/>
        <v>21</v>
      </c>
      <c r="K239" s="12" t="str">
        <f t="shared" si="11"/>
        <v>0-30</v>
      </c>
    </row>
    <row r="240" spans="1:11">
      <c r="A240" s="12" t="s">
        <v>611</v>
      </c>
      <c r="B240" s="12" t="s">
        <v>65</v>
      </c>
      <c r="C240" s="12" t="s">
        <v>50</v>
      </c>
      <c r="D240" s="15" t="s">
        <v>612</v>
      </c>
      <c r="E240" s="22">
        <v>290028</v>
      </c>
      <c r="F240" s="12" t="s">
        <v>13</v>
      </c>
      <c r="G240" s="12" t="s">
        <v>43</v>
      </c>
      <c r="H240" s="12" t="s">
        <v>87</v>
      </c>
      <c r="I240" s="12" t="s">
        <v>30</v>
      </c>
      <c r="J240" s="12">
        <f t="shared" si="10"/>
        <v>517</v>
      </c>
      <c r="K240" s="12" t="str">
        <f t="shared" si="11"/>
        <v>180+</v>
      </c>
    </row>
    <row r="241" spans="1:11">
      <c r="A241" s="12" t="s">
        <v>613</v>
      </c>
      <c r="B241" s="12" t="s">
        <v>26</v>
      </c>
      <c r="C241" s="12" t="s">
        <v>614</v>
      </c>
      <c r="D241" s="15" t="s">
        <v>615</v>
      </c>
      <c r="E241" s="22">
        <v>399067</v>
      </c>
      <c r="F241" s="12" t="s">
        <v>33</v>
      </c>
      <c r="G241" s="12" t="s">
        <v>34</v>
      </c>
      <c r="H241" s="12" t="s">
        <v>15</v>
      </c>
      <c r="I241" s="12" t="s">
        <v>52</v>
      </c>
      <c r="J241" s="12">
        <f t="shared" si="10"/>
        <v>252</v>
      </c>
      <c r="K241" s="12" t="str">
        <f t="shared" si="11"/>
        <v>180+</v>
      </c>
    </row>
    <row r="242" spans="1:11">
      <c r="A242" s="12" t="s">
        <v>616</v>
      </c>
      <c r="B242" s="12" t="s">
        <v>10</v>
      </c>
      <c r="C242" s="12" t="s">
        <v>617</v>
      </c>
      <c r="D242" s="15" t="s">
        <v>618</v>
      </c>
      <c r="E242" s="22">
        <v>275496</v>
      </c>
      <c r="F242" s="12" t="s">
        <v>21</v>
      </c>
      <c r="G242" s="12" t="s">
        <v>14</v>
      </c>
      <c r="H242" s="12" t="s">
        <v>29</v>
      </c>
      <c r="I242" s="12" t="s">
        <v>56</v>
      </c>
      <c r="J242" s="12">
        <f t="shared" si="10"/>
        <v>0</v>
      </c>
      <c r="K242" s="12" t="str">
        <f t="shared" si="11"/>
        <v>paid</v>
      </c>
    </row>
    <row r="243" spans="1:11">
      <c r="A243" s="12" t="s">
        <v>619</v>
      </c>
      <c r="B243" s="12" t="s">
        <v>151</v>
      </c>
      <c r="C243" s="12" t="s">
        <v>620</v>
      </c>
      <c r="D243" s="15" t="s">
        <v>621</v>
      </c>
      <c r="E243" s="22">
        <v>107141</v>
      </c>
      <c r="F243" s="12" t="s">
        <v>13</v>
      </c>
      <c r="G243" s="12" t="s">
        <v>34</v>
      </c>
      <c r="H243" s="12" t="s">
        <v>23</v>
      </c>
      <c r="I243" s="12" t="s">
        <v>30</v>
      </c>
      <c r="J243" s="12">
        <f t="shared" si="10"/>
        <v>367</v>
      </c>
      <c r="K243" s="12" t="str">
        <f t="shared" si="11"/>
        <v>180+</v>
      </c>
    </row>
    <row r="244" spans="1:11">
      <c r="A244" s="12" t="s">
        <v>622</v>
      </c>
      <c r="B244" s="12" t="s">
        <v>10</v>
      </c>
      <c r="C244" s="12" t="s">
        <v>623</v>
      </c>
      <c r="D244" s="15" t="s">
        <v>624</v>
      </c>
      <c r="E244" s="22">
        <v>242797</v>
      </c>
      <c r="F244" s="12" t="s">
        <v>21</v>
      </c>
      <c r="G244" s="12" t="s">
        <v>22</v>
      </c>
      <c r="H244" s="12" t="s">
        <v>87</v>
      </c>
      <c r="I244" s="12" t="s">
        <v>56</v>
      </c>
      <c r="J244" s="12">
        <f t="shared" si="10"/>
        <v>0</v>
      </c>
      <c r="K244" s="12" t="str">
        <f t="shared" si="11"/>
        <v>paid</v>
      </c>
    </row>
    <row r="245" spans="1:11">
      <c r="A245" s="12" t="s">
        <v>625</v>
      </c>
      <c r="B245" s="12" t="s">
        <v>75</v>
      </c>
      <c r="C245" s="12" t="s">
        <v>497</v>
      </c>
      <c r="D245" s="15" t="s">
        <v>626</v>
      </c>
      <c r="E245" s="22">
        <v>381602</v>
      </c>
      <c r="F245" s="12" t="s">
        <v>33</v>
      </c>
      <c r="G245" s="12" t="s">
        <v>43</v>
      </c>
      <c r="H245" s="12" t="s">
        <v>29</v>
      </c>
      <c r="I245" s="12" t="s">
        <v>30</v>
      </c>
      <c r="J245" s="12">
        <f t="shared" si="10"/>
        <v>-22</v>
      </c>
      <c r="K245" s="12" t="str">
        <f t="shared" si="11"/>
        <v>not due</v>
      </c>
    </row>
    <row r="246" spans="1:11">
      <c r="A246" s="12" t="s">
        <v>627</v>
      </c>
      <c r="B246" s="12" t="s">
        <v>36</v>
      </c>
      <c r="C246" s="12" t="s">
        <v>37</v>
      </c>
      <c r="D246" s="15" t="s">
        <v>526</v>
      </c>
      <c r="E246" s="22">
        <v>230320</v>
      </c>
      <c r="F246" s="12" t="s">
        <v>21</v>
      </c>
      <c r="G246" s="12" t="s">
        <v>34</v>
      </c>
      <c r="H246" s="12" t="s">
        <v>87</v>
      </c>
      <c r="I246" s="12" t="s">
        <v>30</v>
      </c>
      <c r="J246" s="12">
        <f t="shared" si="10"/>
        <v>0</v>
      </c>
      <c r="K246" s="12" t="str">
        <f t="shared" si="11"/>
        <v>paid</v>
      </c>
    </row>
    <row r="247" spans="1:11">
      <c r="A247" s="12" t="s">
        <v>628</v>
      </c>
      <c r="B247" s="12" t="s">
        <v>65</v>
      </c>
      <c r="C247" s="12" t="s">
        <v>629</v>
      </c>
      <c r="D247" s="15" t="s">
        <v>630</v>
      </c>
      <c r="E247" s="22">
        <v>81435</v>
      </c>
      <c r="F247" s="12" t="s">
        <v>33</v>
      </c>
      <c r="G247" s="12" t="s">
        <v>14</v>
      </c>
      <c r="H247" s="12" t="s">
        <v>29</v>
      </c>
      <c r="I247" s="12" t="s">
        <v>39</v>
      </c>
      <c r="J247" s="12">
        <f t="shared" si="10"/>
        <v>455</v>
      </c>
      <c r="K247" s="12" t="str">
        <f t="shared" si="11"/>
        <v>180+</v>
      </c>
    </row>
    <row r="248" spans="1:11">
      <c r="A248" s="12" t="s">
        <v>631</v>
      </c>
      <c r="B248" s="12" t="s">
        <v>125</v>
      </c>
      <c r="C248" s="12" t="s">
        <v>632</v>
      </c>
      <c r="D248" s="15" t="s">
        <v>633</v>
      </c>
      <c r="E248" s="22">
        <v>390199</v>
      </c>
      <c r="F248" s="12" t="s">
        <v>13</v>
      </c>
      <c r="G248" s="12" t="s">
        <v>34</v>
      </c>
      <c r="H248" s="12" t="s">
        <v>115</v>
      </c>
      <c r="I248" s="12" t="s">
        <v>45</v>
      </c>
      <c r="J248" s="12">
        <f t="shared" si="10"/>
        <v>-40</v>
      </c>
      <c r="K248" s="12" t="str">
        <f t="shared" si="11"/>
        <v>not due</v>
      </c>
    </row>
    <row r="249" spans="1:11">
      <c r="A249" s="12" t="s">
        <v>634</v>
      </c>
      <c r="B249" s="12" t="s">
        <v>151</v>
      </c>
      <c r="C249" s="12" t="s">
        <v>324</v>
      </c>
      <c r="D249" s="15" t="s">
        <v>506</v>
      </c>
      <c r="E249" s="22">
        <v>185142</v>
      </c>
      <c r="F249" s="12" t="s">
        <v>13</v>
      </c>
      <c r="G249" s="12" t="s">
        <v>43</v>
      </c>
      <c r="H249" s="12" t="s">
        <v>15</v>
      </c>
      <c r="I249" s="12" t="s">
        <v>52</v>
      </c>
      <c r="J249" s="12">
        <f t="shared" si="10"/>
        <v>160</v>
      </c>
      <c r="K249" s="12" t="str">
        <f t="shared" si="11"/>
        <v>150-180</v>
      </c>
    </row>
    <row r="250" spans="1:11">
      <c r="A250" s="12" t="s">
        <v>635</v>
      </c>
      <c r="B250" s="12" t="s">
        <v>58</v>
      </c>
      <c r="C250" s="12" t="s">
        <v>636</v>
      </c>
      <c r="D250" s="15" t="s">
        <v>463</v>
      </c>
      <c r="E250" s="22">
        <v>137996</v>
      </c>
      <c r="F250" s="12" t="s">
        <v>21</v>
      </c>
      <c r="G250" s="12" t="s">
        <v>14</v>
      </c>
      <c r="H250" s="12" t="s">
        <v>29</v>
      </c>
      <c r="I250" s="12" t="s">
        <v>52</v>
      </c>
      <c r="J250" s="12">
        <f t="shared" si="10"/>
        <v>0</v>
      </c>
      <c r="K250" s="12" t="str">
        <f t="shared" si="11"/>
        <v>paid</v>
      </c>
    </row>
    <row r="251" spans="1:11">
      <c r="A251" s="12" t="s">
        <v>637</v>
      </c>
      <c r="B251" s="12" t="s">
        <v>65</v>
      </c>
      <c r="C251" s="12" t="s">
        <v>638</v>
      </c>
      <c r="D251" s="15" t="s">
        <v>639</v>
      </c>
      <c r="E251" s="22">
        <v>498307</v>
      </c>
      <c r="F251" s="12" t="s">
        <v>33</v>
      </c>
      <c r="G251" s="12" t="s">
        <v>34</v>
      </c>
      <c r="H251" s="12" t="s">
        <v>87</v>
      </c>
      <c r="I251" s="12" t="s">
        <v>56</v>
      </c>
      <c r="J251" s="12">
        <f t="shared" si="10"/>
        <v>419</v>
      </c>
      <c r="K251" s="12" t="str">
        <f t="shared" si="11"/>
        <v>180+</v>
      </c>
    </row>
    <row r="252" spans="1:11">
      <c r="A252" s="12" t="s">
        <v>640</v>
      </c>
      <c r="B252" s="12" t="s">
        <v>151</v>
      </c>
      <c r="C252" s="12" t="s">
        <v>641</v>
      </c>
      <c r="D252" s="15" t="s">
        <v>72</v>
      </c>
      <c r="E252" s="22">
        <v>126693</v>
      </c>
      <c r="F252" s="12" t="s">
        <v>13</v>
      </c>
      <c r="G252" s="12" t="s">
        <v>34</v>
      </c>
      <c r="H252" s="12" t="s">
        <v>29</v>
      </c>
      <c r="I252" s="12" t="s">
        <v>45</v>
      </c>
      <c r="J252" s="12">
        <f t="shared" si="10"/>
        <v>260</v>
      </c>
      <c r="K252" s="12" t="str">
        <f t="shared" si="11"/>
        <v>180+</v>
      </c>
    </row>
    <row r="253" spans="1:11">
      <c r="A253" s="12" t="s">
        <v>642</v>
      </c>
      <c r="B253" s="12" t="s">
        <v>151</v>
      </c>
      <c r="C253" s="12" t="s">
        <v>643</v>
      </c>
      <c r="D253" s="15" t="s">
        <v>644</v>
      </c>
      <c r="E253" s="22">
        <v>261504</v>
      </c>
      <c r="F253" s="12" t="s">
        <v>21</v>
      </c>
      <c r="G253" s="12" t="s">
        <v>34</v>
      </c>
      <c r="H253" s="12" t="s">
        <v>44</v>
      </c>
      <c r="I253" s="12" t="s">
        <v>45</v>
      </c>
      <c r="J253" s="12">
        <f t="shared" si="10"/>
        <v>0</v>
      </c>
      <c r="K253" s="12" t="str">
        <f t="shared" si="11"/>
        <v>paid</v>
      </c>
    </row>
    <row r="254" spans="1:11">
      <c r="A254" s="12" t="s">
        <v>645</v>
      </c>
      <c r="B254" s="12" t="s">
        <v>58</v>
      </c>
      <c r="C254" s="12" t="s">
        <v>646</v>
      </c>
      <c r="D254" s="15" t="s">
        <v>647</v>
      </c>
      <c r="E254" s="22">
        <v>465934</v>
      </c>
      <c r="F254" s="12" t="s">
        <v>33</v>
      </c>
      <c r="G254" s="12" t="s">
        <v>34</v>
      </c>
      <c r="H254" s="12" t="s">
        <v>15</v>
      </c>
      <c r="I254" s="12" t="s">
        <v>39</v>
      </c>
      <c r="J254" s="12">
        <f t="shared" si="10"/>
        <v>456</v>
      </c>
      <c r="K254" s="12" t="str">
        <f t="shared" si="11"/>
        <v>180+</v>
      </c>
    </row>
    <row r="255" spans="1:11">
      <c r="A255" s="12" t="s">
        <v>648</v>
      </c>
      <c r="B255" s="12" t="s">
        <v>151</v>
      </c>
      <c r="C255" s="12" t="s">
        <v>649</v>
      </c>
      <c r="D255" s="15" t="s">
        <v>650</v>
      </c>
      <c r="E255" s="22">
        <v>352358</v>
      </c>
      <c r="F255" s="12" t="s">
        <v>33</v>
      </c>
      <c r="G255" s="12" t="s">
        <v>34</v>
      </c>
      <c r="H255" s="12" t="s">
        <v>44</v>
      </c>
      <c r="I255" s="12" t="s">
        <v>52</v>
      </c>
      <c r="J255" s="12">
        <f t="shared" si="10"/>
        <v>603</v>
      </c>
      <c r="K255" s="12" t="str">
        <f t="shared" si="11"/>
        <v>180+</v>
      </c>
    </row>
    <row r="256" spans="1:11">
      <c r="A256" s="12" t="s">
        <v>651</v>
      </c>
      <c r="B256" s="12" t="s">
        <v>65</v>
      </c>
      <c r="C256" s="12" t="s">
        <v>82</v>
      </c>
      <c r="D256" s="15" t="s">
        <v>215</v>
      </c>
      <c r="E256" s="22">
        <v>283678</v>
      </c>
      <c r="F256" s="12" t="s">
        <v>21</v>
      </c>
      <c r="G256" s="12" t="s">
        <v>14</v>
      </c>
      <c r="H256" s="12" t="s">
        <v>29</v>
      </c>
      <c r="I256" s="12" t="s">
        <v>56</v>
      </c>
      <c r="J256" s="12">
        <f t="shared" si="10"/>
        <v>0</v>
      </c>
      <c r="K256" s="12" t="str">
        <f t="shared" si="11"/>
        <v>paid</v>
      </c>
    </row>
    <row r="257" spans="1:11">
      <c r="A257" s="12" t="s">
        <v>652</v>
      </c>
      <c r="B257" s="12" t="s">
        <v>151</v>
      </c>
      <c r="C257" s="12" t="s">
        <v>653</v>
      </c>
      <c r="D257" s="15" t="s">
        <v>321</v>
      </c>
      <c r="E257" s="22">
        <v>71967</v>
      </c>
      <c r="F257" s="12" t="s">
        <v>33</v>
      </c>
      <c r="G257" s="12" t="s">
        <v>43</v>
      </c>
      <c r="H257" s="12" t="s">
        <v>23</v>
      </c>
      <c r="I257" s="12" t="s">
        <v>24</v>
      </c>
      <c r="J257" s="12">
        <f t="shared" si="10"/>
        <v>204</v>
      </c>
      <c r="K257" s="12" t="str">
        <f t="shared" si="11"/>
        <v>180+</v>
      </c>
    </row>
    <row r="258" spans="1:11">
      <c r="A258" s="12" t="s">
        <v>654</v>
      </c>
      <c r="B258" s="12" t="s">
        <v>151</v>
      </c>
      <c r="C258" s="12" t="s">
        <v>158</v>
      </c>
      <c r="D258" s="15" t="s">
        <v>114</v>
      </c>
      <c r="E258" s="22">
        <v>499025</v>
      </c>
      <c r="F258" s="12" t="s">
        <v>21</v>
      </c>
      <c r="G258" s="12" t="s">
        <v>14</v>
      </c>
      <c r="H258" s="12" t="s">
        <v>87</v>
      </c>
      <c r="I258" s="12" t="s">
        <v>24</v>
      </c>
      <c r="J258" s="12">
        <f t="shared" si="10"/>
        <v>0</v>
      </c>
      <c r="K258" s="12" t="str">
        <f t="shared" si="11"/>
        <v>paid</v>
      </c>
    </row>
    <row r="259" spans="1:11">
      <c r="A259" s="12" t="s">
        <v>655</v>
      </c>
      <c r="B259" s="12" t="s">
        <v>151</v>
      </c>
      <c r="C259" s="12" t="s">
        <v>529</v>
      </c>
      <c r="D259" s="15" t="s">
        <v>213</v>
      </c>
      <c r="E259" s="22">
        <v>344055</v>
      </c>
      <c r="F259" s="12" t="s">
        <v>33</v>
      </c>
      <c r="G259" s="12" t="s">
        <v>14</v>
      </c>
      <c r="H259" s="12" t="s">
        <v>115</v>
      </c>
      <c r="I259" s="12" t="s">
        <v>52</v>
      </c>
      <c r="J259" s="12">
        <f t="shared" ref="J259:J322" si="12">IF(F259="paid",0,TODAY()-D259)</f>
        <v>76</v>
      </c>
      <c r="K259" s="12" t="str">
        <f t="shared" ref="K259:K322" si="13">IF(F259="paid","paid",IF(J259&lt;0,"not due",IF(J259&lt;=30,"0-30",IF(J259&lt;=60,"30-60",IF(J259&lt;=90,"60-90",IF(J259&lt;=120,"90-120",IF(J259&lt;=150,"120-150",IF(J259&lt;=180,"150-180",IF(J259&gt;180,"180+")))))))))</f>
        <v>60-90</v>
      </c>
    </row>
    <row r="260" spans="1:11">
      <c r="A260" s="12" t="s">
        <v>656</v>
      </c>
      <c r="B260" s="12" t="s">
        <v>26</v>
      </c>
      <c r="C260" s="12" t="s">
        <v>657</v>
      </c>
      <c r="D260" s="15" t="s">
        <v>425</v>
      </c>
      <c r="E260" s="22">
        <v>66639</v>
      </c>
      <c r="F260" s="12" t="s">
        <v>33</v>
      </c>
      <c r="G260" s="12" t="s">
        <v>34</v>
      </c>
      <c r="H260" s="12" t="s">
        <v>87</v>
      </c>
      <c r="I260" s="12" t="s">
        <v>16</v>
      </c>
      <c r="J260" s="12">
        <f t="shared" si="12"/>
        <v>598</v>
      </c>
      <c r="K260" s="12" t="str">
        <f t="shared" si="13"/>
        <v>180+</v>
      </c>
    </row>
    <row r="261" spans="1:11">
      <c r="A261" s="12" t="s">
        <v>658</v>
      </c>
      <c r="B261" s="12" t="s">
        <v>65</v>
      </c>
      <c r="C261" s="12" t="s">
        <v>659</v>
      </c>
      <c r="D261" s="15" t="s">
        <v>289</v>
      </c>
      <c r="E261" s="22">
        <v>491556</v>
      </c>
      <c r="F261" s="12" t="s">
        <v>33</v>
      </c>
      <c r="G261" s="12" t="s">
        <v>22</v>
      </c>
      <c r="H261" s="12" t="s">
        <v>44</v>
      </c>
      <c r="I261" s="12" t="s">
        <v>16</v>
      </c>
      <c r="J261" s="12">
        <f t="shared" si="12"/>
        <v>581</v>
      </c>
      <c r="K261" s="12" t="str">
        <f t="shared" si="13"/>
        <v>180+</v>
      </c>
    </row>
    <row r="262" spans="1:11">
      <c r="A262" s="12" t="s">
        <v>660</v>
      </c>
      <c r="B262" s="12" t="s">
        <v>47</v>
      </c>
      <c r="C262" s="12" t="s">
        <v>661</v>
      </c>
      <c r="D262" s="15" t="s">
        <v>360</v>
      </c>
      <c r="E262" s="22">
        <v>479678</v>
      </c>
      <c r="F262" s="12" t="s">
        <v>21</v>
      </c>
      <c r="G262" s="12" t="s">
        <v>43</v>
      </c>
      <c r="H262" s="12" t="s">
        <v>115</v>
      </c>
      <c r="I262" s="12" t="s">
        <v>56</v>
      </c>
      <c r="J262" s="12">
        <f t="shared" si="12"/>
        <v>0</v>
      </c>
      <c r="K262" s="12" t="str">
        <f t="shared" si="13"/>
        <v>paid</v>
      </c>
    </row>
    <row r="263" spans="1:11">
      <c r="A263" s="12" t="s">
        <v>662</v>
      </c>
      <c r="B263" s="12" t="s">
        <v>47</v>
      </c>
      <c r="C263" s="12" t="s">
        <v>398</v>
      </c>
      <c r="D263" s="15" t="s">
        <v>373</v>
      </c>
      <c r="E263" s="22">
        <v>107782</v>
      </c>
      <c r="F263" s="12" t="s">
        <v>33</v>
      </c>
      <c r="G263" s="12" t="s">
        <v>22</v>
      </c>
      <c r="H263" s="12" t="s">
        <v>23</v>
      </c>
      <c r="I263" s="12" t="s">
        <v>16</v>
      </c>
      <c r="J263" s="12">
        <f t="shared" si="12"/>
        <v>26</v>
      </c>
      <c r="K263" s="12" t="str">
        <f t="shared" si="13"/>
        <v>0-30</v>
      </c>
    </row>
    <row r="264" spans="1:11">
      <c r="A264" s="12" t="s">
        <v>663</v>
      </c>
      <c r="B264" s="12" t="s">
        <v>65</v>
      </c>
      <c r="C264" s="12" t="s">
        <v>664</v>
      </c>
      <c r="D264" s="15" t="s">
        <v>665</v>
      </c>
      <c r="E264" s="22">
        <v>175268</v>
      </c>
      <c r="F264" s="12" t="s">
        <v>33</v>
      </c>
      <c r="G264" s="12" t="s">
        <v>43</v>
      </c>
      <c r="H264" s="12" t="s">
        <v>15</v>
      </c>
      <c r="I264" s="12" t="s">
        <v>56</v>
      </c>
      <c r="J264" s="12">
        <f t="shared" si="12"/>
        <v>340</v>
      </c>
      <c r="K264" s="12" t="str">
        <f t="shared" si="13"/>
        <v>180+</v>
      </c>
    </row>
    <row r="265" spans="1:11">
      <c r="A265" s="12" t="s">
        <v>666</v>
      </c>
      <c r="B265" s="12" t="s">
        <v>36</v>
      </c>
      <c r="C265" s="12" t="s">
        <v>667</v>
      </c>
      <c r="D265" s="15" t="s">
        <v>668</v>
      </c>
      <c r="E265" s="22">
        <v>373170</v>
      </c>
      <c r="F265" s="12" t="s">
        <v>21</v>
      </c>
      <c r="G265" s="12" t="s">
        <v>14</v>
      </c>
      <c r="H265" s="12" t="s">
        <v>29</v>
      </c>
      <c r="I265" s="12" t="s">
        <v>39</v>
      </c>
      <c r="J265" s="12">
        <f t="shared" si="12"/>
        <v>0</v>
      </c>
      <c r="K265" s="12" t="str">
        <f t="shared" si="13"/>
        <v>paid</v>
      </c>
    </row>
    <row r="266" spans="1:11">
      <c r="A266" s="12" t="s">
        <v>669</v>
      </c>
      <c r="B266" s="12" t="s">
        <v>75</v>
      </c>
      <c r="C266" s="12" t="s">
        <v>206</v>
      </c>
      <c r="D266" s="15" t="s">
        <v>670</v>
      </c>
      <c r="E266" s="22">
        <v>85115</v>
      </c>
      <c r="F266" s="12" t="s">
        <v>13</v>
      </c>
      <c r="G266" s="12" t="s">
        <v>14</v>
      </c>
      <c r="H266" s="12" t="s">
        <v>44</v>
      </c>
      <c r="I266" s="12" t="s">
        <v>56</v>
      </c>
      <c r="J266" s="12">
        <f t="shared" si="12"/>
        <v>134</v>
      </c>
      <c r="K266" s="12" t="str">
        <f t="shared" si="13"/>
        <v>120-150</v>
      </c>
    </row>
    <row r="267" spans="1:11">
      <c r="A267" s="12" t="s">
        <v>671</v>
      </c>
      <c r="B267" s="12" t="s">
        <v>75</v>
      </c>
      <c r="C267" s="12" t="s">
        <v>62</v>
      </c>
      <c r="D267" s="15" t="s">
        <v>672</v>
      </c>
      <c r="E267" s="22">
        <v>466875</v>
      </c>
      <c r="F267" s="12" t="s">
        <v>33</v>
      </c>
      <c r="G267" s="12" t="s">
        <v>43</v>
      </c>
      <c r="H267" s="12" t="s">
        <v>115</v>
      </c>
      <c r="I267" s="12" t="s">
        <v>52</v>
      </c>
      <c r="J267" s="12">
        <f t="shared" si="12"/>
        <v>434</v>
      </c>
      <c r="K267" s="12" t="str">
        <f t="shared" si="13"/>
        <v>180+</v>
      </c>
    </row>
    <row r="268" spans="1:11">
      <c r="A268" s="12" t="s">
        <v>673</v>
      </c>
      <c r="B268" s="12" t="s">
        <v>58</v>
      </c>
      <c r="C268" s="12" t="s">
        <v>674</v>
      </c>
      <c r="D268" s="15" t="s">
        <v>629</v>
      </c>
      <c r="E268" s="22">
        <v>442652</v>
      </c>
      <c r="F268" s="12" t="s">
        <v>33</v>
      </c>
      <c r="G268" s="12" t="s">
        <v>22</v>
      </c>
      <c r="H268" s="12" t="s">
        <v>87</v>
      </c>
      <c r="I268" s="12" t="s">
        <v>39</v>
      </c>
      <c r="J268" s="12">
        <f t="shared" si="12"/>
        <v>485</v>
      </c>
      <c r="K268" s="12" t="str">
        <f t="shared" si="13"/>
        <v>180+</v>
      </c>
    </row>
    <row r="269" spans="1:11">
      <c r="A269" s="12" t="s">
        <v>675</v>
      </c>
      <c r="B269" s="12" t="s">
        <v>47</v>
      </c>
      <c r="C269" s="12" t="s">
        <v>545</v>
      </c>
      <c r="D269" s="15" t="s">
        <v>171</v>
      </c>
      <c r="E269" s="22">
        <v>74999</v>
      </c>
      <c r="F269" s="12" t="s">
        <v>33</v>
      </c>
      <c r="G269" s="12" t="s">
        <v>34</v>
      </c>
      <c r="H269" s="12" t="s">
        <v>44</v>
      </c>
      <c r="I269" s="12" t="s">
        <v>39</v>
      </c>
      <c r="J269" s="12">
        <f t="shared" si="12"/>
        <v>571</v>
      </c>
      <c r="K269" s="12" t="str">
        <f t="shared" si="13"/>
        <v>180+</v>
      </c>
    </row>
    <row r="270" spans="1:11">
      <c r="A270" s="12" t="s">
        <v>676</v>
      </c>
      <c r="B270" s="12" t="s">
        <v>151</v>
      </c>
      <c r="C270" s="12" t="s">
        <v>331</v>
      </c>
      <c r="D270" s="15" t="s">
        <v>101</v>
      </c>
      <c r="E270" s="22">
        <v>215346</v>
      </c>
      <c r="F270" s="12" t="s">
        <v>21</v>
      </c>
      <c r="G270" s="12" t="s">
        <v>22</v>
      </c>
      <c r="H270" s="12" t="s">
        <v>44</v>
      </c>
      <c r="I270" s="12" t="s">
        <v>56</v>
      </c>
      <c r="J270" s="12">
        <f t="shared" si="12"/>
        <v>0</v>
      </c>
      <c r="K270" s="12" t="str">
        <f t="shared" si="13"/>
        <v>paid</v>
      </c>
    </row>
    <row r="271" spans="1:11">
      <c r="A271" s="12" t="s">
        <v>677</v>
      </c>
      <c r="B271" s="12" t="s">
        <v>65</v>
      </c>
      <c r="C271" s="12" t="s">
        <v>518</v>
      </c>
      <c r="D271" s="15" t="s">
        <v>641</v>
      </c>
      <c r="E271" s="22">
        <v>268998</v>
      </c>
      <c r="F271" s="12" t="s">
        <v>21</v>
      </c>
      <c r="G271" s="12" t="s">
        <v>34</v>
      </c>
      <c r="H271" s="12" t="s">
        <v>29</v>
      </c>
      <c r="I271" s="12" t="s">
        <v>30</v>
      </c>
      <c r="J271" s="12">
        <f t="shared" si="12"/>
        <v>0</v>
      </c>
      <c r="K271" s="12" t="str">
        <f t="shared" si="13"/>
        <v>paid</v>
      </c>
    </row>
    <row r="272" spans="1:11">
      <c r="A272" s="12" t="s">
        <v>678</v>
      </c>
      <c r="B272" s="12" t="s">
        <v>125</v>
      </c>
      <c r="C272" s="12" t="s">
        <v>679</v>
      </c>
      <c r="D272" s="15" t="s">
        <v>680</v>
      </c>
      <c r="E272" s="22">
        <v>490944</v>
      </c>
      <c r="F272" s="12" t="s">
        <v>21</v>
      </c>
      <c r="G272" s="12" t="s">
        <v>22</v>
      </c>
      <c r="H272" s="12" t="s">
        <v>44</v>
      </c>
      <c r="I272" s="12" t="s">
        <v>39</v>
      </c>
      <c r="J272" s="12">
        <f t="shared" si="12"/>
        <v>0</v>
      </c>
      <c r="K272" s="12" t="str">
        <f t="shared" si="13"/>
        <v>paid</v>
      </c>
    </row>
    <row r="273" spans="1:11">
      <c r="A273" s="12" t="s">
        <v>681</v>
      </c>
      <c r="B273" s="12" t="s">
        <v>125</v>
      </c>
      <c r="C273" s="12" t="s">
        <v>682</v>
      </c>
      <c r="D273" s="15" t="s">
        <v>271</v>
      </c>
      <c r="E273" s="22">
        <v>451463</v>
      </c>
      <c r="F273" s="12" t="s">
        <v>21</v>
      </c>
      <c r="G273" s="12" t="s">
        <v>43</v>
      </c>
      <c r="H273" s="12" t="s">
        <v>87</v>
      </c>
      <c r="I273" s="12" t="s">
        <v>45</v>
      </c>
      <c r="J273" s="12">
        <f t="shared" si="12"/>
        <v>0</v>
      </c>
      <c r="K273" s="12" t="str">
        <f t="shared" si="13"/>
        <v>paid</v>
      </c>
    </row>
    <row r="274" spans="1:11">
      <c r="A274" s="12" t="s">
        <v>683</v>
      </c>
      <c r="B274" s="12" t="s">
        <v>125</v>
      </c>
      <c r="C274" s="12" t="s">
        <v>585</v>
      </c>
      <c r="D274" s="15" t="s">
        <v>586</v>
      </c>
      <c r="E274" s="22">
        <v>128038</v>
      </c>
      <c r="F274" s="12" t="s">
        <v>33</v>
      </c>
      <c r="G274" s="12" t="s">
        <v>22</v>
      </c>
      <c r="H274" s="12" t="s">
        <v>29</v>
      </c>
      <c r="I274" s="12" t="s">
        <v>30</v>
      </c>
      <c r="J274" s="12">
        <f t="shared" si="12"/>
        <v>363</v>
      </c>
      <c r="K274" s="12" t="str">
        <f t="shared" si="13"/>
        <v>180+</v>
      </c>
    </row>
    <row r="275" spans="1:11">
      <c r="A275" s="12" t="s">
        <v>684</v>
      </c>
      <c r="B275" s="12" t="s">
        <v>65</v>
      </c>
      <c r="C275" s="12" t="s">
        <v>547</v>
      </c>
      <c r="D275" s="15" t="s">
        <v>685</v>
      </c>
      <c r="E275" s="22">
        <v>346757</v>
      </c>
      <c r="F275" s="12" t="s">
        <v>33</v>
      </c>
      <c r="G275" s="12" t="s">
        <v>34</v>
      </c>
      <c r="H275" s="12" t="s">
        <v>115</v>
      </c>
      <c r="I275" s="12" t="s">
        <v>39</v>
      </c>
      <c r="J275" s="12">
        <f t="shared" si="12"/>
        <v>607</v>
      </c>
      <c r="K275" s="12" t="str">
        <f t="shared" si="13"/>
        <v>180+</v>
      </c>
    </row>
    <row r="276" spans="1:11">
      <c r="A276" s="12" t="s">
        <v>686</v>
      </c>
      <c r="B276" s="12" t="s">
        <v>58</v>
      </c>
      <c r="C276" s="12" t="s">
        <v>687</v>
      </c>
      <c r="D276" s="15" t="s">
        <v>242</v>
      </c>
      <c r="E276" s="22">
        <v>339620</v>
      </c>
      <c r="F276" s="12" t="s">
        <v>13</v>
      </c>
      <c r="G276" s="12" t="s">
        <v>22</v>
      </c>
      <c r="H276" s="12" t="s">
        <v>115</v>
      </c>
      <c r="I276" s="12" t="s">
        <v>56</v>
      </c>
      <c r="J276" s="12">
        <f t="shared" si="12"/>
        <v>101</v>
      </c>
      <c r="K276" s="12" t="str">
        <f t="shared" si="13"/>
        <v>90-120</v>
      </c>
    </row>
    <row r="277" spans="1:11">
      <c r="A277" s="12" t="s">
        <v>688</v>
      </c>
      <c r="B277" s="12" t="s">
        <v>26</v>
      </c>
      <c r="C277" s="12" t="s">
        <v>689</v>
      </c>
      <c r="D277" s="15" t="s">
        <v>62</v>
      </c>
      <c r="E277" s="22">
        <v>77595</v>
      </c>
      <c r="F277" s="12" t="s">
        <v>33</v>
      </c>
      <c r="G277" s="12" t="s">
        <v>34</v>
      </c>
      <c r="H277" s="12" t="s">
        <v>29</v>
      </c>
      <c r="I277" s="12" t="s">
        <v>52</v>
      </c>
      <c r="J277" s="12">
        <f t="shared" si="12"/>
        <v>449</v>
      </c>
      <c r="K277" s="12" t="str">
        <f t="shared" si="13"/>
        <v>180+</v>
      </c>
    </row>
    <row r="278" spans="1:11">
      <c r="A278" s="12" t="s">
        <v>690</v>
      </c>
      <c r="B278" s="12" t="s">
        <v>65</v>
      </c>
      <c r="C278" s="12" t="s">
        <v>134</v>
      </c>
      <c r="D278" s="15" t="s">
        <v>292</v>
      </c>
      <c r="E278" s="22">
        <v>301310</v>
      </c>
      <c r="F278" s="12" t="s">
        <v>21</v>
      </c>
      <c r="G278" s="12" t="s">
        <v>43</v>
      </c>
      <c r="H278" s="12" t="s">
        <v>15</v>
      </c>
      <c r="I278" s="12" t="s">
        <v>24</v>
      </c>
      <c r="J278" s="12">
        <f t="shared" si="12"/>
        <v>0</v>
      </c>
      <c r="K278" s="12" t="str">
        <f t="shared" si="13"/>
        <v>paid</v>
      </c>
    </row>
    <row r="279" spans="1:11">
      <c r="A279" s="12" t="s">
        <v>691</v>
      </c>
      <c r="B279" s="12" t="s">
        <v>36</v>
      </c>
      <c r="C279" s="12" t="s">
        <v>692</v>
      </c>
      <c r="D279" s="15" t="s">
        <v>693</v>
      </c>
      <c r="E279" s="22">
        <v>467557</v>
      </c>
      <c r="F279" s="12" t="s">
        <v>13</v>
      </c>
      <c r="G279" s="12" t="s">
        <v>43</v>
      </c>
      <c r="H279" s="12" t="s">
        <v>23</v>
      </c>
      <c r="I279" s="12" t="s">
        <v>52</v>
      </c>
      <c r="J279" s="12">
        <f t="shared" si="12"/>
        <v>629</v>
      </c>
      <c r="K279" s="12" t="str">
        <f t="shared" si="13"/>
        <v>180+</v>
      </c>
    </row>
    <row r="280" spans="1:11">
      <c r="A280" s="12" t="s">
        <v>694</v>
      </c>
      <c r="B280" s="12" t="s">
        <v>65</v>
      </c>
      <c r="C280" s="12" t="s">
        <v>219</v>
      </c>
      <c r="D280" s="15" t="s">
        <v>695</v>
      </c>
      <c r="E280" s="22">
        <v>142489</v>
      </c>
      <c r="F280" s="12" t="s">
        <v>33</v>
      </c>
      <c r="G280" s="12" t="s">
        <v>22</v>
      </c>
      <c r="H280" s="12" t="s">
        <v>87</v>
      </c>
      <c r="I280" s="12" t="s">
        <v>39</v>
      </c>
      <c r="J280" s="12">
        <f t="shared" si="12"/>
        <v>210</v>
      </c>
      <c r="K280" s="12" t="str">
        <f t="shared" si="13"/>
        <v>180+</v>
      </c>
    </row>
    <row r="281" spans="1:11">
      <c r="A281" s="12" t="s">
        <v>696</v>
      </c>
      <c r="B281" s="12" t="s">
        <v>151</v>
      </c>
      <c r="C281" s="12" t="s">
        <v>697</v>
      </c>
      <c r="D281" s="15" t="s">
        <v>317</v>
      </c>
      <c r="E281" s="22">
        <v>387594</v>
      </c>
      <c r="F281" s="12" t="s">
        <v>13</v>
      </c>
      <c r="G281" s="12" t="s">
        <v>22</v>
      </c>
      <c r="H281" s="12" t="s">
        <v>15</v>
      </c>
      <c r="I281" s="12" t="s">
        <v>30</v>
      </c>
      <c r="J281" s="12">
        <f t="shared" si="12"/>
        <v>70</v>
      </c>
      <c r="K281" s="12" t="str">
        <f t="shared" si="13"/>
        <v>60-90</v>
      </c>
    </row>
    <row r="282" spans="1:11">
      <c r="A282" s="12" t="s">
        <v>698</v>
      </c>
      <c r="B282" s="12" t="s">
        <v>47</v>
      </c>
      <c r="C282" s="12" t="s">
        <v>699</v>
      </c>
      <c r="D282" s="15" t="s">
        <v>597</v>
      </c>
      <c r="E282" s="22">
        <v>344535</v>
      </c>
      <c r="F282" s="12" t="s">
        <v>13</v>
      </c>
      <c r="G282" s="12" t="s">
        <v>22</v>
      </c>
      <c r="H282" s="12" t="s">
        <v>115</v>
      </c>
      <c r="I282" s="12" t="s">
        <v>24</v>
      </c>
      <c r="J282" s="12">
        <f t="shared" si="12"/>
        <v>208</v>
      </c>
      <c r="K282" s="12" t="str">
        <f t="shared" si="13"/>
        <v>180+</v>
      </c>
    </row>
    <row r="283" spans="1:11">
      <c r="A283" s="12" t="s">
        <v>700</v>
      </c>
      <c r="B283" s="12" t="s">
        <v>36</v>
      </c>
      <c r="C283" s="12" t="s">
        <v>196</v>
      </c>
      <c r="D283" s="15" t="s">
        <v>353</v>
      </c>
      <c r="E283" s="22">
        <v>67645</v>
      </c>
      <c r="F283" s="12" t="s">
        <v>33</v>
      </c>
      <c r="G283" s="12" t="s">
        <v>34</v>
      </c>
      <c r="H283" s="12" t="s">
        <v>87</v>
      </c>
      <c r="I283" s="12" t="s">
        <v>56</v>
      </c>
      <c r="J283" s="12">
        <f t="shared" si="12"/>
        <v>402</v>
      </c>
      <c r="K283" s="12" t="str">
        <f t="shared" si="13"/>
        <v>180+</v>
      </c>
    </row>
    <row r="284" spans="1:11">
      <c r="A284" s="12" t="s">
        <v>701</v>
      </c>
      <c r="B284" s="12" t="s">
        <v>26</v>
      </c>
      <c r="C284" s="12" t="s">
        <v>702</v>
      </c>
      <c r="D284" s="15" t="s">
        <v>101</v>
      </c>
      <c r="E284" s="22">
        <v>90019</v>
      </c>
      <c r="F284" s="12" t="s">
        <v>33</v>
      </c>
      <c r="G284" s="12" t="s">
        <v>34</v>
      </c>
      <c r="H284" s="12" t="s">
        <v>87</v>
      </c>
      <c r="I284" s="12" t="s">
        <v>56</v>
      </c>
      <c r="J284" s="12">
        <f t="shared" si="12"/>
        <v>353</v>
      </c>
      <c r="K284" s="12" t="str">
        <f t="shared" si="13"/>
        <v>180+</v>
      </c>
    </row>
    <row r="285" spans="1:11">
      <c r="A285" s="12" t="s">
        <v>703</v>
      </c>
      <c r="B285" s="12" t="s">
        <v>47</v>
      </c>
      <c r="C285" s="12" t="s">
        <v>643</v>
      </c>
      <c r="D285" s="15" t="s">
        <v>704</v>
      </c>
      <c r="E285" s="22">
        <v>257411</v>
      </c>
      <c r="F285" s="12" t="s">
        <v>13</v>
      </c>
      <c r="G285" s="12" t="s">
        <v>14</v>
      </c>
      <c r="H285" s="12" t="s">
        <v>44</v>
      </c>
      <c r="I285" s="12" t="s">
        <v>30</v>
      </c>
      <c r="J285" s="12">
        <f t="shared" si="12"/>
        <v>468</v>
      </c>
      <c r="K285" s="12" t="str">
        <f t="shared" si="13"/>
        <v>180+</v>
      </c>
    </row>
    <row r="286" spans="1:11">
      <c r="A286" s="12" t="s">
        <v>705</v>
      </c>
      <c r="B286" s="12" t="s">
        <v>26</v>
      </c>
      <c r="C286" s="12" t="s">
        <v>349</v>
      </c>
      <c r="D286" s="15" t="s">
        <v>706</v>
      </c>
      <c r="E286" s="22">
        <v>157299</v>
      </c>
      <c r="F286" s="12" t="s">
        <v>33</v>
      </c>
      <c r="G286" s="12" t="s">
        <v>34</v>
      </c>
      <c r="H286" s="12" t="s">
        <v>87</v>
      </c>
      <c r="I286" s="12" t="s">
        <v>16</v>
      </c>
      <c r="J286" s="12">
        <f t="shared" si="12"/>
        <v>415</v>
      </c>
      <c r="K286" s="12" t="str">
        <f t="shared" si="13"/>
        <v>180+</v>
      </c>
    </row>
    <row r="287" spans="1:11">
      <c r="A287" s="12" t="s">
        <v>707</v>
      </c>
      <c r="B287" s="12" t="s">
        <v>65</v>
      </c>
      <c r="C287" s="12" t="s">
        <v>427</v>
      </c>
      <c r="D287" s="15" t="s">
        <v>473</v>
      </c>
      <c r="E287" s="22">
        <v>346863</v>
      </c>
      <c r="F287" s="12" t="s">
        <v>33</v>
      </c>
      <c r="G287" s="12" t="s">
        <v>34</v>
      </c>
      <c r="H287" s="12" t="s">
        <v>44</v>
      </c>
      <c r="I287" s="12" t="s">
        <v>45</v>
      </c>
      <c r="J287" s="12">
        <f t="shared" si="12"/>
        <v>147</v>
      </c>
      <c r="K287" s="12" t="str">
        <f t="shared" si="13"/>
        <v>120-150</v>
      </c>
    </row>
    <row r="288" spans="1:11">
      <c r="A288" s="12" t="s">
        <v>708</v>
      </c>
      <c r="B288" s="12" t="s">
        <v>36</v>
      </c>
      <c r="C288" s="12" t="s">
        <v>153</v>
      </c>
      <c r="D288" s="15" t="s">
        <v>394</v>
      </c>
      <c r="E288" s="22">
        <v>305562</v>
      </c>
      <c r="F288" s="12" t="s">
        <v>21</v>
      </c>
      <c r="G288" s="12" t="s">
        <v>22</v>
      </c>
      <c r="H288" s="12" t="s">
        <v>87</v>
      </c>
      <c r="I288" s="12" t="s">
        <v>45</v>
      </c>
      <c r="J288" s="12">
        <f t="shared" si="12"/>
        <v>0</v>
      </c>
      <c r="K288" s="12" t="str">
        <f t="shared" si="13"/>
        <v>paid</v>
      </c>
    </row>
    <row r="289" spans="1:11">
      <c r="A289" s="12" t="s">
        <v>709</v>
      </c>
      <c r="B289" s="12" t="s">
        <v>151</v>
      </c>
      <c r="C289" s="12" t="s">
        <v>160</v>
      </c>
      <c r="D289" s="15" t="s">
        <v>710</v>
      </c>
      <c r="E289" s="22">
        <v>332172</v>
      </c>
      <c r="F289" s="12" t="s">
        <v>21</v>
      </c>
      <c r="G289" s="12" t="s">
        <v>34</v>
      </c>
      <c r="H289" s="12" t="s">
        <v>23</v>
      </c>
      <c r="I289" s="12" t="s">
        <v>30</v>
      </c>
      <c r="J289" s="12">
        <f t="shared" si="12"/>
        <v>0</v>
      </c>
      <c r="K289" s="12" t="str">
        <f t="shared" si="13"/>
        <v>paid</v>
      </c>
    </row>
    <row r="290" spans="1:11">
      <c r="A290" s="12" t="s">
        <v>711</v>
      </c>
      <c r="B290" s="12" t="s">
        <v>151</v>
      </c>
      <c r="C290" s="12" t="s">
        <v>638</v>
      </c>
      <c r="D290" s="15" t="s">
        <v>712</v>
      </c>
      <c r="E290" s="22">
        <v>114996</v>
      </c>
      <c r="F290" s="12" t="s">
        <v>21</v>
      </c>
      <c r="G290" s="12" t="s">
        <v>34</v>
      </c>
      <c r="H290" s="12" t="s">
        <v>87</v>
      </c>
      <c r="I290" s="12" t="s">
        <v>24</v>
      </c>
      <c r="J290" s="12">
        <f t="shared" si="12"/>
        <v>0</v>
      </c>
      <c r="K290" s="12" t="str">
        <f t="shared" si="13"/>
        <v>paid</v>
      </c>
    </row>
    <row r="291" spans="1:11">
      <c r="A291" s="12" t="s">
        <v>713</v>
      </c>
      <c r="B291" s="12" t="s">
        <v>58</v>
      </c>
      <c r="C291" s="12" t="s">
        <v>714</v>
      </c>
      <c r="D291" s="15" t="s">
        <v>411</v>
      </c>
      <c r="E291" s="22">
        <v>94885</v>
      </c>
      <c r="F291" s="12" t="s">
        <v>13</v>
      </c>
      <c r="G291" s="12" t="s">
        <v>22</v>
      </c>
      <c r="H291" s="12" t="s">
        <v>115</v>
      </c>
      <c r="I291" s="12" t="s">
        <v>16</v>
      </c>
      <c r="J291" s="12">
        <f t="shared" si="12"/>
        <v>582</v>
      </c>
      <c r="K291" s="12" t="str">
        <f t="shared" si="13"/>
        <v>180+</v>
      </c>
    </row>
    <row r="292" spans="1:11">
      <c r="A292" s="12" t="s">
        <v>715</v>
      </c>
      <c r="B292" s="12" t="s">
        <v>65</v>
      </c>
      <c r="C292" s="12" t="s">
        <v>90</v>
      </c>
      <c r="D292" s="15" t="s">
        <v>716</v>
      </c>
      <c r="E292" s="22">
        <v>450628</v>
      </c>
      <c r="F292" s="12" t="s">
        <v>21</v>
      </c>
      <c r="G292" s="12" t="s">
        <v>34</v>
      </c>
      <c r="H292" s="12" t="s">
        <v>44</v>
      </c>
      <c r="I292" s="12" t="s">
        <v>45</v>
      </c>
      <c r="J292" s="12">
        <f t="shared" si="12"/>
        <v>0</v>
      </c>
      <c r="K292" s="12" t="str">
        <f t="shared" si="13"/>
        <v>paid</v>
      </c>
    </row>
    <row r="293" spans="1:11">
      <c r="A293" s="12" t="s">
        <v>717</v>
      </c>
      <c r="B293" s="12" t="s">
        <v>18</v>
      </c>
      <c r="C293" s="12" t="s">
        <v>687</v>
      </c>
      <c r="D293" s="15" t="s">
        <v>398</v>
      </c>
      <c r="E293" s="22">
        <v>238921</v>
      </c>
      <c r="F293" s="12" t="s">
        <v>13</v>
      </c>
      <c r="G293" s="12" t="s">
        <v>34</v>
      </c>
      <c r="H293" s="12" t="s">
        <v>29</v>
      </c>
      <c r="I293" s="12" t="s">
        <v>39</v>
      </c>
      <c r="J293" s="12">
        <f t="shared" si="12"/>
        <v>86</v>
      </c>
      <c r="K293" s="12" t="str">
        <f t="shared" si="13"/>
        <v>60-90</v>
      </c>
    </row>
    <row r="294" spans="1:11">
      <c r="A294" s="12" t="s">
        <v>718</v>
      </c>
      <c r="B294" s="12" t="s">
        <v>18</v>
      </c>
      <c r="C294" s="12" t="s">
        <v>373</v>
      </c>
      <c r="D294" s="15" t="s">
        <v>188</v>
      </c>
      <c r="E294" s="22">
        <v>240183</v>
      </c>
      <c r="F294" s="12" t="s">
        <v>13</v>
      </c>
      <c r="G294" s="12" t="s">
        <v>14</v>
      </c>
      <c r="H294" s="12" t="s">
        <v>15</v>
      </c>
      <c r="I294" s="12" t="s">
        <v>52</v>
      </c>
      <c r="J294" s="12">
        <f t="shared" si="12"/>
        <v>-4</v>
      </c>
      <c r="K294" s="12" t="str">
        <f t="shared" si="13"/>
        <v>not due</v>
      </c>
    </row>
    <row r="295" spans="1:11">
      <c r="A295" s="12" t="s">
        <v>719</v>
      </c>
      <c r="B295" s="12" t="s">
        <v>47</v>
      </c>
      <c r="C295" s="12" t="s">
        <v>720</v>
      </c>
      <c r="D295" s="15" t="s">
        <v>263</v>
      </c>
      <c r="E295" s="22">
        <v>199877</v>
      </c>
      <c r="F295" s="12" t="s">
        <v>33</v>
      </c>
      <c r="G295" s="12" t="s">
        <v>22</v>
      </c>
      <c r="H295" s="12" t="s">
        <v>115</v>
      </c>
      <c r="I295" s="12" t="s">
        <v>30</v>
      </c>
      <c r="J295" s="12">
        <f t="shared" si="12"/>
        <v>310</v>
      </c>
      <c r="K295" s="12" t="str">
        <f t="shared" si="13"/>
        <v>180+</v>
      </c>
    </row>
    <row r="296" spans="1:11">
      <c r="A296" s="12" t="s">
        <v>721</v>
      </c>
      <c r="B296" s="12" t="s">
        <v>26</v>
      </c>
      <c r="C296" s="12" t="s">
        <v>225</v>
      </c>
      <c r="D296" s="15" t="s">
        <v>722</v>
      </c>
      <c r="E296" s="22">
        <v>470388</v>
      </c>
      <c r="F296" s="12" t="s">
        <v>33</v>
      </c>
      <c r="G296" s="12" t="s">
        <v>14</v>
      </c>
      <c r="H296" s="12" t="s">
        <v>44</v>
      </c>
      <c r="I296" s="12" t="s">
        <v>45</v>
      </c>
      <c r="J296" s="12">
        <f t="shared" si="12"/>
        <v>267</v>
      </c>
      <c r="K296" s="12" t="str">
        <f t="shared" si="13"/>
        <v>180+</v>
      </c>
    </row>
    <row r="297" spans="1:11">
      <c r="A297" s="12" t="s">
        <v>723</v>
      </c>
      <c r="B297" s="12" t="s">
        <v>125</v>
      </c>
      <c r="C297" s="12" t="s">
        <v>363</v>
      </c>
      <c r="D297" s="15" t="s">
        <v>724</v>
      </c>
      <c r="E297" s="22">
        <v>398797</v>
      </c>
      <c r="F297" s="12" t="s">
        <v>21</v>
      </c>
      <c r="G297" s="12" t="s">
        <v>14</v>
      </c>
      <c r="H297" s="12" t="s">
        <v>87</v>
      </c>
      <c r="I297" s="12" t="s">
        <v>39</v>
      </c>
      <c r="J297" s="12">
        <f t="shared" si="12"/>
        <v>0</v>
      </c>
      <c r="K297" s="12" t="str">
        <f t="shared" si="13"/>
        <v>paid</v>
      </c>
    </row>
    <row r="298" spans="1:11">
      <c r="A298" s="12" t="s">
        <v>725</v>
      </c>
      <c r="B298" s="12" t="s">
        <v>10</v>
      </c>
      <c r="C298" s="12" t="s">
        <v>726</v>
      </c>
      <c r="D298" s="15" t="s">
        <v>263</v>
      </c>
      <c r="E298" s="22">
        <v>446447</v>
      </c>
      <c r="F298" s="12" t="s">
        <v>33</v>
      </c>
      <c r="G298" s="12" t="s">
        <v>22</v>
      </c>
      <c r="H298" s="12" t="s">
        <v>44</v>
      </c>
      <c r="I298" s="12" t="s">
        <v>30</v>
      </c>
      <c r="J298" s="12">
        <f t="shared" si="12"/>
        <v>310</v>
      </c>
      <c r="K298" s="12" t="str">
        <f t="shared" si="13"/>
        <v>180+</v>
      </c>
    </row>
    <row r="299" spans="1:11">
      <c r="A299" s="12" t="s">
        <v>727</v>
      </c>
      <c r="B299" s="12" t="s">
        <v>75</v>
      </c>
      <c r="C299" s="12" t="s">
        <v>728</v>
      </c>
      <c r="D299" s="15" t="s">
        <v>729</v>
      </c>
      <c r="E299" s="22">
        <v>77961</v>
      </c>
      <c r="F299" s="12" t="s">
        <v>21</v>
      </c>
      <c r="G299" s="12" t="s">
        <v>43</v>
      </c>
      <c r="H299" s="12" t="s">
        <v>29</v>
      </c>
      <c r="I299" s="12" t="s">
        <v>56</v>
      </c>
      <c r="J299" s="12">
        <f t="shared" si="12"/>
        <v>0</v>
      </c>
      <c r="K299" s="12" t="str">
        <f t="shared" si="13"/>
        <v>paid</v>
      </c>
    </row>
    <row r="300" spans="1:11">
      <c r="A300" s="12" t="s">
        <v>730</v>
      </c>
      <c r="B300" s="12" t="s">
        <v>10</v>
      </c>
      <c r="C300" s="12" t="s">
        <v>697</v>
      </c>
      <c r="D300" s="15" t="s">
        <v>48</v>
      </c>
      <c r="E300" s="22">
        <v>77462</v>
      </c>
      <c r="F300" s="12" t="s">
        <v>13</v>
      </c>
      <c r="G300" s="12" t="s">
        <v>22</v>
      </c>
      <c r="H300" s="12" t="s">
        <v>115</v>
      </c>
      <c r="I300" s="12" t="s">
        <v>56</v>
      </c>
      <c r="J300" s="12">
        <f t="shared" si="12"/>
        <v>40</v>
      </c>
      <c r="K300" s="12" t="str">
        <f t="shared" si="13"/>
        <v>30-60</v>
      </c>
    </row>
    <row r="301" spans="1:11">
      <c r="A301" s="12" t="s">
        <v>731</v>
      </c>
      <c r="B301" s="12" t="s">
        <v>26</v>
      </c>
      <c r="C301" s="12" t="s">
        <v>398</v>
      </c>
      <c r="D301" s="15" t="s">
        <v>373</v>
      </c>
      <c r="E301" s="22">
        <v>454275</v>
      </c>
      <c r="F301" s="12" t="s">
        <v>33</v>
      </c>
      <c r="G301" s="12" t="s">
        <v>43</v>
      </c>
      <c r="H301" s="12" t="s">
        <v>87</v>
      </c>
      <c r="I301" s="12" t="s">
        <v>30</v>
      </c>
      <c r="J301" s="12">
        <f t="shared" si="12"/>
        <v>26</v>
      </c>
      <c r="K301" s="12" t="str">
        <f t="shared" si="13"/>
        <v>0-30</v>
      </c>
    </row>
    <row r="302" spans="1:11">
      <c r="A302" s="12" t="s">
        <v>732</v>
      </c>
      <c r="B302" s="12" t="s">
        <v>26</v>
      </c>
      <c r="C302" s="12" t="s">
        <v>733</v>
      </c>
      <c r="D302" s="15" t="s">
        <v>646</v>
      </c>
      <c r="E302" s="22">
        <v>366282</v>
      </c>
      <c r="F302" s="12" t="s">
        <v>13</v>
      </c>
      <c r="G302" s="12" t="s">
        <v>43</v>
      </c>
      <c r="H302" s="12" t="s">
        <v>44</v>
      </c>
      <c r="I302" s="12" t="s">
        <v>16</v>
      </c>
      <c r="J302" s="12">
        <f t="shared" si="12"/>
        <v>546</v>
      </c>
      <c r="K302" s="12" t="str">
        <f t="shared" si="13"/>
        <v>180+</v>
      </c>
    </row>
    <row r="303" spans="1:11">
      <c r="A303" s="12" t="s">
        <v>734</v>
      </c>
      <c r="B303" s="12" t="s">
        <v>26</v>
      </c>
      <c r="C303" s="12" t="s">
        <v>158</v>
      </c>
      <c r="D303" s="15" t="s">
        <v>127</v>
      </c>
      <c r="E303" s="22">
        <v>456365</v>
      </c>
      <c r="F303" s="12" t="s">
        <v>33</v>
      </c>
      <c r="G303" s="12" t="s">
        <v>22</v>
      </c>
      <c r="H303" s="12" t="s">
        <v>23</v>
      </c>
      <c r="I303" s="12" t="s">
        <v>16</v>
      </c>
      <c r="J303" s="12">
        <f t="shared" si="12"/>
        <v>477</v>
      </c>
      <c r="K303" s="12" t="str">
        <f t="shared" si="13"/>
        <v>180+</v>
      </c>
    </row>
    <row r="304" spans="1:11">
      <c r="A304" s="12" t="s">
        <v>735</v>
      </c>
      <c r="B304" s="12" t="s">
        <v>125</v>
      </c>
      <c r="C304" s="12" t="s">
        <v>736</v>
      </c>
      <c r="D304" s="15" t="s">
        <v>737</v>
      </c>
      <c r="E304" s="22">
        <v>130218</v>
      </c>
      <c r="F304" s="12" t="s">
        <v>33</v>
      </c>
      <c r="G304" s="12" t="s">
        <v>22</v>
      </c>
      <c r="H304" s="12" t="s">
        <v>15</v>
      </c>
      <c r="I304" s="12" t="s">
        <v>30</v>
      </c>
      <c r="J304" s="12">
        <f t="shared" si="12"/>
        <v>99</v>
      </c>
      <c r="K304" s="12" t="str">
        <f t="shared" si="13"/>
        <v>90-120</v>
      </c>
    </row>
    <row r="305" spans="1:11">
      <c r="A305" s="12" t="s">
        <v>738</v>
      </c>
      <c r="B305" s="12" t="s">
        <v>36</v>
      </c>
      <c r="C305" s="12" t="s">
        <v>739</v>
      </c>
      <c r="D305" s="15" t="s">
        <v>310</v>
      </c>
      <c r="E305" s="22">
        <v>484040</v>
      </c>
      <c r="F305" s="12" t="s">
        <v>33</v>
      </c>
      <c r="G305" s="12" t="s">
        <v>14</v>
      </c>
      <c r="H305" s="12" t="s">
        <v>15</v>
      </c>
      <c r="I305" s="12" t="s">
        <v>24</v>
      </c>
      <c r="J305" s="12">
        <f t="shared" si="12"/>
        <v>75</v>
      </c>
      <c r="K305" s="12" t="str">
        <f t="shared" si="13"/>
        <v>60-90</v>
      </c>
    </row>
    <row r="306" spans="1:11">
      <c r="A306" s="12" t="s">
        <v>740</v>
      </c>
      <c r="B306" s="12" t="s">
        <v>26</v>
      </c>
      <c r="C306" s="12" t="s">
        <v>139</v>
      </c>
      <c r="D306" s="15" t="s">
        <v>140</v>
      </c>
      <c r="E306" s="22">
        <v>264453</v>
      </c>
      <c r="F306" s="12" t="s">
        <v>21</v>
      </c>
      <c r="G306" s="12" t="s">
        <v>34</v>
      </c>
      <c r="H306" s="12" t="s">
        <v>44</v>
      </c>
      <c r="I306" s="12" t="s">
        <v>45</v>
      </c>
      <c r="J306" s="12">
        <f t="shared" si="12"/>
        <v>0</v>
      </c>
      <c r="K306" s="12" t="str">
        <f t="shared" si="13"/>
        <v>paid</v>
      </c>
    </row>
    <row r="307" spans="1:11">
      <c r="A307" s="12" t="s">
        <v>741</v>
      </c>
      <c r="B307" s="12" t="s">
        <v>18</v>
      </c>
      <c r="C307" s="12" t="s">
        <v>742</v>
      </c>
      <c r="D307" s="15" t="s">
        <v>743</v>
      </c>
      <c r="E307" s="22">
        <v>262976</v>
      </c>
      <c r="F307" s="12" t="s">
        <v>13</v>
      </c>
      <c r="G307" s="12" t="s">
        <v>34</v>
      </c>
      <c r="H307" s="12" t="s">
        <v>23</v>
      </c>
      <c r="I307" s="12" t="s">
        <v>24</v>
      </c>
      <c r="J307" s="12">
        <f t="shared" si="12"/>
        <v>187</v>
      </c>
      <c r="K307" s="12" t="str">
        <f t="shared" si="13"/>
        <v>180+</v>
      </c>
    </row>
    <row r="308" spans="1:11">
      <c r="A308" s="12" t="s">
        <v>744</v>
      </c>
      <c r="B308" s="12" t="s">
        <v>65</v>
      </c>
      <c r="C308" s="12" t="s">
        <v>745</v>
      </c>
      <c r="D308" s="15" t="s">
        <v>134</v>
      </c>
      <c r="E308" s="22">
        <v>99545</v>
      </c>
      <c r="F308" s="12" t="s">
        <v>33</v>
      </c>
      <c r="G308" s="12" t="s">
        <v>22</v>
      </c>
      <c r="H308" s="12" t="s">
        <v>115</v>
      </c>
      <c r="I308" s="12" t="s">
        <v>30</v>
      </c>
      <c r="J308" s="12">
        <f t="shared" si="12"/>
        <v>482</v>
      </c>
      <c r="K308" s="12" t="str">
        <f t="shared" si="13"/>
        <v>180+</v>
      </c>
    </row>
    <row r="309" spans="1:11">
      <c r="A309" s="12" t="s">
        <v>746</v>
      </c>
      <c r="B309" s="12" t="s">
        <v>151</v>
      </c>
      <c r="C309" s="12" t="s">
        <v>200</v>
      </c>
      <c r="D309" s="15" t="s">
        <v>747</v>
      </c>
      <c r="E309" s="22">
        <v>142005</v>
      </c>
      <c r="F309" s="12" t="s">
        <v>33</v>
      </c>
      <c r="G309" s="12" t="s">
        <v>43</v>
      </c>
      <c r="H309" s="12" t="s">
        <v>115</v>
      </c>
      <c r="I309" s="12" t="s">
        <v>45</v>
      </c>
      <c r="J309" s="12">
        <f t="shared" si="12"/>
        <v>197</v>
      </c>
      <c r="K309" s="12" t="str">
        <f t="shared" si="13"/>
        <v>180+</v>
      </c>
    </row>
    <row r="310" spans="1:11">
      <c r="A310" s="12" t="s">
        <v>748</v>
      </c>
      <c r="B310" s="12" t="s">
        <v>10</v>
      </c>
      <c r="C310" s="12" t="s">
        <v>497</v>
      </c>
      <c r="D310" s="15" t="s">
        <v>749</v>
      </c>
      <c r="E310" s="22">
        <v>66102</v>
      </c>
      <c r="F310" s="12" t="s">
        <v>13</v>
      </c>
      <c r="G310" s="12" t="s">
        <v>43</v>
      </c>
      <c r="H310" s="12" t="s">
        <v>23</v>
      </c>
      <c r="I310" s="12" t="s">
        <v>16</v>
      </c>
      <c r="J310" s="12">
        <f t="shared" si="12"/>
        <v>8</v>
      </c>
      <c r="K310" s="12" t="str">
        <f t="shared" si="13"/>
        <v>0-30</v>
      </c>
    </row>
    <row r="311" spans="1:11">
      <c r="A311" s="12" t="s">
        <v>750</v>
      </c>
      <c r="B311" s="12" t="s">
        <v>65</v>
      </c>
      <c r="C311" s="12" t="s">
        <v>714</v>
      </c>
      <c r="D311" s="15" t="s">
        <v>126</v>
      </c>
      <c r="E311" s="22">
        <v>251852</v>
      </c>
      <c r="F311" s="12" t="s">
        <v>13</v>
      </c>
      <c r="G311" s="12" t="s">
        <v>34</v>
      </c>
      <c r="H311" s="12" t="s">
        <v>29</v>
      </c>
      <c r="I311" s="12" t="s">
        <v>30</v>
      </c>
      <c r="J311" s="12">
        <f t="shared" si="12"/>
        <v>522</v>
      </c>
      <c r="K311" s="12" t="str">
        <f t="shared" si="13"/>
        <v>180+</v>
      </c>
    </row>
    <row r="312" spans="1:11">
      <c r="A312" s="12" t="s">
        <v>751</v>
      </c>
      <c r="B312" s="12" t="s">
        <v>10</v>
      </c>
      <c r="C312" s="12" t="s">
        <v>743</v>
      </c>
      <c r="D312" s="15" t="s">
        <v>562</v>
      </c>
      <c r="E312" s="22">
        <v>67160</v>
      </c>
      <c r="F312" s="12" t="s">
        <v>33</v>
      </c>
      <c r="G312" s="12" t="s">
        <v>22</v>
      </c>
      <c r="H312" s="12" t="s">
        <v>115</v>
      </c>
      <c r="I312" s="12" t="s">
        <v>30</v>
      </c>
      <c r="J312" s="12">
        <f t="shared" si="12"/>
        <v>172</v>
      </c>
      <c r="K312" s="12" t="str">
        <f t="shared" si="13"/>
        <v>150-180</v>
      </c>
    </row>
    <row r="313" spans="1:11">
      <c r="A313" s="12" t="s">
        <v>752</v>
      </c>
      <c r="B313" s="12" t="s">
        <v>36</v>
      </c>
      <c r="C313" s="12" t="s">
        <v>12</v>
      </c>
      <c r="D313" s="15" t="s">
        <v>67</v>
      </c>
      <c r="E313" s="22">
        <v>368793</v>
      </c>
      <c r="F313" s="12" t="s">
        <v>33</v>
      </c>
      <c r="G313" s="12" t="s">
        <v>43</v>
      </c>
      <c r="H313" s="12" t="s">
        <v>15</v>
      </c>
      <c r="I313" s="12" t="s">
        <v>45</v>
      </c>
      <c r="J313" s="12">
        <f t="shared" si="12"/>
        <v>194</v>
      </c>
      <c r="K313" s="12" t="str">
        <f t="shared" si="13"/>
        <v>180+</v>
      </c>
    </row>
    <row r="314" spans="1:11">
      <c r="A314" s="12" t="s">
        <v>753</v>
      </c>
      <c r="B314" s="12" t="s">
        <v>65</v>
      </c>
      <c r="C314" s="12" t="s">
        <v>754</v>
      </c>
      <c r="D314" s="15" t="s">
        <v>755</v>
      </c>
      <c r="E314" s="22">
        <v>383563</v>
      </c>
      <c r="F314" s="12" t="s">
        <v>13</v>
      </c>
      <c r="G314" s="12" t="s">
        <v>14</v>
      </c>
      <c r="H314" s="12" t="s">
        <v>44</v>
      </c>
      <c r="I314" s="12" t="s">
        <v>45</v>
      </c>
      <c r="J314" s="12">
        <f t="shared" si="12"/>
        <v>79</v>
      </c>
      <c r="K314" s="12" t="str">
        <f t="shared" si="13"/>
        <v>60-90</v>
      </c>
    </row>
    <row r="315" spans="1:11">
      <c r="A315" s="12" t="s">
        <v>756</v>
      </c>
      <c r="B315" s="12" t="s">
        <v>151</v>
      </c>
      <c r="C315" s="12" t="s">
        <v>278</v>
      </c>
      <c r="D315" s="15" t="s">
        <v>70</v>
      </c>
      <c r="E315" s="22">
        <v>216730</v>
      </c>
      <c r="F315" s="12" t="s">
        <v>33</v>
      </c>
      <c r="G315" s="12" t="s">
        <v>14</v>
      </c>
      <c r="H315" s="12" t="s">
        <v>115</v>
      </c>
      <c r="I315" s="12" t="s">
        <v>45</v>
      </c>
      <c r="J315" s="12">
        <f t="shared" si="12"/>
        <v>-6</v>
      </c>
      <c r="K315" s="12" t="str">
        <f t="shared" si="13"/>
        <v>not due</v>
      </c>
    </row>
    <row r="316" spans="1:11">
      <c r="A316" s="12" t="s">
        <v>757</v>
      </c>
      <c r="B316" s="12" t="s">
        <v>18</v>
      </c>
      <c r="C316" s="12" t="s">
        <v>226</v>
      </c>
      <c r="D316" s="15" t="s">
        <v>758</v>
      </c>
      <c r="E316" s="22">
        <v>292280</v>
      </c>
      <c r="F316" s="12" t="s">
        <v>13</v>
      </c>
      <c r="G316" s="12" t="s">
        <v>43</v>
      </c>
      <c r="H316" s="12" t="s">
        <v>23</v>
      </c>
      <c r="I316" s="12" t="s">
        <v>24</v>
      </c>
      <c r="J316" s="12">
        <f t="shared" si="12"/>
        <v>177</v>
      </c>
      <c r="K316" s="12" t="str">
        <f t="shared" si="13"/>
        <v>150-180</v>
      </c>
    </row>
    <row r="317" spans="1:11">
      <c r="A317" s="12" t="s">
        <v>759</v>
      </c>
      <c r="B317" s="12" t="s">
        <v>47</v>
      </c>
      <c r="C317" s="12" t="s">
        <v>173</v>
      </c>
      <c r="D317" s="15" t="s">
        <v>760</v>
      </c>
      <c r="E317" s="22">
        <v>382083</v>
      </c>
      <c r="F317" s="12" t="s">
        <v>33</v>
      </c>
      <c r="G317" s="12" t="s">
        <v>43</v>
      </c>
      <c r="H317" s="12" t="s">
        <v>15</v>
      </c>
      <c r="I317" s="12" t="s">
        <v>45</v>
      </c>
      <c r="J317" s="12">
        <f t="shared" si="12"/>
        <v>494</v>
      </c>
      <c r="K317" s="12" t="str">
        <f t="shared" si="13"/>
        <v>180+</v>
      </c>
    </row>
    <row r="318" spans="1:11">
      <c r="A318" s="12" t="s">
        <v>761</v>
      </c>
      <c r="B318" s="12" t="s">
        <v>26</v>
      </c>
      <c r="C318" s="12" t="s">
        <v>390</v>
      </c>
      <c r="D318" s="15" t="s">
        <v>667</v>
      </c>
      <c r="E318" s="22">
        <v>326956</v>
      </c>
      <c r="F318" s="12" t="s">
        <v>33</v>
      </c>
      <c r="G318" s="12" t="s">
        <v>14</v>
      </c>
      <c r="H318" s="12" t="s">
        <v>29</v>
      </c>
      <c r="I318" s="12" t="s">
        <v>16</v>
      </c>
      <c r="J318" s="12">
        <f t="shared" si="12"/>
        <v>375</v>
      </c>
      <c r="K318" s="12" t="str">
        <f t="shared" si="13"/>
        <v>180+</v>
      </c>
    </row>
    <row r="319" spans="1:11">
      <c r="A319" s="12" t="s">
        <v>762</v>
      </c>
      <c r="B319" s="12" t="s">
        <v>125</v>
      </c>
      <c r="C319" s="12" t="s">
        <v>500</v>
      </c>
      <c r="D319" s="15" t="s">
        <v>385</v>
      </c>
      <c r="E319" s="22">
        <v>132372</v>
      </c>
      <c r="F319" s="12" t="s">
        <v>21</v>
      </c>
      <c r="G319" s="12" t="s">
        <v>43</v>
      </c>
      <c r="H319" s="12" t="s">
        <v>23</v>
      </c>
      <c r="I319" s="12" t="s">
        <v>45</v>
      </c>
      <c r="J319" s="12">
        <f t="shared" si="12"/>
        <v>0</v>
      </c>
      <c r="K319" s="12" t="str">
        <f t="shared" si="13"/>
        <v>paid</v>
      </c>
    </row>
    <row r="320" spans="1:11">
      <c r="A320" s="12" t="s">
        <v>763</v>
      </c>
      <c r="B320" s="12" t="s">
        <v>151</v>
      </c>
      <c r="C320" s="12" t="s">
        <v>120</v>
      </c>
      <c r="D320" s="15" t="s">
        <v>754</v>
      </c>
      <c r="E320" s="22">
        <v>57640</v>
      </c>
      <c r="F320" s="12" t="s">
        <v>33</v>
      </c>
      <c r="G320" s="12" t="s">
        <v>43</v>
      </c>
      <c r="H320" s="12" t="s">
        <v>115</v>
      </c>
      <c r="I320" s="12" t="s">
        <v>30</v>
      </c>
      <c r="J320" s="12">
        <f t="shared" si="12"/>
        <v>124</v>
      </c>
      <c r="K320" s="12" t="str">
        <f t="shared" si="13"/>
        <v>120-150</v>
      </c>
    </row>
    <row r="321" spans="1:11">
      <c r="A321" s="12" t="s">
        <v>764</v>
      </c>
      <c r="B321" s="12" t="s">
        <v>36</v>
      </c>
      <c r="C321" s="12" t="s">
        <v>765</v>
      </c>
      <c r="D321" s="15" t="s">
        <v>322</v>
      </c>
      <c r="E321" s="22">
        <v>58484</v>
      </c>
      <c r="F321" s="12" t="s">
        <v>13</v>
      </c>
      <c r="G321" s="12" t="s">
        <v>14</v>
      </c>
      <c r="H321" s="12" t="s">
        <v>29</v>
      </c>
      <c r="I321" s="12" t="s">
        <v>56</v>
      </c>
      <c r="J321" s="12">
        <f t="shared" si="12"/>
        <v>174</v>
      </c>
      <c r="K321" s="12" t="str">
        <f t="shared" si="13"/>
        <v>150-180</v>
      </c>
    </row>
    <row r="322" spans="1:11">
      <c r="A322" s="12" t="s">
        <v>766</v>
      </c>
      <c r="B322" s="12" t="s">
        <v>26</v>
      </c>
      <c r="C322" s="12" t="s">
        <v>767</v>
      </c>
      <c r="D322" s="15" t="s">
        <v>754</v>
      </c>
      <c r="E322" s="22">
        <v>235486</v>
      </c>
      <c r="F322" s="12" t="s">
        <v>13</v>
      </c>
      <c r="G322" s="12" t="s">
        <v>34</v>
      </c>
      <c r="H322" s="12" t="s">
        <v>44</v>
      </c>
      <c r="I322" s="12" t="s">
        <v>30</v>
      </c>
      <c r="J322" s="12">
        <f t="shared" si="12"/>
        <v>124</v>
      </c>
      <c r="K322" s="12" t="str">
        <f t="shared" si="13"/>
        <v>120-150</v>
      </c>
    </row>
    <row r="323" spans="1:11">
      <c r="A323" s="12" t="s">
        <v>768</v>
      </c>
      <c r="B323" s="12" t="s">
        <v>65</v>
      </c>
      <c r="C323" s="12" t="s">
        <v>754</v>
      </c>
      <c r="D323" s="15" t="s">
        <v>402</v>
      </c>
      <c r="E323" s="22">
        <v>308693</v>
      </c>
      <c r="F323" s="12" t="s">
        <v>21</v>
      </c>
      <c r="G323" s="12" t="s">
        <v>43</v>
      </c>
      <c r="H323" s="12" t="s">
        <v>87</v>
      </c>
      <c r="I323" s="12" t="s">
        <v>45</v>
      </c>
      <c r="J323" s="12">
        <f t="shared" ref="J323:J386" si="14">IF(F323="paid",0,TODAY()-D323)</f>
        <v>0</v>
      </c>
      <c r="K323" s="12" t="str">
        <f t="shared" ref="K323:K386" si="15">IF(F323="paid","paid",IF(J323&lt;0,"not due",IF(J323&lt;=30,"0-30",IF(J323&lt;=60,"30-60",IF(J323&lt;=90,"60-90",IF(J323&lt;=120,"90-120",IF(J323&lt;=150,"120-150",IF(J323&lt;=180,"150-180",IF(J323&gt;180,"180+")))))))))</f>
        <v>paid</v>
      </c>
    </row>
    <row r="324" spans="1:11">
      <c r="A324" s="12" t="s">
        <v>769</v>
      </c>
      <c r="B324" s="12" t="s">
        <v>58</v>
      </c>
      <c r="C324" s="12" t="s">
        <v>668</v>
      </c>
      <c r="D324" s="15" t="s">
        <v>284</v>
      </c>
      <c r="E324" s="22">
        <v>224489</v>
      </c>
      <c r="F324" s="12" t="s">
        <v>21</v>
      </c>
      <c r="G324" s="12" t="s">
        <v>43</v>
      </c>
      <c r="H324" s="12" t="s">
        <v>23</v>
      </c>
      <c r="I324" s="12" t="s">
        <v>45</v>
      </c>
      <c r="J324" s="12">
        <f t="shared" si="14"/>
        <v>0</v>
      </c>
      <c r="K324" s="12" t="str">
        <f t="shared" si="15"/>
        <v>paid</v>
      </c>
    </row>
    <row r="325" spans="1:11">
      <c r="A325" s="12" t="s">
        <v>770</v>
      </c>
      <c r="B325" s="12" t="s">
        <v>26</v>
      </c>
      <c r="C325" s="12" t="s">
        <v>771</v>
      </c>
      <c r="D325" s="15" t="s">
        <v>772</v>
      </c>
      <c r="E325" s="22">
        <v>106893</v>
      </c>
      <c r="F325" s="12" t="s">
        <v>33</v>
      </c>
      <c r="G325" s="12" t="s">
        <v>14</v>
      </c>
      <c r="H325" s="12" t="s">
        <v>15</v>
      </c>
      <c r="I325" s="12" t="s">
        <v>39</v>
      </c>
      <c r="J325" s="12">
        <f t="shared" si="14"/>
        <v>275</v>
      </c>
      <c r="K325" s="12" t="str">
        <f t="shared" si="15"/>
        <v>180+</v>
      </c>
    </row>
    <row r="326" spans="1:11">
      <c r="A326" s="12" t="s">
        <v>773</v>
      </c>
      <c r="B326" s="12" t="s">
        <v>47</v>
      </c>
      <c r="C326" s="12" t="s">
        <v>535</v>
      </c>
      <c r="D326" s="15" t="s">
        <v>182</v>
      </c>
      <c r="E326" s="22">
        <v>433132</v>
      </c>
      <c r="F326" s="12" t="s">
        <v>13</v>
      </c>
      <c r="G326" s="12" t="s">
        <v>43</v>
      </c>
      <c r="H326" s="12" t="s">
        <v>87</v>
      </c>
      <c r="I326" s="12" t="s">
        <v>52</v>
      </c>
      <c r="J326" s="12">
        <f t="shared" si="14"/>
        <v>587</v>
      </c>
      <c r="K326" s="12" t="str">
        <f t="shared" si="15"/>
        <v>180+</v>
      </c>
    </row>
    <row r="327" spans="1:11">
      <c r="A327" s="12" t="s">
        <v>774</v>
      </c>
      <c r="B327" s="12" t="s">
        <v>47</v>
      </c>
      <c r="C327" s="12" t="s">
        <v>775</v>
      </c>
      <c r="D327" s="15" t="s">
        <v>776</v>
      </c>
      <c r="E327" s="22">
        <v>150221</v>
      </c>
      <c r="F327" s="12" t="s">
        <v>33</v>
      </c>
      <c r="G327" s="12" t="s">
        <v>22</v>
      </c>
      <c r="H327" s="12" t="s">
        <v>115</v>
      </c>
      <c r="I327" s="12" t="s">
        <v>16</v>
      </c>
      <c r="J327" s="12">
        <f t="shared" si="14"/>
        <v>371</v>
      </c>
      <c r="K327" s="12" t="str">
        <f t="shared" si="15"/>
        <v>180+</v>
      </c>
    </row>
    <row r="328" spans="1:11">
      <c r="A328" s="12" t="s">
        <v>777</v>
      </c>
      <c r="B328" s="12" t="s">
        <v>65</v>
      </c>
      <c r="C328" s="12" t="s">
        <v>778</v>
      </c>
      <c r="D328" s="15" t="s">
        <v>145</v>
      </c>
      <c r="E328" s="22">
        <v>262556</v>
      </c>
      <c r="F328" s="12" t="s">
        <v>21</v>
      </c>
      <c r="G328" s="12" t="s">
        <v>34</v>
      </c>
      <c r="H328" s="12" t="s">
        <v>29</v>
      </c>
      <c r="I328" s="12" t="s">
        <v>24</v>
      </c>
      <c r="J328" s="12">
        <f t="shared" si="14"/>
        <v>0</v>
      </c>
      <c r="K328" s="12" t="str">
        <f t="shared" si="15"/>
        <v>paid</v>
      </c>
    </row>
    <row r="329" spans="1:11">
      <c r="A329" s="12" t="s">
        <v>779</v>
      </c>
      <c r="B329" s="12" t="s">
        <v>151</v>
      </c>
      <c r="C329" s="12" t="s">
        <v>247</v>
      </c>
      <c r="D329" s="15" t="s">
        <v>251</v>
      </c>
      <c r="E329" s="22">
        <v>68235</v>
      </c>
      <c r="F329" s="12" t="s">
        <v>21</v>
      </c>
      <c r="G329" s="12" t="s">
        <v>14</v>
      </c>
      <c r="H329" s="12" t="s">
        <v>15</v>
      </c>
      <c r="I329" s="12" t="s">
        <v>52</v>
      </c>
      <c r="J329" s="12">
        <f t="shared" si="14"/>
        <v>0</v>
      </c>
      <c r="K329" s="12" t="str">
        <f t="shared" si="15"/>
        <v>paid</v>
      </c>
    </row>
    <row r="330" spans="1:11">
      <c r="A330" s="12" t="s">
        <v>780</v>
      </c>
      <c r="B330" s="12" t="s">
        <v>125</v>
      </c>
      <c r="C330" s="12" t="s">
        <v>11</v>
      </c>
      <c r="D330" s="15" t="s">
        <v>12</v>
      </c>
      <c r="E330" s="22">
        <v>156203</v>
      </c>
      <c r="F330" s="12" t="s">
        <v>21</v>
      </c>
      <c r="G330" s="12" t="s">
        <v>34</v>
      </c>
      <c r="H330" s="12" t="s">
        <v>15</v>
      </c>
      <c r="I330" s="12" t="s">
        <v>39</v>
      </c>
      <c r="J330" s="12">
        <f t="shared" si="14"/>
        <v>0</v>
      </c>
      <c r="K330" s="12" t="str">
        <f t="shared" si="15"/>
        <v>paid</v>
      </c>
    </row>
    <row r="331" spans="1:11">
      <c r="A331" s="12" t="s">
        <v>781</v>
      </c>
      <c r="B331" s="12" t="s">
        <v>26</v>
      </c>
      <c r="C331" s="12" t="s">
        <v>310</v>
      </c>
      <c r="D331" s="15" t="s">
        <v>782</v>
      </c>
      <c r="E331" s="22">
        <v>129041</v>
      </c>
      <c r="F331" s="12" t="s">
        <v>33</v>
      </c>
      <c r="G331" s="12" t="s">
        <v>22</v>
      </c>
      <c r="H331" s="12" t="s">
        <v>29</v>
      </c>
      <c r="I331" s="12" t="s">
        <v>39</v>
      </c>
      <c r="J331" s="12">
        <f t="shared" si="14"/>
        <v>45</v>
      </c>
      <c r="K331" s="12" t="str">
        <f t="shared" si="15"/>
        <v>30-60</v>
      </c>
    </row>
    <row r="332" spans="1:11">
      <c r="A332" s="12" t="s">
        <v>783</v>
      </c>
      <c r="B332" s="12" t="s">
        <v>18</v>
      </c>
      <c r="C332" s="12" t="s">
        <v>324</v>
      </c>
      <c r="D332" s="15" t="s">
        <v>784</v>
      </c>
      <c r="E332" s="22">
        <v>120652</v>
      </c>
      <c r="F332" s="12" t="s">
        <v>21</v>
      </c>
      <c r="G332" s="12" t="s">
        <v>34</v>
      </c>
      <c r="H332" s="12" t="s">
        <v>15</v>
      </c>
      <c r="I332" s="12" t="s">
        <v>24</v>
      </c>
      <c r="J332" s="12">
        <f t="shared" si="14"/>
        <v>0</v>
      </c>
      <c r="K332" s="12" t="str">
        <f t="shared" si="15"/>
        <v>paid</v>
      </c>
    </row>
    <row r="333" spans="1:11">
      <c r="A333" s="12" t="s">
        <v>785</v>
      </c>
      <c r="B333" s="12" t="s">
        <v>151</v>
      </c>
      <c r="C333" s="12" t="s">
        <v>786</v>
      </c>
      <c r="D333" s="15" t="s">
        <v>474</v>
      </c>
      <c r="E333" s="22">
        <v>282109</v>
      </c>
      <c r="F333" s="12" t="s">
        <v>13</v>
      </c>
      <c r="G333" s="12" t="s">
        <v>43</v>
      </c>
      <c r="H333" s="12" t="s">
        <v>15</v>
      </c>
      <c r="I333" s="12" t="s">
        <v>56</v>
      </c>
      <c r="J333" s="12">
        <f t="shared" si="14"/>
        <v>132</v>
      </c>
      <c r="K333" s="12" t="str">
        <f t="shared" si="15"/>
        <v>120-150</v>
      </c>
    </row>
    <row r="334" spans="1:11">
      <c r="A334" s="12" t="s">
        <v>787</v>
      </c>
      <c r="B334" s="12" t="s">
        <v>151</v>
      </c>
      <c r="C334" s="12" t="s">
        <v>788</v>
      </c>
      <c r="D334" s="15" t="s">
        <v>789</v>
      </c>
      <c r="E334" s="22">
        <v>127522</v>
      </c>
      <c r="F334" s="12" t="s">
        <v>13</v>
      </c>
      <c r="G334" s="12" t="s">
        <v>43</v>
      </c>
      <c r="H334" s="12" t="s">
        <v>115</v>
      </c>
      <c r="I334" s="12" t="s">
        <v>30</v>
      </c>
      <c r="J334" s="12">
        <f t="shared" si="14"/>
        <v>35</v>
      </c>
      <c r="K334" s="12" t="str">
        <f t="shared" si="15"/>
        <v>30-60</v>
      </c>
    </row>
    <row r="335" spans="1:11">
      <c r="A335" s="12" t="s">
        <v>790</v>
      </c>
      <c r="B335" s="12" t="s">
        <v>36</v>
      </c>
      <c r="C335" s="12" t="s">
        <v>59</v>
      </c>
      <c r="D335" s="15" t="s">
        <v>621</v>
      </c>
      <c r="E335" s="22">
        <v>382900</v>
      </c>
      <c r="F335" s="12" t="s">
        <v>13</v>
      </c>
      <c r="G335" s="12" t="s">
        <v>43</v>
      </c>
      <c r="H335" s="12" t="s">
        <v>87</v>
      </c>
      <c r="I335" s="12" t="s">
        <v>45</v>
      </c>
      <c r="J335" s="12">
        <f t="shared" si="14"/>
        <v>367</v>
      </c>
      <c r="K335" s="12" t="str">
        <f t="shared" si="15"/>
        <v>180+</v>
      </c>
    </row>
    <row r="336" spans="1:11">
      <c r="A336" s="12" t="s">
        <v>791</v>
      </c>
      <c r="B336" s="12" t="s">
        <v>151</v>
      </c>
      <c r="C336" s="12" t="s">
        <v>241</v>
      </c>
      <c r="D336" s="15" t="s">
        <v>398</v>
      </c>
      <c r="E336" s="22">
        <v>56499</v>
      </c>
      <c r="F336" s="12" t="s">
        <v>21</v>
      </c>
      <c r="G336" s="12" t="s">
        <v>22</v>
      </c>
      <c r="H336" s="12" t="s">
        <v>44</v>
      </c>
      <c r="I336" s="12" t="s">
        <v>39</v>
      </c>
      <c r="J336" s="12">
        <f t="shared" si="14"/>
        <v>0</v>
      </c>
      <c r="K336" s="12" t="str">
        <f t="shared" si="15"/>
        <v>paid</v>
      </c>
    </row>
    <row r="337" spans="1:11">
      <c r="A337" s="12" t="s">
        <v>792</v>
      </c>
      <c r="B337" s="12" t="s">
        <v>125</v>
      </c>
      <c r="C337" s="12" t="s">
        <v>638</v>
      </c>
      <c r="D337" s="15" t="s">
        <v>639</v>
      </c>
      <c r="E337" s="22">
        <v>222818</v>
      </c>
      <c r="F337" s="12" t="s">
        <v>21</v>
      </c>
      <c r="G337" s="12" t="s">
        <v>14</v>
      </c>
      <c r="H337" s="12" t="s">
        <v>23</v>
      </c>
      <c r="I337" s="12" t="s">
        <v>16</v>
      </c>
      <c r="J337" s="12">
        <f t="shared" si="14"/>
        <v>0</v>
      </c>
      <c r="K337" s="12" t="str">
        <f t="shared" si="15"/>
        <v>paid</v>
      </c>
    </row>
    <row r="338" spans="1:11">
      <c r="A338" s="12" t="s">
        <v>793</v>
      </c>
      <c r="B338" s="12" t="s">
        <v>125</v>
      </c>
      <c r="C338" s="12" t="s">
        <v>317</v>
      </c>
      <c r="D338" s="15" t="s">
        <v>481</v>
      </c>
      <c r="E338" s="22">
        <v>67245</v>
      </c>
      <c r="F338" s="12" t="s">
        <v>33</v>
      </c>
      <c r="G338" s="12" t="s">
        <v>22</v>
      </c>
      <c r="H338" s="12" t="s">
        <v>115</v>
      </c>
      <c r="I338" s="12" t="s">
        <v>39</v>
      </c>
      <c r="J338" s="12">
        <f t="shared" si="14"/>
        <v>-20</v>
      </c>
      <c r="K338" s="12" t="str">
        <f t="shared" si="15"/>
        <v>not due</v>
      </c>
    </row>
    <row r="339" spans="1:11">
      <c r="A339" s="12" t="s">
        <v>794</v>
      </c>
      <c r="B339" s="12" t="s">
        <v>151</v>
      </c>
      <c r="C339" s="12" t="s">
        <v>187</v>
      </c>
      <c r="D339" s="15" t="s">
        <v>795</v>
      </c>
      <c r="E339" s="22">
        <v>401991</v>
      </c>
      <c r="F339" s="12" t="s">
        <v>13</v>
      </c>
      <c r="G339" s="12" t="s">
        <v>22</v>
      </c>
      <c r="H339" s="12" t="s">
        <v>115</v>
      </c>
      <c r="I339" s="12" t="s">
        <v>39</v>
      </c>
      <c r="J339" s="12">
        <f t="shared" si="14"/>
        <v>41</v>
      </c>
      <c r="K339" s="12" t="str">
        <f t="shared" si="15"/>
        <v>30-60</v>
      </c>
    </row>
    <row r="340" spans="1:11">
      <c r="A340" s="12" t="s">
        <v>796</v>
      </c>
      <c r="B340" s="12" t="s">
        <v>26</v>
      </c>
      <c r="C340" s="12" t="s">
        <v>797</v>
      </c>
      <c r="D340" s="15" t="s">
        <v>387</v>
      </c>
      <c r="E340" s="22">
        <v>308200</v>
      </c>
      <c r="F340" s="12" t="s">
        <v>21</v>
      </c>
      <c r="G340" s="12" t="s">
        <v>43</v>
      </c>
      <c r="H340" s="12" t="s">
        <v>15</v>
      </c>
      <c r="I340" s="12" t="s">
        <v>30</v>
      </c>
      <c r="J340" s="12">
        <f t="shared" si="14"/>
        <v>0</v>
      </c>
      <c r="K340" s="12" t="str">
        <f t="shared" si="15"/>
        <v>paid</v>
      </c>
    </row>
    <row r="341" spans="1:11">
      <c r="A341" s="12" t="s">
        <v>798</v>
      </c>
      <c r="B341" s="12" t="s">
        <v>125</v>
      </c>
      <c r="C341" s="12" t="s">
        <v>597</v>
      </c>
      <c r="D341" s="15" t="s">
        <v>799</v>
      </c>
      <c r="E341" s="22">
        <v>66966</v>
      </c>
      <c r="F341" s="12" t="s">
        <v>13</v>
      </c>
      <c r="G341" s="12" t="s">
        <v>14</v>
      </c>
      <c r="H341" s="12" t="s">
        <v>23</v>
      </c>
      <c r="I341" s="12" t="s">
        <v>30</v>
      </c>
      <c r="J341" s="12">
        <f t="shared" si="14"/>
        <v>178</v>
      </c>
      <c r="K341" s="12" t="str">
        <f t="shared" si="15"/>
        <v>150-180</v>
      </c>
    </row>
    <row r="342" spans="1:11">
      <c r="A342" s="12" t="s">
        <v>800</v>
      </c>
      <c r="B342" s="12" t="s">
        <v>75</v>
      </c>
      <c r="C342" s="12" t="s">
        <v>360</v>
      </c>
      <c r="D342" s="15" t="s">
        <v>801</v>
      </c>
      <c r="E342" s="22">
        <v>428235</v>
      </c>
      <c r="F342" s="12" t="s">
        <v>21</v>
      </c>
      <c r="G342" s="12" t="s">
        <v>34</v>
      </c>
      <c r="H342" s="12" t="s">
        <v>15</v>
      </c>
      <c r="I342" s="12" t="s">
        <v>52</v>
      </c>
      <c r="J342" s="12">
        <f t="shared" si="14"/>
        <v>0</v>
      </c>
      <c r="K342" s="12" t="str">
        <f t="shared" si="15"/>
        <v>paid</v>
      </c>
    </row>
    <row r="343" spans="1:11">
      <c r="A343" s="12" t="s">
        <v>802</v>
      </c>
      <c r="B343" s="12" t="s">
        <v>36</v>
      </c>
      <c r="C343" s="12" t="s">
        <v>280</v>
      </c>
      <c r="D343" s="15" t="s">
        <v>803</v>
      </c>
      <c r="E343" s="22">
        <v>198156</v>
      </c>
      <c r="F343" s="12" t="s">
        <v>21</v>
      </c>
      <c r="G343" s="12" t="s">
        <v>22</v>
      </c>
      <c r="H343" s="12" t="s">
        <v>115</v>
      </c>
      <c r="I343" s="12" t="s">
        <v>45</v>
      </c>
      <c r="J343" s="12">
        <f t="shared" si="14"/>
        <v>0</v>
      </c>
      <c r="K343" s="12" t="str">
        <f t="shared" si="15"/>
        <v>paid</v>
      </c>
    </row>
    <row r="344" spans="1:11">
      <c r="A344" s="12" t="s">
        <v>804</v>
      </c>
      <c r="B344" s="12" t="s">
        <v>47</v>
      </c>
      <c r="C344" s="12" t="s">
        <v>805</v>
      </c>
      <c r="D344" s="15" t="s">
        <v>806</v>
      </c>
      <c r="E344" s="22">
        <v>72371</v>
      </c>
      <c r="F344" s="12" t="s">
        <v>13</v>
      </c>
      <c r="G344" s="12" t="s">
        <v>34</v>
      </c>
      <c r="H344" s="12" t="s">
        <v>87</v>
      </c>
      <c r="I344" s="12" t="s">
        <v>56</v>
      </c>
      <c r="J344" s="12">
        <f t="shared" si="14"/>
        <v>324</v>
      </c>
      <c r="K344" s="12" t="str">
        <f t="shared" si="15"/>
        <v>180+</v>
      </c>
    </row>
    <row r="345" spans="1:11">
      <c r="A345" s="12" t="s">
        <v>807</v>
      </c>
      <c r="B345" s="12" t="s">
        <v>125</v>
      </c>
      <c r="C345" s="12" t="s">
        <v>247</v>
      </c>
      <c r="D345" s="15" t="s">
        <v>518</v>
      </c>
      <c r="E345" s="22">
        <v>104974</v>
      </c>
      <c r="F345" s="12" t="s">
        <v>21</v>
      </c>
      <c r="G345" s="12" t="s">
        <v>14</v>
      </c>
      <c r="H345" s="12" t="s">
        <v>87</v>
      </c>
      <c r="I345" s="12" t="s">
        <v>16</v>
      </c>
      <c r="J345" s="12">
        <f t="shared" si="14"/>
        <v>0</v>
      </c>
      <c r="K345" s="12" t="str">
        <f t="shared" si="15"/>
        <v>paid</v>
      </c>
    </row>
    <row r="346" spans="1:11">
      <c r="A346" s="12" t="s">
        <v>808</v>
      </c>
      <c r="B346" s="12" t="s">
        <v>10</v>
      </c>
      <c r="C346" s="12" t="s">
        <v>809</v>
      </c>
      <c r="D346" s="15" t="s">
        <v>810</v>
      </c>
      <c r="E346" s="22">
        <v>456048</v>
      </c>
      <c r="F346" s="12" t="s">
        <v>33</v>
      </c>
      <c r="G346" s="12" t="s">
        <v>22</v>
      </c>
      <c r="H346" s="12" t="s">
        <v>15</v>
      </c>
      <c r="I346" s="12" t="s">
        <v>30</v>
      </c>
      <c r="J346" s="12">
        <f t="shared" si="14"/>
        <v>421</v>
      </c>
      <c r="K346" s="12" t="str">
        <f t="shared" si="15"/>
        <v>180+</v>
      </c>
    </row>
    <row r="347" spans="1:11">
      <c r="A347" s="12" t="s">
        <v>811</v>
      </c>
      <c r="B347" s="12" t="s">
        <v>151</v>
      </c>
      <c r="C347" s="12" t="s">
        <v>366</v>
      </c>
      <c r="D347" s="15" t="s">
        <v>244</v>
      </c>
      <c r="E347" s="22">
        <v>396227</v>
      </c>
      <c r="F347" s="12" t="s">
        <v>33</v>
      </c>
      <c r="G347" s="12" t="s">
        <v>43</v>
      </c>
      <c r="H347" s="12" t="s">
        <v>15</v>
      </c>
      <c r="I347" s="12" t="s">
        <v>39</v>
      </c>
      <c r="J347" s="12">
        <f t="shared" si="14"/>
        <v>493</v>
      </c>
      <c r="K347" s="12" t="str">
        <f t="shared" si="15"/>
        <v>180+</v>
      </c>
    </row>
    <row r="348" spans="1:11">
      <c r="A348" s="12" t="s">
        <v>812</v>
      </c>
      <c r="B348" s="12" t="s">
        <v>18</v>
      </c>
      <c r="C348" s="12" t="s">
        <v>474</v>
      </c>
      <c r="D348" s="15" t="s">
        <v>813</v>
      </c>
      <c r="E348" s="22">
        <v>456062</v>
      </c>
      <c r="F348" s="12" t="s">
        <v>21</v>
      </c>
      <c r="G348" s="12" t="s">
        <v>14</v>
      </c>
      <c r="H348" s="12" t="s">
        <v>44</v>
      </c>
      <c r="I348" s="12" t="s">
        <v>16</v>
      </c>
      <c r="J348" s="12">
        <f t="shared" si="14"/>
        <v>0</v>
      </c>
      <c r="K348" s="12" t="str">
        <f t="shared" si="15"/>
        <v>paid</v>
      </c>
    </row>
    <row r="349" spans="1:11">
      <c r="A349" s="12" t="s">
        <v>814</v>
      </c>
      <c r="B349" s="12" t="s">
        <v>47</v>
      </c>
      <c r="C349" s="12" t="s">
        <v>298</v>
      </c>
      <c r="D349" s="15" t="s">
        <v>815</v>
      </c>
      <c r="E349" s="22">
        <v>189816</v>
      </c>
      <c r="F349" s="12" t="s">
        <v>33</v>
      </c>
      <c r="G349" s="12" t="s">
        <v>34</v>
      </c>
      <c r="H349" s="12" t="s">
        <v>15</v>
      </c>
      <c r="I349" s="12" t="s">
        <v>24</v>
      </c>
      <c r="J349" s="12">
        <f t="shared" si="14"/>
        <v>123</v>
      </c>
      <c r="K349" s="12" t="str">
        <f t="shared" si="15"/>
        <v>120-150</v>
      </c>
    </row>
    <row r="350" spans="1:11">
      <c r="A350" s="12" t="s">
        <v>816</v>
      </c>
      <c r="B350" s="12" t="s">
        <v>10</v>
      </c>
      <c r="C350" s="12" t="s">
        <v>113</v>
      </c>
      <c r="D350" s="15" t="s">
        <v>508</v>
      </c>
      <c r="E350" s="22">
        <v>126271</v>
      </c>
      <c r="F350" s="12" t="s">
        <v>33</v>
      </c>
      <c r="G350" s="12" t="s">
        <v>43</v>
      </c>
      <c r="H350" s="12" t="s">
        <v>15</v>
      </c>
      <c r="I350" s="12" t="s">
        <v>52</v>
      </c>
      <c r="J350" s="12">
        <f t="shared" si="14"/>
        <v>417</v>
      </c>
      <c r="K350" s="12" t="str">
        <f t="shared" si="15"/>
        <v>180+</v>
      </c>
    </row>
    <row r="351" spans="1:11">
      <c r="A351" s="12" t="s">
        <v>817</v>
      </c>
      <c r="B351" s="12" t="s">
        <v>10</v>
      </c>
      <c r="C351" s="12" t="s">
        <v>818</v>
      </c>
      <c r="D351" s="15" t="s">
        <v>69</v>
      </c>
      <c r="E351" s="22">
        <v>281296</v>
      </c>
      <c r="F351" s="12" t="s">
        <v>13</v>
      </c>
      <c r="G351" s="12" t="s">
        <v>14</v>
      </c>
      <c r="H351" s="12" t="s">
        <v>15</v>
      </c>
      <c r="I351" s="12" t="s">
        <v>52</v>
      </c>
      <c r="J351" s="12">
        <f t="shared" si="14"/>
        <v>84</v>
      </c>
      <c r="K351" s="12" t="str">
        <f t="shared" si="15"/>
        <v>60-90</v>
      </c>
    </row>
    <row r="352" spans="1:11">
      <c r="A352" s="12" t="s">
        <v>819</v>
      </c>
      <c r="B352" s="12" t="s">
        <v>47</v>
      </c>
      <c r="C352" s="12" t="s">
        <v>274</v>
      </c>
      <c r="D352" s="15" t="s">
        <v>820</v>
      </c>
      <c r="E352" s="22">
        <v>235981</v>
      </c>
      <c r="F352" s="12" t="s">
        <v>13</v>
      </c>
      <c r="G352" s="12" t="s">
        <v>34</v>
      </c>
      <c r="H352" s="12" t="s">
        <v>15</v>
      </c>
      <c r="I352" s="12" t="s">
        <v>56</v>
      </c>
      <c r="J352" s="12">
        <f t="shared" si="14"/>
        <v>161</v>
      </c>
      <c r="K352" s="12" t="str">
        <f t="shared" si="15"/>
        <v>150-180</v>
      </c>
    </row>
    <row r="353" spans="1:11">
      <c r="A353" s="12" t="s">
        <v>821</v>
      </c>
      <c r="B353" s="12" t="s">
        <v>125</v>
      </c>
      <c r="C353" s="12" t="s">
        <v>527</v>
      </c>
      <c r="D353" s="15" t="s">
        <v>822</v>
      </c>
      <c r="E353" s="22">
        <v>387236</v>
      </c>
      <c r="F353" s="12" t="s">
        <v>13</v>
      </c>
      <c r="G353" s="12" t="s">
        <v>43</v>
      </c>
      <c r="H353" s="12" t="s">
        <v>115</v>
      </c>
      <c r="I353" s="12" t="s">
        <v>30</v>
      </c>
      <c r="J353" s="12">
        <f t="shared" si="14"/>
        <v>223</v>
      </c>
      <c r="K353" s="12" t="str">
        <f t="shared" si="15"/>
        <v>180+</v>
      </c>
    </row>
    <row r="354" spans="1:11">
      <c r="A354" s="12" t="s">
        <v>823</v>
      </c>
      <c r="B354" s="12" t="s">
        <v>125</v>
      </c>
      <c r="C354" s="12" t="s">
        <v>547</v>
      </c>
      <c r="D354" s="15" t="s">
        <v>824</v>
      </c>
      <c r="E354" s="22">
        <v>310151</v>
      </c>
      <c r="F354" s="12" t="s">
        <v>13</v>
      </c>
      <c r="G354" s="12" t="s">
        <v>43</v>
      </c>
      <c r="H354" s="12" t="s">
        <v>115</v>
      </c>
      <c r="I354" s="12" t="s">
        <v>30</v>
      </c>
      <c r="J354" s="12">
        <f t="shared" si="14"/>
        <v>562</v>
      </c>
      <c r="K354" s="12" t="str">
        <f t="shared" si="15"/>
        <v>180+</v>
      </c>
    </row>
    <row r="355" spans="1:11">
      <c r="A355" s="12" t="s">
        <v>825</v>
      </c>
      <c r="B355" s="12" t="s">
        <v>58</v>
      </c>
      <c r="C355" s="12" t="s">
        <v>826</v>
      </c>
      <c r="D355" s="15" t="s">
        <v>827</v>
      </c>
      <c r="E355" s="22">
        <v>239565</v>
      </c>
      <c r="F355" s="12" t="s">
        <v>13</v>
      </c>
      <c r="G355" s="12" t="s">
        <v>43</v>
      </c>
      <c r="H355" s="12" t="s">
        <v>23</v>
      </c>
      <c r="I355" s="12" t="s">
        <v>39</v>
      </c>
      <c r="J355" s="12">
        <f t="shared" si="14"/>
        <v>297</v>
      </c>
      <c r="K355" s="12" t="str">
        <f t="shared" si="15"/>
        <v>180+</v>
      </c>
    </row>
    <row r="356" spans="1:11">
      <c r="A356" s="12" t="s">
        <v>828</v>
      </c>
      <c r="B356" s="12" t="s">
        <v>10</v>
      </c>
      <c r="C356" s="12" t="s">
        <v>190</v>
      </c>
      <c r="D356" s="15" t="s">
        <v>191</v>
      </c>
      <c r="E356" s="22">
        <v>116985</v>
      </c>
      <c r="F356" s="12" t="s">
        <v>13</v>
      </c>
      <c r="G356" s="12" t="s">
        <v>22</v>
      </c>
      <c r="H356" s="12" t="s">
        <v>29</v>
      </c>
      <c r="I356" s="12" t="s">
        <v>45</v>
      </c>
      <c r="J356" s="12">
        <f t="shared" si="14"/>
        <v>3</v>
      </c>
      <c r="K356" s="12" t="str">
        <f t="shared" si="15"/>
        <v>0-30</v>
      </c>
    </row>
    <row r="357" spans="1:11">
      <c r="A357" s="12" t="s">
        <v>829</v>
      </c>
      <c r="B357" s="12" t="s">
        <v>75</v>
      </c>
      <c r="C357" s="12" t="s">
        <v>830</v>
      </c>
      <c r="D357" s="15" t="s">
        <v>831</v>
      </c>
      <c r="E357" s="22">
        <v>356928</v>
      </c>
      <c r="F357" s="12" t="s">
        <v>33</v>
      </c>
      <c r="G357" s="12" t="s">
        <v>14</v>
      </c>
      <c r="H357" s="12" t="s">
        <v>15</v>
      </c>
      <c r="I357" s="12" t="s">
        <v>16</v>
      </c>
      <c r="J357" s="12">
        <f t="shared" si="14"/>
        <v>609</v>
      </c>
      <c r="K357" s="12" t="str">
        <f t="shared" si="15"/>
        <v>180+</v>
      </c>
    </row>
    <row r="358" spans="1:11">
      <c r="A358" s="12" t="s">
        <v>832</v>
      </c>
      <c r="B358" s="12" t="s">
        <v>65</v>
      </c>
      <c r="C358" s="12" t="s">
        <v>668</v>
      </c>
      <c r="D358" s="15" t="s">
        <v>98</v>
      </c>
      <c r="E358" s="22">
        <v>329403</v>
      </c>
      <c r="F358" s="12" t="s">
        <v>13</v>
      </c>
      <c r="G358" s="12" t="s">
        <v>14</v>
      </c>
      <c r="H358" s="12" t="s">
        <v>87</v>
      </c>
      <c r="I358" s="12" t="s">
        <v>45</v>
      </c>
      <c r="J358" s="12">
        <f t="shared" si="14"/>
        <v>300</v>
      </c>
      <c r="K358" s="12" t="str">
        <f t="shared" si="15"/>
        <v>180+</v>
      </c>
    </row>
    <row r="359" spans="1:11">
      <c r="A359" s="12" t="s">
        <v>833</v>
      </c>
      <c r="B359" s="12" t="s">
        <v>26</v>
      </c>
      <c r="C359" s="12" t="s">
        <v>161</v>
      </c>
      <c r="D359" s="15" t="s">
        <v>834</v>
      </c>
      <c r="E359" s="22">
        <v>154530</v>
      </c>
      <c r="F359" s="12" t="s">
        <v>33</v>
      </c>
      <c r="G359" s="12" t="s">
        <v>22</v>
      </c>
      <c r="H359" s="12" t="s">
        <v>115</v>
      </c>
      <c r="I359" s="12" t="s">
        <v>45</v>
      </c>
      <c r="J359" s="12">
        <f t="shared" si="14"/>
        <v>173</v>
      </c>
      <c r="K359" s="12" t="str">
        <f t="shared" si="15"/>
        <v>150-180</v>
      </c>
    </row>
    <row r="360" spans="1:11">
      <c r="A360" s="12" t="s">
        <v>835</v>
      </c>
      <c r="B360" s="12" t="s">
        <v>26</v>
      </c>
      <c r="C360" s="12" t="s">
        <v>836</v>
      </c>
      <c r="D360" s="15" t="s">
        <v>206</v>
      </c>
      <c r="E360" s="22">
        <v>267772</v>
      </c>
      <c r="F360" s="12" t="s">
        <v>13</v>
      </c>
      <c r="G360" s="12" t="s">
        <v>22</v>
      </c>
      <c r="H360" s="12" t="s">
        <v>29</v>
      </c>
      <c r="I360" s="12" t="s">
        <v>30</v>
      </c>
      <c r="J360" s="12">
        <f t="shared" si="14"/>
        <v>149</v>
      </c>
      <c r="K360" s="12" t="str">
        <f t="shared" si="15"/>
        <v>120-150</v>
      </c>
    </row>
    <row r="361" spans="1:11">
      <c r="A361" s="12" t="s">
        <v>837</v>
      </c>
      <c r="B361" s="12" t="s">
        <v>58</v>
      </c>
      <c r="C361" s="12" t="s">
        <v>758</v>
      </c>
      <c r="D361" s="15" t="s">
        <v>473</v>
      </c>
      <c r="E361" s="22">
        <v>339846</v>
      </c>
      <c r="F361" s="12" t="s">
        <v>13</v>
      </c>
      <c r="G361" s="12" t="s">
        <v>22</v>
      </c>
      <c r="H361" s="12" t="s">
        <v>23</v>
      </c>
      <c r="I361" s="12" t="s">
        <v>56</v>
      </c>
      <c r="J361" s="12">
        <f t="shared" si="14"/>
        <v>147</v>
      </c>
      <c r="K361" s="12" t="str">
        <f t="shared" si="15"/>
        <v>120-150</v>
      </c>
    </row>
    <row r="362" spans="1:11">
      <c r="A362" s="12" t="s">
        <v>838</v>
      </c>
      <c r="B362" s="12" t="s">
        <v>10</v>
      </c>
      <c r="C362" s="12" t="s">
        <v>839</v>
      </c>
      <c r="D362" s="15" t="s">
        <v>110</v>
      </c>
      <c r="E362" s="22">
        <v>307769</v>
      </c>
      <c r="F362" s="12" t="s">
        <v>21</v>
      </c>
      <c r="G362" s="12" t="s">
        <v>22</v>
      </c>
      <c r="H362" s="12" t="s">
        <v>29</v>
      </c>
      <c r="I362" s="12" t="s">
        <v>56</v>
      </c>
      <c r="J362" s="12">
        <f t="shared" si="14"/>
        <v>0</v>
      </c>
      <c r="K362" s="12" t="str">
        <f t="shared" si="15"/>
        <v>paid</v>
      </c>
    </row>
    <row r="363" spans="1:11">
      <c r="A363" s="12" t="s">
        <v>840</v>
      </c>
      <c r="B363" s="12" t="s">
        <v>26</v>
      </c>
      <c r="C363" s="12" t="s">
        <v>134</v>
      </c>
      <c r="D363" s="15" t="s">
        <v>841</v>
      </c>
      <c r="E363" s="22">
        <v>120525</v>
      </c>
      <c r="F363" s="12" t="s">
        <v>13</v>
      </c>
      <c r="G363" s="12" t="s">
        <v>22</v>
      </c>
      <c r="H363" s="12" t="s">
        <v>44</v>
      </c>
      <c r="I363" s="12" t="s">
        <v>39</v>
      </c>
      <c r="J363" s="12">
        <f t="shared" si="14"/>
        <v>422</v>
      </c>
      <c r="K363" s="12" t="str">
        <f t="shared" si="15"/>
        <v>180+</v>
      </c>
    </row>
    <row r="364" spans="1:11">
      <c r="A364" s="12" t="s">
        <v>842</v>
      </c>
      <c r="B364" s="12" t="s">
        <v>151</v>
      </c>
      <c r="C364" s="12" t="s">
        <v>805</v>
      </c>
      <c r="D364" s="15" t="s">
        <v>305</v>
      </c>
      <c r="E364" s="22">
        <v>248603</v>
      </c>
      <c r="F364" s="12" t="s">
        <v>21</v>
      </c>
      <c r="G364" s="12" t="s">
        <v>43</v>
      </c>
      <c r="H364" s="12" t="s">
        <v>87</v>
      </c>
      <c r="I364" s="12" t="s">
        <v>52</v>
      </c>
      <c r="J364" s="12">
        <f t="shared" si="14"/>
        <v>0</v>
      </c>
      <c r="K364" s="12" t="str">
        <f t="shared" si="15"/>
        <v>paid</v>
      </c>
    </row>
    <row r="365" spans="1:11">
      <c r="A365" s="12" t="s">
        <v>843</v>
      </c>
      <c r="B365" s="12" t="s">
        <v>75</v>
      </c>
      <c r="C365" s="12" t="s">
        <v>844</v>
      </c>
      <c r="D365" s="15" t="s">
        <v>273</v>
      </c>
      <c r="E365" s="22">
        <v>461707</v>
      </c>
      <c r="F365" s="12" t="s">
        <v>33</v>
      </c>
      <c r="G365" s="12" t="s">
        <v>22</v>
      </c>
      <c r="H365" s="12" t="s">
        <v>115</v>
      </c>
      <c r="I365" s="12" t="s">
        <v>30</v>
      </c>
      <c r="J365" s="12">
        <f t="shared" si="14"/>
        <v>266</v>
      </c>
      <c r="K365" s="12" t="str">
        <f t="shared" si="15"/>
        <v>180+</v>
      </c>
    </row>
    <row r="366" spans="1:11">
      <c r="A366" s="12" t="s">
        <v>845</v>
      </c>
      <c r="B366" s="12" t="s">
        <v>75</v>
      </c>
      <c r="C366" s="12" t="s">
        <v>846</v>
      </c>
      <c r="D366" s="15" t="s">
        <v>847</v>
      </c>
      <c r="E366" s="22">
        <v>246423</v>
      </c>
      <c r="F366" s="12" t="s">
        <v>21</v>
      </c>
      <c r="G366" s="12" t="s">
        <v>22</v>
      </c>
      <c r="H366" s="12" t="s">
        <v>87</v>
      </c>
      <c r="I366" s="12" t="s">
        <v>56</v>
      </c>
      <c r="J366" s="12">
        <f t="shared" si="14"/>
        <v>0</v>
      </c>
      <c r="K366" s="12" t="str">
        <f t="shared" si="15"/>
        <v>paid</v>
      </c>
    </row>
    <row r="367" spans="1:11">
      <c r="A367" s="12" t="s">
        <v>848</v>
      </c>
      <c r="B367" s="12" t="s">
        <v>58</v>
      </c>
      <c r="C367" s="12" t="s">
        <v>319</v>
      </c>
      <c r="D367" s="15" t="s">
        <v>739</v>
      </c>
      <c r="E367" s="22">
        <v>188285</v>
      </c>
      <c r="F367" s="12" t="s">
        <v>13</v>
      </c>
      <c r="G367" s="12" t="s">
        <v>22</v>
      </c>
      <c r="H367" s="12" t="s">
        <v>15</v>
      </c>
      <c r="I367" s="12" t="s">
        <v>52</v>
      </c>
      <c r="J367" s="12">
        <f t="shared" si="14"/>
        <v>165</v>
      </c>
      <c r="K367" s="12" t="str">
        <f t="shared" si="15"/>
        <v>150-180</v>
      </c>
    </row>
    <row r="368" spans="1:11">
      <c r="A368" s="12" t="s">
        <v>849</v>
      </c>
      <c r="B368" s="12" t="s">
        <v>151</v>
      </c>
      <c r="C368" s="12" t="s">
        <v>850</v>
      </c>
      <c r="D368" s="15" t="s">
        <v>851</v>
      </c>
      <c r="E368" s="22">
        <v>176015</v>
      </c>
      <c r="F368" s="12" t="s">
        <v>33</v>
      </c>
      <c r="G368" s="12" t="s">
        <v>34</v>
      </c>
      <c r="H368" s="12" t="s">
        <v>15</v>
      </c>
      <c r="I368" s="12" t="s">
        <v>56</v>
      </c>
      <c r="J368" s="12">
        <f t="shared" si="14"/>
        <v>-2</v>
      </c>
      <c r="K368" s="12" t="str">
        <f t="shared" si="15"/>
        <v>not due</v>
      </c>
    </row>
    <row r="369" spans="1:11">
      <c r="A369" s="12" t="s">
        <v>852</v>
      </c>
      <c r="B369" s="12" t="s">
        <v>47</v>
      </c>
      <c r="C369" s="12" t="s">
        <v>289</v>
      </c>
      <c r="D369" s="15" t="s">
        <v>853</v>
      </c>
      <c r="E369" s="22">
        <v>348057</v>
      </c>
      <c r="F369" s="12" t="s">
        <v>13</v>
      </c>
      <c r="G369" s="12" t="s">
        <v>43</v>
      </c>
      <c r="H369" s="12" t="s">
        <v>44</v>
      </c>
      <c r="I369" s="12" t="s">
        <v>16</v>
      </c>
      <c r="J369" s="12">
        <f t="shared" si="14"/>
        <v>491</v>
      </c>
      <c r="K369" s="12" t="str">
        <f t="shared" si="15"/>
        <v>180+</v>
      </c>
    </row>
    <row r="370" spans="1:11">
      <c r="A370" s="12" t="s">
        <v>854</v>
      </c>
      <c r="B370" s="12" t="s">
        <v>47</v>
      </c>
      <c r="C370" s="12" t="s">
        <v>855</v>
      </c>
      <c r="D370" s="15" t="s">
        <v>582</v>
      </c>
      <c r="E370" s="22">
        <v>431610</v>
      </c>
      <c r="F370" s="12" t="s">
        <v>21</v>
      </c>
      <c r="G370" s="12" t="s">
        <v>34</v>
      </c>
      <c r="H370" s="12" t="s">
        <v>15</v>
      </c>
      <c r="I370" s="12" t="s">
        <v>45</v>
      </c>
      <c r="J370" s="12">
        <f t="shared" si="14"/>
        <v>0</v>
      </c>
      <c r="K370" s="12" t="str">
        <f t="shared" si="15"/>
        <v>paid</v>
      </c>
    </row>
    <row r="371" spans="1:11">
      <c r="A371" s="12" t="s">
        <v>856</v>
      </c>
      <c r="B371" s="12" t="s">
        <v>151</v>
      </c>
      <c r="C371" s="12" t="s">
        <v>502</v>
      </c>
      <c r="D371" s="15" t="s">
        <v>503</v>
      </c>
      <c r="E371" s="22">
        <v>354882</v>
      </c>
      <c r="F371" s="12" t="s">
        <v>33</v>
      </c>
      <c r="G371" s="12" t="s">
        <v>22</v>
      </c>
      <c r="H371" s="12" t="s">
        <v>15</v>
      </c>
      <c r="I371" s="12" t="s">
        <v>30</v>
      </c>
      <c r="J371" s="12">
        <f t="shared" si="14"/>
        <v>286</v>
      </c>
      <c r="K371" s="12" t="str">
        <f t="shared" si="15"/>
        <v>180+</v>
      </c>
    </row>
    <row r="372" spans="1:11">
      <c r="A372" s="12" t="s">
        <v>857</v>
      </c>
      <c r="B372" s="12" t="s">
        <v>36</v>
      </c>
      <c r="C372" s="12" t="s">
        <v>250</v>
      </c>
      <c r="D372" s="15" t="s">
        <v>251</v>
      </c>
      <c r="E372" s="22">
        <v>317486</v>
      </c>
      <c r="F372" s="12" t="s">
        <v>21</v>
      </c>
      <c r="G372" s="12" t="s">
        <v>22</v>
      </c>
      <c r="H372" s="12" t="s">
        <v>115</v>
      </c>
      <c r="I372" s="12" t="s">
        <v>30</v>
      </c>
      <c r="J372" s="12">
        <f t="shared" si="14"/>
        <v>0</v>
      </c>
      <c r="K372" s="12" t="str">
        <f t="shared" si="15"/>
        <v>paid</v>
      </c>
    </row>
    <row r="373" spans="1:11">
      <c r="A373" s="12" t="s">
        <v>858</v>
      </c>
      <c r="B373" s="12" t="s">
        <v>75</v>
      </c>
      <c r="C373" s="12" t="s">
        <v>392</v>
      </c>
      <c r="D373" s="15" t="s">
        <v>557</v>
      </c>
      <c r="E373" s="22">
        <v>439577</v>
      </c>
      <c r="F373" s="12" t="s">
        <v>13</v>
      </c>
      <c r="G373" s="12" t="s">
        <v>14</v>
      </c>
      <c r="H373" s="12" t="s">
        <v>15</v>
      </c>
      <c r="I373" s="12" t="s">
        <v>16</v>
      </c>
      <c r="J373" s="12">
        <f t="shared" si="14"/>
        <v>278</v>
      </c>
      <c r="K373" s="12" t="str">
        <f t="shared" si="15"/>
        <v>180+</v>
      </c>
    </row>
    <row r="374" spans="1:11">
      <c r="A374" s="12" t="s">
        <v>859</v>
      </c>
      <c r="B374" s="12" t="s">
        <v>65</v>
      </c>
      <c r="C374" s="12" t="s">
        <v>355</v>
      </c>
      <c r="D374" s="15" t="s">
        <v>860</v>
      </c>
      <c r="E374" s="22">
        <v>264590</v>
      </c>
      <c r="F374" s="12" t="s">
        <v>33</v>
      </c>
      <c r="G374" s="12" t="s">
        <v>14</v>
      </c>
      <c r="H374" s="12" t="s">
        <v>44</v>
      </c>
      <c r="I374" s="12" t="s">
        <v>56</v>
      </c>
      <c r="J374" s="12">
        <f t="shared" si="14"/>
        <v>11</v>
      </c>
      <c r="K374" s="12" t="str">
        <f t="shared" si="15"/>
        <v>0-30</v>
      </c>
    </row>
    <row r="375" spans="1:11">
      <c r="A375" s="12" t="s">
        <v>861</v>
      </c>
      <c r="B375" s="12" t="s">
        <v>151</v>
      </c>
      <c r="C375" s="12" t="s">
        <v>500</v>
      </c>
      <c r="D375" s="15" t="s">
        <v>276</v>
      </c>
      <c r="E375" s="22">
        <v>121093</v>
      </c>
      <c r="F375" s="12" t="s">
        <v>21</v>
      </c>
      <c r="G375" s="12" t="s">
        <v>22</v>
      </c>
      <c r="H375" s="12" t="s">
        <v>23</v>
      </c>
      <c r="I375" s="12" t="s">
        <v>24</v>
      </c>
      <c r="J375" s="12">
        <f t="shared" si="14"/>
        <v>0</v>
      </c>
      <c r="K375" s="12" t="str">
        <f t="shared" si="15"/>
        <v>paid</v>
      </c>
    </row>
    <row r="376" spans="1:11">
      <c r="A376" s="12" t="s">
        <v>862</v>
      </c>
      <c r="B376" s="12" t="s">
        <v>65</v>
      </c>
      <c r="C376" s="12" t="s">
        <v>176</v>
      </c>
      <c r="D376" s="15" t="s">
        <v>603</v>
      </c>
      <c r="E376" s="22">
        <v>111453</v>
      </c>
      <c r="F376" s="12" t="s">
        <v>33</v>
      </c>
      <c r="G376" s="12" t="s">
        <v>34</v>
      </c>
      <c r="H376" s="12" t="s">
        <v>44</v>
      </c>
      <c r="I376" s="12" t="s">
        <v>45</v>
      </c>
      <c r="J376" s="12">
        <f t="shared" si="14"/>
        <v>47</v>
      </c>
      <c r="K376" s="12" t="str">
        <f t="shared" si="15"/>
        <v>30-60</v>
      </c>
    </row>
    <row r="377" spans="1:11">
      <c r="A377" s="12" t="s">
        <v>863</v>
      </c>
      <c r="B377" s="12" t="s">
        <v>65</v>
      </c>
      <c r="C377" s="12" t="s">
        <v>379</v>
      </c>
      <c r="D377" s="15" t="s">
        <v>123</v>
      </c>
      <c r="E377" s="22">
        <v>319657</v>
      </c>
      <c r="F377" s="12" t="s">
        <v>13</v>
      </c>
      <c r="G377" s="12" t="s">
        <v>43</v>
      </c>
      <c r="H377" s="12" t="s">
        <v>15</v>
      </c>
      <c r="I377" s="12" t="s">
        <v>24</v>
      </c>
      <c r="J377" s="12">
        <f t="shared" si="14"/>
        <v>364</v>
      </c>
      <c r="K377" s="12" t="str">
        <f t="shared" si="15"/>
        <v>180+</v>
      </c>
    </row>
    <row r="378" spans="1:11">
      <c r="A378" s="12" t="s">
        <v>864</v>
      </c>
      <c r="B378" s="12" t="s">
        <v>26</v>
      </c>
      <c r="C378" s="12" t="s">
        <v>523</v>
      </c>
      <c r="D378" s="15" t="s">
        <v>529</v>
      </c>
      <c r="E378" s="22">
        <v>155539</v>
      </c>
      <c r="F378" s="12" t="s">
        <v>21</v>
      </c>
      <c r="G378" s="12" t="s">
        <v>22</v>
      </c>
      <c r="H378" s="12" t="s">
        <v>44</v>
      </c>
      <c r="I378" s="12" t="s">
        <v>56</v>
      </c>
      <c r="J378" s="12">
        <f t="shared" si="14"/>
        <v>0</v>
      </c>
      <c r="K378" s="12" t="str">
        <f t="shared" si="15"/>
        <v>paid</v>
      </c>
    </row>
    <row r="379" spans="1:11">
      <c r="A379" s="12" t="s">
        <v>865</v>
      </c>
      <c r="B379" s="12" t="s">
        <v>47</v>
      </c>
      <c r="C379" s="12" t="s">
        <v>302</v>
      </c>
      <c r="D379" s="15" t="s">
        <v>422</v>
      </c>
      <c r="E379" s="22">
        <v>168653</v>
      </c>
      <c r="F379" s="12" t="s">
        <v>13</v>
      </c>
      <c r="G379" s="12" t="s">
        <v>43</v>
      </c>
      <c r="H379" s="12" t="s">
        <v>87</v>
      </c>
      <c r="I379" s="12" t="s">
        <v>39</v>
      </c>
      <c r="J379" s="12">
        <f t="shared" si="14"/>
        <v>337</v>
      </c>
      <c r="K379" s="12" t="str">
        <f t="shared" si="15"/>
        <v>180+</v>
      </c>
    </row>
    <row r="380" spans="1:11">
      <c r="A380" s="12" t="s">
        <v>866</v>
      </c>
      <c r="B380" s="12" t="s">
        <v>18</v>
      </c>
      <c r="C380" s="12" t="s">
        <v>867</v>
      </c>
      <c r="D380" s="15" t="s">
        <v>868</v>
      </c>
      <c r="E380" s="22">
        <v>468126</v>
      </c>
      <c r="F380" s="12" t="s">
        <v>21</v>
      </c>
      <c r="G380" s="12" t="s">
        <v>34</v>
      </c>
      <c r="H380" s="12" t="s">
        <v>87</v>
      </c>
      <c r="I380" s="12" t="s">
        <v>52</v>
      </c>
      <c r="J380" s="12">
        <f t="shared" si="14"/>
        <v>0</v>
      </c>
      <c r="K380" s="12" t="str">
        <f t="shared" si="15"/>
        <v>paid</v>
      </c>
    </row>
    <row r="381" spans="1:11">
      <c r="A381" s="12" t="s">
        <v>869</v>
      </c>
      <c r="B381" s="12" t="s">
        <v>10</v>
      </c>
      <c r="C381" s="12" t="s">
        <v>510</v>
      </c>
      <c r="D381" s="15" t="s">
        <v>511</v>
      </c>
      <c r="E381" s="22">
        <v>315077</v>
      </c>
      <c r="F381" s="12" t="s">
        <v>33</v>
      </c>
      <c r="G381" s="12" t="s">
        <v>43</v>
      </c>
      <c r="H381" s="12" t="s">
        <v>29</v>
      </c>
      <c r="I381" s="12" t="s">
        <v>56</v>
      </c>
      <c r="J381" s="12">
        <f t="shared" si="14"/>
        <v>201</v>
      </c>
      <c r="K381" s="12" t="str">
        <f t="shared" si="15"/>
        <v>180+</v>
      </c>
    </row>
    <row r="382" spans="1:11">
      <c r="A382" s="12" t="s">
        <v>870</v>
      </c>
      <c r="B382" s="12" t="s">
        <v>47</v>
      </c>
      <c r="C382" s="12" t="s">
        <v>368</v>
      </c>
      <c r="D382" s="15" t="s">
        <v>871</v>
      </c>
      <c r="E382" s="22">
        <v>204770</v>
      </c>
      <c r="F382" s="12" t="s">
        <v>13</v>
      </c>
      <c r="G382" s="12" t="s">
        <v>43</v>
      </c>
      <c r="H382" s="12" t="s">
        <v>15</v>
      </c>
      <c r="I382" s="12" t="s">
        <v>39</v>
      </c>
      <c r="J382" s="12">
        <f t="shared" si="14"/>
        <v>529</v>
      </c>
      <c r="K382" s="12" t="str">
        <f t="shared" si="15"/>
        <v>180+</v>
      </c>
    </row>
    <row r="383" spans="1:11">
      <c r="A383" s="12" t="s">
        <v>872</v>
      </c>
      <c r="B383" s="12" t="s">
        <v>151</v>
      </c>
      <c r="C383" s="12" t="s">
        <v>747</v>
      </c>
      <c r="D383" s="15" t="s">
        <v>873</v>
      </c>
      <c r="E383" s="22">
        <v>465943</v>
      </c>
      <c r="F383" s="12" t="s">
        <v>21</v>
      </c>
      <c r="G383" s="12" t="s">
        <v>22</v>
      </c>
      <c r="H383" s="12" t="s">
        <v>87</v>
      </c>
      <c r="I383" s="12" t="s">
        <v>30</v>
      </c>
      <c r="J383" s="12">
        <f t="shared" si="14"/>
        <v>0</v>
      </c>
      <c r="K383" s="12" t="str">
        <f t="shared" si="15"/>
        <v>paid</v>
      </c>
    </row>
    <row r="384" spans="1:11">
      <c r="A384" s="12" t="s">
        <v>874</v>
      </c>
      <c r="B384" s="12" t="s">
        <v>36</v>
      </c>
      <c r="C384" s="12" t="s">
        <v>213</v>
      </c>
      <c r="D384" s="15" t="s">
        <v>149</v>
      </c>
      <c r="E384" s="22">
        <v>473164</v>
      </c>
      <c r="F384" s="12" t="s">
        <v>33</v>
      </c>
      <c r="G384" s="12" t="s">
        <v>22</v>
      </c>
      <c r="H384" s="12" t="s">
        <v>87</v>
      </c>
      <c r="I384" s="12" t="s">
        <v>45</v>
      </c>
      <c r="J384" s="12">
        <f t="shared" si="14"/>
        <v>-14</v>
      </c>
      <c r="K384" s="12" t="str">
        <f t="shared" si="15"/>
        <v>not due</v>
      </c>
    </row>
    <row r="385" spans="1:11">
      <c r="A385" s="12" t="s">
        <v>875</v>
      </c>
      <c r="B385" s="12" t="s">
        <v>58</v>
      </c>
      <c r="C385" s="12" t="s">
        <v>334</v>
      </c>
      <c r="D385" s="15" t="s">
        <v>636</v>
      </c>
      <c r="E385" s="22">
        <v>183810</v>
      </c>
      <c r="F385" s="12" t="s">
        <v>13</v>
      </c>
      <c r="G385" s="12" t="s">
        <v>43</v>
      </c>
      <c r="H385" s="12" t="s">
        <v>115</v>
      </c>
      <c r="I385" s="12" t="s">
        <v>45</v>
      </c>
      <c r="J385" s="12">
        <f t="shared" si="14"/>
        <v>471</v>
      </c>
      <c r="K385" s="12" t="str">
        <f t="shared" si="15"/>
        <v>180+</v>
      </c>
    </row>
    <row r="386" spans="1:11">
      <c r="A386" s="12" t="s">
        <v>876</v>
      </c>
      <c r="B386" s="12" t="s">
        <v>47</v>
      </c>
      <c r="C386" s="12" t="s">
        <v>123</v>
      </c>
      <c r="D386" s="15" t="s">
        <v>839</v>
      </c>
      <c r="E386" s="22">
        <v>208644</v>
      </c>
      <c r="F386" s="12" t="s">
        <v>21</v>
      </c>
      <c r="G386" s="12" t="s">
        <v>43</v>
      </c>
      <c r="H386" s="12" t="s">
        <v>29</v>
      </c>
      <c r="I386" s="12" t="s">
        <v>30</v>
      </c>
      <c r="J386" s="12">
        <f t="shared" si="14"/>
        <v>0</v>
      </c>
      <c r="K386" s="12" t="str">
        <f t="shared" si="15"/>
        <v>paid</v>
      </c>
    </row>
    <row r="387" spans="1:11">
      <c r="A387" s="12" t="s">
        <v>877</v>
      </c>
      <c r="B387" s="12" t="s">
        <v>18</v>
      </c>
      <c r="C387" s="12" t="s">
        <v>797</v>
      </c>
      <c r="D387" s="15" t="s">
        <v>387</v>
      </c>
      <c r="E387" s="22">
        <v>161538</v>
      </c>
      <c r="F387" s="12" t="s">
        <v>13</v>
      </c>
      <c r="G387" s="12" t="s">
        <v>22</v>
      </c>
      <c r="H387" s="12" t="s">
        <v>29</v>
      </c>
      <c r="I387" s="12" t="s">
        <v>45</v>
      </c>
      <c r="J387" s="12">
        <f t="shared" ref="J387:J450" si="16">IF(F387="paid",0,TODAY()-D387)</f>
        <v>525</v>
      </c>
      <c r="K387" s="12" t="str">
        <f t="shared" ref="K387:K450" si="17">IF(F387="paid","paid",IF(J387&lt;0,"not due",IF(J387&lt;=30,"0-30",IF(J387&lt;=60,"30-60",IF(J387&lt;=90,"60-90",IF(J387&lt;=120,"90-120",IF(J387&lt;=150,"120-150",IF(J387&lt;=180,"150-180",IF(J387&gt;180,"180+")))))))))</f>
        <v>180+</v>
      </c>
    </row>
    <row r="388" spans="1:11">
      <c r="A388" s="12" t="s">
        <v>878</v>
      </c>
      <c r="B388" s="12" t="s">
        <v>10</v>
      </c>
      <c r="C388" s="12" t="s">
        <v>257</v>
      </c>
      <c r="D388" s="15" t="s">
        <v>879</v>
      </c>
      <c r="E388" s="22">
        <v>234069</v>
      </c>
      <c r="F388" s="12" t="s">
        <v>13</v>
      </c>
      <c r="G388" s="12" t="s">
        <v>22</v>
      </c>
      <c r="H388" s="12" t="s">
        <v>87</v>
      </c>
      <c r="I388" s="12" t="s">
        <v>52</v>
      </c>
      <c r="J388" s="12">
        <f t="shared" si="16"/>
        <v>467</v>
      </c>
      <c r="K388" s="12" t="str">
        <f t="shared" si="17"/>
        <v>180+</v>
      </c>
    </row>
    <row r="389" spans="1:11">
      <c r="A389" s="12" t="s">
        <v>880</v>
      </c>
      <c r="B389" s="12" t="s">
        <v>26</v>
      </c>
      <c r="C389" s="12" t="s">
        <v>881</v>
      </c>
      <c r="D389" s="15" t="s">
        <v>882</v>
      </c>
      <c r="E389" s="22">
        <v>400403</v>
      </c>
      <c r="F389" s="12" t="s">
        <v>13</v>
      </c>
      <c r="G389" s="12" t="s">
        <v>22</v>
      </c>
      <c r="H389" s="12" t="s">
        <v>115</v>
      </c>
      <c r="I389" s="12" t="s">
        <v>45</v>
      </c>
      <c r="J389" s="12">
        <f t="shared" si="16"/>
        <v>605</v>
      </c>
      <c r="K389" s="12" t="str">
        <f t="shared" si="17"/>
        <v>180+</v>
      </c>
    </row>
    <row r="390" spans="1:11">
      <c r="A390" s="12" t="s">
        <v>883</v>
      </c>
      <c r="B390" s="12" t="s">
        <v>26</v>
      </c>
      <c r="C390" s="12" t="s">
        <v>431</v>
      </c>
      <c r="D390" s="15" t="s">
        <v>626</v>
      </c>
      <c r="E390" s="22">
        <v>398538</v>
      </c>
      <c r="F390" s="12" t="s">
        <v>21</v>
      </c>
      <c r="G390" s="12" t="s">
        <v>22</v>
      </c>
      <c r="H390" s="12" t="s">
        <v>87</v>
      </c>
      <c r="I390" s="12" t="s">
        <v>56</v>
      </c>
      <c r="J390" s="12">
        <f t="shared" si="16"/>
        <v>0</v>
      </c>
      <c r="K390" s="12" t="str">
        <f t="shared" si="17"/>
        <v>paid</v>
      </c>
    </row>
    <row r="391" spans="1:11">
      <c r="A391" s="12" t="s">
        <v>884</v>
      </c>
      <c r="B391" s="12" t="s">
        <v>65</v>
      </c>
      <c r="C391" s="12" t="s">
        <v>710</v>
      </c>
      <c r="D391" s="15" t="s">
        <v>537</v>
      </c>
      <c r="E391" s="22">
        <v>378503</v>
      </c>
      <c r="F391" s="12" t="s">
        <v>13</v>
      </c>
      <c r="G391" s="12" t="s">
        <v>22</v>
      </c>
      <c r="H391" s="12" t="s">
        <v>29</v>
      </c>
      <c r="I391" s="12" t="s">
        <v>39</v>
      </c>
      <c r="J391" s="12">
        <f t="shared" si="16"/>
        <v>218</v>
      </c>
      <c r="K391" s="12" t="str">
        <f t="shared" si="17"/>
        <v>180+</v>
      </c>
    </row>
    <row r="392" spans="1:11">
      <c r="A392" s="12" t="s">
        <v>885</v>
      </c>
      <c r="B392" s="12" t="s">
        <v>58</v>
      </c>
      <c r="C392" s="12" t="s">
        <v>428</v>
      </c>
      <c r="D392" s="15" t="s">
        <v>474</v>
      </c>
      <c r="E392" s="22">
        <v>312202</v>
      </c>
      <c r="F392" s="12" t="s">
        <v>13</v>
      </c>
      <c r="G392" s="12" t="s">
        <v>34</v>
      </c>
      <c r="H392" s="12" t="s">
        <v>115</v>
      </c>
      <c r="I392" s="12" t="s">
        <v>45</v>
      </c>
      <c r="J392" s="12">
        <f t="shared" si="16"/>
        <v>132</v>
      </c>
      <c r="K392" s="12" t="str">
        <f t="shared" si="17"/>
        <v>120-150</v>
      </c>
    </row>
    <row r="393" spans="1:11">
      <c r="A393" s="12" t="s">
        <v>886</v>
      </c>
      <c r="B393" s="12" t="s">
        <v>65</v>
      </c>
      <c r="C393" s="12" t="s">
        <v>146</v>
      </c>
      <c r="D393" s="15" t="s">
        <v>887</v>
      </c>
      <c r="E393" s="22">
        <v>278557</v>
      </c>
      <c r="F393" s="12" t="s">
        <v>13</v>
      </c>
      <c r="G393" s="12" t="s">
        <v>43</v>
      </c>
      <c r="H393" s="12" t="s">
        <v>115</v>
      </c>
      <c r="I393" s="12" t="s">
        <v>39</v>
      </c>
      <c r="J393" s="12">
        <f t="shared" si="16"/>
        <v>216</v>
      </c>
      <c r="K393" s="12" t="str">
        <f t="shared" si="17"/>
        <v>180+</v>
      </c>
    </row>
    <row r="394" spans="1:11">
      <c r="A394" s="12" t="s">
        <v>888</v>
      </c>
      <c r="B394" s="12" t="s">
        <v>36</v>
      </c>
      <c r="C394" s="12" t="s">
        <v>889</v>
      </c>
      <c r="D394" s="15" t="s">
        <v>890</v>
      </c>
      <c r="E394" s="22">
        <v>136779</v>
      </c>
      <c r="F394" s="12" t="s">
        <v>21</v>
      </c>
      <c r="G394" s="12" t="s">
        <v>14</v>
      </c>
      <c r="H394" s="12" t="s">
        <v>23</v>
      </c>
      <c r="I394" s="12" t="s">
        <v>16</v>
      </c>
      <c r="J394" s="12">
        <f t="shared" si="16"/>
        <v>0</v>
      </c>
      <c r="K394" s="12" t="str">
        <f t="shared" si="17"/>
        <v>paid</v>
      </c>
    </row>
    <row r="395" spans="1:11">
      <c r="A395" s="12" t="s">
        <v>891</v>
      </c>
      <c r="B395" s="12" t="s">
        <v>125</v>
      </c>
      <c r="C395" s="12" t="s">
        <v>171</v>
      </c>
      <c r="D395" s="15" t="s">
        <v>867</v>
      </c>
      <c r="E395" s="22">
        <v>63581</v>
      </c>
      <c r="F395" s="12" t="s">
        <v>13</v>
      </c>
      <c r="G395" s="12" t="s">
        <v>22</v>
      </c>
      <c r="H395" s="12" t="s">
        <v>87</v>
      </c>
      <c r="I395" s="12" t="s">
        <v>39</v>
      </c>
      <c r="J395" s="12">
        <f t="shared" si="16"/>
        <v>526</v>
      </c>
      <c r="K395" s="12" t="str">
        <f t="shared" si="17"/>
        <v>180+</v>
      </c>
    </row>
    <row r="396" spans="1:11">
      <c r="A396" s="12" t="s">
        <v>892</v>
      </c>
      <c r="B396" s="12" t="s">
        <v>10</v>
      </c>
      <c r="C396" s="12" t="s">
        <v>358</v>
      </c>
      <c r="D396" s="15" t="s">
        <v>12</v>
      </c>
      <c r="E396" s="22">
        <v>370182</v>
      </c>
      <c r="F396" s="12" t="s">
        <v>13</v>
      </c>
      <c r="G396" s="12" t="s">
        <v>34</v>
      </c>
      <c r="H396" s="12" t="s">
        <v>15</v>
      </c>
      <c r="I396" s="12" t="s">
        <v>24</v>
      </c>
      <c r="J396" s="12">
        <f t="shared" si="16"/>
        <v>224</v>
      </c>
      <c r="K396" s="12" t="str">
        <f t="shared" si="17"/>
        <v>180+</v>
      </c>
    </row>
    <row r="397" spans="1:11">
      <c r="A397" s="12" t="s">
        <v>893</v>
      </c>
      <c r="B397" s="12" t="s">
        <v>65</v>
      </c>
      <c r="C397" s="12" t="s">
        <v>722</v>
      </c>
      <c r="D397" s="15" t="s">
        <v>615</v>
      </c>
      <c r="E397" s="22">
        <v>137409</v>
      </c>
      <c r="F397" s="12" t="s">
        <v>21</v>
      </c>
      <c r="G397" s="12" t="s">
        <v>34</v>
      </c>
      <c r="H397" s="12" t="s">
        <v>15</v>
      </c>
      <c r="I397" s="12" t="s">
        <v>30</v>
      </c>
      <c r="J397" s="12">
        <f t="shared" si="16"/>
        <v>0</v>
      </c>
      <c r="K397" s="12" t="str">
        <f t="shared" si="17"/>
        <v>paid</v>
      </c>
    </row>
    <row r="398" spans="1:11">
      <c r="A398" s="12" t="s">
        <v>894</v>
      </c>
      <c r="B398" s="12" t="s">
        <v>47</v>
      </c>
      <c r="C398" s="12" t="s">
        <v>895</v>
      </c>
      <c r="D398" s="15" t="s">
        <v>191</v>
      </c>
      <c r="E398" s="22">
        <v>378796</v>
      </c>
      <c r="F398" s="12" t="s">
        <v>21</v>
      </c>
      <c r="G398" s="12" t="s">
        <v>22</v>
      </c>
      <c r="H398" s="12" t="s">
        <v>23</v>
      </c>
      <c r="I398" s="12" t="s">
        <v>30</v>
      </c>
      <c r="J398" s="12">
        <f t="shared" si="16"/>
        <v>0</v>
      </c>
      <c r="K398" s="12" t="str">
        <f t="shared" si="17"/>
        <v>paid</v>
      </c>
    </row>
    <row r="399" spans="1:11">
      <c r="A399" s="12" t="s">
        <v>896</v>
      </c>
      <c r="B399" s="12" t="s">
        <v>125</v>
      </c>
      <c r="C399" s="12" t="s">
        <v>897</v>
      </c>
      <c r="D399" s="15" t="s">
        <v>209</v>
      </c>
      <c r="E399" s="22">
        <v>127705</v>
      </c>
      <c r="F399" s="12" t="s">
        <v>33</v>
      </c>
      <c r="G399" s="12" t="s">
        <v>43</v>
      </c>
      <c r="H399" s="12" t="s">
        <v>44</v>
      </c>
      <c r="I399" s="12" t="s">
        <v>39</v>
      </c>
      <c r="J399" s="12">
        <f t="shared" si="16"/>
        <v>91</v>
      </c>
      <c r="K399" s="12" t="str">
        <f t="shared" si="17"/>
        <v>90-120</v>
      </c>
    </row>
    <row r="400" spans="1:11">
      <c r="A400" s="12" t="s">
        <v>898</v>
      </c>
      <c r="B400" s="12" t="s">
        <v>18</v>
      </c>
      <c r="C400" s="12" t="s">
        <v>392</v>
      </c>
      <c r="D400" s="15" t="s">
        <v>537</v>
      </c>
      <c r="E400" s="22">
        <v>141597</v>
      </c>
      <c r="F400" s="12" t="s">
        <v>21</v>
      </c>
      <c r="G400" s="12" t="s">
        <v>22</v>
      </c>
      <c r="H400" s="12" t="s">
        <v>87</v>
      </c>
      <c r="I400" s="12" t="s">
        <v>16</v>
      </c>
      <c r="J400" s="12">
        <f t="shared" si="16"/>
        <v>0</v>
      </c>
      <c r="K400" s="12" t="str">
        <f t="shared" si="17"/>
        <v>paid</v>
      </c>
    </row>
    <row r="401" spans="1:11">
      <c r="A401" s="12" t="s">
        <v>899</v>
      </c>
      <c r="B401" s="12" t="s">
        <v>18</v>
      </c>
      <c r="C401" s="12" t="s">
        <v>900</v>
      </c>
      <c r="D401" s="15" t="s">
        <v>712</v>
      </c>
      <c r="E401" s="22">
        <v>393270</v>
      </c>
      <c r="F401" s="12" t="s">
        <v>33</v>
      </c>
      <c r="G401" s="12" t="s">
        <v>43</v>
      </c>
      <c r="H401" s="12" t="s">
        <v>115</v>
      </c>
      <c r="I401" s="12" t="s">
        <v>16</v>
      </c>
      <c r="J401" s="12">
        <f t="shared" si="16"/>
        <v>464</v>
      </c>
      <c r="K401" s="12" t="str">
        <f t="shared" si="17"/>
        <v>180+</v>
      </c>
    </row>
    <row r="402" spans="1:11">
      <c r="A402" s="12" t="s">
        <v>901</v>
      </c>
      <c r="B402" s="12" t="s">
        <v>75</v>
      </c>
      <c r="C402" s="12" t="s">
        <v>902</v>
      </c>
      <c r="D402" s="15" t="s">
        <v>903</v>
      </c>
      <c r="E402" s="22">
        <v>195972</v>
      </c>
      <c r="F402" s="12" t="s">
        <v>21</v>
      </c>
      <c r="G402" s="12" t="s">
        <v>34</v>
      </c>
      <c r="H402" s="12" t="s">
        <v>15</v>
      </c>
      <c r="I402" s="12" t="s">
        <v>39</v>
      </c>
      <c r="J402" s="12">
        <f t="shared" si="16"/>
        <v>0</v>
      </c>
      <c r="K402" s="12" t="str">
        <f t="shared" si="17"/>
        <v>paid</v>
      </c>
    </row>
    <row r="403" spans="1:11">
      <c r="A403" s="12" t="s">
        <v>904</v>
      </c>
      <c r="B403" s="12" t="s">
        <v>125</v>
      </c>
      <c r="C403" s="12" t="s">
        <v>905</v>
      </c>
      <c r="D403" s="15" t="s">
        <v>906</v>
      </c>
      <c r="E403" s="22">
        <v>155980</v>
      </c>
      <c r="F403" s="12" t="s">
        <v>21</v>
      </c>
      <c r="G403" s="12" t="s">
        <v>22</v>
      </c>
      <c r="H403" s="12" t="s">
        <v>23</v>
      </c>
      <c r="I403" s="12" t="s">
        <v>45</v>
      </c>
      <c r="J403" s="12">
        <f t="shared" si="16"/>
        <v>0</v>
      </c>
      <c r="K403" s="12" t="str">
        <f t="shared" si="17"/>
        <v>paid</v>
      </c>
    </row>
    <row r="404" spans="1:11">
      <c r="A404" s="12" t="s">
        <v>907</v>
      </c>
      <c r="B404" s="12" t="s">
        <v>47</v>
      </c>
      <c r="C404" s="12" t="s">
        <v>339</v>
      </c>
      <c r="D404" s="15" t="s">
        <v>59</v>
      </c>
      <c r="E404" s="22">
        <v>312199</v>
      </c>
      <c r="F404" s="12" t="s">
        <v>13</v>
      </c>
      <c r="G404" s="12" t="s">
        <v>14</v>
      </c>
      <c r="H404" s="12" t="s">
        <v>87</v>
      </c>
      <c r="I404" s="12" t="s">
        <v>45</v>
      </c>
      <c r="J404" s="12">
        <f t="shared" si="16"/>
        <v>412</v>
      </c>
      <c r="K404" s="12" t="str">
        <f t="shared" si="17"/>
        <v>180+</v>
      </c>
    </row>
    <row r="405" spans="1:11">
      <c r="A405" s="12" t="s">
        <v>908</v>
      </c>
      <c r="B405" s="12" t="s">
        <v>18</v>
      </c>
      <c r="C405" s="12" t="s">
        <v>231</v>
      </c>
      <c r="D405" s="15" t="s">
        <v>909</v>
      </c>
      <c r="E405" s="22">
        <v>405969</v>
      </c>
      <c r="F405" s="12" t="s">
        <v>13</v>
      </c>
      <c r="G405" s="12" t="s">
        <v>34</v>
      </c>
      <c r="H405" s="12" t="s">
        <v>115</v>
      </c>
      <c r="I405" s="12" t="s">
        <v>30</v>
      </c>
      <c r="J405" s="12">
        <f t="shared" si="16"/>
        <v>478</v>
      </c>
      <c r="K405" s="12" t="str">
        <f t="shared" si="17"/>
        <v>180+</v>
      </c>
    </row>
    <row r="406" spans="1:11">
      <c r="A406" s="12" t="s">
        <v>910</v>
      </c>
      <c r="B406" s="12" t="s">
        <v>18</v>
      </c>
      <c r="C406" s="12" t="s">
        <v>389</v>
      </c>
      <c r="D406" s="15" t="s">
        <v>911</v>
      </c>
      <c r="E406" s="22">
        <v>430003</v>
      </c>
      <c r="F406" s="12" t="s">
        <v>33</v>
      </c>
      <c r="G406" s="12" t="s">
        <v>43</v>
      </c>
      <c r="H406" s="12" t="s">
        <v>15</v>
      </c>
      <c r="I406" s="12" t="s">
        <v>24</v>
      </c>
      <c r="J406" s="12">
        <f t="shared" si="16"/>
        <v>435</v>
      </c>
      <c r="K406" s="12" t="str">
        <f t="shared" si="17"/>
        <v>180+</v>
      </c>
    </row>
    <row r="407" spans="1:11">
      <c r="A407" s="12" t="s">
        <v>912</v>
      </c>
      <c r="B407" s="12" t="s">
        <v>36</v>
      </c>
      <c r="C407" s="12" t="s">
        <v>226</v>
      </c>
      <c r="D407" s="15" t="s">
        <v>428</v>
      </c>
      <c r="E407" s="22">
        <v>76440</v>
      </c>
      <c r="F407" s="12" t="s">
        <v>13</v>
      </c>
      <c r="G407" s="12" t="s">
        <v>34</v>
      </c>
      <c r="H407" s="12" t="s">
        <v>15</v>
      </c>
      <c r="I407" s="12" t="s">
        <v>30</v>
      </c>
      <c r="J407" s="12">
        <f t="shared" si="16"/>
        <v>162</v>
      </c>
      <c r="K407" s="12" t="str">
        <f t="shared" si="17"/>
        <v>150-180</v>
      </c>
    </row>
    <row r="408" spans="1:11">
      <c r="A408" s="12" t="s">
        <v>913</v>
      </c>
      <c r="B408" s="12" t="s">
        <v>26</v>
      </c>
      <c r="C408" s="12" t="s">
        <v>620</v>
      </c>
      <c r="D408" s="15" t="s">
        <v>60</v>
      </c>
      <c r="E408" s="22">
        <v>288285</v>
      </c>
      <c r="F408" s="12" t="s">
        <v>13</v>
      </c>
      <c r="G408" s="12" t="s">
        <v>14</v>
      </c>
      <c r="H408" s="12" t="s">
        <v>115</v>
      </c>
      <c r="I408" s="12" t="s">
        <v>16</v>
      </c>
      <c r="J408" s="12">
        <f t="shared" si="16"/>
        <v>397</v>
      </c>
      <c r="K408" s="12" t="str">
        <f t="shared" si="17"/>
        <v>180+</v>
      </c>
    </row>
    <row r="409" spans="1:11">
      <c r="A409" s="12" t="s">
        <v>914</v>
      </c>
      <c r="B409" s="12" t="s">
        <v>151</v>
      </c>
      <c r="C409" s="12" t="s">
        <v>889</v>
      </c>
      <c r="D409" s="15" t="s">
        <v>123</v>
      </c>
      <c r="E409" s="22">
        <v>413434</v>
      </c>
      <c r="F409" s="12" t="s">
        <v>21</v>
      </c>
      <c r="G409" s="12" t="s">
        <v>43</v>
      </c>
      <c r="H409" s="12" t="s">
        <v>115</v>
      </c>
      <c r="I409" s="12" t="s">
        <v>30</v>
      </c>
      <c r="J409" s="12">
        <f t="shared" si="16"/>
        <v>0</v>
      </c>
      <c r="K409" s="12" t="str">
        <f t="shared" si="17"/>
        <v>paid</v>
      </c>
    </row>
    <row r="410" spans="1:11">
      <c r="A410" s="12" t="s">
        <v>915</v>
      </c>
      <c r="B410" s="12" t="s">
        <v>151</v>
      </c>
      <c r="C410" s="12" t="s">
        <v>402</v>
      </c>
      <c r="D410" s="15" t="s">
        <v>403</v>
      </c>
      <c r="E410" s="22">
        <v>133364</v>
      </c>
      <c r="F410" s="12" t="s">
        <v>21</v>
      </c>
      <c r="G410" s="12" t="s">
        <v>43</v>
      </c>
      <c r="H410" s="12" t="s">
        <v>87</v>
      </c>
      <c r="I410" s="12" t="s">
        <v>30</v>
      </c>
      <c r="J410" s="12">
        <f t="shared" si="16"/>
        <v>0</v>
      </c>
      <c r="K410" s="12" t="str">
        <f t="shared" si="17"/>
        <v>paid</v>
      </c>
    </row>
    <row r="411" spans="1:11">
      <c r="A411" s="12" t="s">
        <v>916</v>
      </c>
      <c r="B411" s="12" t="s">
        <v>18</v>
      </c>
      <c r="C411" s="12" t="s">
        <v>917</v>
      </c>
      <c r="D411" s="15" t="s">
        <v>918</v>
      </c>
      <c r="E411" s="22">
        <v>147447</v>
      </c>
      <c r="F411" s="12" t="s">
        <v>21</v>
      </c>
      <c r="G411" s="12" t="s">
        <v>14</v>
      </c>
      <c r="H411" s="12" t="s">
        <v>87</v>
      </c>
      <c r="I411" s="12" t="s">
        <v>16</v>
      </c>
      <c r="J411" s="12">
        <f t="shared" si="16"/>
        <v>0</v>
      </c>
      <c r="K411" s="12" t="str">
        <f t="shared" si="17"/>
        <v>paid</v>
      </c>
    </row>
    <row r="412" spans="1:11">
      <c r="A412" s="12" t="s">
        <v>919</v>
      </c>
      <c r="B412" s="12" t="s">
        <v>151</v>
      </c>
      <c r="C412" s="12" t="s">
        <v>644</v>
      </c>
      <c r="D412" s="15" t="s">
        <v>586</v>
      </c>
      <c r="E412" s="22">
        <v>330614</v>
      </c>
      <c r="F412" s="12" t="s">
        <v>21</v>
      </c>
      <c r="G412" s="12" t="s">
        <v>22</v>
      </c>
      <c r="H412" s="12" t="s">
        <v>23</v>
      </c>
      <c r="I412" s="12" t="s">
        <v>30</v>
      </c>
      <c r="J412" s="12">
        <f t="shared" si="16"/>
        <v>0</v>
      </c>
      <c r="K412" s="12" t="str">
        <f t="shared" si="17"/>
        <v>paid</v>
      </c>
    </row>
    <row r="413" spans="1:11">
      <c r="A413" s="12" t="s">
        <v>920</v>
      </c>
      <c r="B413" s="12" t="s">
        <v>36</v>
      </c>
      <c r="C413" s="12" t="s">
        <v>417</v>
      </c>
      <c r="D413" s="15" t="s">
        <v>745</v>
      </c>
      <c r="E413" s="22">
        <v>425199</v>
      </c>
      <c r="F413" s="12" t="s">
        <v>21</v>
      </c>
      <c r="G413" s="12" t="s">
        <v>14</v>
      </c>
      <c r="H413" s="12" t="s">
        <v>115</v>
      </c>
      <c r="I413" s="12" t="s">
        <v>30</v>
      </c>
      <c r="J413" s="12">
        <f t="shared" si="16"/>
        <v>0</v>
      </c>
      <c r="K413" s="12" t="str">
        <f t="shared" si="17"/>
        <v>paid</v>
      </c>
    </row>
    <row r="414" spans="1:11">
      <c r="A414" s="12" t="s">
        <v>921</v>
      </c>
      <c r="B414" s="12" t="s">
        <v>75</v>
      </c>
      <c r="C414" s="12" t="s">
        <v>89</v>
      </c>
      <c r="D414" s="15" t="s">
        <v>689</v>
      </c>
      <c r="E414" s="22">
        <v>445991</v>
      </c>
      <c r="F414" s="12" t="s">
        <v>21</v>
      </c>
      <c r="G414" s="12" t="s">
        <v>22</v>
      </c>
      <c r="H414" s="12" t="s">
        <v>15</v>
      </c>
      <c r="I414" s="12" t="s">
        <v>39</v>
      </c>
      <c r="J414" s="12">
        <f t="shared" si="16"/>
        <v>0</v>
      </c>
      <c r="K414" s="12" t="str">
        <f t="shared" si="17"/>
        <v>paid</v>
      </c>
    </row>
    <row r="415" spans="1:11">
      <c r="A415" s="12" t="s">
        <v>922</v>
      </c>
      <c r="B415" s="12" t="s">
        <v>10</v>
      </c>
      <c r="C415" s="12" t="s">
        <v>385</v>
      </c>
      <c r="D415" s="15" t="s">
        <v>923</v>
      </c>
      <c r="E415" s="22">
        <v>311325</v>
      </c>
      <c r="F415" s="12" t="s">
        <v>33</v>
      </c>
      <c r="G415" s="12" t="s">
        <v>34</v>
      </c>
      <c r="H415" s="12" t="s">
        <v>23</v>
      </c>
      <c r="I415" s="12" t="s">
        <v>56</v>
      </c>
      <c r="J415" s="12">
        <f t="shared" si="16"/>
        <v>520</v>
      </c>
      <c r="K415" s="12" t="str">
        <f t="shared" si="17"/>
        <v>180+</v>
      </c>
    </row>
    <row r="416" spans="1:11">
      <c r="A416" s="12" t="s">
        <v>924</v>
      </c>
      <c r="B416" s="12" t="s">
        <v>10</v>
      </c>
      <c r="C416" s="12" t="s">
        <v>624</v>
      </c>
      <c r="D416" s="15" t="s">
        <v>456</v>
      </c>
      <c r="E416" s="22">
        <v>348996</v>
      </c>
      <c r="F416" s="12" t="s">
        <v>33</v>
      </c>
      <c r="G416" s="12" t="s">
        <v>14</v>
      </c>
      <c r="H416" s="12" t="s">
        <v>115</v>
      </c>
      <c r="I416" s="12" t="s">
        <v>16</v>
      </c>
      <c r="J416" s="12">
        <f t="shared" si="16"/>
        <v>127</v>
      </c>
      <c r="K416" s="12" t="str">
        <f t="shared" si="17"/>
        <v>120-150</v>
      </c>
    </row>
    <row r="417" spans="1:11">
      <c r="A417" s="12" t="s">
        <v>925</v>
      </c>
      <c r="B417" s="12" t="s">
        <v>26</v>
      </c>
      <c r="C417" s="12" t="s">
        <v>414</v>
      </c>
      <c r="D417" s="15" t="s">
        <v>114</v>
      </c>
      <c r="E417" s="22">
        <v>52844</v>
      </c>
      <c r="F417" s="12" t="s">
        <v>33</v>
      </c>
      <c r="G417" s="12" t="s">
        <v>34</v>
      </c>
      <c r="H417" s="12" t="s">
        <v>44</v>
      </c>
      <c r="I417" s="12" t="s">
        <v>45</v>
      </c>
      <c r="J417" s="12">
        <f t="shared" si="16"/>
        <v>447</v>
      </c>
      <c r="K417" s="12" t="str">
        <f t="shared" si="17"/>
        <v>180+</v>
      </c>
    </row>
    <row r="418" spans="1:11">
      <c r="A418" s="12" t="s">
        <v>926</v>
      </c>
      <c r="B418" s="12" t="s">
        <v>18</v>
      </c>
      <c r="C418" s="12" t="s">
        <v>520</v>
      </c>
      <c r="D418" s="15" t="s">
        <v>788</v>
      </c>
      <c r="E418" s="22">
        <v>478212</v>
      </c>
      <c r="F418" s="12" t="s">
        <v>33</v>
      </c>
      <c r="G418" s="12" t="s">
        <v>22</v>
      </c>
      <c r="H418" s="12" t="s">
        <v>115</v>
      </c>
      <c r="I418" s="12" t="s">
        <v>52</v>
      </c>
      <c r="J418" s="12">
        <f t="shared" si="16"/>
        <v>65</v>
      </c>
      <c r="K418" s="12" t="str">
        <f t="shared" si="17"/>
        <v>60-90</v>
      </c>
    </row>
    <row r="419" spans="1:11">
      <c r="A419" s="12" t="s">
        <v>927</v>
      </c>
      <c r="B419" s="12" t="s">
        <v>125</v>
      </c>
      <c r="C419" s="12" t="s">
        <v>51</v>
      </c>
      <c r="D419" s="15" t="s">
        <v>620</v>
      </c>
      <c r="E419" s="22">
        <v>336279</v>
      </c>
      <c r="F419" s="12" t="s">
        <v>13</v>
      </c>
      <c r="G419" s="12" t="s">
        <v>22</v>
      </c>
      <c r="H419" s="12" t="s">
        <v>15</v>
      </c>
      <c r="I419" s="12" t="s">
        <v>16</v>
      </c>
      <c r="J419" s="12">
        <f t="shared" si="16"/>
        <v>427</v>
      </c>
      <c r="K419" s="12" t="str">
        <f t="shared" si="17"/>
        <v>180+</v>
      </c>
    </row>
    <row r="420" spans="1:11">
      <c r="A420" s="12" t="s">
        <v>928</v>
      </c>
      <c r="B420" s="12" t="s">
        <v>58</v>
      </c>
      <c r="C420" s="12" t="s">
        <v>929</v>
      </c>
      <c r="D420" s="15" t="s">
        <v>818</v>
      </c>
      <c r="E420" s="22">
        <v>245699</v>
      </c>
      <c r="F420" s="12" t="s">
        <v>33</v>
      </c>
      <c r="G420" s="12" t="s">
        <v>34</v>
      </c>
      <c r="H420" s="12" t="s">
        <v>115</v>
      </c>
      <c r="I420" s="12" t="s">
        <v>45</v>
      </c>
      <c r="J420" s="12">
        <f t="shared" si="16"/>
        <v>144</v>
      </c>
      <c r="K420" s="12" t="str">
        <f t="shared" si="17"/>
        <v>120-150</v>
      </c>
    </row>
    <row r="421" spans="1:11">
      <c r="A421" s="12" t="s">
        <v>930</v>
      </c>
      <c r="B421" s="12" t="s">
        <v>58</v>
      </c>
      <c r="C421" s="12" t="s">
        <v>931</v>
      </c>
      <c r="D421" s="15" t="s">
        <v>387</v>
      </c>
      <c r="E421" s="22">
        <v>197071</v>
      </c>
      <c r="F421" s="12" t="s">
        <v>21</v>
      </c>
      <c r="G421" s="12" t="s">
        <v>22</v>
      </c>
      <c r="H421" s="12" t="s">
        <v>44</v>
      </c>
      <c r="I421" s="12" t="s">
        <v>16</v>
      </c>
      <c r="J421" s="12">
        <f t="shared" si="16"/>
        <v>0</v>
      </c>
      <c r="K421" s="12" t="str">
        <f t="shared" si="17"/>
        <v>paid</v>
      </c>
    </row>
    <row r="422" spans="1:11">
      <c r="A422" s="12" t="s">
        <v>932</v>
      </c>
      <c r="B422" s="12" t="s">
        <v>47</v>
      </c>
      <c r="C422" s="12" t="s">
        <v>933</v>
      </c>
      <c r="D422" s="15" t="s">
        <v>813</v>
      </c>
      <c r="E422" s="22">
        <v>443352</v>
      </c>
      <c r="F422" s="12" t="s">
        <v>21</v>
      </c>
      <c r="G422" s="12" t="s">
        <v>43</v>
      </c>
      <c r="H422" s="12" t="s">
        <v>115</v>
      </c>
      <c r="I422" s="12" t="s">
        <v>39</v>
      </c>
      <c r="J422" s="12">
        <f t="shared" si="16"/>
        <v>0</v>
      </c>
      <c r="K422" s="12" t="str">
        <f t="shared" si="17"/>
        <v>paid</v>
      </c>
    </row>
    <row r="423" spans="1:11">
      <c r="A423" s="12" t="s">
        <v>934</v>
      </c>
      <c r="B423" s="12" t="s">
        <v>47</v>
      </c>
      <c r="C423" s="12" t="s">
        <v>62</v>
      </c>
      <c r="D423" s="15" t="s">
        <v>639</v>
      </c>
      <c r="E423" s="22">
        <v>171391</v>
      </c>
      <c r="F423" s="12" t="s">
        <v>33</v>
      </c>
      <c r="G423" s="12" t="s">
        <v>43</v>
      </c>
      <c r="H423" s="12" t="s">
        <v>15</v>
      </c>
      <c r="I423" s="12" t="s">
        <v>30</v>
      </c>
      <c r="J423" s="12">
        <f t="shared" si="16"/>
        <v>419</v>
      </c>
      <c r="K423" s="12" t="str">
        <f t="shared" si="17"/>
        <v>180+</v>
      </c>
    </row>
    <row r="424" spans="1:11">
      <c r="A424" s="12" t="s">
        <v>935</v>
      </c>
      <c r="B424" s="12" t="s">
        <v>47</v>
      </c>
      <c r="C424" s="12" t="s">
        <v>936</v>
      </c>
      <c r="D424" s="15" t="s">
        <v>476</v>
      </c>
      <c r="E424" s="22">
        <v>113392</v>
      </c>
      <c r="F424" s="12" t="s">
        <v>33</v>
      </c>
      <c r="G424" s="12" t="s">
        <v>14</v>
      </c>
      <c r="H424" s="12" t="s">
        <v>87</v>
      </c>
      <c r="I424" s="12" t="s">
        <v>24</v>
      </c>
      <c r="J424" s="12">
        <f t="shared" si="16"/>
        <v>518</v>
      </c>
      <c r="K424" s="12" t="str">
        <f t="shared" si="17"/>
        <v>180+</v>
      </c>
    </row>
    <row r="425" spans="1:11">
      <c r="A425" s="12" t="s">
        <v>937</v>
      </c>
      <c r="B425" s="12" t="s">
        <v>151</v>
      </c>
      <c r="C425" s="12" t="s">
        <v>241</v>
      </c>
      <c r="D425" s="15" t="s">
        <v>938</v>
      </c>
      <c r="E425" s="22">
        <v>344447</v>
      </c>
      <c r="F425" s="12" t="s">
        <v>33</v>
      </c>
      <c r="G425" s="12" t="s">
        <v>14</v>
      </c>
      <c r="H425" s="12" t="s">
        <v>29</v>
      </c>
      <c r="I425" s="12" t="s">
        <v>24</v>
      </c>
      <c r="J425" s="12">
        <f t="shared" si="16"/>
        <v>116</v>
      </c>
      <c r="K425" s="12" t="str">
        <f t="shared" si="17"/>
        <v>90-120</v>
      </c>
    </row>
    <row r="426" spans="1:11">
      <c r="A426" s="12" t="s">
        <v>939</v>
      </c>
      <c r="B426" s="12" t="s">
        <v>18</v>
      </c>
      <c r="C426" s="12" t="s">
        <v>940</v>
      </c>
      <c r="D426" s="15" t="s">
        <v>941</v>
      </c>
      <c r="E426" s="22">
        <v>223420</v>
      </c>
      <c r="F426" s="12" t="s">
        <v>21</v>
      </c>
      <c r="G426" s="12" t="s">
        <v>34</v>
      </c>
      <c r="H426" s="12" t="s">
        <v>23</v>
      </c>
      <c r="I426" s="12" t="s">
        <v>24</v>
      </c>
      <c r="J426" s="12">
        <f t="shared" si="16"/>
        <v>0</v>
      </c>
      <c r="K426" s="12" t="str">
        <f t="shared" si="17"/>
        <v>paid</v>
      </c>
    </row>
    <row r="427" spans="1:11">
      <c r="A427" s="12" t="s">
        <v>942</v>
      </c>
      <c r="B427" s="12" t="s">
        <v>10</v>
      </c>
      <c r="C427" s="12" t="s">
        <v>54</v>
      </c>
      <c r="D427" s="15" t="s">
        <v>868</v>
      </c>
      <c r="E427" s="22">
        <v>347004</v>
      </c>
      <c r="F427" s="12" t="s">
        <v>13</v>
      </c>
      <c r="G427" s="12" t="s">
        <v>43</v>
      </c>
      <c r="H427" s="12" t="s">
        <v>23</v>
      </c>
      <c r="I427" s="12" t="s">
        <v>45</v>
      </c>
      <c r="J427" s="12">
        <f t="shared" si="16"/>
        <v>466</v>
      </c>
      <c r="K427" s="12" t="str">
        <f t="shared" si="17"/>
        <v>180+</v>
      </c>
    </row>
    <row r="428" spans="1:11">
      <c r="A428" s="12" t="s">
        <v>943</v>
      </c>
      <c r="B428" s="12" t="s">
        <v>58</v>
      </c>
      <c r="C428" s="12" t="s">
        <v>601</v>
      </c>
      <c r="D428" s="15" t="s">
        <v>629</v>
      </c>
      <c r="E428" s="22">
        <v>147416</v>
      </c>
      <c r="F428" s="12" t="s">
        <v>33</v>
      </c>
      <c r="G428" s="12" t="s">
        <v>34</v>
      </c>
      <c r="H428" s="12" t="s">
        <v>23</v>
      </c>
      <c r="I428" s="12" t="s">
        <v>56</v>
      </c>
      <c r="J428" s="12">
        <f t="shared" si="16"/>
        <v>485</v>
      </c>
      <c r="K428" s="12" t="str">
        <f t="shared" si="17"/>
        <v>180+</v>
      </c>
    </row>
    <row r="429" spans="1:11">
      <c r="A429" s="12" t="s">
        <v>944</v>
      </c>
      <c r="B429" s="12" t="s">
        <v>125</v>
      </c>
      <c r="C429" s="12" t="s">
        <v>417</v>
      </c>
      <c r="D429" s="15" t="s">
        <v>134</v>
      </c>
      <c r="E429" s="22">
        <v>487297</v>
      </c>
      <c r="F429" s="12" t="s">
        <v>13</v>
      </c>
      <c r="G429" s="12" t="s">
        <v>43</v>
      </c>
      <c r="H429" s="12" t="s">
        <v>15</v>
      </c>
      <c r="I429" s="12" t="s">
        <v>24</v>
      </c>
      <c r="J429" s="12">
        <f t="shared" si="16"/>
        <v>482</v>
      </c>
      <c r="K429" s="12" t="str">
        <f t="shared" si="17"/>
        <v>180+</v>
      </c>
    </row>
    <row r="430" spans="1:11">
      <c r="A430" s="12" t="s">
        <v>945</v>
      </c>
      <c r="B430" s="12" t="s">
        <v>10</v>
      </c>
      <c r="C430" s="12" t="s">
        <v>636</v>
      </c>
      <c r="D430" s="15" t="s">
        <v>463</v>
      </c>
      <c r="E430" s="22">
        <v>196992</v>
      </c>
      <c r="F430" s="12" t="s">
        <v>13</v>
      </c>
      <c r="G430" s="12" t="s">
        <v>22</v>
      </c>
      <c r="H430" s="12" t="s">
        <v>44</v>
      </c>
      <c r="I430" s="12" t="s">
        <v>16</v>
      </c>
      <c r="J430" s="12">
        <f t="shared" si="16"/>
        <v>381</v>
      </c>
      <c r="K430" s="12" t="str">
        <f t="shared" si="17"/>
        <v>180+</v>
      </c>
    </row>
    <row r="431" spans="1:11">
      <c r="A431" s="12" t="s">
        <v>946</v>
      </c>
      <c r="B431" s="12" t="s">
        <v>26</v>
      </c>
      <c r="C431" s="12" t="s">
        <v>220</v>
      </c>
      <c r="D431" s="15" t="s">
        <v>947</v>
      </c>
      <c r="E431" s="22">
        <v>413875</v>
      </c>
      <c r="F431" s="12" t="s">
        <v>21</v>
      </c>
      <c r="G431" s="12" t="s">
        <v>22</v>
      </c>
      <c r="H431" s="12" t="s">
        <v>23</v>
      </c>
      <c r="I431" s="12" t="s">
        <v>52</v>
      </c>
      <c r="J431" s="12">
        <f t="shared" si="16"/>
        <v>0</v>
      </c>
      <c r="K431" s="12" t="str">
        <f t="shared" si="17"/>
        <v>paid</v>
      </c>
    </row>
    <row r="432" spans="1:11">
      <c r="A432" s="12" t="s">
        <v>948</v>
      </c>
      <c r="B432" s="12" t="s">
        <v>125</v>
      </c>
      <c r="C432" s="12" t="s">
        <v>760</v>
      </c>
      <c r="D432" s="15" t="s">
        <v>62</v>
      </c>
      <c r="E432" s="22">
        <v>397126</v>
      </c>
      <c r="F432" s="12" t="s">
        <v>33</v>
      </c>
      <c r="G432" s="12" t="s">
        <v>14</v>
      </c>
      <c r="H432" s="12" t="s">
        <v>15</v>
      </c>
      <c r="I432" s="12" t="s">
        <v>24</v>
      </c>
      <c r="J432" s="12">
        <f t="shared" si="16"/>
        <v>449</v>
      </c>
      <c r="K432" s="12" t="str">
        <f t="shared" si="17"/>
        <v>180+</v>
      </c>
    </row>
    <row r="433" spans="1:11">
      <c r="A433" s="12" t="s">
        <v>949</v>
      </c>
      <c r="B433" s="12" t="s">
        <v>58</v>
      </c>
      <c r="C433" s="12" t="s">
        <v>92</v>
      </c>
      <c r="D433" s="15" t="s">
        <v>950</v>
      </c>
      <c r="E433" s="22">
        <v>376491</v>
      </c>
      <c r="F433" s="12" t="s">
        <v>21</v>
      </c>
      <c r="G433" s="12" t="s">
        <v>34</v>
      </c>
      <c r="H433" s="12" t="s">
        <v>87</v>
      </c>
      <c r="I433" s="12" t="s">
        <v>39</v>
      </c>
      <c r="J433" s="12">
        <f t="shared" si="16"/>
        <v>0</v>
      </c>
      <c r="K433" s="12" t="str">
        <f t="shared" si="17"/>
        <v>paid</v>
      </c>
    </row>
    <row r="434" spans="1:11">
      <c r="A434" s="12" t="s">
        <v>951</v>
      </c>
      <c r="B434" s="12" t="s">
        <v>18</v>
      </c>
      <c r="C434" s="12" t="s">
        <v>510</v>
      </c>
      <c r="D434" s="15" t="s">
        <v>952</v>
      </c>
      <c r="E434" s="22">
        <v>406993</v>
      </c>
      <c r="F434" s="12" t="s">
        <v>13</v>
      </c>
      <c r="G434" s="12" t="s">
        <v>22</v>
      </c>
      <c r="H434" s="12" t="s">
        <v>87</v>
      </c>
      <c r="I434" s="12" t="s">
        <v>52</v>
      </c>
      <c r="J434" s="12">
        <f t="shared" si="16"/>
        <v>276</v>
      </c>
      <c r="K434" s="12" t="str">
        <f t="shared" si="17"/>
        <v>180+</v>
      </c>
    </row>
    <row r="435" spans="1:11">
      <c r="A435" s="12" t="s">
        <v>953</v>
      </c>
      <c r="B435" s="12" t="s">
        <v>26</v>
      </c>
      <c r="C435" s="12" t="s">
        <v>954</v>
      </c>
      <c r="D435" s="15" t="s">
        <v>955</v>
      </c>
      <c r="E435" s="22">
        <v>349201</v>
      </c>
      <c r="F435" s="12" t="s">
        <v>33</v>
      </c>
      <c r="G435" s="12" t="s">
        <v>43</v>
      </c>
      <c r="H435" s="12" t="s">
        <v>15</v>
      </c>
      <c r="I435" s="12" t="s">
        <v>30</v>
      </c>
      <c r="J435" s="12">
        <f t="shared" si="16"/>
        <v>287</v>
      </c>
      <c r="K435" s="12" t="str">
        <f t="shared" si="17"/>
        <v>180+</v>
      </c>
    </row>
    <row r="436" spans="1:11">
      <c r="A436" s="12" t="s">
        <v>956</v>
      </c>
      <c r="B436" s="12" t="s">
        <v>151</v>
      </c>
      <c r="C436" s="12" t="s">
        <v>957</v>
      </c>
      <c r="D436" s="15" t="s">
        <v>890</v>
      </c>
      <c r="E436" s="22">
        <v>319919</v>
      </c>
      <c r="F436" s="12" t="s">
        <v>21</v>
      </c>
      <c r="G436" s="12" t="s">
        <v>22</v>
      </c>
      <c r="H436" s="12" t="s">
        <v>44</v>
      </c>
      <c r="I436" s="12" t="s">
        <v>30</v>
      </c>
      <c r="J436" s="12">
        <f t="shared" si="16"/>
        <v>0</v>
      </c>
      <c r="K436" s="12" t="str">
        <f t="shared" si="17"/>
        <v>paid</v>
      </c>
    </row>
    <row r="437" spans="1:11">
      <c r="A437" s="12" t="s">
        <v>958</v>
      </c>
      <c r="B437" s="12" t="s">
        <v>10</v>
      </c>
      <c r="C437" s="12" t="s">
        <v>952</v>
      </c>
      <c r="D437" s="15" t="s">
        <v>959</v>
      </c>
      <c r="E437" s="22">
        <v>158221</v>
      </c>
      <c r="F437" s="12" t="s">
        <v>33</v>
      </c>
      <c r="G437" s="12" t="s">
        <v>43</v>
      </c>
      <c r="H437" s="12" t="s">
        <v>23</v>
      </c>
      <c r="I437" s="12" t="s">
        <v>39</v>
      </c>
      <c r="J437" s="12">
        <f t="shared" si="16"/>
        <v>261</v>
      </c>
      <c r="K437" s="12" t="str">
        <f t="shared" si="17"/>
        <v>180+</v>
      </c>
    </row>
    <row r="438" spans="1:11">
      <c r="A438" s="12" t="s">
        <v>960</v>
      </c>
      <c r="B438" s="12" t="s">
        <v>47</v>
      </c>
      <c r="C438" s="12" t="s">
        <v>806</v>
      </c>
      <c r="D438" s="15" t="s">
        <v>961</v>
      </c>
      <c r="E438" s="22">
        <v>277417</v>
      </c>
      <c r="F438" s="12" t="s">
        <v>21</v>
      </c>
      <c r="G438" s="12" t="s">
        <v>14</v>
      </c>
      <c r="H438" s="12" t="s">
        <v>115</v>
      </c>
      <c r="I438" s="12" t="s">
        <v>30</v>
      </c>
      <c r="J438" s="12">
        <f t="shared" si="16"/>
        <v>0</v>
      </c>
      <c r="K438" s="12" t="str">
        <f t="shared" si="17"/>
        <v>paid</v>
      </c>
    </row>
    <row r="439" spans="1:11">
      <c r="A439" s="12" t="s">
        <v>962</v>
      </c>
      <c r="B439" s="12" t="s">
        <v>26</v>
      </c>
      <c r="C439" s="12" t="s">
        <v>396</v>
      </c>
      <c r="D439" s="15" t="s">
        <v>610</v>
      </c>
      <c r="E439" s="22">
        <v>76361</v>
      </c>
      <c r="F439" s="12" t="s">
        <v>33</v>
      </c>
      <c r="G439" s="12" t="s">
        <v>34</v>
      </c>
      <c r="H439" s="12" t="s">
        <v>44</v>
      </c>
      <c r="I439" s="12" t="s">
        <v>52</v>
      </c>
      <c r="J439" s="12">
        <f t="shared" si="16"/>
        <v>51</v>
      </c>
      <c r="K439" s="12" t="str">
        <f t="shared" si="17"/>
        <v>30-60</v>
      </c>
    </row>
    <row r="440" spans="1:11">
      <c r="A440" s="12" t="s">
        <v>963</v>
      </c>
      <c r="B440" s="12" t="s">
        <v>47</v>
      </c>
      <c r="C440" s="12" t="s">
        <v>964</v>
      </c>
      <c r="D440" s="15" t="s">
        <v>110</v>
      </c>
      <c r="E440" s="22">
        <v>210026</v>
      </c>
      <c r="F440" s="12" t="s">
        <v>21</v>
      </c>
      <c r="G440" s="12" t="s">
        <v>43</v>
      </c>
      <c r="H440" s="12" t="s">
        <v>15</v>
      </c>
      <c r="I440" s="12" t="s">
        <v>39</v>
      </c>
      <c r="J440" s="12">
        <f t="shared" si="16"/>
        <v>0</v>
      </c>
      <c r="K440" s="12" t="str">
        <f t="shared" si="17"/>
        <v>paid</v>
      </c>
    </row>
    <row r="441" spans="1:11">
      <c r="A441" s="12" t="s">
        <v>965</v>
      </c>
      <c r="B441" s="12" t="s">
        <v>65</v>
      </c>
      <c r="C441" s="12" t="s">
        <v>954</v>
      </c>
      <c r="D441" s="15" t="s">
        <v>484</v>
      </c>
      <c r="E441" s="22">
        <v>198574</v>
      </c>
      <c r="F441" s="12" t="s">
        <v>21</v>
      </c>
      <c r="G441" s="12" t="s">
        <v>43</v>
      </c>
      <c r="H441" s="12" t="s">
        <v>87</v>
      </c>
      <c r="I441" s="12" t="s">
        <v>56</v>
      </c>
      <c r="J441" s="12">
        <f t="shared" si="16"/>
        <v>0</v>
      </c>
      <c r="K441" s="12" t="str">
        <f t="shared" si="17"/>
        <v>paid</v>
      </c>
    </row>
    <row r="442" spans="1:11">
      <c r="A442" s="12" t="s">
        <v>966</v>
      </c>
      <c r="B442" s="12" t="s">
        <v>65</v>
      </c>
      <c r="C442" s="12" t="s">
        <v>967</v>
      </c>
      <c r="D442" s="15" t="s">
        <v>148</v>
      </c>
      <c r="E442" s="22">
        <v>499487</v>
      </c>
      <c r="F442" s="12" t="s">
        <v>13</v>
      </c>
      <c r="G442" s="12" t="s">
        <v>22</v>
      </c>
      <c r="H442" s="12" t="s">
        <v>15</v>
      </c>
      <c r="I442" s="12" t="s">
        <v>24</v>
      </c>
      <c r="J442" s="12">
        <f t="shared" si="16"/>
        <v>46</v>
      </c>
      <c r="K442" s="12" t="str">
        <f t="shared" si="17"/>
        <v>30-60</v>
      </c>
    </row>
    <row r="443" spans="1:11">
      <c r="A443" s="12" t="s">
        <v>968</v>
      </c>
      <c r="B443" s="12" t="s">
        <v>151</v>
      </c>
      <c r="C443" s="12" t="s">
        <v>241</v>
      </c>
      <c r="D443" s="15" t="s">
        <v>795</v>
      </c>
      <c r="E443" s="22">
        <v>413499</v>
      </c>
      <c r="F443" s="12" t="s">
        <v>33</v>
      </c>
      <c r="G443" s="12" t="s">
        <v>22</v>
      </c>
      <c r="H443" s="12" t="s">
        <v>44</v>
      </c>
      <c r="I443" s="12" t="s">
        <v>39</v>
      </c>
      <c r="J443" s="12">
        <f t="shared" si="16"/>
        <v>41</v>
      </c>
      <c r="K443" s="12" t="str">
        <f t="shared" si="17"/>
        <v>30-60</v>
      </c>
    </row>
    <row r="444" spans="1:11">
      <c r="A444" s="12" t="s">
        <v>969</v>
      </c>
      <c r="B444" s="12" t="s">
        <v>75</v>
      </c>
      <c r="C444" s="12" t="s">
        <v>754</v>
      </c>
      <c r="D444" s="15" t="s">
        <v>970</v>
      </c>
      <c r="E444" s="22">
        <v>97943</v>
      </c>
      <c r="F444" s="12" t="s">
        <v>21</v>
      </c>
      <c r="G444" s="12" t="s">
        <v>14</v>
      </c>
      <c r="H444" s="12" t="s">
        <v>15</v>
      </c>
      <c r="I444" s="12" t="s">
        <v>16</v>
      </c>
      <c r="J444" s="12">
        <f t="shared" si="16"/>
        <v>0</v>
      </c>
      <c r="K444" s="12" t="str">
        <f t="shared" si="17"/>
        <v>paid</v>
      </c>
    </row>
    <row r="445" spans="1:11">
      <c r="A445" s="12" t="s">
        <v>971</v>
      </c>
      <c r="B445" s="12" t="s">
        <v>47</v>
      </c>
      <c r="C445" s="12" t="s">
        <v>181</v>
      </c>
      <c r="D445" s="15" t="s">
        <v>417</v>
      </c>
      <c r="E445" s="22">
        <v>332075</v>
      </c>
      <c r="F445" s="12" t="s">
        <v>21</v>
      </c>
      <c r="G445" s="12" t="s">
        <v>34</v>
      </c>
      <c r="H445" s="12" t="s">
        <v>23</v>
      </c>
      <c r="I445" s="12" t="s">
        <v>39</v>
      </c>
      <c r="J445" s="12">
        <f t="shared" si="16"/>
        <v>0</v>
      </c>
      <c r="K445" s="12" t="str">
        <f t="shared" si="17"/>
        <v>paid</v>
      </c>
    </row>
    <row r="446" spans="1:11">
      <c r="A446" s="12" t="s">
        <v>972</v>
      </c>
      <c r="B446" s="12" t="s">
        <v>36</v>
      </c>
      <c r="C446" s="12" t="s">
        <v>113</v>
      </c>
      <c r="D446" s="15" t="s">
        <v>114</v>
      </c>
      <c r="E446" s="22">
        <v>431008</v>
      </c>
      <c r="F446" s="12" t="s">
        <v>33</v>
      </c>
      <c r="G446" s="12" t="s">
        <v>43</v>
      </c>
      <c r="H446" s="12" t="s">
        <v>23</v>
      </c>
      <c r="I446" s="12" t="s">
        <v>52</v>
      </c>
      <c r="J446" s="12">
        <f t="shared" si="16"/>
        <v>447</v>
      </c>
      <c r="K446" s="12" t="str">
        <f t="shared" si="17"/>
        <v>180+</v>
      </c>
    </row>
    <row r="447" spans="1:11">
      <c r="A447" s="12" t="s">
        <v>973</v>
      </c>
      <c r="B447" s="12" t="s">
        <v>26</v>
      </c>
      <c r="C447" s="12" t="s">
        <v>636</v>
      </c>
      <c r="D447" s="15" t="s">
        <v>647</v>
      </c>
      <c r="E447" s="22">
        <v>220946</v>
      </c>
      <c r="F447" s="12" t="s">
        <v>13</v>
      </c>
      <c r="G447" s="12" t="s">
        <v>14</v>
      </c>
      <c r="H447" s="12" t="s">
        <v>115</v>
      </c>
      <c r="I447" s="12" t="s">
        <v>30</v>
      </c>
      <c r="J447" s="12">
        <f t="shared" si="16"/>
        <v>456</v>
      </c>
      <c r="K447" s="12" t="str">
        <f t="shared" si="17"/>
        <v>180+</v>
      </c>
    </row>
    <row r="448" spans="1:11">
      <c r="A448" s="12" t="s">
        <v>974</v>
      </c>
      <c r="B448" s="12" t="s">
        <v>151</v>
      </c>
      <c r="C448" s="12" t="s">
        <v>975</v>
      </c>
      <c r="D448" s="15" t="s">
        <v>976</v>
      </c>
      <c r="E448" s="22">
        <v>215312</v>
      </c>
      <c r="F448" s="12" t="s">
        <v>13</v>
      </c>
      <c r="G448" s="12" t="s">
        <v>43</v>
      </c>
      <c r="H448" s="12" t="s">
        <v>115</v>
      </c>
      <c r="I448" s="12" t="s">
        <v>16</v>
      </c>
      <c r="J448" s="12">
        <f t="shared" si="16"/>
        <v>559</v>
      </c>
      <c r="K448" s="12" t="str">
        <f t="shared" si="17"/>
        <v>180+</v>
      </c>
    </row>
    <row r="449" spans="1:11">
      <c r="A449" s="12" t="s">
        <v>977</v>
      </c>
      <c r="B449" s="12" t="s">
        <v>125</v>
      </c>
      <c r="C449" s="12" t="s">
        <v>978</v>
      </c>
      <c r="D449" s="15" t="s">
        <v>693</v>
      </c>
      <c r="E449" s="22">
        <v>353679</v>
      </c>
      <c r="F449" s="12" t="s">
        <v>21</v>
      </c>
      <c r="G449" s="12" t="s">
        <v>34</v>
      </c>
      <c r="H449" s="12" t="s">
        <v>29</v>
      </c>
      <c r="I449" s="12" t="s">
        <v>24</v>
      </c>
      <c r="J449" s="12">
        <f t="shared" si="16"/>
        <v>0</v>
      </c>
      <c r="K449" s="12" t="str">
        <f t="shared" si="17"/>
        <v>paid</v>
      </c>
    </row>
    <row r="450" spans="1:11">
      <c r="A450" s="12" t="s">
        <v>979</v>
      </c>
      <c r="B450" s="12" t="s">
        <v>47</v>
      </c>
      <c r="C450" s="12" t="s">
        <v>425</v>
      </c>
      <c r="D450" s="15" t="s">
        <v>366</v>
      </c>
      <c r="E450" s="22">
        <v>139556</v>
      </c>
      <c r="F450" s="12" t="s">
        <v>21</v>
      </c>
      <c r="G450" s="12" t="s">
        <v>43</v>
      </c>
      <c r="H450" s="12" t="s">
        <v>87</v>
      </c>
      <c r="I450" s="12" t="s">
        <v>30</v>
      </c>
      <c r="J450" s="12">
        <f t="shared" si="16"/>
        <v>0</v>
      </c>
      <c r="K450" s="12" t="str">
        <f t="shared" si="17"/>
        <v>paid</v>
      </c>
    </row>
    <row r="451" spans="1:11">
      <c r="A451" s="12" t="s">
        <v>980</v>
      </c>
      <c r="B451" s="12" t="s">
        <v>151</v>
      </c>
      <c r="C451" s="12" t="s">
        <v>267</v>
      </c>
      <c r="D451" s="15" t="s">
        <v>981</v>
      </c>
      <c r="E451" s="22">
        <v>133578</v>
      </c>
      <c r="F451" s="12" t="s">
        <v>33</v>
      </c>
      <c r="G451" s="12" t="s">
        <v>34</v>
      </c>
      <c r="H451" s="12" t="s">
        <v>115</v>
      </c>
      <c r="I451" s="12" t="s">
        <v>39</v>
      </c>
      <c r="J451" s="12">
        <f t="shared" ref="J451:J501" si="18">IF(F451="paid",0,TODAY()-D451)</f>
        <v>560</v>
      </c>
      <c r="K451" s="12" t="str">
        <f t="shared" ref="K451:K501" si="19">IF(F451="paid","paid",IF(J451&lt;0,"not due",IF(J451&lt;=30,"0-30",IF(J451&lt;=60,"30-60",IF(J451&lt;=90,"60-90",IF(J451&lt;=120,"90-120",IF(J451&lt;=150,"120-150",IF(J451&lt;=180,"150-180",IF(J451&gt;180,"180+")))))))))</f>
        <v>180+</v>
      </c>
    </row>
    <row r="452" spans="1:11">
      <c r="A452" s="12" t="s">
        <v>982</v>
      </c>
      <c r="B452" s="12" t="s">
        <v>75</v>
      </c>
      <c r="C452" s="12" t="s">
        <v>547</v>
      </c>
      <c r="D452" s="15" t="s">
        <v>50</v>
      </c>
      <c r="E452" s="22">
        <v>337825</v>
      </c>
      <c r="F452" s="12" t="s">
        <v>33</v>
      </c>
      <c r="G452" s="12" t="s">
        <v>22</v>
      </c>
      <c r="H452" s="12" t="s">
        <v>29</v>
      </c>
      <c r="I452" s="12" t="s">
        <v>39</v>
      </c>
      <c r="J452" s="12">
        <f t="shared" si="18"/>
        <v>577</v>
      </c>
      <c r="K452" s="12" t="str">
        <f t="shared" si="19"/>
        <v>180+</v>
      </c>
    </row>
    <row r="453" spans="1:11">
      <c r="A453" s="12" t="s">
        <v>983</v>
      </c>
      <c r="B453" s="12" t="s">
        <v>18</v>
      </c>
      <c r="C453" s="12" t="s">
        <v>716</v>
      </c>
      <c r="D453" s="15" t="s">
        <v>984</v>
      </c>
      <c r="E453" s="22">
        <v>368936</v>
      </c>
      <c r="F453" s="12" t="s">
        <v>33</v>
      </c>
      <c r="G453" s="12" t="s">
        <v>22</v>
      </c>
      <c r="H453" s="12" t="s">
        <v>29</v>
      </c>
      <c r="I453" s="12" t="s">
        <v>56</v>
      </c>
      <c r="J453" s="12">
        <f t="shared" si="18"/>
        <v>479</v>
      </c>
      <c r="K453" s="12" t="str">
        <f t="shared" si="19"/>
        <v>180+</v>
      </c>
    </row>
    <row r="454" spans="1:11">
      <c r="A454" s="12" t="s">
        <v>985</v>
      </c>
      <c r="B454" s="12" t="s">
        <v>18</v>
      </c>
      <c r="C454" s="12" t="s">
        <v>303</v>
      </c>
      <c r="D454" s="15" t="s">
        <v>562</v>
      </c>
      <c r="E454" s="22">
        <v>353732</v>
      </c>
      <c r="F454" s="12" t="s">
        <v>21</v>
      </c>
      <c r="G454" s="12" t="s">
        <v>43</v>
      </c>
      <c r="H454" s="12" t="s">
        <v>44</v>
      </c>
      <c r="I454" s="12" t="s">
        <v>52</v>
      </c>
      <c r="J454" s="12">
        <f t="shared" si="18"/>
        <v>0</v>
      </c>
      <c r="K454" s="12" t="str">
        <f t="shared" si="19"/>
        <v>paid</v>
      </c>
    </row>
    <row r="455" spans="1:11">
      <c r="A455" s="12" t="s">
        <v>986</v>
      </c>
      <c r="B455" s="12" t="s">
        <v>65</v>
      </c>
      <c r="C455" s="12" t="s">
        <v>422</v>
      </c>
      <c r="D455" s="15" t="s">
        <v>573</v>
      </c>
      <c r="E455" s="22">
        <v>198211</v>
      </c>
      <c r="F455" s="12" t="s">
        <v>33</v>
      </c>
      <c r="G455" s="12" t="s">
        <v>43</v>
      </c>
      <c r="H455" s="12" t="s">
        <v>23</v>
      </c>
      <c r="I455" s="12" t="s">
        <v>16</v>
      </c>
      <c r="J455" s="12">
        <f t="shared" si="18"/>
        <v>292</v>
      </c>
      <c r="K455" s="12" t="str">
        <f t="shared" si="19"/>
        <v>180+</v>
      </c>
    </row>
    <row r="456" spans="1:11">
      <c r="A456" s="12" t="s">
        <v>987</v>
      </c>
      <c r="B456" s="12" t="s">
        <v>36</v>
      </c>
      <c r="C456" s="12" t="s">
        <v>310</v>
      </c>
      <c r="D456" s="15" t="s">
        <v>988</v>
      </c>
      <c r="E456" s="22">
        <v>415968</v>
      </c>
      <c r="F456" s="12" t="s">
        <v>13</v>
      </c>
      <c r="G456" s="12" t="s">
        <v>22</v>
      </c>
      <c r="H456" s="12" t="s">
        <v>87</v>
      </c>
      <c r="I456" s="12" t="s">
        <v>16</v>
      </c>
      <c r="J456" s="12">
        <f t="shared" si="18"/>
        <v>-15</v>
      </c>
      <c r="K456" s="12" t="str">
        <f t="shared" si="19"/>
        <v>not due</v>
      </c>
    </row>
    <row r="457" spans="1:11">
      <c r="A457" s="12" t="s">
        <v>989</v>
      </c>
      <c r="B457" s="12" t="s">
        <v>58</v>
      </c>
      <c r="C457" s="12" t="s">
        <v>453</v>
      </c>
      <c r="D457" s="15" t="s">
        <v>990</v>
      </c>
      <c r="E457" s="22">
        <v>295920</v>
      </c>
      <c r="F457" s="12" t="s">
        <v>13</v>
      </c>
      <c r="G457" s="12" t="s">
        <v>14</v>
      </c>
      <c r="H457" s="12" t="s">
        <v>15</v>
      </c>
      <c r="I457" s="12" t="s">
        <v>16</v>
      </c>
      <c r="J457" s="12">
        <f t="shared" si="18"/>
        <v>15</v>
      </c>
      <c r="K457" s="12" t="str">
        <f t="shared" si="19"/>
        <v>0-30</v>
      </c>
    </row>
    <row r="458" spans="1:11">
      <c r="A458" s="12" t="s">
        <v>991</v>
      </c>
      <c r="B458" s="12" t="s">
        <v>18</v>
      </c>
      <c r="C458" s="12" t="s">
        <v>169</v>
      </c>
      <c r="D458" s="15" t="s">
        <v>389</v>
      </c>
      <c r="E458" s="22">
        <v>424023</v>
      </c>
      <c r="F458" s="12" t="s">
        <v>33</v>
      </c>
      <c r="G458" s="12" t="s">
        <v>43</v>
      </c>
      <c r="H458" s="12" t="s">
        <v>15</v>
      </c>
      <c r="I458" s="12" t="s">
        <v>52</v>
      </c>
      <c r="J458" s="12">
        <f t="shared" si="18"/>
        <v>480</v>
      </c>
      <c r="K458" s="12" t="str">
        <f t="shared" si="19"/>
        <v>180+</v>
      </c>
    </row>
    <row r="459" spans="1:11">
      <c r="A459" s="12" t="s">
        <v>992</v>
      </c>
      <c r="B459" s="12" t="s">
        <v>18</v>
      </c>
      <c r="C459" s="12" t="s">
        <v>511</v>
      </c>
      <c r="D459" s="15" t="s">
        <v>336</v>
      </c>
      <c r="E459" s="22">
        <v>205404</v>
      </c>
      <c r="F459" s="12" t="s">
        <v>13</v>
      </c>
      <c r="G459" s="12" t="s">
        <v>43</v>
      </c>
      <c r="H459" s="12" t="s">
        <v>23</v>
      </c>
      <c r="I459" s="12" t="s">
        <v>45</v>
      </c>
      <c r="J459" s="12">
        <f t="shared" si="18"/>
        <v>186</v>
      </c>
      <c r="K459" s="12" t="str">
        <f t="shared" si="19"/>
        <v>180+</v>
      </c>
    </row>
    <row r="460" spans="1:11">
      <c r="A460" s="12" t="s">
        <v>993</v>
      </c>
      <c r="B460" s="12" t="s">
        <v>36</v>
      </c>
      <c r="C460" s="12" t="s">
        <v>392</v>
      </c>
      <c r="D460" s="15" t="s">
        <v>710</v>
      </c>
      <c r="E460" s="22">
        <v>135349</v>
      </c>
      <c r="F460" s="12" t="s">
        <v>21</v>
      </c>
      <c r="G460" s="12" t="s">
        <v>34</v>
      </c>
      <c r="H460" s="12" t="s">
        <v>115</v>
      </c>
      <c r="I460" s="12" t="s">
        <v>16</v>
      </c>
      <c r="J460" s="12">
        <f t="shared" si="18"/>
        <v>0</v>
      </c>
      <c r="K460" s="12" t="str">
        <f t="shared" si="19"/>
        <v>paid</v>
      </c>
    </row>
    <row r="461" spans="1:11">
      <c r="A461" s="12" t="s">
        <v>994</v>
      </c>
      <c r="B461" s="12" t="s">
        <v>65</v>
      </c>
      <c r="C461" s="12" t="s">
        <v>995</v>
      </c>
      <c r="D461" s="15" t="s">
        <v>996</v>
      </c>
      <c r="E461" s="22">
        <v>355861</v>
      </c>
      <c r="F461" s="12" t="s">
        <v>13</v>
      </c>
      <c r="G461" s="12" t="s">
        <v>34</v>
      </c>
      <c r="H461" s="12" t="s">
        <v>15</v>
      </c>
      <c r="I461" s="12" t="s">
        <v>45</v>
      </c>
      <c r="J461" s="12">
        <f t="shared" si="18"/>
        <v>69</v>
      </c>
      <c r="K461" s="12" t="str">
        <f t="shared" si="19"/>
        <v>60-90</v>
      </c>
    </row>
    <row r="462" spans="1:11">
      <c r="A462" s="12" t="s">
        <v>997</v>
      </c>
      <c r="B462" s="12" t="s">
        <v>36</v>
      </c>
      <c r="C462" s="12" t="s">
        <v>292</v>
      </c>
      <c r="D462" s="15" t="s">
        <v>998</v>
      </c>
      <c r="E462" s="22">
        <v>480367</v>
      </c>
      <c r="F462" s="12" t="s">
        <v>13</v>
      </c>
      <c r="G462" s="12" t="s">
        <v>14</v>
      </c>
      <c r="H462" s="12" t="s">
        <v>29</v>
      </c>
      <c r="I462" s="12" t="s">
        <v>56</v>
      </c>
      <c r="J462" s="12">
        <f t="shared" si="18"/>
        <v>362</v>
      </c>
      <c r="K462" s="12" t="str">
        <f t="shared" si="19"/>
        <v>180+</v>
      </c>
    </row>
    <row r="463" spans="1:11">
      <c r="A463" s="12" t="s">
        <v>999</v>
      </c>
      <c r="B463" s="12" t="s">
        <v>58</v>
      </c>
      <c r="C463" s="12" t="s">
        <v>1000</v>
      </c>
      <c r="D463" s="15" t="s">
        <v>1001</v>
      </c>
      <c r="E463" s="22">
        <v>381665</v>
      </c>
      <c r="F463" s="12" t="s">
        <v>13</v>
      </c>
      <c r="G463" s="12" t="s">
        <v>22</v>
      </c>
      <c r="H463" s="12" t="s">
        <v>44</v>
      </c>
      <c r="I463" s="12" t="s">
        <v>56</v>
      </c>
      <c r="J463" s="12">
        <f t="shared" si="18"/>
        <v>608</v>
      </c>
      <c r="K463" s="12" t="str">
        <f t="shared" si="19"/>
        <v>180+</v>
      </c>
    </row>
    <row r="464" spans="1:11">
      <c r="A464" s="12" t="s">
        <v>1002</v>
      </c>
      <c r="B464" s="12" t="s">
        <v>58</v>
      </c>
      <c r="C464" s="12" t="s">
        <v>1003</v>
      </c>
      <c r="D464" s="15" t="s">
        <v>608</v>
      </c>
      <c r="E464" s="22">
        <v>301123</v>
      </c>
      <c r="F464" s="12" t="s">
        <v>33</v>
      </c>
      <c r="G464" s="12" t="s">
        <v>34</v>
      </c>
      <c r="H464" s="12" t="s">
        <v>29</v>
      </c>
      <c r="I464" s="12" t="s">
        <v>45</v>
      </c>
      <c r="J464" s="12">
        <f t="shared" si="18"/>
        <v>532</v>
      </c>
      <c r="K464" s="12" t="str">
        <f t="shared" si="19"/>
        <v>180+</v>
      </c>
    </row>
    <row r="465" spans="1:11">
      <c r="A465" s="12" t="s">
        <v>1004</v>
      </c>
      <c r="B465" s="12" t="s">
        <v>75</v>
      </c>
      <c r="C465" s="12" t="s">
        <v>1005</v>
      </c>
      <c r="D465" s="15" t="s">
        <v>489</v>
      </c>
      <c r="E465" s="22">
        <v>271404</v>
      </c>
      <c r="F465" s="12" t="s">
        <v>21</v>
      </c>
      <c r="G465" s="12" t="s">
        <v>14</v>
      </c>
      <c r="H465" s="12" t="s">
        <v>115</v>
      </c>
      <c r="I465" s="12" t="s">
        <v>39</v>
      </c>
      <c r="J465" s="12">
        <f t="shared" si="18"/>
        <v>0</v>
      </c>
      <c r="K465" s="12" t="str">
        <f t="shared" si="19"/>
        <v>paid</v>
      </c>
    </row>
    <row r="466" spans="1:11">
      <c r="A466" s="12" t="s">
        <v>1006</v>
      </c>
      <c r="B466" s="12" t="s">
        <v>18</v>
      </c>
      <c r="C466" s="12" t="s">
        <v>1007</v>
      </c>
      <c r="D466" s="15" t="s">
        <v>79</v>
      </c>
      <c r="E466" s="22">
        <v>471455</v>
      </c>
      <c r="F466" s="12" t="s">
        <v>21</v>
      </c>
      <c r="G466" s="12" t="s">
        <v>43</v>
      </c>
      <c r="H466" s="12" t="s">
        <v>87</v>
      </c>
      <c r="I466" s="12" t="s">
        <v>56</v>
      </c>
      <c r="J466" s="12">
        <f t="shared" si="18"/>
        <v>0</v>
      </c>
      <c r="K466" s="12" t="str">
        <f t="shared" si="19"/>
        <v>paid</v>
      </c>
    </row>
    <row r="467" spans="1:11">
      <c r="A467" s="12" t="s">
        <v>1008</v>
      </c>
      <c r="B467" s="12" t="s">
        <v>10</v>
      </c>
      <c r="C467" s="12" t="s">
        <v>850</v>
      </c>
      <c r="D467" s="15" t="s">
        <v>1009</v>
      </c>
      <c r="E467" s="22">
        <v>56656</v>
      </c>
      <c r="F467" s="12" t="s">
        <v>21</v>
      </c>
      <c r="G467" s="12" t="s">
        <v>14</v>
      </c>
      <c r="H467" s="12" t="s">
        <v>23</v>
      </c>
      <c r="I467" s="12" t="s">
        <v>52</v>
      </c>
      <c r="J467" s="12">
        <f t="shared" si="18"/>
        <v>0</v>
      </c>
      <c r="K467" s="12" t="str">
        <f t="shared" si="19"/>
        <v>paid</v>
      </c>
    </row>
    <row r="468" spans="1:11">
      <c r="A468" s="12" t="s">
        <v>1010</v>
      </c>
      <c r="B468" s="12" t="s">
        <v>10</v>
      </c>
      <c r="C468" s="12" t="s">
        <v>923</v>
      </c>
      <c r="D468" s="15" t="s">
        <v>329</v>
      </c>
      <c r="E468" s="22">
        <v>325791</v>
      </c>
      <c r="F468" s="12" t="s">
        <v>21</v>
      </c>
      <c r="G468" s="12" t="s">
        <v>14</v>
      </c>
      <c r="H468" s="12" t="s">
        <v>29</v>
      </c>
      <c r="I468" s="12" t="s">
        <v>24</v>
      </c>
      <c r="J468" s="12">
        <f t="shared" si="18"/>
        <v>0</v>
      </c>
      <c r="K468" s="12" t="str">
        <f t="shared" si="19"/>
        <v>paid</v>
      </c>
    </row>
    <row r="469" spans="1:11">
      <c r="A469" s="12" t="s">
        <v>1011</v>
      </c>
      <c r="B469" s="12" t="s">
        <v>18</v>
      </c>
      <c r="C469" s="12" t="s">
        <v>1012</v>
      </c>
      <c r="D469" s="15" t="s">
        <v>931</v>
      </c>
      <c r="E469" s="22">
        <v>100463</v>
      </c>
      <c r="F469" s="12" t="s">
        <v>21</v>
      </c>
      <c r="G469" s="12" t="s">
        <v>43</v>
      </c>
      <c r="H469" s="12" t="s">
        <v>23</v>
      </c>
      <c r="I469" s="12" t="s">
        <v>52</v>
      </c>
      <c r="J469" s="12">
        <f t="shared" si="18"/>
        <v>0</v>
      </c>
      <c r="K469" s="12" t="str">
        <f t="shared" si="19"/>
        <v>paid</v>
      </c>
    </row>
    <row r="470" spans="1:11">
      <c r="A470" s="12" t="s">
        <v>1013</v>
      </c>
      <c r="B470" s="12" t="s">
        <v>58</v>
      </c>
      <c r="C470" s="12" t="s">
        <v>1014</v>
      </c>
      <c r="D470" s="15" t="s">
        <v>337</v>
      </c>
      <c r="E470" s="22">
        <v>238194</v>
      </c>
      <c r="F470" s="12" t="s">
        <v>21</v>
      </c>
      <c r="G470" s="12" t="s">
        <v>14</v>
      </c>
      <c r="H470" s="12" t="s">
        <v>115</v>
      </c>
      <c r="I470" s="12" t="s">
        <v>24</v>
      </c>
      <c r="J470" s="12">
        <f t="shared" si="18"/>
        <v>0</v>
      </c>
      <c r="K470" s="12" t="str">
        <f t="shared" si="19"/>
        <v>paid</v>
      </c>
    </row>
    <row r="471" spans="1:11">
      <c r="A471" s="12" t="s">
        <v>1015</v>
      </c>
      <c r="B471" s="12" t="s">
        <v>10</v>
      </c>
      <c r="C471" s="12" t="s">
        <v>295</v>
      </c>
      <c r="D471" s="15" t="s">
        <v>382</v>
      </c>
      <c r="E471" s="22">
        <v>362076</v>
      </c>
      <c r="F471" s="12" t="s">
        <v>21</v>
      </c>
      <c r="G471" s="12" t="s">
        <v>22</v>
      </c>
      <c r="H471" s="12" t="s">
        <v>15</v>
      </c>
      <c r="I471" s="12" t="s">
        <v>30</v>
      </c>
      <c r="J471" s="12">
        <f t="shared" si="18"/>
        <v>0</v>
      </c>
      <c r="K471" s="12" t="str">
        <f t="shared" si="19"/>
        <v>paid</v>
      </c>
    </row>
    <row r="472" spans="1:11">
      <c r="A472" s="12" t="s">
        <v>1016</v>
      </c>
      <c r="B472" s="12" t="s">
        <v>58</v>
      </c>
      <c r="C472" s="12" t="s">
        <v>1017</v>
      </c>
      <c r="D472" s="15" t="s">
        <v>624</v>
      </c>
      <c r="E472" s="22">
        <v>191275</v>
      </c>
      <c r="F472" s="12" t="s">
        <v>33</v>
      </c>
      <c r="G472" s="12" t="s">
        <v>14</v>
      </c>
      <c r="H472" s="12" t="s">
        <v>15</v>
      </c>
      <c r="I472" s="12" t="s">
        <v>45</v>
      </c>
      <c r="J472" s="12">
        <f t="shared" si="18"/>
        <v>157</v>
      </c>
      <c r="K472" s="12" t="str">
        <f t="shared" si="19"/>
        <v>150-180</v>
      </c>
    </row>
    <row r="473" spans="1:11">
      <c r="A473" s="12" t="s">
        <v>1018</v>
      </c>
      <c r="B473" s="12" t="s">
        <v>18</v>
      </c>
      <c r="C473" s="12" t="s">
        <v>1019</v>
      </c>
      <c r="D473" s="15" t="s">
        <v>387</v>
      </c>
      <c r="E473" s="22">
        <v>100791</v>
      </c>
      <c r="F473" s="12" t="s">
        <v>33</v>
      </c>
      <c r="G473" s="12" t="s">
        <v>43</v>
      </c>
      <c r="H473" s="12" t="s">
        <v>87</v>
      </c>
      <c r="I473" s="12" t="s">
        <v>52</v>
      </c>
      <c r="J473" s="12">
        <f t="shared" si="18"/>
        <v>525</v>
      </c>
      <c r="K473" s="12" t="str">
        <f t="shared" si="19"/>
        <v>180+</v>
      </c>
    </row>
    <row r="474" spans="1:11">
      <c r="A474" s="12" t="s">
        <v>1020</v>
      </c>
      <c r="B474" s="12" t="s">
        <v>125</v>
      </c>
      <c r="C474" s="12" t="s">
        <v>1021</v>
      </c>
      <c r="D474" s="15" t="s">
        <v>855</v>
      </c>
      <c r="E474" s="22">
        <v>440203</v>
      </c>
      <c r="F474" s="12" t="s">
        <v>21</v>
      </c>
      <c r="G474" s="12" t="s">
        <v>34</v>
      </c>
      <c r="H474" s="12" t="s">
        <v>87</v>
      </c>
      <c r="I474" s="12" t="s">
        <v>45</v>
      </c>
      <c r="J474" s="12">
        <f t="shared" si="18"/>
        <v>0</v>
      </c>
      <c r="K474" s="12" t="str">
        <f t="shared" si="19"/>
        <v>paid</v>
      </c>
    </row>
    <row r="475" spans="1:11">
      <c r="A475" s="12" t="s">
        <v>1022</v>
      </c>
      <c r="B475" s="12" t="s">
        <v>65</v>
      </c>
      <c r="C475" s="12" t="s">
        <v>200</v>
      </c>
      <c r="D475" s="15" t="s">
        <v>747</v>
      </c>
      <c r="E475" s="22">
        <v>356417</v>
      </c>
      <c r="F475" s="12" t="s">
        <v>13</v>
      </c>
      <c r="G475" s="12" t="s">
        <v>22</v>
      </c>
      <c r="H475" s="12" t="s">
        <v>44</v>
      </c>
      <c r="I475" s="12" t="s">
        <v>16</v>
      </c>
      <c r="J475" s="12">
        <f t="shared" si="18"/>
        <v>197</v>
      </c>
      <c r="K475" s="12" t="str">
        <f t="shared" si="19"/>
        <v>180+</v>
      </c>
    </row>
    <row r="476" spans="1:11">
      <c r="A476" s="12" t="s">
        <v>1023</v>
      </c>
      <c r="B476" s="12" t="s">
        <v>18</v>
      </c>
      <c r="C476" s="12" t="s">
        <v>373</v>
      </c>
      <c r="D476" s="15" t="s">
        <v>374</v>
      </c>
      <c r="E476" s="22">
        <v>52455</v>
      </c>
      <c r="F476" s="12" t="s">
        <v>33</v>
      </c>
      <c r="G476" s="12" t="s">
        <v>22</v>
      </c>
      <c r="H476" s="12" t="s">
        <v>87</v>
      </c>
      <c r="I476" s="12" t="s">
        <v>16</v>
      </c>
      <c r="J476" s="12">
        <f t="shared" si="18"/>
        <v>-64</v>
      </c>
      <c r="K476" s="12" t="str">
        <f t="shared" si="19"/>
        <v>not due</v>
      </c>
    </row>
    <row r="477" spans="1:11">
      <c r="A477" s="12" t="s">
        <v>1024</v>
      </c>
      <c r="B477" s="12" t="s">
        <v>26</v>
      </c>
      <c r="C477" s="12" t="s">
        <v>505</v>
      </c>
      <c r="D477" s="15" t="s">
        <v>324</v>
      </c>
      <c r="E477" s="22">
        <v>164764</v>
      </c>
      <c r="F477" s="12" t="s">
        <v>33</v>
      </c>
      <c r="G477" s="12" t="s">
        <v>14</v>
      </c>
      <c r="H477" s="12" t="s">
        <v>115</v>
      </c>
      <c r="I477" s="12" t="s">
        <v>56</v>
      </c>
      <c r="J477" s="12">
        <f t="shared" si="18"/>
        <v>175</v>
      </c>
      <c r="K477" s="12" t="str">
        <f t="shared" si="19"/>
        <v>150-180</v>
      </c>
    </row>
    <row r="478" spans="1:11">
      <c r="A478" s="12" t="s">
        <v>1025</v>
      </c>
      <c r="B478" s="12" t="s">
        <v>26</v>
      </c>
      <c r="C478" s="12" t="s">
        <v>975</v>
      </c>
      <c r="D478" s="15" t="s">
        <v>1026</v>
      </c>
      <c r="E478" s="22">
        <v>395423</v>
      </c>
      <c r="F478" s="12" t="s">
        <v>33</v>
      </c>
      <c r="G478" s="12" t="s">
        <v>22</v>
      </c>
      <c r="H478" s="12" t="s">
        <v>87</v>
      </c>
      <c r="I478" s="12" t="s">
        <v>45</v>
      </c>
      <c r="J478" s="12">
        <f t="shared" si="18"/>
        <v>589</v>
      </c>
      <c r="K478" s="12" t="str">
        <f t="shared" si="19"/>
        <v>180+</v>
      </c>
    </row>
    <row r="479" spans="1:11">
      <c r="A479" s="12" t="s">
        <v>1027</v>
      </c>
      <c r="B479" s="12" t="s">
        <v>36</v>
      </c>
      <c r="C479" s="12" t="s">
        <v>181</v>
      </c>
      <c r="D479" s="15" t="s">
        <v>182</v>
      </c>
      <c r="E479" s="22">
        <v>195765</v>
      </c>
      <c r="F479" s="12" t="s">
        <v>13</v>
      </c>
      <c r="G479" s="12" t="s">
        <v>34</v>
      </c>
      <c r="H479" s="12" t="s">
        <v>87</v>
      </c>
      <c r="I479" s="12" t="s">
        <v>45</v>
      </c>
      <c r="J479" s="12">
        <f t="shared" si="18"/>
        <v>587</v>
      </c>
      <c r="K479" s="12" t="str">
        <f t="shared" si="19"/>
        <v>180+</v>
      </c>
    </row>
    <row r="480" spans="1:11">
      <c r="A480" s="12" t="s">
        <v>1028</v>
      </c>
      <c r="B480" s="12" t="s">
        <v>26</v>
      </c>
      <c r="C480" s="12" t="s">
        <v>72</v>
      </c>
      <c r="D480" s="15" t="s">
        <v>73</v>
      </c>
      <c r="E480" s="22">
        <v>431476</v>
      </c>
      <c r="F480" s="12" t="s">
        <v>13</v>
      </c>
      <c r="G480" s="12" t="s">
        <v>43</v>
      </c>
      <c r="H480" s="12" t="s">
        <v>15</v>
      </c>
      <c r="I480" s="12" t="s">
        <v>16</v>
      </c>
      <c r="J480" s="12">
        <f t="shared" si="18"/>
        <v>170</v>
      </c>
      <c r="K480" s="12" t="str">
        <f t="shared" si="19"/>
        <v>150-180</v>
      </c>
    </row>
    <row r="481" spans="1:11">
      <c r="A481" s="12" t="s">
        <v>1029</v>
      </c>
      <c r="B481" s="12" t="s">
        <v>75</v>
      </c>
      <c r="C481" s="12" t="s">
        <v>455</v>
      </c>
      <c r="D481" s="15" t="s">
        <v>1030</v>
      </c>
      <c r="E481" s="22">
        <v>246125</v>
      </c>
      <c r="F481" s="12" t="s">
        <v>21</v>
      </c>
      <c r="G481" s="12" t="s">
        <v>34</v>
      </c>
      <c r="H481" s="12" t="s">
        <v>115</v>
      </c>
      <c r="I481" s="12" t="s">
        <v>24</v>
      </c>
      <c r="J481" s="12">
        <f t="shared" si="18"/>
        <v>0</v>
      </c>
      <c r="K481" s="12" t="str">
        <f t="shared" si="19"/>
        <v>paid</v>
      </c>
    </row>
    <row r="482" spans="1:11">
      <c r="A482" s="12" t="s">
        <v>1031</v>
      </c>
      <c r="B482" s="12" t="s">
        <v>18</v>
      </c>
      <c r="C482" s="12" t="s">
        <v>1032</v>
      </c>
      <c r="D482" s="15" t="s">
        <v>1033</v>
      </c>
      <c r="E482" s="22">
        <v>222630</v>
      </c>
      <c r="F482" s="12" t="s">
        <v>21</v>
      </c>
      <c r="G482" s="12" t="s">
        <v>34</v>
      </c>
      <c r="H482" s="12" t="s">
        <v>29</v>
      </c>
      <c r="I482" s="12" t="s">
        <v>24</v>
      </c>
      <c r="J482" s="12">
        <f t="shared" si="18"/>
        <v>0</v>
      </c>
      <c r="K482" s="12" t="str">
        <f t="shared" si="19"/>
        <v>paid</v>
      </c>
    </row>
    <row r="483" spans="1:11">
      <c r="A483" s="12" t="s">
        <v>1034</v>
      </c>
      <c r="B483" s="12" t="s">
        <v>10</v>
      </c>
      <c r="C483" s="12" t="s">
        <v>1035</v>
      </c>
      <c r="D483" s="15" t="s">
        <v>889</v>
      </c>
      <c r="E483" s="22">
        <v>246266</v>
      </c>
      <c r="F483" s="12" t="s">
        <v>33</v>
      </c>
      <c r="G483" s="12" t="s">
        <v>22</v>
      </c>
      <c r="H483" s="12" t="s">
        <v>29</v>
      </c>
      <c r="I483" s="12" t="s">
        <v>16</v>
      </c>
      <c r="J483" s="12">
        <f t="shared" si="18"/>
        <v>424</v>
      </c>
      <c r="K483" s="12" t="str">
        <f t="shared" si="19"/>
        <v>180+</v>
      </c>
    </row>
    <row r="484" spans="1:11">
      <c r="A484" s="12" t="s">
        <v>1036</v>
      </c>
      <c r="B484" s="12" t="s">
        <v>10</v>
      </c>
      <c r="C484" s="12" t="s">
        <v>476</v>
      </c>
      <c r="D484" s="15" t="s">
        <v>118</v>
      </c>
      <c r="E484" s="22">
        <v>111346</v>
      </c>
      <c r="F484" s="12" t="s">
        <v>33</v>
      </c>
      <c r="G484" s="12" t="s">
        <v>22</v>
      </c>
      <c r="H484" s="12" t="s">
        <v>29</v>
      </c>
      <c r="I484" s="12" t="s">
        <v>52</v>
      </c>
      <c r="J484" s="12">
        <f t="shared" si="18"/>
        <v>473</v>
      </c>
      <c r="K484" s="12" t="str">
        <f t="shared" si="19"/>
        <v>180+</v>
      </c>
    </row>
    <row r="485" spans="1:11">
      <c r="A485" s="12" t="s">
        <v>1037</v>
      </c>
      <c r="B485" s="12" t="s">
        <v>36</v>
      </c>
      <c r="C485" s="12" t="s">
        <v>1038</v>
      </c>
      <c r="D485" s="15" t="s">
        <v>641</v>
      </c>
      <c r="E485" s="22">
        <v>177210</v>
      </c>
      <c r="F485" s="12" t="s">
        <v>33</v>
      </c>
      <c r="G485" s="12" t="s">
        <v>43</v>
      </c>
      <c r="H485" s="12" t="s">
        <v>29</v>
      </c>
      <c r="I485" s="12" t="s">
        <v>39</v>
      </c>
      <c r="J485" s="12">
        <f t="shared" si="18"/>
        <v>305</v>
      </c>
      <c r="K485" s="12" t="str">
        <f t="shared" si="19"/>
        <v>180+</v>
      </c>
    </row>
    <row r="486" spans="1:11">
      <c r="A486" s="12" t="s">
        <v>1039</v>
      </c>
      <c r="B486" s="12" t="s">
        <v>36</v>
      </c>
      <c r="C486" s="12" t="s">
        <v>341</v>
      </c>
      <c r="D486" s="15" t="s">
        <v>643</v>
      </c>
      <c r="E486" s="22">
        <v>116356</v>
      </c>
      <c r="F486" s="12" t="s">
        <v>33</v>
      </c>
      <c r="G486" s="12" t="s">
        <v>22</v>
      </c>
      <c r="H486" s="12" t="s">
        <v>15</v>
      </c>
      <c r="I486" s="12" t="s">
        <v>16</v>
      </c>
      <c r="J486" s="12">
        <f t="shared" si="18"/>
        <v>483</v>
      </c>
      <c r="K486" s="12" t="str">
        <f t="shared" si="19"/>
        <v>180+</v>
      </c>
    </row>
    <row r="487" spans="1:11">
      <c r="A487" s="12" t="s">
        <v>1040</v>
      </c>
      <c r="B487" s="12" t="s">
        <v>125</v>
      </c>
      <c r="C487" s="12" t="s">
        <v>586</v>
      </c>
      <c r="D487" s="15" t="s">
        <v>1041</v>
      </c>
      <c r="E487" s="22">
        <v>270683</v>
      </c>
      <c r="F487" s="12" t="s">
        <v>21</v>
      </c>
      <c r="G487" s="12" t="s">
        <v>22</v>
      </c>
      <c r="H487" s="12" t="s">
        <v>15</v>
      </c>
      <c r="I487" s="12" t="s">
        <v>56</v>
      </c>
      <c r="J487" s="12">
        <f t="shared" si="18"/>
        <v>0</v>
      </c>
      <c r="K487" s="12" t="str">
        <f t="shared" si="19"/>
        <v>paid</v>
      </c>
    </row>
    <row r="488" spans="1:11">
      <c r="A488" s="12" t="s">
        <v>1042</v>
      </c>
      <c r="B488" s="12" t="s">
        <v>10</v>
      </c>
      <c r="C488" s="12" t="s">
        <v>959</v>
      </c>
      <c r="D488" s="15" t="s">
        <v>1014</v>
      </c>
      <c r="E488" s="22">
        <v>148659</v>
      </c>
      <c r="F488" s="12" t="s">
        <v>33</v>
      </c>
      <c r="G488" s="12" t="s">
        <v>34</v>
      </c>
      <c r="H488" s="12" t="s">
        <v>44</v>
      </c>
      <c r="I488" s="12" t="s">
        <v>16</v>
      </c>
      <c r="J488" s="12">
        <f t="shared" si="18"/>
        <v>246</v>
      </c>
      <c r="K488" s="12" t="str">
        <f t="shared" si="19"/>
        <v>180+</v>
      </c>
    </row>
    <row r="489" spans="1:11">
      <c r="A489" s="12" t="s">
        <v>1043</v>
      </c>
      <c r="B489" s="12" t="s">
        <v>10</v>
      </c>
      <c r="C489" s="12" t="s">
        <v>529</v>
      </c>
      <c r="D489" s="15" t="s">
        <v>1044</v>
      </c>
      <c r="E489" s="22">
        <v>153243</v>
      </c>
      <c r="F489" s="12" t="s">
        <v>33</v>
      </c>
      <c r="G489" s="12" t="s">
        <v>43</v>
      </c>
      <c r="H489" s="12" t="s">
        <v>15</v>
      </c>
      <c r="I489" s="12" t="s">
        <v>24</v>
      </c>
      <c r="J489" s="12">
        <f t="shared" si="18"/>
        <v>151</v>
      </c>
      <c r="K489" s="12" t="str">
        <f t="shared" si="19"/>
        <v>150-180</v>
      </c>
    </row>
    <row r="490" spans="1:11">
      <c r="A490" s="12" t="s">
        <v>1045</v>
      </c>
      <c r="B490" s="12" t="s">
        <v>36</v>
      </c>
      <c r="C490" s="12" t="s">
        <v>139</v>
      </c>
      <c r="D490" s="15" t="s">
        <v>140</v>
      </c>
      <c r="E490" s="22">
        <v>116771</v>
      </c>
      <c r="F490" s="12" t="s">
        <v>13</v>
      </c>
      <c r="G490" s="12" t="s">
        <v>14</v>
      </c>
      <c r="H490" s="12" t="s">
        <v>29</v>
      </c>
      <c r="I490" s="12" t="s">
        <v>39</v>
      </c>
      <c r="J490" s="12">
        <f t="shared" si="18"/>
        <v>139</v>
      </c>
      <c r="K490" s="12" t="str">
        <f t="shared" si="19"/>
        <v>120-150</v>
      </c>
    </row>
    <row r="491" spans="1:11">
      <c r="A491" s="12" t="s">
        <v>1046</v>
      </c>
      <c r="B491" s="12" t="s">
        <v>125</v>
      </c>
      <c r="C491" s="12" t="s">
        <v>1047</v>
      </c>
      <c r="D491" s="15" t="s">
        <v>664</v>
      </c>
      <c r="E491" s="22">
        <v>458652</v>
      </c>
      <c r="F491" s="12" t="s">
        <v>13</v>
      </c>
      <c r="G491" s="12" t="s">
        <v>34</v>
      </c>
      <c r="H491" s="12" t="s">
        <v>44</v>
      </c>
      <c r="I491" s="12" t="s">
        <v>45</v>
      </c>
      <c r="J491" s="12">
        <f t="shared" si="18"/>
        <v>430</v>
      </c>
      <c r="K491" s="12" t="str">
        <f t="shared" si="19"/>
        <v>180+</v>
      </c>
    </row>
    <row r="492" spans="1:11">
      <c r="A492" s="12" t="s">
        <v>1048</v>
      </c>
      <c r="B492" s="12" t="s">
        <v>75</v>
      </c>
      <c r="C492" s="12" t="s">
        <v>123</v>
      </c>
      <c r="D492" s="15" t="s">
        <v>964</v>
      </c>
      <c r="E492" s="22">
        <v>395851</v>
      </c>
      <c r="F492" s="12" t="s">
        <v>13</v>
      </c>
      <c r="G492" s="12" t="s">
        <v>14</v>
      </c>
      <c r="H492" s="12" t="s">
        <v>87</v>
      </c>
      <c r="I492" s="12" t="s">
        <v>30</v>
      </c>
      <c r="J492" s="12">
        <f t="shared" si="18"/>
        <v>304</v>
      </c>
      <c r="K492" s="12" t="str">
        <f t="shared" si="19"/>
        <v>180+</v>
      </c>
    </row>
    <row r="493" spans="1:11">
      <c r="A493" s="12" t="s">
        <v>1049</v>
      </c>
      <c r="B493" s="12" t="s">
        <v>58</v>
      </c>
      <c r="C493" s="12" t="s">
        <v>494</v>
      </c>
      <c r="D493" s="15" t="s">
        <v>232</v>
      </c>
      <c r="E493" s="22">
        <v>346879</v>
      </c>
      <c r="F493" s="12" t="s">
        <v>13</v>
      </c>
      <c r="G493" s="12" t="s">
        <v>22</v>
      </c>
      <c r="H493" s="12" t="s">
        <v>23</v>
      </c>
      <c r="I493" s="12" t="s">
        <v>16</v>
      </c>
      <c r="J493" s="12">
        <f t="shared" si="18"/>
        <v>523</v>
      </c>
      <c r="K493" s="12" t="str">
        <f t="shared" si="19"/>
        <v>180+</v>
      </c>
    </row>
    <row r="494" spans="1:11">
      <c r="A494" s="12" t="s">
        <v>1050</v>
      </c>
      <c r="B494" s="12" t="s">
        <v>151</v>
      </c>
      <c r="C494" s="12" t="s">
        <v>559</v>
      </c>
      <c r="D494" s="15" t="s">
        <v>1030</v>
      </c>
      <c r="E494" s="22">
        <v>73708</v>
      </c>
      <c r="F494" s="12" t="s">
        <v>33</v>
      </c>
      <c r="G494" s="12" t="s">
        <v>43</v>
      </c>
      <c r="H494" s="12" t="s">
        <v>44</v>
      </c>
      <c r="I494" s="12" t="s">
        <v>16</v>
      </c>
      <c r="J494" s="12">
        <f t="shared" si="18"/>
        <v>52</v>
      </c>
      <c r="K494" s="12" t="str">
        <f t="shared" si="19"/>
        <v>30-60</v>
      </c>
    </row>
    <row r="495" spans="1:11">
      <c r="A495" s="12" t="s">
        <v>1051</v>
      </c>
      <c r="B495" s="12" t="s">
        <v>65</v>
      </c>
      <c r="C495" s="12" t="s">
        <v>394</v>
      </c>
      <c r="D495" s="15" t="s">
        <v>1052</v>
      </c>
      <c r="E495" s="22">
        <v>421987</v>
      </c>
      <c r="F495" s="12" t="s">
        <v>13</v>
      </c>
      <c r="G495" s="12" t="s">
        <v>22</v>
      </c>
      <c r="H495" s="12" t="s">
        <v>115</v>
      </c>
      <c r="I495" s="12" t="s">
        <v>16</v>
      </c>
      <c r="J495" s="12">
        <f t="shared" si="18"/>
        <v>360</v>
      </c>
      <c r="K495" s="12" t="str">
        <f t="shared" si="19"/>
        <v>180+</v>
      </c>
    </row>
    <row r="496" spans="1:11">
      <c r="A496" s="12" t="s">
        <v>1053</v>
      </c>
      <c r="B496" s="12" t="s">
        <v>125</v>
      </c>
      <c r="C496" s="12" t="s">
        <v>1054</v>
      </c>
      <c r="D496" s="15" t="s">
        <v>1055</v>
      </c>
      <c r="E496" s="22">
        <v>259099</v>
      </c>
      <c r="F496" s="12" t="s">
        <v>21</v>
      </c>
      <c r="G496" s="12" t="s">
        <v>43</v>
      </c>
      <c r="H496" s="12" t="s">
        <v>15</v>
      </c>
      <c r="I496" s="12" t="s">
        <v>52</v>
      </c>
      <c r="J496" s="12">
        <f t="shared" si="18"/>
        <v>0</v>
      </c>
      <c r="K496" s="12" t="str">
        <f t="shared" si="19"/>
        <v>paid</v>
      </c>
    </row>
    <row r="497" spans="1:11">
      <c r="A497" s="12" t="s">
        <v>1056</v>
      </c>
      <c r="B497" s="12" t="s">
        <v>47</v>
      </c>
      <c r="C497" s="12" t="s">
        <v>260</v>
      </c>
      <c r="D497" s="15" t="s">
        <v>368</v>
      </c>
      <c r="E497" s="22">
        <v>417777</v>
      </c>
      <c r="F497" s="12" t="s">
        <v>13</v>
      </c>
      <c r="G497" s="12" t="s">
        <v>22</v>
      </c>
      <c r="H497" s="12" t="s">
        <v>87</v>
      </c>
      <c r="I497" s="12" t="s">
        <v>39</v>
      </c>
      <c r="J497" s="12">
        <f t="shared" si="18"/>
        <v>574</v>
      </c>
      <c r="K497" s="12" t="str">
        <f t="shared" si="19"/>
        <v>180+</v>
      </c>
    </row>
    <row r="498" spans="1:11">
      <c r="A498" s="12" t="s">
        <v>1057</v>
      </c>
      <c r="B498" s="12" t="s">
        <v>151</v>
      </c>
      <c r="C498" s="12" t="s">
        <v>1058</v>
      </c>
      <c r="D498" s="15" t="s">
        <v>653</v>
      </c>
      <c r="E498" s="22">
        <v>164659</v>
      </c>
      <c r="F498" s="12" t="s">
        <v>13</v>
      </c>
      <c r="G498" s="12" t="s">
        <v>43</v>
      </c>
      <c r="H498" s="12" t="s">
        <v>29</v>
      </c>
      <c r="I498" s="12" t="s">
        <v>24</v>
      </c>
      <c r="J498" s="12">
        <f t="shared" si="18"/>
        <v>234</v>
      </c>
      <c r="K498" s="12" t="str">
        <f t="shared" si="19"/>
        <v>180+</v>
      </c>
    </row>
    <row r="499" spans="1:11">
      <c r="A499" s="12" t="s">
        <v>1059</v>
      </c>
      <c r="B499" s="12" t="s">
        <v>26</v>
      </c>
      <c r="C499" s="12" t="s">
        <v>1060</v>
      </c>
      <c r="D499" s="15" t="s">
        <v>527</v>
      </c>
      <c r="E499" s="22">
        <v>316295</v>
      </c>
      <c r="F499" s="12" t="s">
        <v>13</v>
      </c>
      <c r="G499" s="12" t="s">
        <v>34</v>
      </c>
      <c r="H499" s="12" t="s">
        <v>87</v>
      </c>
      <c r="I499" s="12" t="s">
        <v>24</v>
      </c>
      <c r="J499" s="12">
        <f t="shared" si="18"/>
        <v>253</v>
      </c>
      <c r="K499" s="12" t="str">
        <f t="shared" si="19"/>
        <v>180+</v>
      </c>
    </row>
    <row r="500" spans="1:11">
      <c r="A500" s="12" t="s">
        <v>1061</v>
      </c>
      <c r="B500" s="12" t="s">
        <v>58</v>
      </c>
      <c r="C500" s="12" t="s">
        <v>771</v>
      </c>
      <c r="D500" s="15" t="s">
        <v>315</v>
      </c>
      <c r="E500" s="22">
        <v>441470</v>
      </c>
      <c r="F500" s="12" t="s">
        <v>33</v>
      </c>
      <c r="G500" s="12" t="s">
        <v>43</v>
      </c>
      <c r="H500" s="12" t="s">
        <v>29</v>
      </c>
      <c r="I500" s="12" t="s">
        <v>30</v>
      </c>
      <c r="J500" s="12">
        <f t="shared" si="18"/>
        <v>230</v>
      </c>
      <c r="K500" s="12" t="str">
        <f t="shared" si="19"/>
        <v>180+</v>
      </c>
    </row>
    <row r="501" spans="1:11">
      <c r="A501" s="13" t="s">
        <v>1062</v>
      </c>
      <c r="B501" s="13" t="s">
        <v>151</v>
      </c>
      <c r="C501" s="13" t="s">
        <v>411</v>
      </c>
      <c r="D501" s="16" t="s">
        <v>1063</v>
      </c>
      <c r="E501" s="22">
        <v>330057</v>
      </c>
      <c r="F501" s="13" t="s">
        <v>21</v>
      </c>
      <c r="G501" s="13" t="s">
        <v>14</v>
      </c>
      <c r="H501" s="13" t="s">
        <v>115</v>
      </c>
      <c r="I501" s="13" t="s">
        <v>45</v>
      </c>
      <c r="J501" s="13">
        <f t="shared" si="18"/>
        <v>0</v>
      </c>
      <c r="K501" s="13" t="str">
        <f t="shared" si="19"/>
        <v>paid</v>
      </c>
    </row>
    <row r="502" spans="1:11">
      <c r="E502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410A-8208-471F-8FEF-143A44B0F8BD}">
  <dimension ref="A1:X15"/>
  <sheetViews>
    <sheetView tabSelected="1" topLeftCell="J1" workbookViewId="0">
      <selection activeCell="P16" sqref="P16"/>
    </sheetView>
  </sheetViews>
  <sheetFormatPr defaultRowHeight="14.4"/>
  <cols>
    <col min="2" max="5" width="14" bestFit="1" customWidth="1"/>
    <col min="6" max="6" width="15" bestFit="1" customWidth="1"/>
    <col min="11" max="11" width="16.6640625" bestFit="1" customWidth="1"/>
    <col min="12" max="12" width="16.109375" bestFit="1" customWidth="1"/>
    <col min="14" max="14" width="16.6640625" bestFit="1" customWidth="1"/>
    <col min="15" max="15" width="15.5546875" bestFit="1" customWidth="1"/>
    <col min="16" max="16" width="12.33203125" bestFit="1" customWidth="1"/>
    <col min="17" max="17" width="17" bestFit="1" customWidth="1"/>
    <col min="18" max="18" width="14" bestFit="1" customWidth="1"/>
    <col min="19" max="22" width="12.33203125" bestFit="1" customWidth="1"/>
    <col min="23" max="24" width="14" bestFit="1" customWidth="1"/>
  </cols>
  <sheetData>
    <row r="1" spans="1:24">
      <c r="A1" s="19" t="s">
        <v>6</v>
      </c>
      <c r="B1" s="19" t="s">
        <v>1115</v>
      </c>
      <c r="C1" s="24"/>
      <c r="D1" s="24"/>
      <c r="E1" s="19" t="s">
        <v>1110</v>
      </c>
      <c r="F1" s="19" t="s">
        <v>1116</v>
      </c>
      <c r="K1" s="35" t="s">
        <v>1113</v>
      </c>
      <c r="L1" s="27" t="s">
        <v>1117</v>
      </c>
      <c r="N1" s="35" t="s">
        <v>1113</v>
      </c>
      <c r="O1" s="27" t="s">
        <v>1118</v>
      </c>
      <c r="P1" s="12"/>
      <c r="Q1" s="35" t="s">
        <v>1119</v>
      </c>
      <c r="R1" s="27" t="s">
        <v>1120</v>
      </c>
      <c r="S1" s="12"/>
      <c r="T1" s="12"/>
      <c r="U1" s="12"/>
      <c r="V1" s="12"/>
    </row>
    <row r="2" spans="1:24">
      <c r="A2" s="41" t="s">
        <v>14</v>
      </c>
      <c r="B2" s="42">
        <f>'Working Data'!S10</f>
        <v>22508218</v>
      </c>
      <c r="C2" s="26"/>
      <c r="D2" s="26"/>
      <c r="E2" s="11" t="s">
        <v>1100</v>
      </c>
      <c r="F2" s="42">
        <f>'Working Data'!W2</f>
        <v>64430811</v>
      </c>
      <c r="K2" s="11" t="s">
        <v>65</v>
      </c>
      <c r="L2" s="21">
        <f>'Working Data'!AA8</f>
        <v>11983473</v>
      </c>
      <c r="N2" s="11" t="s">
        <v>65</v>
      </c>
      <c r="O2" s="21">
        <f>SUMIFS('Working Data'!$E$2:$E$501,'Working Data'!$B$2:$B$501,'Final report'!N2,'Working Data'!$F$2:$F$501,"paid")</f>
        <v>4167525</v>
      </c>
      <c r="P2" s="28"/>
      <c r="Q2" s="11" t="s">
        <v>1121</v>
      </c>
      <c r="R2" s="21">
        <f>'Working Data'!AA12</f>
        <v>93281218</v>
      </c>
      <c r="S2" s="28"/>
      <c r="T2" s="28"/>
      <c r="U2" s="28"/>
      <c r="V2" s="28"/>
      <c r="W2" s="28"/>
      <c r="X2" s="26"/>
    </row>
    <row r="3" spans="1:24">
      <c r="A3" s="37" t="s">
        <v>22</v>
      </c>
      <c r="B3" s="39">
        <f>'Working Data'!T10</f>
        <v>24373722</v>
      </c>
      <c r="C3" s="26"/>
      <c r="D3" s="26"/>
      <c r="E3" s="12" t="s">
        <v>1102</v>
      </c>
      <c r="F3" s="39">
        <f>'Working Data'!W3</f>
        <v>4933068</v>
      </c>
      <c r="K3" s="15" t="s">
        <v>26</v>
      </c>
      <c r="L3" s="22">
        <f>'Working Data'!AA4</f>
        <v>11697666</v>
      </c>
      <c r="N3" s="12" t="s">
        <v>26</v>
      </c>
      <c r="O3" s="22">
        <f>SUMIFS('Working Data'!$E$2:$E$501,'Working Data'!$B$2:$B$501,'Final report'!N3,'Working Data'!$F$2:$F$501,"paid")</f>
        <v>3179086</v>
      </c>
      <c r="P3" s="28"/>
      <c r="Q3" s="12" t="s">
        <v>1122</v>
      </c>
      <c r="R3" s="22">
        <f>'Working Data'!AA14</f>
        <v>44019699</v>
      </c>
      <c r="S3" s="28"/>
      <c r="T3" s="28"/>
      <c r="U3" s="28"/>
      <c r="V3" s="28"/>
      <c r="W3" s="28"/>
      <c r="X3" s="26"/>
    </row>
    <row r="4" spans="1:24">
      <c r="A4" s="37" t="s">
        <v>34</v>
      </c>
      <c r="B4" s="43">
        <f>'Working Data'!U10</f>
        <v>20995896</v>
      </c>
      <c r="C4" s="26"/>
      <c r="D4" s="26"/>
      <c r="E4" s="12" t="s">
        <v>1103</v>
      </c>
      <c r="F4" s="39">
        <f>'Working Data'!W4</f>
        <v>4289311</v>
      </c>
      <c r="K4" s="12" t="s">
        <v>125</v>
      </c>
      <c r="L4" s="22">
        <f>'Working Data'!AA10</f>
        <v>9945383</v>
      </c>
      <c r="N4" s="12" t="s">
        <v>125</v>
      </c>
      <c r="O4" s="22">
        <f>SUMIFS('Working Data'!$E$2:$E$501,'Working Data'!$B$2:$B$501,'Final report'!N4,'Working Data'!$F$2:$F$501,"paid")</f>
        <v>4653127</v>
      </c>
      <c r="P4" s="28"/>
      <c r="Q4" s="12" t="s">
        <v>1123</v>
      </c>
      <c r="R4" s="44">
        <f>R2/(R2+R3)</f>
        <v>0.6793925345742593</v>
      </c>
      <c r="S4" s="28"/>
      <c r="T4" s="28"/>
      <c r="U4" s="28"/>
      <c r="V4" s="28"/>
      <c r="W4" s="28"/>
      <c r="X4" s="26"/>
    </row>
    <row r="5" spans="1:24">
      <c r="A5" s="38" t="s">
        <v>43</v>
      </c>
      <c r="B5" s="40">
        <f>'Working Data'!V10</f>
        <v>25403382</v>
      </c>
      <c r="C5" s="26"/>
      <c r="D5" s="26"/>
      <c r="E5" s="12" t="s">
        <v>1104</v>
      </c>
      <c r="F5" s="39">
        <f>'Working Data'!W5</f>
        <v>4345105</v>
      </c>
      <c r="K5" s="12" t="s">
        <v>47</v>
      </c>
      <c r="L5" s="22">
        <f>'Working Data'!AA6</f>
        <v>9817162</v>
      </c>
      <c r="N5" s="12" t="s">
        <v>47</v>
      </c>
      <c r="O5" s="22">
        <f>SUMIFS('Working Data'!$E$2:$E$501,'Working Data'!$B$2:$B$501,'Final report'!N5,'Working Data'!$F$2:$F$501,"paid")</f>
        <v>4359375</v>
      </c>
      <c r="P5" s="28"/>
      <c r="Q5" s="12" t="s">
        <v>1124</v>
      </c>
      <c r="R5" s="22">
        <f>AVERAGEIF('Working Data'!$F$2:$F$501,"&lt;&gt;pending",'Working Data'!E2:E501)</f>
        <v>271828.51661631418</v>
      </c>
      <c r="S5" s="28"/>
      <c r="T5" s="28"/>
      <c r="U5" s="28"/>
      <c r="V5" s="28"/>
      <c r="W5" s="28"/>
      <c r="X5" s="26"/>
    </row>
    <row r="6" spans="1:24">
      <c r="B6" s="26"/>
      <c r="C6" s="26"/>
      <c r="D6" s="26"/>
      <c r="E6" s="12" t="s">
        <v>1105</v>
      </c>
      <c r="F6" s="39">
        <f>'Working Data'!W6</f>
        <v>2710977</v>
      </c>
      <c r="K6" s="12" t="s">
        <v>58</v>
      </c>
      <c r="L6" s="22">
        <f>'Working Data'!AA7</f>
        <v>8972509</v>
      </c>
      <c r="N6" s="12" t="s">
        <v>58</v>
      </c>
      <c r="O6" s="22">
        <f>SUMIFS('Working Data'!$E$2:$E$501,'Working Data'!$B$2:$B$501,'Final report'!N6,'Working Data'!$F$2:$F$501,"paid")</f>
        <v>3602073</v>
      </c>
      <c r="P6" s="28"/>
      <c r="Q6" s="28"/>
      <c r="R6" s="28"/>
      <c r="S6" s="28"/>
      <c r="T6" s="28"/>
      <c r="U6" s="28"/>
      <c r="V6" s="28"/>
      <c r="W6" s="28"/>
      <c r="X6" s="26"/>
    </row>
    <row r="7" spans="1:24">
      <c r="B7" s="26"/>
      <c r="C7" s="26"/>
      <c r="D7" s="26"/>
      <c r="E7" s="12" t="s">
        <v>1106</v>
      </c>
      <c r="F7" s="39">
        <f>'Working Data'!W7</f>
        <v>3949058</v>
      </c>
      <c r="K7" s="12" t="s">
        <v>10</v>
      </c>
      <c r="L7" s="22">
        <f>'Working Data'!AA2</f>
        <v>8902609</v>
      </c>
      <c r="N7" s="12" t="s">
        <v>10</v>
      </c>
      <c r="O7" s="22">
        <f>SUMIFS('Working Data'!$E$2:$E$501,'Working Data'!$B$2:$B$501,'Final report'!N7,'Working Data'!$F$2:$F$501,"paid")</f>
        <v>4704697</v>
      </c>
      <c r="P7" s="28"/>
      <c r="Q7" s="28"/>
      <c r="R7" s="28"/>
      <c r="S7" s="28"/>
      <c r="T7" s="28"/>
      <c r="U7" s="28"/>
      <c r="V7" s="28"/>
      <c r="W7" s="28"/>
      <c r="X7" s="26"/>
    </row>
    <row r="8" spans="1:24">
      <c r="B8" s="26"/>
      <c r="C8" s="26"/>
      <c r="D8" s="26"/>
      <c r="E8" s="12" t="s">
        <v>1107</v>
      </c>
      <c r="F8" s="39">
        <f>'Working Data'!W8</f>
        <v>4759066</v>
      </c>
      <c r="K8" s="12" t="s">
        <v>36</v>
      </c>
      <c r="L8" s="22">
        <f>'Working Data'!AA5</f>
        <v>8746000</v>
      </c>
      <c r="N8" s="12" t="s">
        <v>36</v>
      </c>
      <c r="O8" s="22">
        <f>SUMIFS('Working Data'!$E$2:$E$501,'Working Data'!$B$2:$B$501,'Final report'!N8,'Working Data'!$F$2:$F$501,"paid")</f>
        <v>5259447</v>
      </c>
      <c r="P8" s="28"/>
      <c r="Q8" s="28"/>
      <c r="R8" s="28"/>
      <c r="S8" s="28"/>
      <c r="T8" s="28"/>
      <c r="U8" s="28"/>
      <c r="V8" s="28"/>
      <c r="W8" s="28"/>
      <c r="X8" s="26"/>
    </row>
    <row r="9" spans="1:24">
      <c r="B9" s="25"/>
      <c r="C9" s="25"/>
      <c r="D9" s="25"/>
      <c r="E9" s="13" t="s">
        <v>1108</v>
      </c>
      <c r="F9" s="40">
        <f>'Working Data'!W9</f>
        <v>3863822</v>
      </c>
      <c r="K9" s="12" t="s">
        <v>151</v>
      </c>
      <c r="L9" s="22">
        <f>'Working Data'!AA11</f>
        <v>8533050</v>
      </c>
      <c r="N9" s="12" t="s">
        <v>151</v>
      </c>
      <c r="O9" s="22">
        <f>SUMIFS('Working Data'!$E$2:$E$501,'Working Data'!$B$2:$B$501,'Final report'!N9,'Working Data'!$F$2:$F$501,"paid")</f>
        <v>5647216</v>
      </c>
      <c r="P9" s="28"/>
      <c r="Q9" s="28"/>
      <c r="R9" s="28"/>
      <c r="S9" s="28"/>
      <c r="T9" s="28"/>
      <c r="U9" s="28"/>
      <c r="V9" s="28"/>
      <c r="W9" s="28"/>
      <c r="X9" s="26"/>
    </row>
    <row r="10" spans="1:24">
      <c r="B10" s="25"/>
      <c r="C10" s="25"/>
      <c r="D10" s="25"/>
      <c r="E10" s="25"/>
      <c r="F10" s="25"/>
      <c r="K10" s="12" t="s">
        <v>75</v>
      </c>
      <c r="L10" s="22">
        <f>'Working Data'!AA9</f>
        <v>7776261</v>
      </c>
      <c r="N10" s="12" t="s">
        <v>75</v>
      </c>
      <c r="O10" s="22">
        <f>SUMIFS('Working Data'!$E$2:$E$501,'Working Data'!$B$2:$B$501,'Final report'!N10,'Working Data'!$F$2:$F$501,"paid")</f>
        <v>3731663</v>
      </c>
      <c r="P10" s="28"/>
      <c r="Q10" s="28"/>
      <c r="R10" s="28"/>
      <c r="S10" s="28"/>
      <c r="T10" s="28"/>
      <c r="U10" s="28"/>
      <c r="V10" s="28"/>
      <c r="W10" s="28"/>
      <c r="X10" s="26"/>
    </row>
    <row r="11" spans="1:24">
      <c r="B11" s="25"/>
      <c r="C11" s="25"/>
      <c r="D11" s="25"/>
      <c r="F11" s="25"/>
      <c r="K11" s="13" t="s">
        <v>18</v>
      </c>
      <c r="L11" s="36">
        <f>'Working Data'!AA3</f>
        <v>6907105</v>
      </c>
      <c r="N11" s="13" t="s">
        <v>18</v>
      </c>
      <c r="O11" s="36">
        <f>SUMIFS('Working Data'!$E$2:$E$501,'Working Data'!$B$2:$B$501,'Final report'!N11,'Working Data'!$F$2:$F$501,"paid")</f>
        <v>4715490</v>
      </c>
      <c r="P11" s="28"/>
      <c r="Q11" s="28"/>
      <c r="R11" s="28"/>
      <c r="S11" s="28"/>
      <c r="T11" s="28"/>
      <c r="U11" s="28"/>
      <c r="V11" s="28"/>
      <c r="W11" s="28"/>
      <c r="X11" s="26"/>
    </row>
    <row r="12" spans="1:24">
      <c r="L12" s="26"/>
      <c r="O12" s="25"/>
      <c r="P12" s="28"/>
      <c r="Q12" s="28"/>
      <c r="R12" s="28"/>
      <c r="S12" s="28"/>
      <c r="T12" s="28"/>
      <c r="U12" s="28"/>
      <c r="V12" s="28"/>
      <c r="W12" s="28"/>
      <c r="X12" s="26"/>
    </row>
    <row r="15" spans="1:24">
      <c r="L15" s="26"/>
    </row>
  </sheetData>
  <sortState xmlns:xlrd2="http://schemas.microsoft.com/office/spreadsheetml/2017/richdata2" ref="K2:L11">
    <sortCondition descending="1" ref="L2:L1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Row Data</vt:lpstr>
      <vt:lpstr>Sheet2</vt:lpstr>
      <vt:lpstr>Working Data</vt:lpstr>
      <vt:lpstr>Final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chamolianuj293@gmail.com</dc:creator>
  <cp:lastModifiedBy>chamolianuj293@gmail.com</cp:lastModifiedBy>
  <dcterms:created xsi:type="dcterms:W3CDTF">2025-10-20T06:23:37Z</dcterms:created>
  <dcterms:modified xsi:type="dcterms:W3CDTF">2025-10-24T13:31:08Z</dcterms:modified>
</cp:coreProperties>
</file>