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2fc3753d007cf4/"/>
    </mc:Choice>
  </mc:AlternateContent>
  <xr:revisionPtr revIDLastSave="95" documentId="8_{631C5F4A-17A5-4E1A-8E99-E3F8A8E13694}" xr6:coauthVersionLast="47" xr6:coauthVersionMax="47" xr10:uidLastSave="{E056AF58-E7FB-495B-9316-22474CE2ED84}"/>
  <bookViews>
    <workbookView xWindow="-108" yWindow="-108" windowWidth="23256" windowHeight="12456" firstSheet="1" activeTab="3" xr2:uid="{079E6065-2B9E-4689-B3B0-1EC52691AE57}"/>
  </bookViews>
  <sheets>
    <sheet name="Sheet4" sheetId="4" state="hidden" r:id="rId1"/>
    <sheet name="Row Data" sheetId="1" r:id="rId2"/>
    <sheet name="Working Data" sheetId="2" r:id="rId3"/>
    <sheet name="Final Report" sheetId="3" r:id="rId4"/>
  </sheets>
  <definedNames>
    <definedName name="_xlnm._FilterDatabase" localSheetId="2" hidden="1">'Working Data'!$A$1:$J$217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U4" i="3"/>
  <c r="U5" i="3"/>
  <c r="U6" i="3"/>
  <c r="U7" i="3"/>
  <c r="U8" i="3"/>
  <c r="U9" i="3"/>
  <c r="T3" i="3"/>
  <c r="T9" i="3"/>
  <c r="W9" i="3"/>
  <c r="V9" i="3"/>
  <c r="U3" i="3"/>
  <c r="T5" i="3"/>
  <c r="T6" i="3"/>
  <c r="T7" i="3"/>
  <c r="T8" i="3"/>
  <c r="T4" i="3"/>
  <c r="W4" i="3"/>
  <c r="W5" i="3"/>
  <c r="W6" i="3"/>
  <c r="W7" i="3"/>
  <c r="W8" i="3"/>
  <c r="W3" i="3"/>
  <c r="V4" i="3"/>
  <c r="V5" i="3"/>
  <c r="V6" i="3"/>
  <c r="V7" i="3"/>
  <c r="V8" i="3"/>
  <c r="V3" i="3"/>
  <c r="K4" i="3"/>
  <c r="K5" i="3"/>
  <c r="K6" i="3"/>
  <c r="K7" i="3"/>
  <c r="K8" i="3"/>
  <c r="K9" i="3"/>
  <c r="K10" i="3"/>
  <c r="K11" i="3"/>
  <c r="K12" i="3"/>
  <c r="K13" i="3"/>
  <c r="K14" i="3"/>
  <c r="J4" i="3"/>
  <c r="J5" i="3"/>
  <c r="J6" i="3"/>
  <c r="J7" i="3"/>
  <c r="J8" i="3"/>
  <c r="J9" i="3"/>
  <c r="J10" i="3"/>
  <c r="J11" i="3"/>
  <c r="J12" i="3"/>
  <c r="J13" i="3"/>
  <c r="J14" i="3"/>
  <c r="K3" i="3"/>
  <c r="J3" i="3"/>
  <c r="C4" i="3"/>
  <c r="C5" i="3"/>
  <c r="C6" i="3"/>
  <c r="C7" i="3"/>
  <c r="C8" i="3"/>
  <c r="C9" i="3"/>
  <c r="C10" i="3"/>
  <c r="C11" i="3"/>
  <c r="C12" i="3"/>
  <c r="C13" i="3"/>
  <c r="C14" i="3"/>
  <c r="C3" i="3"/>
  <c r="B4" i="3"/>
  <c r="B5" i="3"/>
  <c r="B6" i="3"/>
  <c r="B7" i="3"/>
  <c r="B8" i="3"/>
  <c r="B9" i="3"/>
  <c r="B10" i="3"/>
  <c r="B11" i="3"/>
  <c r="B12" i="3"/>
  <c r="B13" i="3"/>
  <c r="B14" i="3"/>
  <c r="B3" i="3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" i="2"/>
  <c r="I2" i="2" s="1"/>
  <c r="L10" i="3" l="1"/>
  <c r="M10" i="3" s="1"/>
  <c r="L12" i="3"/>
  <c r="M12" i="3" s="1"/>
  <c r="L4" i="3"/>
  <c r="M4" i="3" s="1"/>
  <c r="L11" i="3"/>
  <c r="M11" i="3" s="1"/>
  <c r="D9" i="3"/>
  <c r="E9" i="3" s="1"/>
  <c r="L9" i="3"/>
  <c r="M9" i="3" s="1"/>
  <c r="L3" i="3"/>
  <c r="M3" i="3" s="1"/>
  <c r="L8" i="3"/>
  <c r="N10" i="3"/>
  <c r="L13" i="3"/>
  <c r="L5" i="3"/>
  <c r="N12" i="3"/>
  <c r="N4" i="3"/>
  <c r="L6" i="3"/>
  <c r="L7" i="3"/>
  <c r="L14" i="3"/>
  <c r="D11" i="3"/>
  <c r="D10" i="3"/>
  <c r="D8" i="3"/>
  <c r="D3" i="3"/>
  <c r="D7" i="3"/>
  <c r="D14" i="3"/>
  <c r="D6" i="3"/>
  <c r="D5" i="3"/>
  <c r="D13" i="3"/>
  <c r="D12" i="3"/>
  <c r="D4" i="3"/>
  <c r="F9" i="3" l="1"/>
  <c r="N9" i="3"/>
  <c r="N11" i="3"/>
  <c r="M8" i="3"/>
  <c r="N8" i="3"/>
  <c r="N3" i="3"/>
  <c r="M6" i="3"/>
  <c r="N6" i="3"/>
  <c r="M5" i="3"/>
  <c r="N5" i="3"/>
  <c r="M13" i="3"/>
  <c r="N13" i="3"/>
  <c r="M14" i="3"/>
  <c r="N14" i="3"/>
  <c r="M7" i="3"/>
  <c r="N7" i="3"/>
  <c r="E7" i="3"/>
  <c r="F7" i="3"/>
  <c r="E3" i="3"/>
  <c r="F3" i="3"/>
  <c r="E4" i="3"/>
  <c r="F4" i="3"/>
  <c r="E8" i="3"/>
  <c r="F8" i="3"/>
  <c r="E12" i="3"/>
  <c r="F12" i="3"/>
  <c r="E10" i="3"/>
  <c r="F10" i="3"/>
  <c r="E13" i="3"/>
  <c r="F13" i="3"/>
  <c r="E11" i="3"/>
  <c r="F11" i="3"/>
  <c r="E5" i="3"/>
  <c r="F5" i="3"/>
  <c r="E6" i="3"/>
  <c r="F6" i="3"/>
  <c r="E14" i="3"/>
  <c r="F14" i="3"/>
</calcChain>
</file>

<file path=xl/sharedStrings.xml><?xml version="1.0" encoding="utf-8"?>
<sst xmlns="http://schemas.openxmlformats.org/spreadsheetml/2006/main" count="2697" uniqueCount="103">
  <si>
    <t>Month</t>
  </si>
  <si>
    <t>Month_Start</t>
  </si>
  <si>
    <t>Department</t>
  </si>
  <si>
    <t>Category</t>
  </si>
  <si>
    <t>Subcategory</t>
  </si>
  <si>
    <t>Budget Amount (INR)</t>
  </si>
  <si>
    <t>Actual Amount (INR)</t>
  </si>
  <si>
    <t>Variance (INR)</t>
  </si>
  <si>
    <t>% Variance</t>
  </si>
  <si>
    <t>Status</t>
  </si>
  <si>
    <t>Apr-24</t>
  </si>
  <si>
    <t>2024-04-01</t>
  </si>
  <si>
    <t>Sales</t>
  </si>
  <si>
    <t>Revenue</t>
  </si>
  <si>
    <t>Product Sales</t>
  </si>
  <si>
    <t>Under Budget</t>
  </si>
  <si>
    <t>Service Sales</t>
  </si>
  <si>
    <t>Over Budget</t>
  </si>
  <si>
    <t>Other Income</t>
  </si>
  <si>
    <t>Marketing</t>
  </si>
  <si>
    <t>Expense</t>
  </si>
  <si>
    <t>Ad Spend</t>
  </si>
  <si>
    <t>Promotions</t>
  </si>
  <si>
    <t>Events</t>
  </si>
  <si>
    <t>HR</t>
  </si>
  <si>
    <t>Salaries</t>
  </si>
  <si>
    <t>Recruitment</t>
  </si>
  <si>
    <t>Training</t>
  </si>
  <si>
    <t>Admin</t>
  </si>
  <si>
    <t>Office Rent</t>
  </si>
  <si>
    <t>Utilities</t>
  </si>
  <si>
    <t>Office Supplies</t>
  </si>
  <si>
    <t>Finance</t>
  </si>
  <si>
    <t>Professional Fees</t>
  </si>
  <si>
    <t>Bank Charges</t>
  </si>
  <si>
    <t>Compliance</t>
  </si>
  <si>
    <t>IT Support</t>
  </si>
  <si>
    <t>Software Licenses</t>
  </si>
  <si>
    <t>Hardware Maintenance</t>
  </si>
  <si>
    <t>Cloud Services</t>
  </si>
  <si>
    <t>May-24</t>
  </si>
  <si>
    <t>2024-05-01</t>
  </si>
  <si>
    <t>Jun-24</t>
  </si>
  <si>
    <t>2024-06-01</t>
  </si>
  <si>
    <t>Jul-24</t>
  </si>
  <si>
    <t>2024-07-01</t>
  </si>
  <si>
    <t>Aug-24</t>
  </si>
  <si>
    <t>2024-08-01</t>
  </si>
  <si>
    <t>Sep-24</t>
  </si>
  <si>
    <t>2024-09-01</t>
  </si>
  <si>
    <t>Oct-24</t>
  </si>
  <si>
    <t>2024-10-01</t>
  </si>
  <si>
    <t>Nov-24</t>
  </si>
  <si>
    <t>2024-11-01</t>
  </si>
  <si>
    <t>Dec-24</t>
  </si>
  <si>
    <t>2024-12-01</t>
  </si>
  <si>
    <t>Jan-25</t>
  </si>
  <si>
    <t>2025-01-01</t>
  </si>
  <si>
    <t>Feb-25</t>
  </si>
  <si>
    <t>2025-02-01</t>
  </si>
  <si>
    <t>Mar-25</t>
  </si>
  <si>
    <t>2025-03-01</t>
  </si>
  <si>
    <t>Step 2 – Pivot Table</t>
  </si>
  <si>
    <t>Insert → Pivot Table → New Sheet.</t>
  </si>
  <si>
    <r>
      <t xml:space="preserve">Rows me → </t>
    </r>
    <r>
      <rPr>
        <b/>
        <sz val="11"/>
        <color theme="1"/>
        <rFont val="Aptos Narrow"/>
        <family val="2"/>
        <scheme val="minor"/>
      </rPr>
      <t>Month</t>
    </r>
  </si>
  <si>
    <r>
      <t xml:space="preserve">Values me → </t>
    </r>
    <r>
      <rPr>
        <b/>
        <sz val="11"/>
        <color theme="1"/>
        <rFont val="Aptos Narrow"/>
        <family val="2"/>
        <scheme val="minor"/>
      </rPr>
      <t>Budget Amount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Actual Amount</t>
    </r>
  </si>
  <si>
    <t>Naya field banao →</t>
  </si>
  <si>
    <t>Variance = Actual - Budget</t>
  </si>
  <si>
    <t>%Variance = Variance / Budget</t>
  </si>
  <si>
    <t>📈 Step 3 – Dashboard Sheet</t>
  </si>
  <si>
    <r>
      <t xml:space="preserve">New sheet banao → naam do </t>
    </r>
    <r>
      <rPr>
        <b/>
        <sz val="11"/>
        <color theme="1"/>
        <rFont val="Aptos Narrow"/>
        <family val="2"/>
        <scheme val="minor"/>
      </rPr>
      <t>Dashboard</t>
    </r>
  </si>
  <si>
    <t>Heading likho: “Budget vs Actual Dashboard FY 24–25”</t>
  </si>
  <si>
    <t>🔹 KPIs (Top me)</t>
  </si>
  <si>
    <t>Total Budget = SUM()</t>
  </si>
  <si>
    <t>Total Actual = SUM()</t>
  </si>
  <si>
    <t>Variance = Actual – Budget</t>
  </si>
  <si>
    <t>🔹 Charts (Middle me)</t>
  </si>
  <si>
    <r>
      <t xml:space="preserve">1. Month wise Budget vs Actual → </t>
    </r>
    <r>
      <rPr>
        <b/>
        <sz val="11"/>
        <color theme="1"/>
        <rFont val="Aptos Narrow"/>
        <family val="2"/>
        <scheme val="minor"/>
      </rPr>
      <t>Column Chart</t>
    </r>
  </si>
  <si>
    <r>
      <t xml:space="preserve">2. Department wise Variance → </t>
    </r>
    <r>
      <rPr>
        <b/>
        <sz val="11"/>
        <color theme="1"/>
        <rFont val="Aptos Narrow"/>
        <family val="2"/>
        <scheme val="minor"/>
      </rPr>
      <t>Bar Chart</t>
    </r>
  </si>
  <si>
    <r>
      <t xml:space="preserve">3. (Optional) Revenue vs Expense → </t>
    </r>
    <r>
      <rPr>
        <b/>
        <sz val="11"/>
        <color theme="1"/>
        <rFont val="Aptos Narrow"/>
        <family val="2"/>
        <scheme val="minor"/>
      </rPr>
      <t>Pie Chart</t>
    </r>
  </si>
  <si>
    <t>🔹 Slicer (Filter)</t>
  </si>
  <si>
    <t>Pivot select karo → Insert → Slicer → Month, Department.</t>
  </si>
  <si>
    <t>🔹 Finishing</t>
  </si>
  <si>
    <t>Conditional Formatting:</t>
  </si>
  <si>
    <t>Over Budget = Red</t>
  </si>
  <si>
    <t>Under Budget = Green</t>
  </si>
  <si>
    <t>Data Bars for %Variance</t>
  </si>
  <si>
    <t>Budget Amount</t>
  </si>
  <si>
    <t>Actual Amount</t>
  </si>
  <si>
    <t>Income</t>
  </si>
  <si>
    <t>Variance in %</t>
  </si>
  <si>
    <t>Variance</t>
  </si>
  <si>
    <t xml:space="preserve">Variance </t>
  </si>
  <si>
    <t>Profit</t>
  </si>
  <si>
    <t xml:space="preserve">Department Wise </t>
  </si>
  <si>
    <t xml:space="preserve">KPIs </t>
  </si>
  <si>
    <t xml:space="preserve">Value </t>
  </si>
  <si>
    <t xml:space="preserve">Total Budget of Expense </t>
  </si>
  <si>
    <t xml:space="preserve">Total Actual Exense </t>
  </si>
  <si>
    <t xml:space="preserve">Expected Sale </t>
  </si>
  <si>
    <t xml:space="preserve">Actual Sale </t>
  </si>
  <si>
    <t>Expected Profit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</si>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</sst>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3.5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43" fontId="0" fillId="0" borderId="0" xfId="0" applyNumberFormat="1"/>
    <xf numFmtId="0" fontId="5" fillId="0" borderId="0" xfId="0" applyFont="1" applyAlignment="1">
      <alignment horizontal="center" vertical="top"/>
    </xf>
    <xf numFmtId="9" fontId="0" fillId="0" borderId="0" xfId="1" applyFont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43" fontId="0" fillId="0" borderId="7" xfId="2" applyFont="1" applyBorder="1"/>
    <xf numFmtId="43" fontId="0" fillId="0" borderId="2" xfId="2" applyFont="1" applyBorder="1"/>
    <xf numFmtId="43" fontId="0" fillId="0" borderId="7" xfId="0" applyNumberFormat="1" applyBorder="1"/>
    <xf numFmtId="43" fontId="0" fillId="0" borderId="2" xfId="0" applyNumberFormat="1" applyBorder="1"/>
    <xf numFmtId="10" fontId="0" fillId="0" borderId="7" xfId="1" applyNumberFormat="1" applyFont="1" applyBorder="1"/>
    <xf numFmtId="10" fontId="0" fillId="0" borderId="2" xfId="1" applyNumberFormat="1" applyFont="1" applyBorder="1"/>
    <xf numFmtId="9" fontId="0" fillId="0" borderId="7" xfId="1" applyFont="1" applyBorder="1"/>
    <xf numFmtId="9" fontId="0" fillId="0" borderId="2" xfId="1" applyFont="1" applyBorder="1"/>
    <xf numFmtId="0" fontId="5" fillId="0" borderId="4" xfId="0" applyFont="1" applyBorder="1" applyAlignment="1">
      <alignment horizontal="center" vertical="top"/>
    </xf>
    <xf numFmtId="9" fontId="0" fillId="0" borderId="6" xfId="1" applyFont="1" applyBorder="1"/>
    <xf numFmtId="43" fontId="0" fillId="0" borderId="6" xfId="2" applyFont="1" applyBorder="1"/>
    <xf numFmtId="43" fontId="0" fillId="0" borderId="6" xfId="0" applyNumberFormat="1" applyBorder="1"/>
    <xf numFmtId="0" fontId="5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Income Budget and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0892388451443"/>
          <c:y val="0.17634259259259263"/>
          <c:w val="0.78544663167104112"/>
          <c:h val="0.54354768153980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Report'!$B$2</c:f>
              <c:strCache>
                <c:ptCount val="1"/>
                <c:pt idx="0">
                  <c:v>Budget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Report'!$A$3:$A$14</c:f>
              <c:strCache>
                <c:ptCount val="12"/>
                <c:pt idx="0">
                  <c:v>Apr-24</c:v>
                </c:pt>
                <c:pt idx="1">
                  <c:v>May-24</c:v>
                </c:pt>
                <c:pt idx="2">
                  <c:v>Jun-24</c:v>
                </c:pt>
                <c:pt idx="3">
                  <c:v>Jul-24</c:v>
                </c:pt>
                <c:pt idx="4">
                  <c:v>Aug-24</c:v>
                </c:pt>
                <c:pt idx="5">
                  <c:v>Sep-24</c:v>
                </c:pt>
                <c:pt idx="6">
                  <c:v>Oct-24</c:v>
                </c:pt>
                <c:pt idx="7">
                  <c:v>Nov-24</c:v>
                </c:pt>
                <c:pt idx="8">
                  <c:v>Dec-24</c:v>
                </c:pt>
                <c:pt idx="9">
                  <c:v>Jan-25</c:v>
                </c:pt>
                <c:pt idx="10">
                  <c:v>Feb-25</c:v>
                </c:pt>
                <c:pt idx="11">
                  <c:v>Mar-25</c:v>
                </c:pt>
              </c:strCache>
            </c:strRef>
          </c:cat>
          <c:val>
            <c:numRef>
              <c:f>'Final Report'!$B$3:$B$14</c:f>
              <c:numCache>
                <c:formatCode>_(* #,##0.00_);_(* \(#,##0.00\);_(* "-"??_);_(@_)</c:formatCode>
                <c:ptCount val="12"/>
                <c:pt idx="0">
                  <c:v>1363351</c:v>
                </c:pt>
                <c:pt idx="1">
                  <c:v>1707608</c:v>
                </c:pt>
                <c:pt idx="2">
                  <c:v>1344772</c:v>
                </c:pt>
                <c:pt idx="3">
                  <c:v>1052904</c:v>
                </c:pt>
                <c:pt idx="4">
                  <c:v>1361974</c:v>
                </c:pt>
                <c:pt idx="5">
                  <c:v>990365</c:v>
                </c:pt>
                <c:pt idx="6">
                  <c:v>1135555</c:v>
                </c:pt>
                <c:pt idx="7">
                  <c:v>1227717</c:v>
                </c:pt>
                <c:pt idx="8">
                  <c:v>1530385</c:v>
                </c:pt>
                <c:pt idx="9">
                  <c:v>2238966</c:v>
                </c:pt>
                <c:pt idx="10">
                  <c:v>1842818</c:v>
                </c:pt>
                <c:pt idx="11">
                  <c:v>1857368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5-4E61-8B4B-2039333903BF}"/>
            </c:ext>
          </c:extLst>
        </c:ser>
        <c:ser>
          <c:idx val="1"/>
          <c:order val="1"/>
          <c:tx>
            <c:strRef>
              <c:f>'Final Report'!$C$2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Report'!$A$3:$A$14</c:f>
              <c:strCache>
                <c:ptCount val="12"/>
                <c:pt idx="0">
                  <c:v>Apr-24</c:v>
                </c:pt>
                <c:pt idx="1">
                  <c:v>May-24</c:v>
                </c:pt>
                <c:pt idx="2">
                  <c:v>Jun-24</c:v>
                </c:pt>
                <c:pt idx="3">
                  <c:v>Jul-24</c:v>
                </c:pt>
                <c:pt idx="4">
                  <c:v>Aug-24</c:v>
                </c:pt>
                <c:pt idx="5">
                  <c:v>Sep-24</c:v>
                </c:pt>
                <c:pt idx="6">
                  <c:v>Oct-24</c:v>
                </c:pt>
                <c:pt idx="7">
                  <c:v>Nov-24</c:v>
                </c:pt>
                <c:pt idx="8">
                  <c:v>Dec-24</c:v>
                </c:pt>
                <c:pt idx="9">
                  <c:v>Jan-25</c:v>
                </c:pt>
                <c:pt idx="10">
                  <c:v>Feb-25</c:v>
                </c:pt>
                <c:pt idx="11">
                  <c:v>Mar-25</c:v>
                </c:pt>
              </c:strCache>
            </c:strRef>
          </c:cat>
          <c:val>
            <c:numRef>
              <c:f>'Final Report'!$C$3:$C$14</c:f>
              <c:numCache>
                <c:formatCode>_(* #,##0.00_);_(* \(#,##0.00\);_(* "-"??_);_(@_)</c:formatCode>
                <c:ptCount val="12"/>
                <c:pt idx="0">
                  <c:v>1446095</c:v>
                </c:pt>
                <c:pt idx="1">
                  <c:v>1826831</c:v>
                </c:pt>
                <c:pt idx="2">
                  <c:v>1351915</c:v>
                </c:pt>
                <c:pt idx="3">
                  <c:v>1030621</c:v>
                </c:pt>
                <c:pt idx="4">
                  <c:v>1209772</c:v>
                </c:pt>
                <c:pt idx="5">
                  <c:v>1041688</c:v>
                </c:pt>
                <c:pt idx="6">
                  <c:v>1122888</c:v>
                </c:pt>
                <c:pt idx="7">
                  <c:v>1336007</c:v>
                </c:pt>
                <c:pt idx="8">
                  <c:v>1699970</c:v>
                </c:pt>
                <c:pt idx="9">
                  <c:v>2406420</c:v>
                </c:pt>
                <c:pt idx="10">
                  <c:v>1862106</c:v>
                </c:pt>
                <c:pt idx="11">
                  <c:v>1955735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5-4E61-8B4B-20393339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944591"/>
        <c:axId val="1153942671"/>
      </c:barChart>
      <c:catAx>
        <c:axId val="11539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42671"/>
        <c:crosses val="autoZero"/>
        <c:auto val="1"/>
        <c:lblAlgn val="ctr"/>
        <c:lblOffset val="100"/>
        <c:noMultiLvlLbl val="0"/>
      </c:catAx>
      <c:valAx>
        <c:axId val="11539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</a:t>
            </a:r>
            <a:r>
              <a:rPr lang="en-IN"/>
              <a:t>Expanse</a:t>
            </a:r>
          </a:p>
        </c:rich>
      </c:tx>
      <c:layout>
        <c:manualLayout>
          <c:xMode val="edge"/>
          <c:yMode val="edge"/>
          <c:x val="0.400756780402449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'Final Report'!$J$2</c:f>
              <c:strCache>
                <c:ptCount val="1"/>
                <c:pt idx="0">
                  <c:v>Budget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Report'!$I$3:$I$14</c:f>
              <c:strCache>
                <c:ptCount val="12"/>
                <c:pt idx="0">
                  <c:v>Apr-24</c:v>
                </c:pt>
                <c:pt idx="1">
                  <c:v>May-24</c:v>
                </c:pt>
                <c:pt idx="2">
                  <c:v>Jun-24</c:v>
                </c:pt>
                <c:pt idx="3">
                  <c:v>Jul-24</c:v>
                </c:pt>
                <c:pt idx="4">
                  <c:v>Aug-24</c:v>
                </c:pt>
                <c:pt idx="5">
                  <c:v>Sep-24</c:v>
                </c:pt>
                <c:pt idx="6">
                  <c:v>Oct-24</c:v>
                </c:pt>
                <c:pt idx="7">
                  <c:v>Nov-24</c:v>
                </c:pt>
                <c:pt idx="8">
                  <c:v>Dec-24</c:v>
                </c:pt>
                <c:pt idx="9">
                  <c:v>Jan-25</c:v>
                </c:pt>
                <c:pt idx="10">
                  <c:v>Feb-25</c:v>
                </c:pt>
                <c:pt idx="11">
                  <c:v>Mar-25</c:v>
                </c:pt>
              </c:strCache>
            </c:strRef>
          </c:cat>
          <c:val>
            <c:numRef>
              <c:f>'Final Report'!$J$3:$J$14</c:f>
              <c:numCache>
                <c:formatCode>_(* #,##0.00_);_(* \(#,##0.00\);_(* "-"??_);_(@_)</c:formatCode>
                <c:ptCount val="12"/>
                <c:pt idx="0">
                  <c:v>1432135</c:v>
                </c:pt>
                <c:pt idx="1">
                  <c:v>1178368</c:v>
                </c:pt>
                <c:pt idx="2">
                  <c:v>1262830</c:v>
                </c:pt>
                <c:pt idx="3">
                  <c:v>1197338</c:v>
                </c:pt>
                <c:pt idx="4">
                  <c:v>1313487</c:v>
                </c:pt>
                <c:pt idx="5">
                  <c:v>1272185</c:v>
                </c:pt>
                <c:pt idx="6">
                  <c:v>1176127</c:v>
                </c:pt>
                <c:pt idx="7">
                  <c:v>1537380</c:v>
                </c:pt>
                <c:pt idx="8">
                  <c:v>1289639</c:v>
                </c:pt>
                <c:pt idx="9">
                  <c:v>1314585</c:v>
                </c:pt>
                <c:pt idx="10">
                  <c:v>1153050</c:v>
                </c:pt>
                <c:pt idx="11">
                  <c:v>1425922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4-4958-919B-4A070CD15DBA}"/>
            </c:ext>
          </c:extLst>
        </c:ser>
        <c:ser>
          <c:idx val="1"/>
          <c:order val="1"/>
          <c:tx>
            <c:strRef>
              <c:f>'Final Report'!$K$2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'Final Report'!$I$3:$I$14</c:f>
              <c:strCache>
                <c:ptCount val="12"/>
                <c:pt idx="0">
                  <c:v>Apr-24</c:v>
                </c:pt>
                <c:pt idx="1">
                  <c:v>May-24</c:v>
                </c:pt>
                <c:pt idx="2">
                  <c:v>Jun-24</c:v>
                </c:pt>
                <c:pt idx="3">
                  <c:v>Jul-24</c:v>
                </c:pt>
                <c:pt idx="4">
                  <c:v>Aug-24</c:v>
                </c:pt>
                <c:pt idx="5">
                  <c:v>Sep-24</c:v>
                </c:pt>
                <c:pt idx="6">
                  <c:v>Oct-24</c:v>
                </c:pt>
                <c:pt idx="7">
                  <c:v>Nov-24</c:v>
                </c:pt>
                <c:pt idx="8">
                  <c:v>Dec-24</c:v>
                </c:pt>
                <c:pt idx="9">
                  <c:v>Jan-25</c:v>
                </c:pt>
                <c:pt idx="10">
                  <c:v>Feb-25</c:v>
                </c:pt>
                <c:pt idx="11">
                  <c:v>Mar-25</c:v>
                </c:pt>
              </c:strCache>
            </c:strRef>
          </c:cat>
          <c:val>
            <c:numRef>
              <c:f>'Final Report'!$K$3:$K$14</c:f>
              <c:numCache>
                <c:formatCode>_(* #,##0.00_);_(* \(#,##0.00\);_(* "-"??_);_(@_)</c:formatCode>
                <c:ptCount val="12"/>
                <c:pt idx="0">
                  <c:v>1418584</c:v>
                </c:pt>
                <c:pt idx="1">
                  <c:v>1239557</c:v>
                </c:pt>
                <c:pt idx="2">
                  <c:v>1374783</c:v>
                </c:pt>
                <c:pt idx="3">
                  <c:v>1182727</c:v>
                </c:pt>
                <c:pt idx="4">
                  <c:v>1402572</c:v>
                </c:pt>
                <c:pt idx="5">
                  <c:v>1286502</c:v>
                </c:pt>
                <c:pt idx="6">
                  <c:v>1179438</c:v>
                </c:pt>
                <c:pt idx="7">
                  <c:v>1524728</c:v>
                </c:pt>
                <c:pt idx="8">
                  <c:v>1387056</c:v>
                </c:pt>
                <c:pt idx="9">
                  <c:v>1369447</c:v>
                </c:pt>
                <c:pt idx="10">
                  <c:v>1207237</c:v>
                </c:pt>
                <c:pt idx="11">
                  <c:v>1493765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4-4958-919B-4A070CD1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93632"/>
        <c:axId val="65794112"/>
        <c:axId val="0"/>
      </c:bar3DChart>
      <c:catAx>
        <c:axId val="657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112"/>
        <c:crosses val="autoZero"/>
        <c:auto val="1"/>
        <c:lblAlgn val="ctr"/>
        <c:lblOffset val="100"/>
        <c:noMultiLvlLbl val="0"/>
      </c:catAx>
      <c:valAx>
        <c:axId val="65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756780402449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DB-4950-966C-7FEF373E6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DB-4950-966C-7FEF373E6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DB-4950-966C-7FEF373E6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DB-4950-966C-7FEF373E6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B-4950-966C-7FEF373E6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DB-4950-966C-7FEF373E62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DB-4950-966C-7FEF373E6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Report'!$S$3:$S$9</c:f>
              <c:strCache>
                <c:ptCount val="7"/>
                <c:pt idx="0">
                  <c:v> Sales </c:v>
                </c:pt>
                <c:pt idx="1">
                  <c:v> Marketing </c:v>
                </c:pt>
                <c:pt idx="2">
                  <c:v> HR </c:v>
                </c:pt>
                <c:pt idx="3">
                  <c:v> Admin </c:v>
                </c:pt>
                <c:pt idx="4">
                  <c:v> Finance </c:v>
                </c:pt>
                <c:pt idx="5">
                  <c:v> IT Support </c:v>
                </c:pt>
                <c:pt idx="6">
                  <c:v> Profit </c:v>
                </c:pt>
              </c:strCache>
            </c:strRef>
          </c:cat>
          <c:val>
            <c:numRef>
              <c:f>'Final Report'!$T$3:$T$9</c:f>
              <c:numCache>
                <c:formatCode>0%</c:formatCode>
                <c:ptCount val="7"/>
                <c:pt idx="0">
                  <c:v>3.6041283616095203E-2</c:v>
                </c:pt>
                <c:pt idx="1">
                  <c:v>4.4277911440885373E-2</c:v>
                </c:pt>
                <c:pt idx="2">
                  <c:v>-1.01202457115391E-2</c:v>
                </c:pt>
                <c:pt idx="3">
                  <c:v>6.7801025378791208E-2</c:v>
                </c:pt>
                <c:pt idx="4">
                  <c:v>3.5588556143800118E-2</c:v>
                </c:pt>
                <c:pt idx="5">
                  <c:v>1.9345364941674516E-2</c:v>
                </c:pt>
                <c:pt idx="6">
                  <c:v>5.8510418010441101E-2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780-A072-627FE687A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14</xdr:row>
      <xdr:rowOff>148590</xdr:rowOff>
    </xdr:from>
    <xdr:to>
      <xdr:col>5</xdr:col>
      <xdr:colOff>449580</xdr:colOff>
      <xdr:row>29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692D-D87A-FEBB-36A3-D9845EDE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14</xdr:row>
      <xdr:rowOff>171450</xdr:rowOff>
    </xdr:from>
    <xdr:to>
      <xdr:col>13</xdr:col>
      <xdr:colOff>388620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E5122-C52D-F7B8-9B37-5A767CB9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411480</xdr:colOff>
      <xdr:row>11</xdr:row>
      <xdr:rowOff>3810</xdr:rowOff>
    </xdr:from>
    <xdr:to>
      <xdr:col>22</xdr:col>
      <xdr:colOff>0</xdr:colOff>
      <xdr:row>26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9A457-B2E9-4EA1-09A8-F63CEB10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A5B1-926F-4412-A8B4-235B37CE88F9}">
  <dimension ref="A1:A65"/>
  <sheetViews>
    <sheetView workbookViewId="0">
      <selection activeCell="C12" sqref="C12"/>
    </sheetView>
  </sheetViews>
  <sheetFormatPr defaultRowHeight="14.4" x14ac:dyDescent="0.3"/>
  <sheetData>
    <row r="1" spans="1:1" ht="18" x14ac:dyDescent="0.3">
      <c r="A1" s="3" t="s">
        <v>62</v>
      </c>
    </row>
    <row r="2" spans="1:1" x14ac:dyDescent="0.3">
      <c r="A2" s="4"/>
    </row>
    <row r="3" spans="1:1" x14ac:dyDescent="0.3">
      <c r="A3" s="4" t="s">
        <v>63</v>
      </c>
    </row>
    <row r="4" spans="1:1" x14ac:dyDescent="0.3">
      <c r="A4" s="4"/>
    </row>
    <row r="5" spans="1:1" x14ac:dyDescent="0.3">
      <c r="A5" s="4" t="s">
        <v>64</v>
      </c>
    </row>
    <row r="6" spans="1:1" x14ac:dyDescent="0.3">
      <c r="A6" s="4"/>
    </row>
    <row r="7" spans="1:1" x14ac:dyDescent="0.3">
      <c r="A7" s="4" t="s">
        <v>65</v>
      </c>
    </row>
    <row r="8" spans="1:1" x14ac:dyDescent="0.3">
      <c r="A8" s="4"/>
    </row>
    <row r="9" spans="1:1" x14ac:dyDescent="0.3">
      <c r="A9" s="4" t="s">
        <v>66</v>
      </c>
    </row>
    <row r="10" spans="1:1" x14ac:dyDescent="0.3">
      <c r="A10" s="4"/>
    </row>
    <row r="11" spans="1:1" x14ac:dyDescent="0.3">
      <c r="A11" s="4"/>
    </row>
    <row r="12" spans="1:1" x14ac:dyDescent="0.3">
      <c r="A12" s="5"/>
    </row>
    <row r="13" spans="1:1" x14ac:dyDescent="0.3">
      <c r="A13" s="5" t="s">
        <v>67</v>
      </c>
    </row>
    <row r="14" spans="1:1" x14ac:dyDescent="0.3">
      <c r="A14" s="5"/>
    </row>
    <row r="15" spans="1:1" x14ac:dyDescent="0.3">
      <c r="A15" s="5" t="s">
        <v>68</v>
      </c>
    </row>
    <row r="19" spans="1:1" ht="18" x14ac:dyDescent="0.3">
      <c r="A19" s="3" t="s">
        <v>69</v>
      </c>
    </row>
    <row r="20" spans="1:1" x14ac:dyDescent="0.3">
      <c r="A20" s="4"/>
    </row>
    <row r="21" spans="1:1" x14ac:dyDescent="0.3">
      <c r="A21" s="4" t="s">
        <v>70</v>
      </c>
    </row>
    <row r="22" spans="1:1" x14ac:dyDescent="0.3">
      <c r="A22" s="4"/>
    </row>
    <row r="23" spans="1:1" x14ac:dyDescent="0.3">
      <c r="A23" s="4" t="s">
        <v>71</v>
      </c>
    </row>
    <row r="27" spans="1:1" ht="18" x14ac:dyDescent="0.3">
      <c r="A27" s="3" t="s">
        <v>72</v>
      </c>
    </row>
    <row r="28" spans="1:1" x14ac:dyDescent="0.3">
      <c r="A28" s="4"/>
    </row>
    <row r="29" spans="1:1" x14ac:dyDescent="0.3">
      <c r="A29" s="4" t="s">
        <v>73</v>
      </c>
    </row>
    <row r="30" spans="1:1" x14ac:dyDescent="0.3">
      <c r="A30" s="4"/>
    </row>
    <row r="31" spans="1:1" x14ac:dyDescent="0.3">
      <c r="A31" s="4" t="s">
        <v>74</v>
      </c>
    </row>
    <row r="32" spans="1:1" x14ac:dyDescent="0.3">
      <c r="A32" s="4"/>
    </row>
    <row r="33" spans="1:1" x14ac:dyDescent="0.3">
      <c r="A33" s="4" t="s">
        <v>75</v>
      </c>
    </row>
    <row r="34" spans="1:1" x14ac:dyDescent="0.3">
      <c r="A34" s="4"/>
    </row>
    <row r="35" spans="1:1" x14ac:dyDescent="0.3">
      <c r="A35" s="4" t="s">
        <v>68</v>
      </c>
    </row>
    <row r="39" spans="1:1" ht="18" x14ac:dyDescent="0.3">
      <c r="A39" s="3" t="s">
        <v>76</v>
      </c>
    </row>
    <row r="40" spans="1:1" x14ac:dyDescent="0.3">
      <c r="A40" s="4"/>
    </row>
    <row r="41" spans="1:1" x14ac:dyDescent="0.3">
      <c r="A41" s="4" t="s">
        <v>77</v>
      </c>
    </row>
    <row r="42" spans="1:1" x14ac:dyDescent="0.3">
      <c r="A42" s="4"/>
    </row>
    <row r="43" spans="1:1" x14ac:dyDescent="0.3">
      <c r="A43" s="4" t="s">
        <v>78</v>
      </c>
    </row>
    <row r="44" spans="1:1" x14ac:dyDescent="0.3">
      <c r="A44" s="4"/>
    </row>
    <row r="45" spans="1:1" x14ac:dyDescent="0.3">
      <c r="A45" s="4" t="s">
        <v>79</v>
      </c>
    </row>
    <row r="49" spans="1:1" ht="18" x14ac:dyDescent="0.3">
      <c r="A49" s="3" t="s">
        <v>80</v>
      </c>
    </row>
    <row r="50" spans="1:1" x14ac:dyDescent="0.3">
      <c r="A50" s="4"/>
    </row>
    <row r="51" spans="1:1" x14ac:dyDescent="0.3">
      <c r="A51" s="4" t="s">
        <v>81</v>
      </c>
    </row>
    <row r="55" spans="1:1" ht="18" x14ac:dyDescent="0.3">
      <c r="A55" s="3" t="s">
        <v>82</v>
      </c>
    </row>
    <row r="56" spans="1:1" x14ac:dyDescent="0.3">
      <c r="A56" s="4"/>
    </row>
    <row r="57" spans="1:1" x14ac:dyDescent="0.3">
      <c r="A57" s="4" t="s">
        <v>83</v>
      </c>
    </row>
    <row r="58" spans="1:1" x14ac:dyDescent="0.3">
      <c r="A58" s="4"/>
    </row>
    <row r="59" spans="1:1" x14ac:dyDescent="0.3">
      <c r="A59" s="4"/>
    </row>
    <row r="60" spans="1:1" x14ac:dyDescent="0.3">
      <c r="A60" s="5"/>
    </row>
    <row r="61" spans="1:1" x14ac:dyDescent="0.3">
      <c r="A61" s="5" t="s">
        <v>84</v>
      </c>
    </row>
    <row r="62" spans="1:1" x14ac:dyDescent="0.3">
      <c r="A62" s="5"/>
    </row>
    <row r="63" spans="1:1" x14ac:dyDescent="0.3">
      <c r="A63" s="5" t="s">
        <v>85</v>
      </c>
    </row>
    <row r="64" spans="1:1" x14ac:dyDescent="0.3">
      <c r="A64" s="4"/>
    </row>
    <row r="65" spans="1:1" x14ac:dyDescent="0.3">
      <c r="A65" s="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B05D-3675-4CF8-8E26-C3E9748F6E57}">
  <dimension ref="A1:J217"/>
  <sheetViews>
    <sheetView workbookViewId="0">
      <selection activeCell="G3" sqref="G3"/>
    </sheetView>
  </sheetViews>
  <sheetFormatPr defaultRowHeight="14.4" x14ac:dyDescent="0.3"/>
  <cols>
    <col min="1" max="1" width="6.88671875" bestFit="1" customWidth="1"/>
    <col min="2" max="2" width="11.77734375" bestFit="1" customWidth="1"/>
    <col min="3" max="3" width="11.109375" bestFit="1" customWidth="1"/>
    <col min="4" max="4" width="8.5546875" bestFit="1" customWidth="1"/>
    <col min="5" max="5" width="20" bestFit="1" customWidth="1"/>
    <col min="6" max="6" width="19.33203125" bestFit="1" customWidth="1"/>
    <col min="7" max="7" width="18.6640625" bestFit="1" customWidth="1"/>
    <col min="8" max="8" width="13.21875" bestFit="1" customWidth="1"/>
    <col min="9" max="9" width="10.21875" bestFit="1" customWidth="1"/>
    <col min="10" max="10" width="11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366698</v>
      </c>
      <c r="G2">
        <v>323627</v>
      </c>
      <c r="H2">
        <v>-43071</v>
      </c>
      <c r="I2">
        <v>-11.75</v>
      </c>
      <c r="J2" t="s">
        <v>15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16</v>
      </c>
      <c r="F3">
        <v>334796</v>
      </c>
      <c r="G3">
        <v>335005</v>
      </c>
      <c r="H3">
        <v>209</v>
      </c>
      <c r="I3">
        <v>0.06</v>
      </c>
      <c r="J3" t="s">
        <v>17</v>
      </c>
    </row>
    <row r="4" spans="1:10" x14ac:dyDescent="0.3">
      <c r="A4" t="s">
        <v>10</v>
      </c>
      <c r="B4" t="s">
        <v>11</v>
      </c>
      <c r="C4" t="s">
        <v>12</v>
      </c>
      <c r="D4" t="s">
        <v>13</v>
      </c>
      <c r="E4" t="s">
        <v>18</v>
      </c>
      <c r="F4">
        <v>661857</v>
      </c>
      <c r="G4">
        <v>787463</v>
      </c>
      <c r="H4">
        <v>125606</v>
      </c>
      <c r="I4">
        <v>18.98</v>
      </c>
      <c r="J4" t="s">
        <v>17</v>
      </c>
    </row>
    <row r="5" spans="1:10" x14ac:dyDescent="0.3">
      <c r="A5" t="s">
        <v>10</v>
      </c>
      <c r="B5" t="s">
        <v>11</v>
      </c>
      <c r="C5" t="s">
        <v>19</v>
      </c>
      <c r="D5" t="s">
        <v>20</v>
      </c>
      <c r="E5" t="s">
        <v>21</v>
      </c>
      <c r="F5">
        <v>28502</v>
      </c>
      <c r="G5">
        <v>23525</v>
      </c>
      <c r="H5">
        <v>-4977</v>
      </c>
      <c r="I5">
        <v>-17.46</v>
      </c>
      <c r="J5" t="s">
        <v>15</v>
      </c>
    </row>
    <row r="6" spans="1:10" x14ac:dyDescent="0.3">
      <c r="A6" t="s">
        <v>10</v>
      </c>
      <c r="B6" t="s">
        <v>11</v>
      </c>
      <c r="C6" t="s">
        <v>19</v>
      </c>
      <c r="D6" t="s">
        <v>20</v>
      </c>
      <c r="E6" t="s">
        <v>22</v>
      </c>
      <c r="F6">
        <v>80176</v>
      </c>
      <c r="G6">
        <v>71801</v>
      </c>
      <c r="H6">
        <v>-8375</v>
      </c>
      <c r="I6">
        <v>-10.45</v>
      </c>
      <c r="J6" t="s">
        <v>15</v>
      </c>
    </row>
    <row r="7" spans="1:10" x14ac:dyDescent="0.3">
      <c r="A7" t="s">
        <v>10</v>
      </c>
      <c r="B7" t="s">
        <v>11</v>
      </c>
      <c r="C7" t="s">
        <v>19</v>
      </c>
      <c r="D7" t="s">
        <v>20</v>
      </c>
      <c r="E7" t="s">
        <v>23</v>
      </c>
      <c r="F7">
        <v>18337</v>
      </c>
      <c r="G7">
        <v>19764</v>
      </c>
      <c r="H7">
        <v>1427</v>
      </c>
      <c r="I7">
        <v>7.78</v>
      </c>
      <c r="J7" t="s">
        <v>17</v>
      </c>
    </row>
    <row r="8" spans="1:10" x14ac:dyDescent="0.3">
      <c r="A8" t="s">
        <v>10</v>
      </c>
      <c r="B8" t="s">
        <v>11</v>
      </c>
      <c r="C8" t="s">
        <v>24</v>
      </c>
      <c r="D8" t="s">
        <v>20</v>
      </c>
      <c r="E8" t="s">
        <v>25</v>
      </c>
      <c r="F8">
        <v>100778</v>
      </c>
      <c r="G8">
        <v>100211</v>
      </c>
      <c r="H8">
        <v>-567</v>
      </c>
      <c r="I8">
        <v>-0.56000000000000005</v>
      </c>
      <c r="J8" t="s">
        <v>15</v>
      </c>
    </row>
    <row r="9" spans="1:10" x14ac:dyDescent="0.3">
      <c r="A9" t="s">
        <v>10</v>
      </c>
      <c r="B9" t="s">
        <v>11</v>
      </c>
      <c r="C9" t="s">
        <v>24</v>
      </c>
      <c r="D9" t="s">
        <v>20</v>
      </c>
      <c r="E9" t="s">
        <v>26</v>
      </c>
      <c r="F9">
        <v>148683</v>
      </c>
      <c r="G9">
        <v>145700</v>
      </c>
      <c r="H9">
        <v>-2983</v>
      </c>
      <c r="I9">
        <v>-2.0099999999999998</v>
      </c>
      <c r="J9" t="s">
        <v>15</v>
      </c>
    </row>
    <row r="10" spans="1:10" x14ac:dyDescent="0.3">
      <c r="A10" t="s">
        <v>10</v>
      </c>
      <c r="B10" t="s">
        <v>11</v>
      </c>
      <c r="C10" t="s">
        <v>24</v>
      </c>
      <c r="D10" t="s">
        <v>20</v>
      </c>
      <c r="E10" t="s">
        <v>27</v>
      </c>
      <c r="F10">
        <v>167521</v>
      </c>
      <c r="G10">
        <v>151564</v>
      </c>
      <c r="H10">
        <v>-15957</v>
      </c>
      <c r="I10">
        <v>-9.5299999999999994</v>
      </c>
      <c r="J10" t="s">
        <v>15</v>
      </c>
    </row>
    <row r="11" spans="1:10" x14ac:dyDescent="0.3">
      <c r="A11" t="s">
        <v>10</v>
      </c>
      <c r="B11" t="s">
        <v>11</v>
      </c>
      <c r="C11" t="s">
        <v>28</v>
      </c>
      <c r="D11" t="s">
        <v>20</v>
      </c>
      <c r="E11" t="s">
        <v>29</v>
      </c>
      <c r="F11">
        <v>158955</v>
      </c>
      <c r="G11">
        <v>141446</v>
      </c>
      <c r="H11">
        <v>-17509</v>
      </c>
      <c r="I11">
        <v>-11.02</v>
      </c>
      <c r="J11" t="s">
        <v>15</v>
      </c>
    </row>
    <row r="12" spans="1:10" x14ac:dyDescent="0.3">
      <c r="A12" t="s">
        <v>10</v>
      </c>
      <c r="B12" t="s">
        <v>11</v>
      </c>
      <c r="C12" t="s">
        <v>28</v>
      </c>
      <c r="D12" t="s">
        <v>20</v>
      </c>
      <c r="E12" t="s">
        <v>30</v>
      </c>
      <c r="F12">
        <v>79926</v>
      </c>
      <c r="G12">
        <v>80728</v>
      </c>
      <c r="H12">
        <v>802</v>
      </c>
      <c r="I12">
        <v>1</v>
      </c>
      <c r="J12" t="s">
        <v>17</v>
      </c>
    </row>
    <row r="13" spans="1:10" x14ac:dyDescent="0.3">
      <c r="A13" t="s">
        <v>10</v>
      </c>
      <c r="B13" t="s">
        <v>11</v>
      </c>
      <c r="C13" t="s">
        <v>28</v>
      </c>
      <c r="D13" t="s">
        <v>20</v>
      </c>
      <c r="E13" t="s">
        <v>31</v>
      </c>
      <c r="F13">
        <v>85598</v>
      </c>
      <c r="G13">
        <v>75046</v>
      </c>
      <c r="H13">
        <v>-10552</v>
      </c>
      <c r="I13">
        <v>-12.33</v>
      </c>
      <c r="J13" t="s">
        <v>15</v>
      </c>
    </row>
    <row r="14" spans="1:10" x14ac:dyDescent="0.3">
      <c r="A14" t="s">
        <v>10</v>
      </c>
      <c r="B14" t="s">
        <v>11</v>
      </c>
      <c r="C14" t="s">
        <v>32</v>
      </c>
      <c r="D14" t="s">
        <v>20</v>
      </c>
      <c r="E14" t="s">
        <v>33</v>
      </c>
      <c r="F14">
        <v>115283</v>
      </c>
      <c r="G14">
        <v>142320</v>
      </c>
      <c r="H14">
        <v>27037</v>
      </c>
      <c r="I14">
        <v>23.45</v>
      </c>
      <c r="J14" t="s">
        <v>17</v>
      </c>
    </row>
    <row r="15" spans="1:10" x14ac:dyDescent="0.3">
      <c r="A15" t="s">
        <v>10</v>
      </c>
      <c r="B15" t="s">
        <v>11</v>
      </c>
      <c r="C15" t="s">
        <v>32</v>
      </c>
      <c r="D15" t="s">
        <v>20</v>
      </c>
      <c r="E15" t="s">
        <v>34</v>
      </c>
      <c r="F15">
        <v>75746</v>
      </c>
      <c r="G15">
        <v>68812</v>
      </c>
      <c r="H15">
        <v>-6934</v>
      </c>
      <c r="I15">
        <v>-9.15</v>
      </c>
      <c r="J15" t="s">
        <v>15</v>
      </c>
    </row>
    <row r="16" spans="1:10" x14ac:dyDescent="0.3">
      <c r="A16" t="s">
        <v>10</v>
      </c>
      <c r="B16" t="s">
        <v>11</v>
      </c>
      <c r="C16" t="s">
        <v>32</v>
      </c>
      <c r="D16" t="s">
        <v>20</v>
      </c>
      <c r="E16" t="s">
        <v>35</v>
      </c>
      <c r="F16">
        <v>145509</v>
      </c>
      <c r="G16">
        <v>170964</v>
      </c>
      <c r="H16">
        <v>25455</v>
      </c>
      <c r="I16">
        <v>17.489999999999998</v>
      </c>
      <c r="J16" t="s">
        <v>17</v>
      </c>
    </row>
    <row r="17" spans="1:10" x14ac:dyDescent="0.3">
      <c r="A17" t="s">
        <v>10</v>
      </c>
      <c r="B17" t="s">
        <v>11</v>
      </c>
      <c r="C17" t="s">
        <v>36</v>
      </c>
      <c r="D17" t="s">
        <v>20</v>
      </c>
      <c r="E17" t="s">
        <v>37</v>
      </c>
      <c r="F17">
        <v>136665</v>
      </c>
      <c r="G17">
        <v>125246</v>
      </c>
      <c r="H17">
        <v>-11419</v>
      </c>
      <c r="I17">
        <v>-8.36</v>
      </c>
      <c r="J17" t="s">
        <v>15</v>
      </c>
    </row>
    <row r="18" spans="1:10" x14ac:dyDescent="0.3">
      <c r="A18" t="s">
        <v>10</v>
      </c>
      <c r="B18" t="s">
        <v>11</v>
      </c>
      <c r="C18" t="s">
        <v>36</v>
      </c>
      <c r="D18" t="s">
        <v>20</v>
      </c>
      <c r="E18" t="s">
        <v>38</v>
      </c>
      <c r="F18">
        <v>30268</v>
      </c>
      <c r="G18">
        <v>27046</v>
      </c>
      <c r="H18">
        <v>-3222</v>
      </c>
      <c r="I18">
        <v>-10.64</v>
      </c>
      <c r="J18" t="s">
        <v>15</v>
      </c>
    </row>
    <row r="19" spans="1:10" x14ac:dyDescent="0.3">
      <c r="A19" t="s">
        <v>10</v>
      </c>
      <c r="B19" t="s">
        <v>11</v>
      </c>
      <c r="C19" t="s">
        <v>36</v>
      </c>
      <c r="D19" t="s">
        <v>20</v>
      </c>
      <c r="E19" t="s">
        <v>39</v>
      </c>
      <c r="F19">
        <v>60188</v>
      </c>
      <c r="G19">
        <v>74411</v>
      </c>
      <c r="H19">
        <v>14223</v>
      </c>
      <c r="I19">
        <v>23.63</v>
      </c>
      <c r="J19" t="s">
        <v>17</v>
      </c>
    </row>
    <row r="20" spans="1:10" x14ac:dyDescent="0.3">
      <c r="A20" t="s">
        <v>40</v>
      </c>
      <c r="B20" t="s">
        <v>41</v>
      </c>
      <c r="C20" t="s">
        <v>12</v>
      </c>
      <c r="D20" t="s">
        <v>13</v>
      </c>
      <c r="E20" t="s">
        <v>14</v>
      </c>
      <c r="F20">
        <v>475438</v>
      </c>
      <c r="G20">
        <v>571796</v>
      </c>
      <c r="H20">
        <v>96358</v>
      </c>
      <c r="I20">
        <v>20.27</v>
      </c>
      <c r="J20" t="s">
        <v>17</v>
      </c>
    </row>
    <row r="21" spans="1:10" x14ac:dyDescent="0.3">
      <c r="A21" t="s">
        <v>40</v>
      </c>
      <c r="B21" t="s">
        <v>41</v>
      </c>
      <c r="C21" t="s">
        <v>12</v>
      </c>
      <c r="D21" t="s">
        <v>13</v>
      </c>
      <c r="E21" t="s">
        <v>16</v>
      </c>
      <c r="F21">
        <v>681774</v>
      </c>
      <c r="G21">
        <v>605546</v>
      </c>
      <c r="H21">
        <v>-76228</v>
      </c>
      <c r="I21">
        <v>-11.18</v>
      </c>
      <c r="J21" t="s">
        <v>15</v>
      </c>
    </row>
    <row r="22" spans="1:10" x14ac:dyDescent="0.3">
      <c r="A22" t="s">
        <v>40</v>
      </c>
      <c r="B22" t="s">
        <v>41</v>
      </c>
      <c r="C22" t="s">
        <v>12</v>
      </c>
      <c r="D22" t="s">
        <v>13</v>
      </c>
      <c r="E22" t="s">
        <v>18</v>
      </c>
      <c r="F22">
        <v>550396</v>
      </c>
      <c r="G22">
        <v>649489</v>
      </c>
      <c r="H22">
        <v>99093</v>
      </c>
      <c r="I22">
        <v>18</v>
      </c>
      <c r="J22" t="s">
        <v>17</v>
      </c>
    </row>
    <row r="23" spans="1:10" x14ac:dyDescent="0.3">
      <c r="A23" t="s">
        <v>40</v>
      </c>
      <c r="B23" t="s">
        <v>41</v>
      </c>
      <c r="C23" t="s">
        <v>19</v>
      </c>
      <c r="D23" t="s">
        <v>20</v>
      </c>
      <c r="E23" t="s">
        <v>21</v>
      </c>
      <c r="F23">
        <v>33662</v>
      </c>
      <c r="G23">
        <v>39483</v>
      </c>
      <c r="H23">
        <v>5821</v>
      </c>
      <c r="I23">
        <v>17.29</v>
      </c>
      <c r="J23" t="s">
        <v>17</v>
      </c>
    </row>
    <row r="24" spans="1:10" x14ac:dyDescent="0.3">
      <c r="A24" t="s">
        <v>40</v>
      </c>
      <c r="B24" t="s">
        <v>41</v>
      </c>
      <c r="C24" t="s">
        <v>19</v>
      </c>
      <c r="D24" t="s">
        <v>20</v>
      </c>
      <c r="E24" t="s">
        <v>22</v>
      </c>
      <c r="F24">
        <v>26390</v>
      </c>
      <c r="G24">
        <v>28320</v>
      </c>
      <c r="H24">
        <v>1930</v>
      </c>
      <c r="I24">
        <v>7.31</v>
      </c>
      <c r="J24" t="s">
        <v>17</v>
      </c>
    </row>
    <row r="25" spans="1:10" x14ac:dyDescent="0.3">
      <c r="A25" t="s">
        <v>40</v>
      </c>
      <c r="B25" t="s">
        <v>41</v>
      </c>
      <c r="C25" t="s">
        <v>19</v>
      </c>
      <c r="D25" t="s">
        <v>20</v>
      </c>
      <c r="E25" t="s">
        <v>23</v>
      </c>
      <c r="F25">
        <v>54801</v>
      </c>
      <c r="G25">
        <v>45679</v>
      </c>
      <c r="H25">
        <v>-9122</v>
      </c>
      <c r="I25">
        <v>-16.649999999999999</v>
      </c>
      <c r="J25" t="s">
        <v>15</v>
      </c>
    </row>
    <row r="26" spans="1:10" x14ac:dyDescent="0.3">
      <c r="A26" t="s">
        <v>40</v>
      </c>
      <c r="B26" t="s">
        <v>41</v>
      </c>
      <c r="C26" t="s">
        <v>24</v>
      </c>
      <c r="D26" t="s">
        <v>20</v>
      </c>
      <c r="E26" t="s">
        <v>25</v>
      </c>
      <c r="F26">
        <v>52145</v>
      </c>
      <c r="G26">
        <v>50981</v>
      </c>
      <c r="H26">
        <v>-1164</v>
      </c>
      <c r="I26">
        <v>-2.23</v>
      </c>
      <c r="J26" t="s">
        <v>15</v>
      </c>
    </row>
    <row r="27" spans="1:10" x14ac:dyDescent="0.3">
      <c r="A27" t="s">
        <v>40</v>
      </c>
      <c r="B27" t="s">
        <v>41</v>
      </c>
      <c r="C27" t="s">
        <v>24</v>
      </c>
      <c r="D27" t="s">
        <v>20</v>
      </c>
      <c r="E27" t="s">
        <v>26</v>
      </c>
      <c r="F27">
        <v>129628</v>
      </c>
      <c r="G27">
        <v>151270</v>
      </c>
      <c r="H27">
        <v>21642</v>
      </c>
      <c r="I27">
        <v>16.7</v>
      </c>
      <c r="J27" t="s">
        <v>17</v>
      </c>
    </row>
    <row r="28" spans="1:10" x14ac:dyDescent="0.3">
      <c r="A28" t="s">
        <v>40</v>
      </c>
      <c r="B28" t="s">
        <v>41</v>
      </c>
      <c r="C28" t="s">
        <v>24</v>
      </c>
      <c r="D28" t="s">
        <v>20</v>
      </c>
      <c r="E28" t="s">
        <v>27</v>
      </c>
      <c r="F28">
        <v>55117</v>
      </c>
      <c r="G28">
        <v>63692</v>
      </c>
      <c r="H28">
        <v>8575</v>
      </c>
      <c r="I28">
        <v>15.56</v>
      </c>
      <c r="J28" t="s">
        <v>17</v>
      </c>
    </row>
    <row r="29" spans="1:10" x14ac:dyDescent="0.3">
      <c r="A29" t="s">
        <v>40</v>
      </c>
      <c r="B29" t="s">
        <v>41</v>
      </c>
      <c r="C29" t="s">
        <v>28</v>
      </c>
      <c r="D29" t="s">
        <v>20</v>
      </c>
      <c r="E29" t="s">
        <v>29</v>
      </c>
      <c r="F29">
        <v>20902</v>
      </c>
      <c r="G29">
        <v>20093</v>
      </c>
      <c r="H29">
        <v>-809</v>
      </c>
      <c r="I29">
        <v>-3.87</v>
      </c>
      <c r="J29" t="s">
        <v>15</v>
      </c>
    </row>
    <row r="30" spans="1:10" x14ac:dyDescent="0.3">
      <c r="A30" t="s">
        <v>40</v>
      </c>
      <c r="B30" t="s">
        <v>41</v>
      </c>
      <c r="C30" t="s">
        <v>28</v>
      </c>
      <c r="D30" t="s">
        <v>20</v>
      </c>
      <c r="E30" t="s">
        <v>30</v>
      </c>
      <c r="F30">
        <v>134464</v>
      </c>
      <c r="G30">
        <v>159006</v>
      </c>
      <c r="H30">
        <v>24542</v>
      </c>
      <c r="I30">
        <v>18.25</v>
      </c>
      <c r="J30" t="s">
        <v>17</v>
      </c>
    </row>
    <row r="31" spans="1:10" x14ac:dyDescent="0.3">
      <c r="A31" t="s">
        <v>40</v>
      </c>
      <c r="B31" t="s">
        <v>41</v>
      </c>
      <c r="C31" t="s">
        <v>28</v>
      </c>
      <c r="D31" t="s">
        <v>20</v>
      </c>
      <c r="E31" t="s">
        <v>31</v>
      </c>
      <c r="F31">
        <v>114749</v>
      </c>
      <c r="G31">
        <v>110947</v>
      </c>
      <c r="H31">
        <v>-3802</v>
      </c>
      <c r="I31">
        <v>-3.31</v>
      </c>
      <c r="J31" t="s">
        <v>15</v>
      </c>
    </row>
    <row r="32" spans="1:10" x14ac:dyDescent="0.3">
      <c r="A32" t="s">
        <v>40</v>
      </c>
      <c r="B32" t="s">
        <v>41</v>
      </c>
      <c r="C32" t="s">
        <v>32</v>
      </c>
      <c r="D32" t="s">
        <v>20</v>
      </c>
      <c r="E32" t="s">
        <v>33</v>
      </c>
      <c r="F32">
        <v>87159</v>
      </c>
      <c r="G32">
        <v>98343</v>
      </c>
      <c r="H32">
        <v>11184</v>
      </c>
      <c r="I32">
        <v>12.83</v>
      </c>
      <c r="J32" t="s">
        <v>17</v>
      </c>
    </row>
    <row r="33" spans="1:10" x14ac:dyDescent="0.3">
      <c r="A33" t="s">
        <v>40</v>
      </c>
      <c r="B33" t="s">
        <v>41</v>
      </c>
      <c r="C33" t="s">
        <v>32</v>
      </c>
      <c r="D33" t="s">
        <v>20</v>
      </c>
      <c r="E33" t="s">
        <v>34</v>
      </c>
      <c r="F33">
        <v>24448</v>
      </c>
      <c r="G33">
        <v>24753</v>
      </c>
      <c r="H33">
        <v>305</v>
      </c>
      <c r="I33">
        <v>1.25</v>
      </c>
      <c r="J33" t="s">
        <v>17</v>
      </c>
    </row>
    <row r="34" spans="1:10" x14ac:dyDescent="0.3">
      <c r="A34" t="s">
        <v>40</v>
      </c>
      <c r="B34" t="s">
        <v>41</v>
      </c>
      <c r="C34" t="s">
        <v>32</v>
      </c>
      <c r="D34" t="s">
        <v>20</v>
      </c>
      <c r="E34" t="s">
        <v>35</v>
      </c>
      <c r="F34">
        <v>146856</v>
      </c>
      <c r="G34">
        <v>173585</v>
      </c>
      <c r="H34">
        <v>26729</v>
      </c>
      <c r="I34">
        <v>18.2</v>
      </c>
      <c r="J34" t="s">
        <v>17</v>
      </c>
    </row>
    <row r="35" spans="1:10" x14ac:dyDescent="0.3">
      <c r="A35" t="s">
        <v>40</v>
      </c>
      <c r="B35" t="s">
        <v>41</v>
      </c>
      <c r="C35" t="s">
        <v>36</v>
      </c>
      <c r="D35" t="s">
        <v>20</v>
      </c>
      <c r="E35" t="s">
        <v>37</v>
      </c>
      <c r="F35">
        <v>123091</v>
      </c>
      <c r="G35">
        <v>125824</v>
      </c>
      <c r="H35">
        <v>2733</v>
      </c>
      <c r="I35">
        <v>2.2200000000000002</v>
      </c>
      <c r="J35" t="s">
        <v>17</v>
      </c>
    </row>
    <row r="36" spans="1:10" x14ac:dyDescent="0.3">
      <c r="A36" t="s">
        <v>40</v>
      </c>
      <c r="B36" t="s">
        <v>41</v>
      </c>
      <c r="C36" t="s">
        <v>36</v>
      </c>
      <c r="D36" t="s">
        <v>20</v>
      </c>
      <c r="E36" t="s">
        <v>38</v>
      </c>
      <c r="F36">
        <v>143798</v>
      </c>
      <c r="G36">
        <v>122214</v>
      </c>
      <c r="H36">
        <v>-21584</v>
      </c>
      <c r="I36">
        <v>-15.01</v>
      </c>
      <c r="J36" t="s">
        <v>15</v>
      </c>
    </row>
    <row r="37" spans="1:10" x14ac:dyDescent="0.3">
      <c r="A37" t="s">
        <v>40</v>
      </c>
      <c r="B37" t="s">
        <v>41</v>
      </c>
      <c r="C37" t="s">
        <v>36</v>
      </c>
      <c r="D37" t="s">
        <v>20</v>
      </c>
      <c r="E37" t="s">
        <v>39</v>
      </c>
      <c r="F37">
        <v>31158</v>
      </c>
      <c r="G37">
        <v>25367</v>
      </c>
      <c r="H37">
        <v>-5791</v>
      </c>
      <c r="I37">
        <v>-18.59</v>
      </c>
      <c r="J37" t="s">
        <v>15</v>
      </c>
    </row>
    <row r="38" spans="1:10" x14ac:dyDescent="0.3">
      <c r="A38" t="s">
        <v>42</v>
      </c>
      <c r="B38" t="s">
        <v>43</v>
      </c>
      <c r="C38" t="s">
        <v>12</v>
      </c>
      <c r="D38" t="s">
        <v>13</v>
      </c>
      <c r="E38" t="s">
        <v>14</v>
      </c>
      <c r="F38">
        <v>320262</v>
      </c>
      <c r="G38">
        <v>329503</v>
      </c>
      <c r="H38">
        <v>9241</v>
      </c>
      <c r="I38">
        <v>2.89</v>
      </c>
      <c r="J38" t="s">
        <v>17</v>
      </c>
    </row>
    <row r="39" spans="1:10" x14ac:dyDescent="0.3">
      <c r="A39" t="s">
        <v>42</v>
      </c>
      <c r="B39" t="s">
        <v>43</v>
      </c>
      <c r="C39" t="s">
        <v>12</v>
      </c>
      <c r="D39" t="s">
        <v>13</v>
      </c>
      <c r="E39" t="s">
        <v>16</v>
      </c>
      <c r="F39">
        <v>575775</v>
      </c>
      <c r="G39">
        <v>617223</v>
      </c>
      <c r="H39">
        <v>41448</v>
      </c>
      <c r="I39">
        <v>7.2</v>
      </c>
      <c r="J39" t="s">
        <v>17</v>
      </c>
    </row>
    <row r="40" spans="1:10" x14ac:dyDescent="0.3">
      <c r="A40" t="s">
        <v>42</v>
      </c>
      <c r="B40" t="s">
        <v>43</v>
      </c>
      <c r="C40" t="s">
        <v>12</v>
      </c>
      <c r="D40" t="s">
        <v>13</v>
      </c>
      <c r="E40" t="s">
        <v>18</v>
      </c>
      <c r="F40">
        <v>448735</v>
      </c>
      <c r="G40">
        <v>405189</v>
      </c>
      <c r="H40">
        <v>-43546</v>
      </c>
      <c r="I40">
        <v>-9.6999999999999993</v>
      </c>
      <c r="J40" t="s">
        <v>15</v>
      </c>
    </row>
    <row r="41" spans="1:10" x14ac:dyDescent="0.3">
      <c r="A41" t="s">
        <v>42</v>
      </c>
      <c r="B41" t="s">
        <v>43</v>
      </c>
      <c r="C41" t="s">
        <v>19</v>
      </c>
      <c r="D41" t="s">
        <v>20</v>
      </c>
      <c r="E41" t="s">
        <v>21</v>
      </c>
      <c r="F41">
        <v>78408</v>
      </c>
      <c r="G41">
        <v>87240</v>
      </c>
      <c r="H41">
        <v>8832</v>
      </c>
      <c r="I41">
        <v>11.26</v>
      </c>
      <c r="J41" t="s">
        <v>17</v>
      </c>
    </row>
    <row r="42" spans="1:10" x14ac:dyDescent="0.3">
      <c r="A42" t="s">
        <v>42</v>
      </c>
      <c r="B42" t="s">
        <v>43</v>
      </c>
      <c r="C42" t="s">
        <v>19</v>
      </c>
      <c r="D42" t="s">
        <v>20</v>
      </c>
      <c r="E42" t="s">
        <v>22</v>
      </c>
      <c r="F42">
        <v>58263</v>
      </c>
      <c r="G42">
        <v>54361</v>
      </c>
      <c r="H42">
        <v>-3902</v>
      </c>
      <c r="I42">
        <v>-6.7</v>
      </c>
      <c r="J42" t="s">
        <v>15</v>
      </c>
    </row>
    <row r="43" spans="1:10" x14ac:dyDescent="0.3">
      <c r="A43" t="s">
        <v>42</v>
      </c>
      <c r="B43" t="s">
        <v>43</v>
      </c>
      <c r="C43" t="s">
        <v>19</v>
      </c>
      <c r="D43" t="s">
        <v>20</v>
      </c>
      <c r="E43" t="s">
        <v>23</v>
      </c>
      <c r="F43">
        <v>138856</v>
      </c>
      <c r="G43">
        <v>161302</v>
      </c>
      <c r="H43">
        <v>22446</v>
      </c>
      <c r="I43">
        <v>16.16</v>
      </c>
      <c r="J43" t="s">
        <v>17</v>
      </c>
    </row>
    <row r="44" spans="1:10" x14ac:dyDescent="0.3">
      <c r="A44" t="s">
        <v>42</v>
      </c>
      <c r="B44" t="s">
        <v>43</v>
      </c>
      <c r="C44" t="s">
        <v>24</v>
      </c>
      <c r="D44" t="s">
        <v>20</v>
      </c>
      <c r="E44" t="s">
        <v>25</v>
      </c>
      <c r="F44">
        <v>41968</v>
      </c>
      <c r="G44">
        <v>43760</v>
      </c>
      <c r="H44">
        <v>1792</v>
      </c>
      <c r="I44">
        <v>4.2699999999999996</v>
      </c>
      <c r="J44" t="s">
        <v>17</v>
      </c>
    </row>
    <row r="45" spans="1:10" x14ac:dyDescent="0.3">
      <c r="A45" t="s">
        <v>42</v>
      </c>
      <c r="B45" t="s">
        <v>43</v>
      </c>
      <c r="C45" t="s">
        <v>24</v>
      </c>
      <c r="D45" t="s">
        <v>20</v>
      </c>
      <c r="E45" t="s">
        <v>26</v>
      </c>
      <c r="F45">
        <v>33816</v>
      </c>
      <c r="G45">
        <v>32474</v>
      </c>
      <c r="H45">
        <v>-1342</v>
      </c>
      <c r="I45">
        <v>-3.97</v>
      </c>
      <c r="J45" t="s">
        <v>15</v>
      </c>
    </row>
    <row r="46" spans="1:10" x14ac:dyDescent="0.3">
      <c r="A46" t="s">
        <v>42</v>
      </c>
      <c r="B46" t="s">
        <v>43</v>
      </c>
      <c r="C46" t="s">
        <v>24</v>
      </c>
      <c r="D46" t="s">
        <v>20</v>
      </c>
      <c r="E46" t="s">
        <v>27</v>
      </c>
      <c r="F46">
        <v>126066</v>
      </c>
      <c r="G46">
        <v>113783</v>
      </c>
      <c r="H46">
        <v>-12283</v>
      </c>
      <c r="I46">
        <v>-9.74</v>
      </c>
      <c r="J46" t="s">
        <v>15</v>
      </c>
    </row>
    <row r="47" spans="1:10" x14ac:dyDescent="0.3">
      <c r="A47" t="s">
        <v>42</v>
      </c>
      <c r="B47" t="s">
        <v>43</v>
      </c>
      <c r="C47" t="s">
        <v>28</v>
      </c>
      <c r="D47" t="s">
        <v>20</v>
      </c>
      <c r="E47" t="s">
        <v>29</v>
      </c>
      <c r="F47">
        <v>169345</v>
      </c>
      <c r="G47">
        <v>201068</v>
      </c>
      <c r="H47">
        <v>31723</v>
      </c>
      <c r="I47">
        <v>18.73</v>
      </c>
      <c r="J47" t="s">
        <v>17</v>
      </c>
    </row>
    <row r="48" spans="1:10" x14ac:dyDescent="0.3">
      <c r="A48" t="s">
        <v>42</v>
      </c>
      <c r="B48" t="s">
        <v>43</v>
      </c>
      <c r="C48" t="s">
        <v>28</v>
      </c>
      <c r="D48" t="s">
        <v>20</v>
      </c>
      <c r="E48" t="s">
        <v>30</v>
      </c>
      <c r="F48">
        <v>33883</v>
      </c>
      <c r="G48">
        <v>34498</v>
      </c>
      <c r="H48">
        <v>615</v>
      </c>
      <c r="I48">
        <v>1.82</v>
      </c>
      <c r="J48" t="s">
        <v>17</v>
      </c>
    </row>
    <row r="49" spans="1:10" x14ac:dyDescent="0.3">
      <c r="A49" t="s">
        <v>42</v>
      </c>
      <c r="B49" t="s">
        <v>43</v>
      </c>
      <c r="C49" t="s">
        <v>28</v>
      </c>
      <c r="D49" t="s">
        <v>20</v>
      </c>
      <c r="E49" t="s">
        <v>31</v>
      </c>
      <c r="F49">
        <v>23575</v>
      </c>
      <c r="G49">
        <v>28863</v>
      </c>
      <c r="H49">
        <v>5288</v>
      </c>
      <c r="I49">
        <v>22.43</v>
      </c>
      <c r="J49" t="s">
        <v>17</v>
      </c>
    </row>
    <row r="50" spans="1:10" x14ac:dyDescent="0.3">
      <c r="A50" t="s">
        <v>42</v>
      </c>
      <c r="B50" t="s">
        <v>43</v>
      </c>
      <c r="C50" t="s">
        <v>32</v>
      </c>
      <c r="D50" t="s">
        <v>20</v>
      </c>
      <c r="E50" t="s">
        <v>33</v>
      </c>
      <c r="F50">
        <v>99997</v>
      </c>
      <c r="G50">
        <v>105111</v>
      </c>
      <c r="H50">
        <v>5114</v>
      </c>
      <c r="I50">
        <v>5.1100000000000003</v>
      </c>
      <c r="J50" t="s">
        <v>17</v>
      </c>
    </row>
    <row r="51" spans="1:10" x14ac:dyDescent="0.3">
      <c r="A51" t="s">
        <v>42</v>
      </c>
      <c r="B51" t="s">
        <v>43</v>
      </c>
      <c r="C51" t="s">
        <v>32</v>
      </c>
      <c r="D51" t="s">
        <v>20</v>
      </c>
      <c r="E51" t="s">
        <v>34</v>
      </c>
      <c r="F51">
        <v>129618</v>
      </c>
      <c r="G51">
        <v>160376</v>
      </c>
      <c r="H51">
        <v>30758</v>
      </c>
      <c r="I51">
        <v>23.73</v>
      </c>
      <c r="J51" t="s">
        <v>17</v>
      </c>
    </row>
    <row r="52" spans="1:10" x14ac:dyDescent="0.3">
      <c r="A52" t="s">
        <v>42</v>
      </c>
      <c r="B52" t="s">
        <v>43</v>
      </c>
      <c r="C52" t="s">
        <v>32</v>
      </c>
      <c r="D52" t="s">
        <v>20</v>
      </c>
      <c r="E52" t="s">
        <v>35</v>
      </c>
      <c r="F52">
        <v>69564</v>
      </c>
      <c r="G52">
        <v>77947</v>
      </c>
      <c r="H52">
        <v>8383</v>
      </c>
      <c r="I52">
        <v>12.05</v>
      </c>
      <c r="J52" t="s">
        <v>17</v>
      </c>
    </row>
    <row r="53" spans="1:10" x14ac:dyDescent="0.3">
      <c r="A53" t="s">
        <v>42</v>
      </c>
      <c r="B53" t="s">
        <v>43</v>
      </c>
      <c r="C53" t="s">
        <v>36</v>
      </c>
      <c r="D53" t="s">
        <v>20</v>
      </c>
      <c r="E53" t="s">
        <v>37</v>
      </c>
      <c r="F53">
        <v>76049</v>
      </c>
      <c r="G53">
        <v>62101</v>
      </c>
      <c r="H53">
        <v>-13948</v>
      </c>
      <c r="I53">
        <v>-18.34</v>
      </c>
      <c r="J53" t="s">
        <v>15</v>
      </c>
    </row>
    <row r="54" spans="1:10" x14ac:dyDescent="0.3">
      <c r="A54" t="s">
        <v>42</v>
      </c>
      <c r="B54" t="s">
        <v>43</v>
      </c>
      <c r="C54" t="s">
        <v>36</v>
      </c>
      <c r="D54" t="s">
        <v>20</v>
      </c>
      <c r="E54" t="s">
        <v>38</v>
      </c>
      <c r="F54">
        <v>43825</v>
      </c>
      <c r="G54">
        <v>43166</v>
      </c>
      <c r="H54">
        <v>-659</v>
      </c>
      <c r="I54">
        <v>-1.5</v>
      </c>
      <c r="J54" t="s">
        <v>15</v>
      </c>
    </row>
    <row r="55" spans="1:10" x14ac:dyDescent="0.3">
      <c r="A55" t="s">
        <v>42</v>
      </c>
      <c r="B55" t="s">
        <v>43</v>
      </c>
      <c r="C55" t="s">
        <v>36</v>
      </c>
      <c r="D55" t="s">
        <v>20</v>
      </c>
      <c r="E55" t="s">
        <v>39</v>
      </c>
      <c r="F55">
        <v>139597</v>
      </c>
      <c r="G55">
        <v>168733</v>
      </c>
      <c r="H55">
        <v>29136</v>
      </c>
      <c r="I55">
        <v>20.87</v>
      </c>
      <c r="J55" t="s">
        <v>17</v>
      </c>
    </row>
    <row r="56" spans="1:10" x14ac:dyDescent="0.3">
      <c r="A56" t="s">
        <v>44</v>
      </c>
      <c r="B56" t="s">
        <v>45</v>
      </c>
      <c r="C56" t="s">
        <v>12</v>
      </c>
      <c r="D56" t="s">
        <v>13</v>
      </c>
      <c r="E56" t="s">
        <v>14</v>
      </c>
      <c r="F56">
        <v>464687</v>
      </c>
      <c r="G56">
        <v>482772</v>
      </c>
      <c r="H56">
        <v>18085</v>
      </c>
      <c r="I56">
        <v>3.89</v>
      </c>
      <c r="J56" t="s">
        <v>17</v>
      </c>
    </row>
    <row r="57" spans="1:10" x14ac:dyDescent="0.3">
      <c r="A57" t="s">
        <v>44</v>
      </c>
      <c r="B57" t="s">
        <v>45</v>
      </c>
      <c r="C57" t="s">
        <v>12</v>
      </c>
      <c r="D57" t="s">
        <v>13</v>
      </c>
      <c r="E57" t="s">
        <v>16</v>
      </c>
      <c r="F57">
        <v>358235</v>
      </c>
      <c r="G57">
        <v>325608</v>
      </c>
      <c r="H57">
        <v>-32627</v>
      </c>
      <c r="I57">
        <v>-9.11</v>
      </c>
      <c r="J57" t="s">
        <v>15</v>
      </c>
    </row>
    <row r="58" spans="1:10" x14ac:dyDescent="0.3">
      <c r="A58" t="s">
        <v>44</v>
      </c>
      <c r="B58" t="s">
        <v>45</v>
      </c>
      <c r="C58" t="s">
        <v>12</v>
      </c>
      <c r="D58" t="s">
        <v>13</v>
      </c>
      <c r="E58" t="s">
        <v>18</v>
      </c>
      <c r="F58">
        <v>229982</v>
      </c>
      <c r="G58">
        <v>222241</v>
      </c>
      <c r="H58">
        <v>-7741</v>
      </c>
      <c r="I58">
        <v>-3.37</v>
      </c>
      <c r="J58" t="s">
        <v>15</v>
      </c>
    </row>
    <row r="59" spans="1:10" x14ac:dyDescent="0.3">
      <c r="A59" t="s">
        <v>44</v>
      </c>
      <c r="B59" t="s">
        <v>45</v>
      </c>
      <c r="C59" t="s">
        <v>19</v>
      </c>
      <c r="D59" t="s">
        <v>20</v>
      </c>
      <c r="E59" t="s">
        <v>21</v>
      </c>
      <c r="F59">
        <v>37097</v>
      </c>
      <c r="G59">
        <v>37528</v>
      </c>
      <c r="H59">
        <v>431</v>
      </c>
      <c r="I59">
        <v>1.1599999999999999</v>
      </c>
      <c r="J59" t="s">
        <v>17</v>
      </c>
    </row>
    <row r="60" spans="1:10" x14ac:dyDescent="0.3">
      <c r="A60" t="s">
        <v>44</v>
      </c>
      <c r="B60" t="s">
        <v>45</v>
      </c>
      <c r="C60" t="s">
        <v>19</v>
      </c>
      <c r="D60" t="s">
        <v>20</v>
      </c>
      <c r="E60" t="s">
        <v>22</v>
      </c>
      <c r="F60">
        <v>116412</v>
      </c>
      <c r="G60">
        <v>121196</v>
      </c>
      <c r="H60">
        <v>4784</v>
      </c>
      <c r="I60">
        <v>4.1100000000000003</v>
      </c>
      <c r="J60" t="s">
        <v>17</v>
      </c>
    </row>
    <row r="61" spans="1:10" x14ac:dyDescent="0.3">
      <c r="A61" t="s">
        <v>44</v>
      </c>
      <c r="B61" t="s">
        <v>45</v>
      </c>
      <c r="C61" t="s">
        <v>19</v>
      </c>
      <c r="D61" t="s">
        <v>20</v>
      </c>
      <c r="E61" t="s">
        <v>23</v>
      </c>
      <c r="F61">
        <v>95004</v>
      </c>
      <c r="G61">
        <v>82446</v>
      </c>
      <c r="H61">
        <v>-12558</v>
      </c>
      <c r="I61">
        <v>-13.22</v>
      </c>
      <c r="J61" t="s">
        <v>15</v>
      </c>
    </row>
    <row r="62" spans="1:10" x14ac:dyDescent="0.3">
      <c r="A62" t="s">
        <v>44</v>
      </c>
      <c r="B62" t="s">
        <v>45</v>
      </c>
      <c r="C62" t="s">
        <v>24</v>
      </c>
      <c r="D62" t="s">
        <v>20</v>
      </c>
      <c r="E62" t="s">
        <v>25</v>
      </c>
      <c r="F62">
        <v>84607</v>
      </c>
      <c r="G62">
        <v>69238</v>
      </c>
      <c r="H62">
        <v>-15369</v>
      </c>
      <c r="I62">
        <v>-18.170000000000002</v>
      </c>
      <c r="J62" t="s">
        <v>15</v>
      </c>
    </row>
    <row r="63" spans="1:10" x14ac:dyDescent="0.3">
      <c r="A63" t="s">
        <v>44</v>
      </c>
      <c r="B63" t="s">
        <v>45</v>
      </c>
      <c r="C63" t="s">
        <v>24</v>
      </c>
      <c r="D63" t="s">
        <v>20</v>
      </c>
      <c r="E63" t="s">
        <v>26</v>
      </c>
      <c r="F63">
        <v>54904</v>
      </c>
      <c r="G63">
        <v>49364</v>
      </c>
      <c r="H63">
        <v>-5540</v>
      </c>
      <c r="I63">
        <v>-10.09</v>
      </c>
      <c r="J63" t="s">
        <v>15</v>
      </c>
    </row>
    <row r="64" spans="1:10" x14ac:dyDescent="0.3">
      <c r="A64" t="s">
        <v>44</v>
      </c>
      <c r="B64" t="s">
        <v>45</v>
      </c>
      <c r="C64" t="s">
        <v>24</v>
      </c>
      <c r="D64" t="s">
        <v>20</v>
      </c>
      <c r="E64" t="s">
        <v>27</v>
      </c>
      <c r="F64">
        <v>130132</v>
      </c>
      <c r="G64">
        <v>117369</v>
      </c>
      <c r="H64">
        <v>-12763</v>
      </c>
      <c r="I64">
        <v>-9.81</v>
      </c>
      <c r="J64" t="s">
        <v>15</v>
      </c>
    </row>
    <row r="65" spans="1:10" x14ac:dyDescent="0.3">
      <c r="A65" t="s">
        <v>44</v>
      </c>
      <c r="B65" t="s">
        <v>45</v>
      </c>
      <c r="C65" t="s">
        <v>28</v>
      </c>
      <c r="D65" t="s">
        <v>20</v>
      </c>
      <c r="E65" t="s">
        <v>29</v>
      </c>
      <c r="F65">
        <v>123039</v>
      </c>
      <c r="G65">
        <v>150505</v>
      </c>
      <c r="H65">
        <v>27466</v>
      </c>
      <c r="I65">
        <v>22.32</v>
      </c>
      <c r="J65" t="s">
        <v>17</v>
      </c>
    </row>
    <row r="66" spans="1:10" x14ac:dyDescent="0.3">
      <c r="A66" t="s">
        <v>44</v>
      </c>
      <c r="B66" t="s">
        <v>45</v>
      </c>
      <c r="C66" t="s">
        <v>28</v>
      </c>
      <c r="D66" t="s">
        <v>20</v>
      </c>
      <c r="E66" t="s">
        <v>30</v>
      </c>
      <c r="F66">
        <v>78929</v>
      </c>
      <c r="G66">
        <v>92897</v>
      </c>
      <c r="H66">
        <v>13968</v>
      </c>
      <c r="I66">
        <v>17.7</v>
      </c>
      <c r="J66" t="s">
        <v>17</v>
      </c>
    </row>
    <row r="67" spans="1:10" x14ac:dyDescent="0.3">
      <c r="A67" t="s">
        <v>44</v>
      </c>
      <c r="B67" t="s">
        <v>45</v>
      </c>
      <c r="C67" t="s">
        <v>28</v>
      </c>
      <c r="D67" t="s">
        <v>20</v>
      </c>
      <c r="E67" t="s">
        <v>31</v>
      </c>
      <c r="F67">
        <v>131749</v>
      </c>
      <c r="G67">
        <v>112126</v>
      </c>
      <c r="H67">
        <v>-19623</v>
      </c>
      <c r="I67">
        <v>-14.89</v>
      </c>
      <c r="J67" t="s">
        <v>15</v>
      </c>
    </row>
    <row r="68" spans="1:10" x14ac:dyDescent="0.3">
      <c r="A68" t="s">
        <v>44</v>
      </c>
      <c r="B68" t="s">
        <v>45</v>
      </c>
      <c r="C68" t="s">
        <v>32</v>
      </c>
      <c r="D68" t="s">
        <v>20</v>
      </c>
      <c r="E68" t="s">
        <v>33</v>
      </c>
      <c r="F68">
        <v>55962</v>
      </c>
      <c r="G68">
        <v>62291</v>
      </c>
      <c r="H68">
        <v>6329</v>
      </c>
      <c r="I68">
        <v>11.31</v>
      </c>
      <c r="J68" t="s">
        <v>17</v>
      </c>
    </row>
    <row r="69" spans="1:10" x14ac:dyDescent="0.3">
      <c r="A69" t="s">
        <v>44</v>
      </c>
      <c r="B69" t="s">
        <v>45</v>
      </c>
      <c r="C69" t="s">
        <v>32</v>
      </c>
      <c r="D69" t="s">
        <v>20</v>
      </c>
      <c r="E69" t="s">
        <v>34</v>
      </c>
      <c r="F69">
        <v>49810</v>
      </c>
      <c r="G69">
        <v>61862</v>
      </c>
      <c r="H69">
        <v>12052</v>
      </c>
      <c r="I69">
        <v>24.2</v>
      </c>
      <c r="J69" t="s">
        <v>17</v>
      </c>
    </row>
    <row r="70" spans="1:10" x14ac:dyDescent="0.3">
      <c r="A70" t="s">
        <v>44</v>
      </c>
      <c r="B70" t="s">
        <v>45</v>
      </c>
      <c r="C70" t="s">
        <v>32</v>
      </c>
      <c r="D70" t="s">
        <v>20</v>
      </c>
      <c r="E70" t="s">
        <v>35</v>
      </c>
      <c r="F70">
        <v>108687</v>
      </c>
      <c r="G70">
        <v>91503</v>
      </c>
      <c r="H70">
        <v>-17184</v>
      </c>
      <c r="I70">
        <v>-15.81</v>
      </c>
      <c r="J70" t="s">
        <v>15</v>
      </c>
    </row>
    <row r="71" spans="1:10" x14ac:dyDescent="0.3">
      <c r="A71" t="s">
        <v>44</v>
      </c>
      <c r="B71" t="s">
        <v>45</v>
      </c>
      <c r="C71" t="s">
        <v>36</v>
      </c>
      <c r="D71" t="s">
        <v>20</v>
      </c>
      <c r="E71" t="s">
        <v>37</v>
      </c>
      <c r="F71">
        <v>33298</v>
      </c>
      <c r="G71">
        <v>36124</v>
      </c>
      <c r="H71">
        <v>2826</v>
      </c>
      <c r="I71">
        <v>8.49</v>
      </c>
      <c r="J71" t="s">
        <v>17</v>
      </c>
    </row>
    <row r="72" spans="1:10" x14ac:dyDescent="0.3">
      <c r="A72" t="s">
        <v>44</v>
      </c>
      <c r="B72" t="s">
        <v>45</v>
      </c>
      <c r="C72" t="s">
        <v>36</v>
      </c>
      <c r="D72" t="s">
        <v>20</v>
      </c>
      <c r="E72" t="s">
        <v>38</v>
      </c>
      <c r="F72">
        <v>16084</v>
      </c>
      <c r="G72">
        <v>18121</v>
      </c>
      <c r="H72">
        <v>2037</v>
      </c>
      <c r="I72">
        <v>12.66</v>
      </c>
      <c r="J72" t="s">
        <v>17</v>
      </c>
    </row>
    <row r="73" spans="1:10" x14ac:dyDescent="0.3">
      <c r="A73" t="s">
        <v>44</v>
      </c>
      <c r="B73" t="s">
        <v>45</v>
      </c>
      <c r="C73" t="s">
        <v>36</v>
      </c>
      <c r="D73" t="s">
        <v>20</v>
      </c>
      <c r="E73" t="s">
        <v>39</v>
      </c>
      <c r="F73">
        <v>81624</v>
      </c>
      <c r="G73">
        <v>80157</v>
      </c>
      <c r="H73">
        <v>-1467</v>
      </c>
      <c r="I73">
        <v>-1.8</v>
      </c>
      <c r="J73" t="s">
        <v>15</v>
      </c>
    </row>
    <row r="74" spans="1:10" x14ac:dyDescent="0.3">
      <c r="A74" t="s">
        <v>46</v>
      </c>
      <c r="B74" t="s">
        <v>47</v>
      </c>
      <c r="C74" t="s">
        <v>12</v>
      </c>
      <c r="D74" t="s">
        <v>13</v>
      </c>
      <c r="E74" t="s">
        <v>14</v>
      </c>
      <c r="F74">
        <v>523894</v>
      </c>
      <c r="G74">
        <v>438951</v>
      </c>
      <c r="H74">
        <v>-84943</v>
      </c>
      <c r="I74">
        <v>-16.21</v>
      </c>
      <c r="J74" t="s">
        <v>15</v>
      </c>
    </row>
    <row r="75" spans="1:10" x14ac:dyDescent="0.3">
      <c r="A75" t="s">
        <v>46</v>
      </c>
      <c r="B75" t="s">
        <v>47</v>
      </c>
      <c r="C75" t="s">
        <v>12</v>
      </c>
      <c r="D75" t="s">
        <v>13</v>
      </c>
      <c r="E75" t="s">
        <v>16</v>
      </c>
      <c r="F75">
        <v>243125</v>
      </c>
      <c r="G75">
        <v>267691</v>
      </c>
      <c r="H75">
        <v>24566</v>
      </c>
      <c r="I75">
        <v>10.1</v>
      </c>
      <c r="J75" t="s">
        <v>17</v>
      </c>
    </row>
    <row r="76" spans="1:10" x14ac:dyDescent="0.3">
      <c r="A76" t="s">
        <v>46</v>
      </c>
      <c r="B76" t="s">
        <v>47</v>
      </c>
      <c r="C76" t="s">
        <v>12</v>
      </c>
      <c r="D76" t="s">
        <v>13</v>
      </c>
      <c r="E76" t="s">
        <v>18</v>
      </c>
      <c r="F76">
        <v>594955</v>
      </c>
      <c r="G76">
        <v>503130</v>
      </c>
      <c r="H76">
        <v>-91825</v>
      </c>
      <c r="I76">
        <v>-15.43</v>
      </c>
      <c r="J76" t="s">
        <v>15</v>
      </c>
    </row>
    <row r="77" spans="1:10" x14ac:dyDescent="0.3">
      <c r="A77" t="s">
        <v>46</v>
      </c>
      <c r="B77" t="s">
        <v>47</v>
      </c>
      <c r="C77" t="s">
        <v>19</v>
      </c>
      <c r="D77" t="s">
        <v>20</v>
      </c>
      <c r="E77" t="s">
        <v>21</v>
      </c>
      <c r="F77">
        <v>118829</v>
      </c>
      <c r="G77">
        <v>103662</v>
      </c>
      <c r="H77">
        <v>-15167</v>
      </c>
      <c r="I77">
        <v>-12.76</v>
      </c>
      <c r="J77" t="s">
        <v>15</v>
      </c>
    </row>
    <row r="78" spans="1:10" x14ac:dyDescent="0.3">
      <c r="A78" t="s">
        <v>46</v>
      </c>
      <c r="B78" t="s">
        <v>47</v>
      </c>
      <c r="C78" t="s">
        <v>19</v>
      </c>
      <c r="D78" t="s">
        <v>20</v>
      </c>
      <c r="E78" t="s">
        <v>22</v>
      </c>
      <c r="F78">
        <v>124218</v>
      </c>
      <c r="G78">
        <v>124440</v>
      </c>
      <c r="H78">
        <v>222</v>
      </c>
      <c r="I78">
        <v>0.18</v>
      </c>
      <c r="J78" t="s">
        <v>17</v>
      </c>
    </row>
    <row r="79" spans="1:10" x14ac:dyDescent="0.3">
      <c r="A79" t="s">
        <v>46</v>
      </c>
      <c r="B79" t="s">
        <v>47</v>
      </c>
      <c r="C79" t="s">
        <v>19</v>
      </c>
      <c r="D79" t="s">
        <v>20</v>
      </c>
      <c r="E79" t="s">
        <v>23</v>
      </c>
      <c r="F79">
        <v>53490</v>
      </c>
      <c r="G79">
        <v>59934</v>
      </c>
      <c r="H79">
        <v>6444</v>
      </c>
      <c r="I79">
        <v>12.05</v>
      </c>
      <c r="J79" t="s">
        <v>17</v>
      </c>
    </row>
    <row r="80" spans="1:10" x14ac:dyDescent="0.3">
      <c r="A80" t="s">
        <v>46</v>
      </c>
      <c r="B80" t="s">
        <v>47</v>
      </c>
      <c r="C80" t="s">
        <v>24</v>
      </c>
      <c r="D80" t="s">
        <v>20</v>
      </c>
      <c r="E80" t="s">
        <v>25</v>
      </c>
      <c r="F80">
        <v>32138</v>
      </c>
      <c r="G80">
        <v>28296</v>
      </c>
      <c r="H80">
        <v>-3842</v>
      </c>
      <c r="I80">
        <v>-11.95</v>
      </c>
      <c r="J80" t="s">
        <v>15</v>
      </c>
    </row>
    <row r="81" spans="1:10" x14ac:dyDescent="0.3">
      <c r="A81" t="s">
        <v>46</v>
      </c>
      <c r="B81" t="s">
        <v>47</v>
      </c>
      <c r="C81" t="s">
        <v>24</v>
      </c>
      <c r="D81" t="s">
        <v>20</v>
      </c>
      <c r="E81" t="s">
        <v>26</v>
      </c>
      <c r="F81">
        <v>69373</v>
      </c>
      <c r="G81">
        <v>82009</v>
      </c>
      <c r="H81">
        <v>12636</v>
      </c>
      <c r="I81">
        <v>18.21</v>
      </c>
      <c r="J81" t="s">
        <v>17</v>
      </c>
    </row>
    <row r="82" spans="1:10" x14ac:dyDescent="0.3">
      <c r="A82" t="s">
        <v>46</v>
      </c>
      <c r="B82" t="s">
        <v>47</v>
      </c>
      <c r="C82" t="s">
        <v>24</v>
      </c>
      <c r="D82" t="s">
        <v>20</v>
      </c>
      <c r="E82" t="s">
        <v>27</v>
      </c>
      <c r="F82">
        <v>88030</v>
      </c>
      <c r="G82">
        <v>91915</v>
      </c>
      <c r="H82">
        <v>3885</v>
      </c>
      <c r="I82">
        <v>4.41</v>
      </c>
      <c r="J82" t="s">
        <v>17</v>
      </c>
    </row>
    <row r="83" spans="1:10" x14ac:dyDescent="0.3">
      <c r="A83" t="s">
        <v>46</v>
      </c>
      <c r="B83" t="s">
        <v>47</v>
      </c>
      <c r="C83" t="s">
        <v>28</v>
      </c>
      <c r="D83" t="s">
        <v>20</v>
      </c>
      <c r="E83" t="s">
        <v>29</v>
      </c>
      <c r="F83">
        <v>109168</v>
      </c>
      <c r="G83">
        <v>100362</v>
      </c>
      <c r="H83">
        <v>-8806</v>
      </c>
      <c r="I83">
        <v>-8.07</v>
      </c>
      <c r="J83" t="s">
        <v>15</v>
      </c>
    </row>
    <row r="84" spans="1:10" x14ac:dyDescent="0.3">
      <c r="A84" t="s">
        <v>46</v>
      </c>
      <c r="B84" t="s">
        <v>47</v>
      </c>
      <c r="C84" t="s">
        <v>28</v>
      </c>
      <c r="D84" t="s">
        <v>20</v>
      </c>
      <c r="E84" t="s">
        <v>30</v>
      </c>
      <c r="F84">
        <v>146604</v>
      </c>
      <c r="G84">
        <v>181862</v>
      </c>
      <c r="H84">
        <v>35258</v>
      </c>
      <c r="I84">
        <v>24.05</v>
      </c>
      <c r="J84" t="s">
        <v>17</v>
      </c>
    </row>
    <row r="85" spans="1:10" x14ac:dyDescent="0.3">
      <c r="A85" t="s">
        <v>46</v>
      </c>
      <c r="B85" t="s">
        <v>47</v>
      </c>
      <c r="C85" t="s">
        <v>28</v>
      </c>
      <c r="D85" t="s">
        <v>20</v>
      </c>
      <c r="E85" t="s">
        <v>31</v>
      </c>
      <c r="F85">
        <v>92944</v>
      </c>
      <c r="G85">
        <v>92523</v>
      </c>
      <c r="H85">
        <v>-421</v>
      </c>
      <c r="I85">
        <v>-0.45</v>
      </c>
      <c r="J85" t="s">
        <v>15</v>
      </c>
    </row>
    <row r="86" spans="1:10" x14ac:dyDescent="0.3">
      <c r="A86" t="s">
        <v>46</v>
      </c>
      <c r="B86" t="s">
        <v>47</v>
      </c>
      <c r="C86" t="s">
        <v>32</v>
      </c>
      <c r="D86" t="s">
        <v>20</v>
      </c>
      <c r="E86" t="s">
        <v>33</v>
      </c>
      <c r="F86">
        <v>64432</v>
      </c>
      <c r="G86">
        <v>70940</v>
      </c>
      <c r="H86">
        <v>6508</v>
      </c>
      <c r="I86">
        <v>10.1</v>
      </c>
      <c r="J86" t="s">
        <v>17</v>
      </c>
    </row>
    <row r="87" spans="1:10" x14ac:dyDescent="0.3">
      <c r="A87" t="s">
        <v>46</v>
      </c>
      <c r="B87" t="s">
        <v>47</v>
      </c>
      <c r="C87" t="s">
        <v>32</v>
      </c>
      <c r="D87" t="s">
        <v>20</v>
      </c>
      <c r="E87" t="s">
        <v>34</v>
      </c>
      <c r="F87">
        <v>129348</v>
      </c>
      <c r="G87">
        <v>145529</v>
      </c>
      <c r="H87">
        <v>16181</v>
      </c>
      <c r="I87">
        <v>12.51</v>
      </c>
      <c r="J87" t="s">
        <v>17</v>
      </c>
    </row>
    <row r="88" spans="1:10" x14ac:dyDescent="0.3">
      <c r="A88" t="s">
        <v>46</v>
      </c>
      <c r="B88" t="s">
        <v>47</v>
      </c>
      <c r="C88" t="s">
        <v>32</v>
      </c>
      <c r="D88" t="s">
        <v>20</v>
      </c>
      <c r="E88" t="s">
        <v>35</v>
      </c>
      <c r="F88">
        <v>54926</v>
      </c>
      <c r="G88">
        <v>62936</v>
      </c>
      <c r="H88">
        <v>8010</v>
      </c>
      <c r="I88">
        <v>14.58</v>
      </c>
      <c r="J88" t="s">
        <v>17</v>
      </c>
    </row>
    <row r="89" spans="1:10" x14ac:dyDescent="0.3">
      <c r="A89" t="s">
        <v>46</v>
      </c>
      <c r="B89" t="s">
        <v>47</v>
      </c>
      <c r="C89" t="s">
        <v>36</v>
      </c>
      <c r="D89" t="s">
        <v>20</v>
      </c>
      <c r="E89" t="s">
        <v>37</v>
      </c>
      <c r="F89">
        <v>101703</v>
      </c>
      <c r="G89">
        <v>124403</v>
      </c>
      <c r="H89">
        <v>22700</v>
      </c>
      <c r="I89">
        <v>22.32</v>
      </c>
      <c r="J89" t="s">
        <v>17</v>
      </c>
    </row>
    <row r="90" spans="1:10" x14ac:dyDescent="0.3">
      <c r="A90" t="s">
        <v>46</v>
      </c>
      <c r="B90" t="s">
        <v>47</v>
      </c>
      <c r="C90" t="s">
        <v>36</v>
      </c>
      <c r="D90" t="s">
        <v>20</v>
      </c>
      <c r="E90" t="s">
        <v>38</v>
      </c>
      <c r="F90">
        <v>48411</v>
      </c>
      <c r="G90">
        <v>57975</v>
      </c>
      <c r="H90">
        <v>9564</v>
      </c>
      <c r="I90">
        <v>19.760000000000002</v>
      </c>
      <c r="J90" t="s">
        <v>17</v>
      </c>
    </row>
    <row r="91" spans="1:10" x14ac:dyDescent="0.3">
      <c r="A91" t="s">
        <v>46</v>
      </c>
      <c r="B91" t="s">
        <v>47</v>
      </c>
      <c r="C91" t="s">
        <v>36</v>
      </c>
      <c r="D91" t="s">
        <v>20</v>
      </c>
      <c r="E91" t="s">
        <v>39</v>
      </c>
      <c r="F91">
        <v>79873</v>
      </c>
      <c r="G91">
        <v>75786</v>
      </c>
      <c r="H91">
        <v>-4087</v>
      </c>
      <c r="I91">
        <v>-5.12</v>
      </c>
      <c r="J91" t="s">
        <v>15</v>
      </c>
    </row>
    <row r="92" spans="1:10" x14ac:dyDescent="0.3">
      <c r="A92" t="s">
        <v>48</v>
      </c>
      <c r="B92" t="s">
        <v>49</v>
      </c>
      <c r="C92" t="s">
        <v>12</v>
      </c>
      <c r="D92" t="s">
        <v>13</v>
      </c>
      <c r="E92" t="s">
        <v>14</v>
      </c>
      <c r="F92">
        <v>394332</v>
      </c>
      <c r="G92">
        <v>486459</v>
      </c>
      <c r="H92">
        <v>92127</v>
      </c>
      <c r="I92">
        <v>23.36</v>
      </c>
      <c r="J92" t="s">
        <v>17</v>
      </c>
    </row>
    <row r="93" spans="1:10" x14ac:dyDescent="0.3">
      <c r="A93" t="s">
        <v>48</v>
      </c>
      <c r="B93" t="s">
        <v>49</v>
      </c>
      <c r="C93" t="s">
        <v>12</v>
      </c>
      <c r="D93" t="s">
        <v>13</v>
      </c>
      <c r="E93" t="s">
        <v>16</v>
      </c>
      <c r="F93">
        <v>263522</v>
      </c>
      <c r="G93">
        <v>233456</v>
      </c>
      <c r="H93">
        <v>-30066</v>
      </c>
      <c r="I93">
        <v>-11.41</v>
      </c>
      <c r="J93" t="s">
        <v>15</v>
      </c>
    </row>
    <row r="94" spans="1:10" x14ac:dyDescent="0.3">
      <c r="A94" t="s">
        <v>48</v>
      </c>
      <c r="B94" t="s">
        <v>49</v>
      </c>
      <c r="C94" t="s">
        <v>12</v>
      </c>
      <c r="D94" t="s">
        <v>13</v>
      </c>
      <c r="E94" t="s">
        <v>18</v>
      </c>
      <c r="F94">
        <v>332511</v>
      </c>
      <c r="G94">
        <v>321773</v>
      </c>
      <c r="H94">
        <v>-10738</v>
      </c>
      <c r="I94">
        <v>-3.23</v>
      </c>
      <c r="J94" t="s">
        <v>15</v>
      </c>
    </row>
    <row r="95" spans="1:10" x14ac:dyDescent="0.3">
      <c r="A95" t="s">
        <v>48</v>
      </c>
      <c r="B95" t="s">
        <v>49</v>
      </c>
      <c r="C95" t="s">
        <v>19</v>
      </c>
      <c r="D95" t="s">
        <v>20</v>
      </c>
      <c r="E95" t="s">
        <v>21</v>
      </c>
      <c r="F95">
        <v>121824</v>
      </c>
      <c r="G95">
        <v>102786</v>
      </c>
      <c r="H95">
        <v>-19038</v>
      </c>
      <c r="I95">
        <v>-15.63</v>
      </c>
      <c r="J95" t="s">
        <v>15</v>
      </c>
    </row>
    <row r="96" spans="1:10" x14ac:dyDescent="0.3">
      <c r="A96" t="s">
        <v>48</v>
      </c>
      <c r="B96" t="s">
        <v>49</v>
      </c>
      <c r="C96" t="s">
        <v>19</v>
      </c>
      <c r="D96" t="s">
        <v>20</v>
      </c>
      <c r="E96" t="s">
        <v>22</v>
      </c>
      <c r="F96">
        <v>91401</v>
      </c>
      <c r="G96">
        <v>87872</v>
      </c>
      <c r="H96">
        <v>-3529</v>
      </c>
      <c r="I96">
        <v>-3.86</v>
      </c>
      <c r="J96" t="s">
        <v>15</v>
      </c>
    </row>
    <row r="97" spans="1:10" x14ac:dyDescent="0.3">
      <c r="A97" t="s">
        <v>48</v>
      </c>
      <c r="B97" t="s">
        <v>49</v>
      </c>
      <c r="C97" t="s">
        <v>19</v>
      </c>
      <c r="D97" t="s">
        <v>20</v>
      </c>
      <c r="E97" t="s">
        <v>23</v>
      </c>
      <c r="F97">
        <v>70674</v>
      </c>
      <c r="G97">
        <v>84442</v>
      </c>
      <c r="H97">
        <v>13768</v>
      </c>
      <c r="I97">
        <v>19.48</v>
      </c>
      <c r="J97" t="s">
        <v>17</v>
      </c>
    </row>
    <row r="98" spans="1:10" x14ac:dyDescent="0.3">
      <c r="A98" t="s">
        <v>48</v>
      </c>
      <c r="B98" t="s">
        <v>49</v>
      </c>
      <c r="C98" t="s">
        <v>24</v>
      </c>
      <c r="D98" t="s">
        <v>20</v>
      </c>
      <c r="E98" t="s">
        <v>25</v>
      </c>
      <c r="F98">
        <v>128695</v>
      </c>
      <c r="G98">
        <v>123775</v>
      </c>
      <c r="H98">
        <v>-4920</v>
      </c>
      <c r="I98">
        <v>-3.82</v>
      </c>
      <c r="J98" t="s">
        <v>15</v>
      </c>
    </row>
    <row r="99" spans="1:10" x14ac:dyDescent="0.3">
      <c r="A99" t="s">
        <v>48</v>
      </c>
      <c r="B99" t="s">
        <v>49</v>
      </c>
      <c r="C99" t="s">
        <v>24</v>
      </c>
      <c r="D99" t="s">
        <v>20</v>
      </c>
      <c r="E99" t="s">
        <v>26</v>
      </c>
      <c r="F99">
        <v>64032</v>
      </c>
      <c r="G99">
        <v>63321</v>
      </c>
      <c r="H99">
        <v>-711</v>
      </c>
      <c r="I99">
        <v>-1.1100000000000001</v>
      </c>
      <c r="J99" t="s">
        <v>15</v>
      </c>
    </row>
    <row r="100" spans="1:10" x14ac:dyDescent="0.3">
      <c r="A100" t="s">
        <v>48</v>
      </c>
      <c r="B100" t="s">
        <v>49</v>
      </c>
      <c r="C100" t="s">
        <v>24</v>
      </c>
      <c r="D100" t="s">
        <v>20</v>
      </c>
      <c r="E100" t="s">
        <v>27</v>
      </c>
      <c r="F100">
        <v>42896</v>
      </c>
      <c r="G100">
        <v>35891</v>
      </c>
      <c r="H100">
        <v>-7005</v>
      </c>
      <c r="I100">
        <v>-16.329999999999998</v>
      </c>
      <c r="J100" t="s">
        <v>15</v>
      </c>
    </row>
    <row r="101" spans="1:10" x14ac:dyDescent="0.3">
      <c r="A101" t="s">
        <v>48</v>
      </c>
      <c r="B101" t="s">
        <v>49</v>
      </c>
      <c r="C101" t="s">
        <v>28</v>
      </c>
      <c r="D101" t="s">
        <v>20</v>
      </c>
      <c r="E101" t="s">
        <v>29</v>
      </c>
      <c r="F101">
        <v>137453</v>
      </c>
      <c r="G101">
        <v>150165</v>
      </c>
      <c r="H101">
        <v>12712</v>
      </c>
      <c r="I101">
        <v>9.25</v>
      </c>
      <c r="J101" t="s">
        <v>17</v>
      </c>
    </row>
    <row r="102" spans="1:10" x14ac:dyDescent="0.3">
      <c r="A102" t="s">
        <v>48</v>
      </c>
      <c r="B102" t="s">
        <v>49</v>
      </c>
      <c r="C102" t="s">
        <v>28</v>
      </c>
      <c r="D102" t="s">
        <v>20</v>
      </c>
      <c r="E102" t="s">
        <v>30</v>
      </c>
      <c r="F102">
        <v>16972</v>
      </c>
      <c r="G102">
        <v>13965</v>
      </c>
      <c r="H102">
        <v>-3007</v>
      </c>
      <c r="I102">
        <v>-17.72</v>
      </c>
      <c r="J102" t="s">
        <v>15</v>
      </c>
    </row>
    <row r="103" spans="1:10" x14ac:dyDescent="0.3">
      <c r="A103" t="s">
        <v>48</v>
      </c>
      <c r="B103" t="s">
        <v>49</v>
      </c>
      <c r="C103" t="s">
        <v>28</v>
      </c>
      <c r="D103" t="s">
        <v>20</v>
      </c>
      <c r="E103" t="s">
        <v>31</v>
      </c>
      <c r="F103">
        <v>98058</v>
      </c>
      <c r="G103">
        <v>95019</v>
      </c>
      <c r="H103">
        <v>-3039</v>
      </c>
      <c r="I103">
        <v>-3.1</v>
      </c>
      <c r="J103" t="s">
        <v>15</v>
      </c>
    </row>
    <row r="104" spans="1:10" x14ac:dyDescent="0.3">
      <c r="A104" t="s">
        <v>48</v>
      </c>
      <c r="B104" t="s">
        <v>49</v>
      </c>
      <c r="C104" t="s">
        <v>32</v>
      </c>
      <c r="D104" t="s">
        <v>20</v>
      </c>
      <c r="E104" t="s">
        <v>33</v>
      </c>
      <c r="F104">
        <v>122829</v>
      </c>
      <c r="G104">
        <v>123998</v>
      </c>
      <c r="H104">
        <v>1169</v>
      </c>
      <c r="I104">
        <v>0.95</v>
      </c>
      <c r="J104" t="s">
        <v>17</v>
      </c>
    </row>
    <row r="105" spans="1:10" x14ac:dyDescent="0.3">
      <c r="A105" t="s">
        <v>48</v>
      </c>
      <c r="B105" t="s">
        <v>49</v>
      </c>
      <c r="C105" t="s">
        <v>32</v>
      </c>
      <c r="D105" t="s">
        <v>20</v>
      </c>
      <c r="E105" t="s">
        <v>34</v>
      </c>
      <c r="F105">
        <v>134229</v>
      </c>
      <c r="G105">
        <v>143071</v>
      </c>
      <c r="H105">
        <v>8842</v>
      </c>
      <c r="I105">
        <v>6.59</v>
      </c>
      <c r="J105" t="s">
        <v>17</v>
      </c>
    </row>
    <row r="106" spans="1:10" x14ac:dyDescent="0.3">
      <c r="A106" t="s">
        <v>48</v>
      </c>
      <c r="B106" t="s">
        <v>49</v>
      </c>
      <c r="C106" t="s">
        <v>32</v>
      </c>
      <c r="D106" t="s">
        <v>20</v>
      </c>
      <c r="E106" t="s">
        <v>35</v>
      </c>
      <c r="F106">
        <v>37381</v>
      </c>
      <c r="G106">
        <v>43742</v>
      </c>
      <c r="H106">
        <v>6361</v>
      </c>
      <c r="I106">
        <v>17.02</v>
      </c>
      <c r="J106" t="s">
        <v>17</v>
      </c>
    </row>
    <row r="107" spans="1:10" x14ac:dyDescent="0.3">
      <c r="A107" t="s">
        <v>48</v>
      </c>
      <c r="B107" t="s">
        <v>49</v>
      </c>
      <c r="C107" t="s">
        <v>36</v>
      </c>
      <c r="D107" t="s">
        <v>20</v>
      </c>
      <c r="E107" t="s">
        <v>37</v>
      </c>
      <c r="F107">
        <v>111720</v>
      </c>
      <c r="G107">
        <v>105798</v>
      </c>
      <c r="H107">
        <v>-5922</v>
      </c>
      <c r="I107">
        <v>-5.3</v>
      </c>
      <c r="J107" t="s">
        <v>15</v>
      </c>
    </row>
    <row r="108" spans="1:10" x14ac:dyDescent="0.3">
      <c r="A108" t="s">
        <v>48</v>
      </c>
      <c r="B108" t="s">
        <v>49</v>
      </c>
      <c r="C108" t="s">
        <v>36</v>
      </c>
      <c r="D108" t="s">
        <v>20</v>
      </c>
      <c r="E108" t="s">
        <v>38</v>
      </c>
      <c r="F108">
        <v>15525</v>
      </c>
      <c r="G108">
        <v>15614</v>
      </c>
      <c r="H108">
        <v>89</v>
      </c>
      <c r="I108">
        <v>0.56999999999999995</v>
      </c>
      <c r="J108" t="s">
        <v>17</v>
      </c>
    </row>
    <row r="109" spans="1:10" x14ac:dyDescent="0.3">
      <c r="A109" t="s">
        <v>48</v>
      </c>
      <c r="B109" t="s">
        <v>49</v>
      </c>
      <c r="C109" t="s">
        <v>36</v>
      </c>
      <c r="D109" t="s">
        <v>20</v>
      </c>
      <c r="E109" t="s">
        <v>39</v>
      </c>
      <c r="F109">
        <v>78496</v>
      </c>
      <c r="G109">
        <v>97043</v>
      </c>
      <c r="H109">
        <v>18547</v>
      </c>
      <c r="I109">
        <v>23.63</v>
      </c>
      <c r="J109" t="s">
        <v>17</v>
      </c>
    </row>
    <row r="110" spans="1:10" x14ac:dyDescent="0.3">
      <c r="A110" t="s">
        <v>50</v>
      </c>
      <c r="B110" t="s">
        <v>51</v>
      </c>
      <c r="C110" t="s">
        <v>12</v>
      </c>
      <c r="D110" t="s">
        <v>13</v>
      </c>
      <c r="E110" t="s">
        <v>14</v>
      </c>
      <c r="F110">
        <v>539231</v>
      </c>
      <c r="G110">
        <v>497103</v>
      </c>
      <c r="H110">
        <v>-42128</v>
      </c>
      <c r="I110">
        <v>-7.81</v>
      </c>
      <c r="J110" t="s">
        <v>15</v>
      </c>
    </row>
    <row r="111" spans="1:10" x14ac:dyDescent="0.3">
      <c r="A111" t="s">
        <v>50</v>
      </c>
      <c r="B111" t="s">
        <v>51</v>
      </c>
      <c r="C111" t="s">
        <v>12</v>
      </c>
      <c r="D111" t="s">
        <v>13</v>
      </c>
      <c r="E111" t="s">
        <v>16</v>
      </c>
      <c r="F111">
        <v>287139</v>
      </c>
      <c r="G111">
        <v>262125</v>
      </c>
      <c r="H111">
        <v>-25014</v>
      </c>
      <c r="I111">
        <v>-8.7100000000000009</v>
      </c>
      <c r="J111" t="s">
        <v>15</v>
      </c>
    </row>
    <row r="112" spans="1:10" x14ac:dyDescent="0.3">
      <c r="A112" t="s">
        <v>50</v>
      </c>
      <c r="B112" t="s">
        <v>51</v>
      </c>
      <c r="C112" t="s">
        <v>12</v>
      </c>
      <c r="D112" t="s">
        <v>13</v>
      </c>
      <c r="E112" t="s">
        <v>18</v>
      </c>
      <c r="F112">
        <v>309185</v>
      </c>
      <c r="G112">
        <v>363660</v>
      </c>
      <c r="H112">
        <v>54475</v>
      </c>
      <c r="I112">
        <v>17.62</v>
      </c>
      <c r="J112" t="s">
        <v>17</v>
      </c>
    </row>
    <row r="113" spans="1:10" x14ac:dyDescent="0.3">
      <c r="A113" t="s">
        <v>50</v>
      </c>
      <c r="B113" t="s">
        <v>51</v>
      </c>
      <c r="C113" t="s">
        <v>19</v>
      </c>
      <c r="D113" t="s">
        <v>20</v>
      </c>
      <c r="E113" t="s">
        <v>21</v>
      </c>
      <c r="F113">
        <v>126264</v>
      </c>
      <c r="G113">
        <v>110857</v>
      </c>
      <c r="H113">
        <v>-15407</v>
      </c>
      <c r="I113">
        <v>-12.2</v>
      </c>
      <c r="J113" t="s">
        <v>15</v>
      </c>
    </row>
    <row r="114" spans="1:10" x14ac:dyDescent="0.3">
      <c r="A114" t="s">
        <v>50</v>
      </c>
      <c r="B114" t="s">
        <v>51</v>
      </c>
      <c r="C114" t="s">
        <v>19</v>
      </c>
      <c r="D114" t="s">
        <v>20</v>
      </c>
      <c r="E114" t="s">
        <v>22</v>
      </c>
      <c r="F114">
        <v>31108</v>
      </c>
      <c r="G114">
        <v>28243</v>
      </c>
      <c r="H114">
        <v>-2865</v>
      </c>
      <c r="I114">
        <v>-9.2100000000000009</v>
      </c>
      <c r="J114" t="s">
        <v>15</v>
      </c>
    </row>
    <row r="115" spans="1:10" x14ac:dyDescent="0.3">
      <c r="A115" t="s">
        <v>50</v>
      </c>
      <c r="B115" t="s">
        <v>51</v>
      </c>
      <c r="C115" t="s">
        <v>19</v>
      </c>
      <c r="D115" t="s">
        <v>20</v>
      </c>
      <c r="E115" t="s">
        <v>23</v>
      </c>
      <c r="F115">
        <v>19017</v>
      </c>
      <c r="G115">
        <v>20863</v>
      </c>
      <c r="H115">
        <v>1846</v>
      </c>
      <c r="I115">
        <v>9.7100000000000009</v>
      </c>
      <c r="J115" t="s">
        <v>17</v>
      </c>
    </row>
    <row r="116" spans="1:10" x14ac:dyDescent="0.3">
      <c r="A116" t="s">
        <v>50</v>
      </c>
      <c r="B116" t="s">
        <v>51</v>
      </c>
      <c r="C116" t="s">
        <v>24</v>
      </c>
      <c r="D116" t="s">
        <v>20</v>
      </c>
      <c r="E116" t="s">
        <v>25</v>
      </c>
      <c r="F116">
        <v>152254</v>
      </c>
      <c r="G116">
        <v>157204</v>
      </c>
      <c r="H116">
        <v>4950</v>
      </c>
      <c r="I116">
        <v>3.25</v>
      </c>
      <c r="J116" t="s">
        <v>17</v>
      </c>
    </row>
    <row r="117" spans="1:10" x14ac:dyDescent="0.3">
      <c r="A117" t="s">
        <v>50</v>
      </c>
      <c r="B117" t="s">
        <v>51</v>
      </c>
      <c r="C117" t="s">
        <v>24</v>
      </c>
      <c r="D117" t="s">
        <v>20</v>
      </c>
      <c r="E117" t="s">
        <v>26</v>
      </c>
      <c r="F117">
        <v>47024</v>
      </c>
      <c r="G117">
        <v>50563</v>
      </c>
      <c r="H117">
        <v>3539</v>
      </c>
      <c r="I117">
        <v>7.53</v>
      </c>
      <c r="J117" t="s">
        <v>17</v>
      </c>
    </row>
    <row r="118" spans="1:10" x14ac:dyDescent="0.3">
      <c r="A118" t="s">
        <v>50</v>
      </c>
      <c r="B118" t="s">
        <v>51</v>
      </c>
      <c r="C118" t="s">
        <v>24</v>
      </c>
      <c r="D118" t="s">
        <v>20</v>
      </c>
      <c r="E118" t="s">
        <v>27</v>
      </c>
      <c r="F118">
        <v>81948</v>
      </c>
      <c r="G118">
        <v>69989</v>
      </c>
      <c r="H118">
        <v>-11959</v>
      </c>
      <c r="I118">
        <v>-14.59</v>
      </c>
      <c r="J118" t="s">
        <v>15</v>
      </c>
    </row>
    <row r="119" spans="1:10" x14ac:dyDescent="0.3">
      <c r="A119" t="s">
        <v>50</v>
      </c>
      <c r="B119" t="s">
        <v>51</v>
      </c>
      <c r="C119" t="s">
        <v>28</v>
      </c>
      <c r="D119" t="s">
        <v>20</v>
      </c>
      <c r="E119" t="s">
        <v>29</v>
      </c>
      <c r="F119">
        <v>108331</v>
      </c>
      <c r="G119">
        <v>88907</v>
      </c>
      <c r="H119">
        <v>-19424</v>
      </c>
      <c r="I119">
        <v>-17.93</v>
      </c>
      <c r="J119" t="s">
        <v>15</v>
      </c>
    </row>
    <row r="120" spans="1:10" x14ac:dyDescent="0.3">
      <c r="A120" t="s">
        <v>50</v>
      </c>
      <c r="B120" t="s">
        <v>51</v>
      </c>
      <c r="C120" t="s">
        <v>28</v>
      </c>
      <c r="D120" t="s">
        <v>20</v>
      </c>
      <c r="E120" t="s">
        <v>30</v>
      </c>
      <c r="F120">
        <v>98837</v>
      </c>
      <c r="G120">
        <v>122634</v>
      </c>
      <c r="H120">
        <v>23797</v>
      </c>
      <c r="I120">
        <v>24.08</v>
      </c>
      <c r="J120" t="s">
        <v>17</v>
      </c>
    </row>
    <row r="121" spans="1:10" x14ac:dyDescent="0.3">
      <c r="A121" t="s">
        <v>50</v>
      </c>
      <c r="B121" t="s">
        <v>51</v>
      </c>
      <c r="C121" t="s">
        <v>28</v>
      </c>
      <c r="D121" t="s">
        <v>20</v>
      </c>
      <c r="E121" t="s">
        <v>31</v>
      </c>
      <c r="F121">
        <v>56122</v>
      </c>
      <c r="G121">
        <v>57313</v>
      </c>
      <c r="H121">
        <v>1191</v>
      </c>
      <c r="I121">
        <v>2.12</v>
      </c>
      <c r="J121" t="s">
        <v>17</v>
      </c>
    </row>
    <row r="122" spans="1:10" x14ac:dyDescent="0.3">
      <c r="A122" t="s">
        <v>50</v>
      </c>
      <c r="B122" t="s">
        <v>51</v>
      </c>
      <c r="C122" t="s">
        <v>32</v>
      </c>
      <c r="D122" t="s">
        <v>20</v>
      </c>
      <c r="E122" t="s">
        <v>33</v>
      </c>
      <c r="F122">
        <v>117785</v>
      </c>
      <c r="G122">
        <v>118857</v>
      </c>
      <c r="H122">
        <v>1072</v>
      </c>
      <c r="I122">
        <v>0.91</v>
      </c>
      <c r="J122" t="s">
        <v>17</v>
      </c>
    </row>
    <row r="123" spans="1:10" x14ac:dyDescent="0.3">
      <c r="A123" t="s">
        <v>50</v>
      </c>
      <c r="B123" t="s">
        <v>51</v>
      </c>
      <c r="C123" t="s">
        <v>32</v>
      </c>
      <c r="D123" t="s">
        <v>20</v>
      </c>
      <c r="E123" t="s">
        <v>34</v>
      </c>
      <c r="F123">
        <v>37530</v>
      </c>
      <c r="G123">
        <v>46053</v>
      </c>
      <c r="H123">
        <v>8523</v>
      </c>
      <c r="I123">
        <v>22.71</v>
      </c>
      <c r="J123" t="s">
        <v>17</v>
      </c>
    </row>
    <row r="124" spans="1:10" x14ac:dyDescent="0.3">
      <c r="A124" t="s">
        <v>50</v>
      </c>
      <c r="B124" t="s">
        <v>51</v>
      </c>
      <c r="C124" t="s">
        <v>32</v>
      </c>
      <c r="D124" t="s">
        <v>20</v>
      </c>
      <c r="E124" t="s">
        <v>35</v>
      </c>
      <c r="F124">
        <v>109872</v>
      </c>
      <c r="G124">
        <v>106419</v>
      </c>
      <c r="H124">
        <v>-3453</v>
      </c>
      <c r="I124">
        <v>-3.14</v>
      </c>
      <c r="J124" t="s">
        <v>15</v>
      </c>
    </row>
    <row r="125" spans="1:10" x14ac:dyDescent="0.3">
      <c r="A125" t="s">
        <v>50</v>
      </c>
      <c r="B125" t="s">
        <v>51</v>
      </c>
      <c r="C125" t="s">
        <v>36</v>
      </c>
      <c r="D125" t="s">
        <v>20</v>
      </c>
      <c r="E125" t="s">
        <v>37</v>
      </c>
      <c r="F125">
        <v>43995</v>
      </c>
      <c r="G125">
        <v>45115</v>
      </c>
      <c r="H125">
        <v>1120</v>
      </c>
      <c r="I125">
        <v>2.5499999999999998</v>
      </c>
      <c r="J125" t="s">
        <v>17</v>
      </c>
    </row>
    <row r="126" spans="1:10" x14ac:dyDescent="0.3">
      <c r="A126" t="s">
        <v>50</v>
      </c>
      <c r="B126" t="s">
        <v>51</v>
      </c>
      <c r="C126" t="s">
        <v>36</v>
      </c>
      <c r="D126" t="s">
        <v>20</v>
      </c>
      <c r="E126" t="s">
        <v>38</v>
      </c>
      <c r="F126">
        <v>63893</v>
      </c>
      <c r="G126">
        <v>55799</v>
      </c>
      <c r="H126">
        <v>-8094</v>
      </c>
      <c r="I126">
        <v>-12.67</v>
      </c>
      <c r="J126" t="s">
        <v>15</v>
      </c>
    </row>
    <row r="127" spans="1:10" x14ac:dyDescent="0.3">
      <c r="A127" t="s">
        <v>50</v>
      </c>
      <c r="B127" t="s">
        <v>51</v>
      </c>
      <c r="C127" t="s">
        <v>36</v>
      </c>
      <c r="D127" t="s">
        <v>20</v>
      </c>
      <c r="E127" t="s">
        <v>39</v>
      </c>
      <c r="F127">
        <v>82147</v>
      </c>
      <c r="G127">
        <v>100622</v>
      </c>
      <c r="H127">
        <v>18475</v>
      </c>
      <c r="I127">
        <v>22.49</v>
      </c>
      <c r="J127" t="s">
        <v>17</v>
      </c>
    </row>
    <row r="128" spans="1:10" x14ac:dyDescent="0.3">
      <c r="A128" t="s">
        <v>52</v>
      </c>
      <c r="B128" t="s">
        <v>53</v>
      </c>
      <c r="C128" t="s">
        <v>12</v>
      </c>
      <c r="D128" t="s">
        <v>13</v>
      </c>
      <c r="E128" t="s">
        <v>14</v>
      </c>
      <c r="F128">
        <v>267981</v>
      </c>
      <c r="G128">
        <v>327768</v>
      </c>
      <c r="H128">
        <v>59787</v>
      </c>
      <c r="I128">
        <v>22.31</v>
      </c>
      <c r="J128" t="s">
        <v>17</v>
      </c>
    </row>
    <row r="129" spans="1:10" x14ac:dyDescent="0.3">
      <c r="A129" t="s">
        <v>52</v>
      </c>
      <c r="B129" t="s">
        <v>53</v>
      </c>
      <c r="C129" t="s">
        <v>12</v>
      </c>
      <c r="D129" t="s">
        <v>13</v>
      </c>
      <c r="E129" t="s">
        <v>16</v>
      </c>
      <c r="F129">
        <v>385157</v>
      </c>
      <c r="G129">
        <v>407501</v>
      </c>
      <c r="H129">
        <v>22344</v>
      </c>
      <c r="I129">
        <v>5.8</v>
      </c>
      <c r="J129" t="s">
        <v>17</v>
      </c>
    </row>
    <row r="130" spans="1:10" x14ac:dyDescent="0.3">
      <c r="A130" t="s">
        <v>52</v>
      </c>
      <c r="B130" t="s">
        <v>53</v>
      </c>
      <c r="C130" t="s">
        <v>12</v>
      </c>
      <c r="D130" t="s">
        <v>13</v>
      </c>
      <c r="E130" t="s">
        <v>18</v>
      </c>
      <c r="F130">
        <v>574579</v>
      </c>
      <c r="G130">
        <v>600738</v>
      </c>
      <c r="H130">
        <v>26159</v>
      </c>
      <c r="I130">
        <v>4.55</v>
      </c>
      <c r="J130" t="s">
        <v>17</v>
      </c>
    </row>
    <row r="131" spans="1:10" x14ac:dyDescent="0.3">
      <c r="A131" t="s">
        <v>52</v>
      </c>
      <c r="B131" t="s">
        <v>53</v>
      </c>
      <c r="C131" t="s">
        <v>19</v>
      </c>
      <c r="D131" t="s">
        <v>20</v>
      </c>
      <c r="E131" t="s">
        <v>21</v>
      </c>
      <c r="F131">
        <v>115490</v>
      </c>
      <c r="G131">
        <v>142345</v>
      </c>
      <c r="H131">
        <v>26855</v>
      </c>
      <c r="I131">
        <v>23.25</v>
      </c>
      <c r="J131" t="s">
        <v>17</v>
      </c>
    </row>
    <row r="132" spans="1:10" x14ac:dyDescent="0.3">
      <c r="A132" t="s">
        <v>52</v>
      </c>
      <c r="B132" t="s">
        <v>53</v>
      </c>
      <c r="C132" t="s">
        <v>19</v>
      </c>
      <c r="D132" t="s">
        <v>20</v>
      </c>
      <c r="E132" t="s">
        <v>22</v>
      </c>
      <c r="F132">
        <v>76430</v>
      </c>
      <c r="G132">
        <v>70566</v>
      </c>
      <c r="H132">
        <v>-5864</v>
      </c>
      <c r="I132">
        <v>-7.67</v>
      </c>
      <c r="J132" t="s">
        <v>15</v>
      </c>
    </row>
    <row r="133" spans="1:10" x14ac:dyDescent="0.3">
      <c r="A133" t="s">
        <v>52</v>
      </c>
      <c r="B133" t="s">
        <v>53</v>
      </c>
      <c r="C133" t="s">
        <v>19</v>
      </c>
      <c r="D133" t="s">
        <v>20</v>
      </c>
      <c r="E133" t="s">
        <v>23</v>
      </c>
      <c r="F133">
        <v>49133</v>
      </c>
      <c r="G133">
        <v>40167</v>
      </c>
      <c r="H133">
        <v>-8966</v>
      </c>
      <c r="I133">
        <v>-18.25</v>
      </c>
      <c r="J133" t="s">
        <v>15</v>
      </c>
    </row>
    <row r="134" spans="1:10" x14ac:dyDescent="0.3">
      <c r="A134" t="s">
        <v>52</v>
      </c>
      <c r="B134" t="s">
        <v>53</v>
      </c>
      <c r="C134" t="s">
        <v>24</v>
      </c>
      <c r="D134" t="s">
        <v>20</v>
      </c>
      <c r="E134" t="s">
        <v>25</v>
      </c>
      <c r="F134">
        <v>147651</v>
      </c>
      <c r="G134">
        <v>122850</v>
      </c>
      <c r="H134">
        <v>-24801</v>
      </c>
      <c r="I134">
        <v>-16.8</v>
      </c>
      <c r="J134" t="s">
        <v>15</v>
      </c>
    </row>
    <row r="135" spans="1:10" x14ac:dyDescent="0.3">
      <c r="A135" t="s">
        <v>52</v>
      </c>
      <c r="B135" t="s">
        <v>53</v>
      </c>
      <c r="C135" t="s">
        <v>24</v>
      </c>
      <c r="D135" t="s">
        <v>20</v>
      </c>
      <c r="E135" t="s">
        <v>26</v>
      </c>
      <c r="F135">
        <v>35903</v>
      </c>
      <c r="G135">
        <v>39734</v>
      </c>
      <c r="H135">
        <v>3831</v>
      </c>
      <c r="I135">
        <v>10.67</v>
      </c>
      <c r="J135" t="s">
        <v>17</v>
      </c>
    </row>
    <row r="136" spans="1:10" x14ac:dyDescent="0.3">
      <c r="A136" t="s">
        <v>52</v>
      </c>
      <c r="B136" t="s">
        <v>53</v>
      </c>
      <c r="C136" t="s">
        <v>24</v>
      </c>
      <c r="D136" t="s">
        <v>20</v>
      </c>
      <c r="E136" t="s">
        <v>27</v>
      </c>
      <c r="F136">
        <v>74297</v>
      </c>
      <c r="G136">
        <v>76021</v>
      </c>
      <c r="H136">
        <v>1724</v>
      </c>
      <c r="I136">
        <v>2.3199999999999998</v>
      </c>
      <c r="J136" t="s">
        <v>17</v>
      </c>
    </row>
    <row r="137" spans="1:10" x14ac:dyDescent="0.3">
      <c r="A137" t="s">
        <v>52</v>
      </c>
      <c r="B137" t="s">
        <v>53</v>
      </c>
      <c r="C137" t="s">
        <v>28</v>
      </c>
      <c r="D137" t="s">
        <v>20</v>
      </c>
      <c r="E137" t="s">
        <v>29</v>
      </c>
      <c r="F137">
        <v>102856</v>
      </c>
      <c r="G137">
        <v>111395</v>
      </c>
      <c r="H137">
        <v>8539</v>
      </c>
      <c r="I137">
        <v>8.3000000000000007</v>
      </c>
      <c r="J137" t="s">
        <v>17</v>
      </c>
    </row>
    <row r="138" spans="1:10" x14ac:dyDescent="0.3">
      <c r="A138" t="s">
        <v>52</v>
      </c>
      <c r="B138" t="s">
        <v>53</v>
      </c>
      <c r="C138" t="s">
        <v>28</v>
      </c>
      <c r="D138" t="s">
        <v>20</v>
      </c>
      <c r="E138" t="s">
        <v>30</v>
      </c>
      <c r="F138">
        <v>128998</v>
      </c>
      <c r="G138">
        <v>127459</v>
      </c>
      <c r="H138">
        <v>-1539</v>
      </c>
      <c r="I138">
        <v>-1.19</v>
      </c>
      <c r="J138" t="s">
        <v>15</v>
      </c>
    </row>
    <row r="139" spans="1:10" x14ac:dyDescent="0.3">
      <c r="A139" t="s">
        <v>52</v>
      </c>
      <c r="B139" t="s">
        <v>53</v>
      </c>
      <c r="C139" t="s">
        <v>28</v>
      </c>
      <c r="D139" t="s">
        <v>20</v>
      </c>
      <c r="E139" t="s">
        <v>31</v>
      </c>
      <c r="F139">
        <v>55896</v>
      </c>
      <c r="G139">
        <v>59016</v>
      </c>
      <c r="H139">
        <v>3120</v>
      </c>
      <c r="I139">
        <v>5.58</v>
      </c>
      <c r="J139" t="s">
        <v>17</v>
      </c>
    </row>
    <row r="140" spans="1:10" x14ac:dyDescent="0.3">
      <c r="A140" t="s">
        <v>52</v>
      </c>
      <c r="B140" t="s">
        <v>53</v>
      </c>
      <c r="C140" t="s">
        <v>32</v>
      </c>
      <c r="D140" t="s">
        <v>20</v>
      </c>
      <c r="E140" t="s">
        <v>33</v>
      </c>
      <c r="F140">
        <v>139211</v>
      </c>
      <c r="G140">
        <v>119367</v>
      </c>
      <c r="H140">
        <v>-19844</v>
      </c>
      <c r="I140">
        <v>-14.25</v>
      </c>
      <c r="J140" t="s">
        <v>15</v>
      </c>
    </row>
    <row r="141" spans="1:10" x14ac:dyDescent="0.3">
      <c r="A141" t="s">
        <v>52</v>
      </c>
      <c r="B141" t="s">
        <v>53</v>
      </c>
      <c r="C141" t="s">
        <v>32</v>
      </c>
      <c r="D141" t="s">
        <v>20</v>
      </c>
      <c r="E141" t="s">
        <v>34</v>
      </c>
      <c r="F141">
        <v>91358</v>
      </c>
      <c r="G141">
        <v>87097</v>
      </c>
      <c r="H141">
        <v>-4261</v>
      </c>
      <c r="I141">
        <v>-4.66</v>
      </c>
      <c r="J141" t="s">
        <v>15</v>
      </c>
    </row>
    <row r="142" spans="1:10" x14ac:dyDescent="0.3">
      <c r="A142" t="s">
        <v>52</v>
      </c>
      <c r="B142" t="s">
        <v>53</v>
      </c>
      <c r="C142" t="s">
        <v>32</v>
      </c>
      <c r="D142" t="s">
        <v>20</v>
      </c>
      <c r="E142" t="s">
        <v>35</v>
      </c>
      <c r="F142">
        <v>158605</v>
      </c>
      <c r="G142">
        <v>143913</v>
      </c>
      <c r="H142">
        <v>-14692</v>
      </c>
      <c r="I142">
        <v>-9.26</v>
      </c>
      <c r="J142" t="s">
        <v>15</v>
      </c>
    </row>
    <row r="143" spans="1:10" x14ac:dyDescent="0.3">
      <c r="A143" t="s">
        <v>52</v>
      </c>
      <c r="B143" t="s">
        <v>53</v>
      </c>
      <c r="C143" t="s">
        <v>36</v>
      </c>
      <c r="D143" t="s">
        <v>20</v>
      </c>
      <c r="E143" t="s">
        <v>37</v>
      </c>
      <c r="F143">
        <v>91081</v>
      </c>
      <c r="G143">
        <v>82629</v>
      </c>
      <c r="H143">
        <v>-8452</v>
      </c>
      <c r="I143">
        <v>-9.2799999999999994</v>
      </c>
      <c r="J143" t="s">
        <v>15</v>
      </c>
    </row>
    <row r="144" spans="1:10" x14ac:dyDescent="0.3">
      <c r="A144" t="s">
        <v>52</v>
      </c>
      <c r="B144" t="s">
        <v>53</v>
      </c>
      <c r="C144" t="s">
        <v>36</v>
      </c>
      <c r="D144" t="s">
        <v>20</v>
      </c>
      <c r="E144" t="s">
        <v>38</v>
      </c>
      <c r="F144">
        <v>129237</v>
      </c>
      <c r="G144">
        <v>132267</v>
      </c>
      <c r="H144">
        <v>3030</v>
      </c>
      <c r="I144">
        <v>2.34</v>
      </c>
      <c r="J144" t="s">
        <v>17</v>
      </c>
    </row>
    <row r="145" spans="1:10" x14ac:dyDescent="0.3">
      <c r="A145" t="s">
        <v>52</v>
      </c>
      <c r="B145" t="s">
        <v>53</v>
      </c>
      <c r="C145" t="s">
        <v>36</v>
      </c>
      <c r="D145" t="s">
        <v>20</v>
      </c>
      <c r="E145" t="s">
        <v>39</v>
      </c>
      <c r="F145">
        <v>141234</v>
      </c>
      <c r="G145">
        <v>169902</v>
      </c>
      <c r="H145">
        <v>28668</v>
      </c>
      <c r="I145">
        <v>20.3</v>
      </c>
      <c r="J145" t="s">
        <v>17</v>
      </c>
    </row>
    <row r="146" spans="1:10" x14ac:dyDescent="0.3">
      <c r="A146" t="s">
        <v>54</v>
      </c>
      <c r="B146" t="s">
        <v>55</v>
      </c>
      <c r="C146" t="s">
        <v>12</v>
      </c>
      <c r="D146" t="s">
        <v>13</v>
      </c>
      <c r="E146" t="s">
        <v>14</v>
      </c>
      <c r="F146">
        <v>388178</v>
      </c>
      <c r="G146">
        <v>477980</v>
      </c>
      <c r="H146">
        <v>89802</v>
      </c>
      <c r="I146">
        <v>23.13</v>
      </c>
      <c r="J146" t="s">
        <v>17</v>
      </c>
    </row>
    <row r="147" spans="1:10" x14ac:dyDescent="0.3">
      <c r="A147" t="s">
        <v>54</v>
      </c>
      <c r="B147" t="s">
        <v>55</v>
      </c>
      <c r="C147" t="s">
        <v>12</v>
      </c>
      <c r="D147" t="s">
        <v>13</v>
      </c>
      <c r="E147" t="s">
        <v>16</v>
      </c>
      <c r="F147">
        <v>343966</v>
      </c>
      <c r="G147">
        <v>422312</v>
      </c>
      <c r="H147">
        <v>78346</v>
      </c>
      <c r="I147">
        <v>22.78</v>
      </c>
      <c r="J147" t="s">
        <v>17</v>
      </c>
    </row>
    <row r="148" spans="1:10" x14ac:dyDescent="0.3">
      <c r="A148" t="s">
        <v>54</v>
      </c>
      <c r="B148" t="s">
        <v>55</v>
      </c>
      <c r="C148" t="s">
        <v>12</v>
      </c>
      <c r="D148" t="s">
        <v>13</v>
      </c>
      <c r="E148" t="s">
        <v>18</v>
      </c>
      <c r="F148">
        <v>798241</v>
      </c>
      <c r="G148">
        <v>799678</v>
      </c>
      <c r="H148">
        <v>1437</v>
      </c>
      <c r="I148">
        <v>0.18</v>
      </c>
      <c r="J148" t="s">
        <v>17</v>
      </c>
    </row>
    <row r="149" spans="1:10" x14ac:dyDescent="0.3">
      <c r="A149" t="s">
        <v>54</v>
      </c>
      <c r="B149" t="s">
        <v>55</v>
      </c>
      <c r="C149" t="s">
        <v>19</v>
      </c>
      <c r="D149" t="s">
        <v>20</v>
      </c>
      <c r="E149" t="s">
        <v>21</v>
      </c>
      <c r="F149">
        <v>126153</v>
      </c>
      <c r="G149">
        <v>139100</v>
      </c>
      <c r="H149">
        <v>12947</v>
      </c>
      <c r="I149">
        <v>10.26</v>
      </c>
      <c r="J149" t="s">
        <v>17</v>
      </c>
    </row>
    <row r="150" spans="1:10" x14ac:dyDescent="0.3">
      <c r="A150" t="s">
        <v>54</v>
      </c>
      <c r="B150" t="s">
        <v>55</v>
      </c>
      <c r="C150" t="s">
        <v>19</v>
      </c>
      <c r="D150" t="s">
        <v>20</v>
      </c>
      <c r="E150" t="s">
        <v>22</v>
      </c>
      <c r="F150">
        <v>163480</v>
      </c>
      <c r="G150">
        <v>188873</v>
      </c>
      <c r="H150">
        <v>25393</v>
      </c>
      <c r="I150">
        <v>15.53</v>
      </c>
      <c r="J150" t="s">
        <v>17</v>
      </c>
    </row>
    <row r="151" spans="1:10" x14ac:dyDescent="0.3">
      <c r="A151" t="s">
        <v>54</v>
      </c>
      <c r="B151" t="s">
        <v>55</v>
      </c>
      <c r="C151" t="s">
        <v>19</v>
      </c>
      <c r="D151" t="s">
        <v>20</v>
      </c>
      <c r="E151" t="s">
        <v>23</v>
      </c>
      <c r="F151">
        <v>124254</v>
      </c>
      <c r="G151">
        <v>153877</v>
      </c>
      <c r="H151">
        <v>29623</v>
      </c>
      <c r="I151">
        <v>23.84</v>
      </c>
      <c r="J151" t="s">
        <v>17</v>
      </c>
    </row>
    <row r="152" spans="1:10" x14ac:dyDescent="0.3">
      <c r="A152" t="s">
        <v>54</v>
      </c>
      <c r="B152" t="s">
        <v>55</v>
      </c>
      <c r="C152" t="s">
        <v>24</v>
      </c>
      <c r="D152" t="s">
        <v>20</v>
      </c>
      <c r="E152" t="s">
        <v>25</v>
      </c>
      <c r="F152">
        <v>117428</v>
      </c>
      <c r="G152">
        <v>117274</v>
      </c>
      <c r="H152">
        <v>-154</v>
      </c>
      <c r="I152">
        <v>-0.13</v>
      </c>
      <c r="J152" t="s">
        <v>15</v>
      </c>
    </row>
    <row r="153" spans="1:10" x14ac:dyDescent="0.3">
      <c r="A153" t="s">
        <v>54</v>
      </c>
      <c r="B153" t="s">
        <v>55</v>
      </c>
      <c r="C153" t="s">
        <v>24</v>
      </c>
      <c r="D153" t="s">
        <v>20</v>
      </c>
      <c r="E153" t="s">
        <v>26</v>
      </c>
      <c r="F153">
        <v>57310</v>
      </c>
      <c r="G153">
        <v>64051</v>
      </c>
      <c r="H153">
        <v>6741</v>
      </c>
      <c r="I153">
        <v>11.76</v>
      </c>
      <c r="J153" t="s">
        <v>17</v>
      </c>
    </row>
    <row r="154" spans="1:10" x14ac:dyDescent="0.3">
      <c r="A154" t="s">
        <v>54</v>
      </c>
      <c r="B154" t="s">
        <v>55</v>
      </c>
      <c r="C154" t="s">
        <v>24</v>
      </c>
      <c r="D154" t="s">
        <v>20</v>
      </c>
      <c r="E154" t="s">
        <v>27</v>
      </c>
      <c r="F154">
        <v>119491</v>
      </c>
      <c r="G154">
        <v>136539</v>
      </c>
      <c r="H154">
        <v>17048</v>
      </c>
      <c r="I154">
        <v>14.27</v>
      </c>
      <c r="J154" t="s">
        <v>17</v>
      </c>
    </row>
    <row r="155" spans="1:10" x14ac:dyDescent="0.3">
      <c r="A155" t="s">
        <v>54</v>
      </c>
      <c r="B155" t="s">
        <v>55</v>
      </c>
      <c r="C155" t="s">
        <v>28</v>
      </c>
      <c r="D155" t="s">
        <v>20</v>
      </c>
      <c r="E155" t="s">
        <v>29</v>
      </c>
      <c r="F155">
        <v>13286</v>
      </c>
      <c r="G155">
        <v>11959</v>
      </c>
      <c r="H155">
        <v>-1327</v>
      </c>
      <c r="I155">
        <v>-9.99</v>
      </c>
      <c r="J155" t="s">
        <v>15</v>
      </c>
    </row>
    <row r="156" spans="1:10" x14ac:dyDescent="0.3">
      <c r="A156" t="s">
        <v>54</v>
      </c>
      <c r="B156" t="s">
        <v>55</v>
      </c>
      <c r="C156" t="s">
        <v>28</v>
      </c>
      <c r="D156" t="s">
        <v>20</v>
      </c>
      <c r="E156" t="s">
        <v>30</v>
      </c>
      <c r="F156">
        <v>134828</v>
      </c>
      <c r="G156">
        <v>116757</v>
      </c>
      <c r="H156">
        <v>-18071</v>
      </c>
      <c r="I156">
        <v>-13.4</v>
      </c>
      <c r="J156" t="s">
        <v>15</v>
      </c>
    </row>
    <row r="157" spans="1:10" x14ac:dyDescent="0.3">
      <c r="A157" t="s">
        <v>54</v>
      </c>
      <c r="B157" t="s">
        <v>55</v>
      </c>
      <c r="C157" t="s">
        <v>28</v>
      </c>
      <c r="D157" t="s">
        <v>20</v>
      </c>
      <c r="E157" t="s">
        <v>31</v>
      </c>
      <c r="F157">
        <v>101672</v>
      </c>
      <c r="G157">
        <v>126478</v>
      </c>
      <c r="H157">
        <v>24806</v>
      </c>
      <c r="I157">
        <v>24.4</v>
      </c>
      <c r="J157" t="s">
        <v>17</v>
      </c>
    </row>
    <row r="158" spans="1:10" x14ac:dyDescent="0.3">
      <c r="A158" t="s">
        <v>54</v>
      </c>
      <c r="B158" t="s">
        <v>55</v>
      </c>
      <c r="C158" t="s">
        <v>32</v>
      </c>
      <c r="D158" t="s">
        <v>20</v>
      </c>
      <c r="E158" t="s">
        <v>33</v>
      </c>
      <c r="F158">
        <v>30901</v>
      </c>
      <c r="G158">
        <v>36962</v>
      </c>
      <c r="H158">
        <v>6061</v>
      </c>
      <c r="I158">
        <v>19.61</v>
      </c>
      <c r="J158" t="s">
        <v>17</v>
      </c>
    </row>
    <row r="159" spans="1:10" x14ac:dyDescent="0.3">
      <c r="A159" t="s">
        <v>54</v>
      </c>
      <c r="B159" t="s">
        <v>55</v>
      </c>
      <c r="C159" t="s">
        <v>32</v>
      </c>
      <c r="D159" t="s">
        <v>20</v>
      </c>
      <c r="E159" t="s">
        <v>34</v>
      </c>
      <c r="F159">
        <v>179580</v>
      </c>
      <c r="G159">
        <v>174069</v>
      </c>
      <c r="H159">
        <v>-5511</v>
      </c>
      <c r="I159">
        <v>-3.07</v>
      </c>
      <c r="J159" t="s">
        <v>15</v>
      </c>
    </row>
    <row r="160" spans="1:10" x14ac:dyDescent="0.3">
      <c r="A160" t="s">
        <v>54</v>
      </c>
      <c r="B160" t="s">
        <v>55</v>
      </c>
      <c r="C160" t="s">
        <v>32</v>
      </c>
      <c r="D160" t="s">
        <v>20</v>
      </c>
      <c r="E160" t="s">
        <v>35</v>
      </c>
      <c r="F160">
        <v>34943</v>
      </c>
      <c r="G160">
        <v>33898</v>
      </c>
      <c r="H160">
        <v>-1045</v>
      </c>
      <c r="I160">
        <v>-2.99</v>
      </c>
      <c r="J160" t="s">
        <v>15</v>
      </c>
    </row>
    <row r="161" spans="1:10" x14ac:dyDescent="0.3">
      <c r="A161" t="s">
        <v>54</v>
      </c>
      <c r="B161" t="s">
        <v>55</v>
      </c>
      <c r="C161" t="s">
        <v>36</v>
      </c>
      <c r="D161" t="s">
        <v>20</v>
      </c>
      <c r="E161" t="s">
        <v>37</v>
      </c>
      <c r="F161">
        <v>42328</v>
      </c>
      <c r="G161">
        <v>51126</v>
      </c>
      <c r="H161">
        <v>8798</v>
      </c>
      <c r="I161">
        <v>20.79</v>
      </c>
      <c r="J161" t="s">
        <v>17</v>
      </c>
    </row>
    <row r="162" spans="1:10" x14ac:dyDescent="0.3">
      <c r="A162" t="s">
        <v>54</v>
      </c>
      <c r="B162" t="s">
        <v>55</v>
      </c>
      <c r="C162" t="s">
        <v>36</v>
      </c>
      <c r="D162" t="s">
        <v>20</v>
      </c>
      <c r="E162" t="s">
        <v>38</v>
      </c>
      <c r="F162">
        <v>29907</v>
      </c>
      <c r="G162">
        <v>24078</v>
      </c>
      <c r="H162">
        <v>-5829</v>
      </c>
      <c r="I162">
        <v>-19.489999999999998</v>
      </c>
      <c r="J162" t="s">
        <v>15</v>
      </c>
    </row>
    <row r="163" spans="1:10" x14ac:dyDescent="0.3">
      <c r="A163" t="s">
        <v>54</v>
      </c>
      <c r="B163" t="s">
        <v>55</v>
      </c>
      <c r="C163" t="s">
        <v>36</v>
      </c>
      <c r="D163" t="s">
        <v>20</v>
      </c>
      <c r="E163" t="s">
        <v>39</v>
      </c>
      <c r="F163">
        <v>14078</v>
      </c>
      <c r="G163">
        <v>12015</v>
      </c>
      <c r="H163">
        <v>-2063</v>
      </c>
      <c r="I163">
        <v>-14.65</v>
      </c>
      <c r="J163" t="s">
        <v>15</v>
      </c>
    </row>
    <row r="164" spans="1:10" x14ac:dyDescent="0.3">
      <c r="A164" t="s">
        <v>56</v>
      </c>
      <c r="B164" t="s">
        <v>57</v>
      </c>
      <c r="C164" t="s">
        <v>12</v>
      </c>
      <c r="D164" t="s">
        <v>13</v>
      </c>
      <c r="E164" t="s">
        <v>14</v>
      </c>
      <c r="F164">
        <v>695364</v>
      </c>
      <c r="G164">
        <v>789165</v>
      </c>
      <c r="H164">
        <v>93801</v>
      </c>
      <c r="I164">
        <v>13.49</v>
      </c>
      <c r="J164" t="s">
        <v>17</v>
      </c>
    </row>
    <row r="165" spans="1:10" x14ac:dyDescent="0.3">
      <c r="A165" t="s">
        <v>56</v>
      </c>
      <c r="B165" t="s">
        <v>57</v>
      </c>
      <c r="C165" t="s">
        <v>12</v>
      </c>
      <c r="D165" t="s">
        <v>13</v>
      </c>
      <c r="E165" t="s">
        <v>16</v>
      </c>
      <c r="F165">
        <v>820863</v>
      </c>
      <c r="G165">
        <v>1012105</v>
      </c>
      <c r="H165">
        <v>191242</v>
      </c>
      <c r="I165">
        <v>23.3</v>
      </c>
      <c r="J165" t="s">
        <v>17</v>
      </c>
    </row>
    <row r="166" spans="1:10" x14ac:dyDescent="0.3">
      <c r="A166" t="s">
        <v>56</v>
      </c>
      <c r="B166" t="s">
        <v>57</v>
      </c>
      <c r="C166" t="s">
        <v>12</v>
      </c>
      <c r="D166" t="s">
        <v>13</v>
      </c>
      <c r="E166" t="s">
        <v>18</v>
      </c>
      <c r="F166">
        <v>722739</v>
      </c>
      <c r="G166">
        <v>605150</v>
      </c>
      <c r="H166">
        <v>-117589</v>
      </c>
      <c r="I166">
        <v>-16.27</v>
      </c>
      <c r="J166" t="s">
        <v>15</v>
      </c>
    </row>
    <row r="167" spans="1:10" x14ac:dyDescent="0.3">
      <c r="A167" t="s">
        <v>56</v>
      </c>
      <c r="B167" t="s">
        <v>57</v>
      </c>
      <c r="C167" t="s">
        <v>19</v>
      </c>
      <c r="D167" t="s">
        <v>20</v>
      </c>
      <c r="E167" t="s">
        <v>21</v>
      </c>
      <c r="F167">
        <v>116835</v>
      </c>
      <c r="G167">
        <v>135639</v>
      </c>
      <c r="H167">
        <v>18804</v>
      </c>
      <c r="I167">
        <v>16.09</v>
      </c>
      <c r="J167" t="s">
        <v>17</v>
      </c>
    </row>
    <row r="168" spans="1:10" x14ac:dyDescent="0.3">
      <c r="A168" t="s">
        <v>56</v>
      </c>
      <c r="B168" t="s">
        <v>57</v>
      </c>
      <c r="C168" t="s">
        <v>19</v>
      </c>
      <c r="D168" t="s">
        <v>20</v>
      </c>
      <c r="E168" t="s">
        <v>22</v>
      </c>
      <c r="F168">
        <v>149026</v>
      </c>
      <c r="G168">
        <v>140860</v>
      </c>
      <c r="H168">
        <v>-8166</v>
      </c>
      <c r="I168">
        <v>-5.48</v>
      </c>
      <c r="J168" t="s">
        <v>15</v>
      </c>
    </row>
    <row r="169" spans="1:10" x14ac:dyDescent="0.3">
      <c r="A169" t="s">
        <v>56</v>
      </c>
      <c r="B169" t="s">
        <v>57</v>
      </c>
      <c r="C169" t="s">
        <v>19</v>
      </c>
      <c r="D169" t="s">
        <v>20</v>
      </c>
      <c r="E169" t="s">
        <v>23</v>
      </c>
      <c r="F169">
        <v>32340</v>
      </c>
      <c r="G169">
        <v>40322</v>
      </c>
      <c r="H169">
        <v>7982</v>
      </c>
      <c r="I169">
        <v>24.68</v>
      </c>
      <c r="J169" t="s">
        <v>17</v>
      </c>
    </row>
    <row r="170" spans="1:10" x14ac:dyDescent="0.3">
      <c r="A170" t="s">
        <v>56</v>
      </c>
      <c r="B170" t="s">
        <v>57</v>
      </c>
      <c r="C170" t="s">
        <v>24</v>
      </c>
      <c r="D170" t="s">
        <v>20</v>
      </c>
      <c r="E170" t="s">
        <v>25</v>
      </c>
      <c r="F170">
        <v>30967</v>
      </c>
      <c r="G170">
        <v>34464</v>
      </c>
      <c r="H170">
        <v>3497</v>
      </c>
      <c r="I170">
        <v>11.29</v>
      </c>
      <c r="J170" t="s">
        <v>17</v>
      </c>
    </row>
    <row r="171" spans="1:10" x14ac:dyDescent="0.3">
      <c r="A171" t="s">
        <v>56</v>
      </c>
      <c r="B171" t="s">
        <v>57</v>
      </c>
      <c r="C171" t="s">
        <v>24</v>
      </c>
      <c r="D171" t="s">
        <v>20</v>
      </c>
      <c r="E171" t="s">
        <v>26</v>
      </c>
      <c r="F171">
        <v>117844</v>
      </c>
      <c r="G171">
        <v>105772</v>
      </c>
      <c r="H171">
        <v>-12072</v>
      </c>
      <c r="I171">
        <v>-10.24</v>
      </c>
      <c r="J171" t="s">
        <v>15</v>
      </c>
    </row>
    <row r="172" spans="1:10" x14ac:dyDescent="0.3">
      <c r="A172" t="s">
        <v>56</v>
      </c>
      <c r="B172" t="s">
        <v>57</v>
      </c>
      <c r="C172" t="s">
        <v>24</v>
      </c>
      <c r="D172" t="s">
        <v>20</v>
      </c>
      <c r="E172" t="s">
        <v>27</v>
      </c>
      <c r="F172">
        <v>75087</v>
      </c>
      <c r="G172">
        <v>83618</v>
      </c>
      <c r="H172">
        <v>8531</v>
      </c>
      <c r="I172">
        <v>11.36</v>
      </c>
      <c r="J172" t="s">
        <v>17</v>
      </c>
    </row>
    <row r="173" spans="1:10" x14ac:dyDescent="0.3">
      <c r="A173" t="s">
        <v>56</v>
      </c>
      <c r="B173" t="s">
        <v>57</v>
      </c>
      <c r="C173" t="s">
        <v>28</v>
      </c>
      <c r="D173" t="s">
        <v>20</v>
      </c>
      <c r="E173" t="s">
        <v>29</v>
      </c>
      <c r="F173">
        <v>145857</v>
      </c>
      <c r="G173">
        <v>179066</v>
      </c>
      <c r="H173">
        <v>33209</v>
      </c>
      <c r="I173">
        <v>22.77</v>
      </c>
      <c r="J173" t="s">
        <v>17</v>
      </c>
    </row>
    <row r="174" spans="1:10" x14ac:dyDescent="0.3">
      <c r="A174" t="s">
        <v>56</v>
      </c>
      <c r="B174" t="s">
        <v>57</v>
      </c>
      <c r="C174" t="s">
        <v>28</v>
      </c>
      <c r="D174" t="s">
        <v>20</v>
      </c>
      <c r="E174" t="s">
        <v>30</v>
      </c>
      <c r="F174">
        <v>32024</v>
      </c>
      <c r="G174">
        <v>27157</v>
      </c>
      <c r="H174">
        <v>-4867</v>
      </c>
      <c r="I174">
        <v>-15.2</v>
      </c>
      <c r="J174" t="s">
        <v>15</v>
      </c>
    </row>
    <row r="175" spans="1:10" x14ac:dyDescent="0.3">
      <c r="A175" t="s">
        <v>56</v>
      </c>
      <c r="B175" t="s">
        <v>57</v>
      </c>
      <c r="C175" t="s">
        <v>28</v>
      </c>
      <c r="D175" t="s">
        <v>20</v>
      </c>
      <c r="E175" t="s">
        <v>31</v>
      </c>
      <c r="F175">
        <v>126988</v>
      </c>
      <c r="G175">
        <v>112340</v>
      </c>
      <c r="H175">
        <v>-14648</v>
      </c>
      <c r="I175">
        <v>-11.53</v>
      </c>
      <c r="J175" t="s">
        <v>15</v>
      </c>
    </row>
    <row r="176" spans="1:10" x14ac:dyDescent="0.3">
      <c r="A176" t="s">
        <v>56</v>
      </c>
      <c r="B176" t="s">
        <v>57</v>
      </c>
      <c r="C176" t="s">
        <v>32</v>
      </c>
      <c r="D176" t="s">
        <v>20</v>
      </c>
      <c r="E176" t="s">
        <v>33</v>
      </c>
      <c r="F176">
        <v>72707</v>
      </c>
      <c r="G176">
        <v>65670</v>
      </c>
      <c r="H176">
        <v>-7037</v>
      </c>
      <c r="I176">
        <v>-9.68</v>
      </c>
      <c r="J176" t="s">
        <v>15</v>
      </c>
    </row>
    <row r="177" spans="1:10" x14ac:dyDescent="0.3">
      <c r="A177" t="s">
        <v>56</v>
      </c>
      <c r="B177" t="s">
        <v>57</v>
      </c>
      <c r="C177" t="s">
        <v>32</v>
      </c>
      <c r="D177" t="s">
        <v>20</v>
      </c>
      <c r="E177" t="s">
        <v>34</v>
      </c>
      <c r="F177">
        <v>39986</v>
      </c>
      <c r="G177">
        <v>49521</v>
      </c>
      <c r="H177">
        <v>9535</v>
      </c>
      <c r="I177">
        <v>23.85</v>
      </c>
      <c r="J177" t="s">
        <v>17</v>
      </c>
    </row>
    <row r="178" spans="1:10" x14ac:dyDescent="0.3">
      <c r="A178" t="s">
        <v>56</v>
      </c>
      <c r="B178" t="s">
        <v>57</v>
      </c>
      <c r="C178" t="s">
        <v>32</v>
      </c>
      <c r="D178" t="s">
        <v>20</v>
      </c>
      <c r="E178" t="s">
        <v>35</v>
      </c>
      <c r="F178">
        <v>31243</v>
      </c>
      <c r="G178">
        <v>25448</v>
      </c>
      <c r="H178">
        <v>-5795</v>
      </c>
      <c r="I178">
        <v>-18.55</v>
      </c>
      <c r="J178" t="s">
        <v>15</v>
      </c>
    </row>
    <row r="179" spans="1:10" x14ac:dyDescent="0.3">
      <c r="A179" t="s">
        <v>56</v>
      </c>
      <c r="B179" t="s">
        <v>57</v>
      </c>
      <c r="C179" t="s">
        <v>36</v>
      </c>
      <c r="D179" t="s">
        <v>20</v>
      </c>
      <c r="E179" t="s">
        <v>37</v>
      </c>
      <c r="F179">
        <v>90825</v>
      </c>
      <c r="G179">
        <v>97296</v>
      </c>
      <c r="H179">
        <v>6471</v>
      </c>
      <c r="I179">
        <v>7.12</v>
      </c>
      <c r="J179" t="s">
        <v>17</v>
      </c>
    </row>
    <row r="180" spans="1:10" x14ac:dyDescent="0.3">
      <c r="A180" t="s">
        <v>56</v>
      </c>
      <c r="B180" t="s">
        <v>57</v>
      </c>
      <c r="C180" t="s">
        <v>36</v>
      </c>
      <c r="D180" t="s">
        <v>20</v>
      </c>
      <c r="E180" t="s">
        <v>38</v>
      </c>
      <c r="F180">
        <v>101526</v>
      </c>
      <c r="G180">
        <v>122838</v>
      </c>
      <c r="H180">
        <v>21312</v>
      </c>
      <c r="I180">
        <v>20.99</v>
      </c>
      <c r="J180" t="s">
        <v>17</v>
      </c>
    </row>
    <row r="181" spans="1:10" x14ac:dyDescent="0.3">
      <c r="A181" t="s">
        <v>56</v>
      </c>
      <c r="B181" t="s">
        <v>57</v>
      </c>
      <c r="C181" t="s">
        <v>36</v>
      </c>
      <c r="D181" t="s">
        <v>20</v>
      </c>
      <c r="E181" t="s">
        <v>39</v>
      </c>
      <c r="F181">
        <v>151330</v>
      </c>
      <c r="G181">
        <v>149436</v>
      </c>
      <c r="H181">
        <v>-1894</v>
      </c>
      <c r="I181">
        <v>-1.25</v>
      </c>
      <c r="J181" t="s">
        <v>15</v>
      </c>
    </row>
    <row r="182" spans="1:10" x14ac:dyDescent="0.3">
      <c r="A182" t="s">
        <v>58</v>
      </c>
      <c r="B182" t="s">
        <v>59</v>
      </c>
      <c r="C182" t="s">
        <v>12</v>
      </c>
      <c r="D182" t="s">
        <v>13</v>
      </c>
      <c r="E182" t="s">
        <v>14</v>
      </c>
      <c r="F182">
        <v>719311</v>
      </c>
      <c r="G182">
        <v>710829</v>
      </c>
      <c r="H182">
        <v>-8482</v>
      </c>
      <c r="I182">
        <v>-1.18</v>
      </c>
      <c r="J182" t="s">
        <v>15</v>
      </c>
    </row>
    <row r="183" spans="1:10" x14ac:dyDescent="0.3">
      <c r="A183" t="s">
        <v>58</v>
      </c>
      <c r="B183" t="s">
        <v>59</v>
      </c>
      <c r="C183" t="s">
        <v>12</v>
      </c>
      <c r="D183" t="s">
        <v>13</v>
      </c>
      <c r="E183" t="s">
        <v>16</v>
      </c>
      <c r="F183">
        <v>788521</v>
      </c>
      <c r="G183">
        <v>826539</v>
      </c>
      <c r="H183">
        <v>38018</v>
      </c>
      <c r="I183">
        <v>4.82</v>
      </c>
      <c r="J183" t="s">
        <v>17</v>
      </c>
    </row>
    <row r="184" spans="1:10" x14ac:dyDescent="0.3">
      <c r="A184" t="s">
        <v>58</v>
      </c>
      <c r="B184" t="s">
        <v>59</v>
      </c>
      <c r="C184" t="s">
        <v>12</v>
      </c>
      <c r="D184" t="s">
        <v>13</v>
      </c>
      <c r="E184" t="s">
        <v>18</v>
      </c>
      <c r="F184">
        <v>334986</v>
      </c>
      <c r="G184">
        <v>324738</v>
      </c>
      <c r="H184">
        <v>-10248</v>
      </c>
      <c r="I184">
        <v>-3.06</v>
      </c>
      <c r="J184" t="s">
        <v>15</v>
      </c>
    </row>
    <row r="185" spans="1:10" x14ac:dyDescent="0.3">
      <c r="A185" t="s">
        <v>58</v>
      </c>
      <c r="B185" t="s">
        <v>59</v>
      </c>
      <c r="C185" t="s">
        <v>19</v>
      </c>
      <c r="D185" t="s">
        <v>20</v>
      </c>
      <c r="E185" t="s">
        <v>21</v>
      </c>
      <c r="F185">
        <v>39375</v>
      </c>
      <c r="G185">
        <v>48958</v>
      </c>
      <c r="H185">
        <v>9583</v>
      </c>
      <c r="I185">
        <v>24.34</v>
      </c>
      <c r="J185" t="s">
        <v>17</v>
      </c>
    </row>
    <row r="186" spans="1:10" x14ac:dyDescent="0.3">
      <c r="A186" t="s">
        <v>58</v>
      </c>
      <c r="B186" t="s">
        <v>59</v>
      </c>
      <c r="C186" t="s">
        <v>19</v>
      </c>
      <c r="D186" t="s">
        <v>20</v>
      </c>
      <c r="E186" t="s">
        <v>22</v>
      </c>
      <c r="F186">
        <v>149635</v>
      </c>
      <c r="G186">
        <v>145355</v>
      </c>
      <c r="H186">
        <v>-4280</v>
      </c>
      <c r="I186">
        <v>-2.86</v>
      </c>
      <c r="J186" t="s">
        <v>15</v>
      </c>
    </row>
    <row r="187" spans="1:10" x14ac:dyDescent="0.3">
      <c r="A187" t="s">
        <v>58</v>
      </c>
      <c r="B187" t="s">
        <v>59</v>
      </c>
      <c r="C187" t="s">
        <v>19</v>
      </c>
      <c r="D187" t="s">
        <v>20</v>
      </c>
      <c r="E187" t="s">
        <v>23</v>
      </c>
      <c r="F187">
        <v>34817</v>
      </c>
      <c r="G187">
        <v>36769</v>
      </c>
      <c r="H187">
        <v>1952</v>
      </c>
      <c r="I187">
        <v>5.61</v>
      </c>
      <c r="J187" t="s">
        <v>17</v>
      </c>
    </row>
    <row r="188" spans="1:10" x14ac:dyDescent="0.3">
      <c r="A188" t="s">
        <v>58</v>
      </c>
      <c r="B188" t="s">
        <v>59</v>
      </c>
      <c r="C188" t="s">
        <v>24</v>
      </c>
      <c r="D188" t="s">
        <v>20</v>
      </c>
      <c r="E188" t="s">
        <v>25</v>
      </c>
      <c r="F188">
        <v>25524</v>
      </c>
      <c r="G188">
        <v>21956</v>
      </c>
      <c r="H188">
        <v>-3568</v>
      </c>
      <c r="I188">
        <v>-13.98</v>
      </c>
      <c r="J188" t="s">
        <v>15</v>
      </c>
    </row>
    <row r="189" spans="1:10" x14ac:dyDescent="0.3">
      <c r="A189" t="s">
        <v>58</v>
      </c>
      <c r="B189" t="s">
        <v>59</v>
      </c>
      <c r="C189" t="s">
        <v>24</v>
      </c>
      <c r="D189" t="s">
        <v>20</v>
      </c>
      <c r="E189" t="s">
        <v>26</v>
      </c>
      <c r="F189">
        <v>9539</v>
      </c>
      <c r="G189">
        <v>11343</v>
      </c>
      <c r="H189">
        <v>1804</v>
      </c>
      <c r="I189">
        <v>18.91</v>
      </c>
      <c r="J189" t="s">
        <v>17</v>
      </c>
    </row>
    <row r="190" spans="1:10" x14ac:dyDescent="0.3">
      <c r="A190" t="s">
        <v>58</v>
      </c>
      <c r="B190" t="s">
        <v>59</v>
      </c>
      <c r="C190" t="s">
        <v>24</v>
      </c>
      <c r="D190" t="s">
        <v>20</v>
      </c>
      <c r="E190" t="s">
        <v>27</v>
      </c>
      <c r="F190">
        <v>121656</v>
      </c>
      <c r="G190">
        <v>147316</v>
      </c>
      <c r="H190">
        <v>25660</v>
      </c>
      <c r="I190">
        <v>21.09</v>
      </c>
      <c r="J190" t="s">
        <v>17</v>
      </c>
    </row>
    <row r="191" spans="1:10" x14ac:dyDescent="0.3">
      <c r="A191" t="s">
        <v>58</v>
      </c>
      <c r="B191" t="s">
        <v>59</v>
      </c>
      <c r="C191" t="s">
        <v>28</v>
      </c>
      <c r="D191" t="s">
        <v>20</v>
      </c>
      <c r="E191" t="s">
        <v>29</v>
      </c>
      <c r="F191">
        <v>37961</v>
      </c>
      <c r="G191">
        <v>46507</v>
      </c>
      <c r="H191">
        <v>8546</v>
      </c>
      <c r="I191">
        <v>22.51</v>
      </c>
      <c r="J191" t="s">
        <v>17</v>
      </c>
    </row>
    <row r="192" spans="1:10" x14ac:dyDescent="0.3">
      <c r="A192" t="s">
        <v>58</v>
      </c>
      <c r="B192" t="s">
        <v>59</v>
      </c>
      <c r="C192" t="s">
        <v>28</v>
      </c>
      <c r="D192" t="s">
        <v>20</v>
      </c>
      <c r="E192" t="s">
        <v>30</v>
      </c>
      <c r="F192">
        <v>123246</v>
      </c>
      <c r="G192">
        <v>151509</v>
      </c>
      <c r="H192">
        <v>28263</v>
      </c>
      <c r="I192">
        <v>22.93</v>
      </c>
      <c r="J192" t="s">
        <v>17</v>
      </c>
    </row>
    <row r="193" spans="1:10" x14ac:dyDescent="0.3">
      <c r="A193" t="s">
        <v>58</v>
      </c>
      <c r="B193" t="s">
        <v>59</v>
      </c>
      <c r="C193" t="s">
        <v>28</v>
      </c>
      <c r="D193" t="s">
        <v>20</v>
      </c>
      <c r="E193" t="s">
        <v>31</v>
      </c>
      <c r="F193">
        <v>64983</v>
      </c>
      <c r="G193">
        <v>71628</v>
      </c>
      <c r="H193">
        <v>6645</v>
      </c>
      <c r="I193">
        <v>10.23</v>
      </c>
      <c r="J193" t="s">
        <v>17</v>
      </c>
    </row>
    <row r="194" spans="1:10" x14ac:dyDescent="0.3">
      <c r="A194" t="s">
        <v>58</v>
      </c>
      <c r="B194" t="s">
        <v>59</v>
      </c>
      <c r="C194" t="s">
        <v>32</v>
      </c>
      <c r="D194" t="s">
        <v>20</v>
      </c>
      <c r="E194" t="s">
        <v>33</v>
      </c>
      <c r="F194">
        <v>108151</v>
      </c>
      <c r="G194">
        <v>99596</v>
      </c>
      <c r="H194">
        <v>-8555</v>
      </c>
      <c r="I194">
        <v>-7.91</v>
      </c>
      <c r="J194" t="s">
        <v>15</v>
      </c>
    </row>
    <row r="195" spans="1:10" x14ac:dyDescent="0.3">
      <c r="A195" t="s">
        <v>58</v>
      </c>
      <c r="B195" t="s">
        <v>59</v>
      </c>
      <c r="C195" t="s">
        <v>32</v>
      </c>
      <c r="D195" t="s">
        <v>20</v>
      </c>
      <c r="E195" t="s">
        <v>34</v>
      </c>
      <c r="F195">
        <v>148097</v>
      </c>
      <c r="G195">
        <v>153152</v>
      </c>
      <c r="H195">
        <v>5055</v>
      </c>
      <c r="I195">
        <v>3.41</v>
      </c>
      <c r="J195" t="s">
        <v>17</v>
      </c>
    </row>
    <row r="196" spans="1:10" x14ac:dyDescent="0.3">
      <c r="A196" t="s">
        <v>58</v>
      </c>
      <c r="B196" t="s">
        <v>59</v>
      </c>
      <c r="C196" t="s">
        <v>32</v>
      </c>
      <c r="D196" t="s">
        <v>20</v>
      </c>
      <c r="E196" t="s">
        <v>35</v>
      </c>
      <c r="F196">
        <v>63280</v>
      </c>
      <c r="G196">
        <v>74890</v>
      </c>
      <c r="H196">
        <v>11610</v>
      </c>
      <c r="I196">
        <v>18.350000000000001</v>
      </c>
      <c r="J196" t="s">
        <v>17</v>
      </c>
    </row>
    <row r="197" spans="1:10" x14ac:dyDescent="0.3">
      <c r="A197" t="s">
        <v>58</v>
      </c>
      <c r="B197" t="s">
        <v>59</v>
      </c>
      <c r="C197" t="s">
        <v>36</v>
      </c>
      <c r="D197" t="s">
        <v>20</v>
      </c>
      <c r="E197" t="s">
        <v>37</v>
      </c>
      <c r="F197">
        <v>149709</v>
      </c>
      <c r="G197">
        <v>125723</v>
      </c>
      <c r="H197">
        <v>-23986</v>
      </c>
      <c r="I197">
        <v>-16.02</v>
      </c>
      <c r="J197" t="s">
        <v>15</v>
      </c>
    </row>
    <row r="198" spans="1:10" x14ac:dyDescent="0.3">
      <c r="A198" t="s">
        <v>58</v>
      </c>
      <c r="B198" t="s">
        <v>59</v>
      </c>
      <c r="C198" t="s">
        <v>36</v>
      </c>
      <c r="D198" t="s">
        <v>20</v>
      </c>
      <c r="E198" t="s">
        <v>38</v>
      </c>
      <c r="F198">
        <v>48628</v>
      </c>
      <c r="G198">
        <v>41835</v>
      </c>
      <c r="H198">
        <v>-6793</v>
      </c>
      <c r="I198">
        <v>-13.97</v>
      </c>
      <c r="J198" t="s">
        <v>15</v>
      </c>
    </row>
    <row r="199" spans="1:10" x14ac:dyDescent="0.3">
      <c r="A199" t="s">
        <v>58</v>
      </c>
      <c r="B199" t="s">
        <v>59</v>
      </c>
      <c r="C199" t="s">
        <v>36</v>
      </c>
      <c r="D199" t="s">
        <v>20</v>
      </c>
      <c r="E199" t="s">
        <v>39</v>
      </c>
      <c r="F199">
        <v>28449</v>
      </c>
      <c r="G199">
        <v>30700</v>
      </c>
      <c r="H199">
        <v>2251</v>
      </c>
      <c r="I199">
        <v>7.91</v>
      </c>
      <c r="J199" t="s">
        <v>17</v>
      </c>
    </row>
    <row r="200" spans="1:10" x14ac:dyDescent="0.3">
      <c r="A200" t="s">
        <v>60</v>
      </c>
      <c r="B200" t="s">
        <v>61</v>
      </c>
      <c r="C200" t="s">
        <v>12</v>
      </c>
      <c r="D200" t="s">
        <v>13</v>
      </c>
      <c r="E200" t="s">
        <v>14</v>
      </c>
      <c r="F200">
        <v>739981</v>
      </c>
      <c r="G200">
        <v>637395</v>
      </c>
      <c r="H200">
        <v>-102586</v>
      </c>
      <c r="I200">
        <v>-13.86</v>
      </c>
      <c r="J200" t="s">
        <v>15</v>
      </c>
    </row>
    <row r="201" spans="1:10" x14ac:dyDescent="0.3">
      <c r="A201" t="s">
        <v>60</v>
      </c>
      <c r="B201" t="s">
        <v>61</v>
      </c>
      <c r="C201" t="s">
        <v>12</v>
      </c>
      <c r="D201" t="s">
        <v>13</v>
      </c>
      <c r="E201" t="s">
        <v>16</v>
      </c>
      <c r="F201">
        <v>250887</v>
      </c>
      <c r="G201">
        <v>272586</v>
      </c>
      <c r="H201">
        <v>21699</v>
      </c>
      <c r="I201">
        <v>8.65</v>
      </c>
      <c r="J201" t="s">
        <v>17</v>
      </c>
    </row>
    <row r="202" spans="1:10" x14ac:dyDescent="0.3">
      <c r="A202" t="s">
        <v>60</v>
      </c>
      <c r="B202" t="s">
        <v>61</v>
      </c>
      <c r="C202" t="s">
        <v>12</v>
      </c>
      <c r="D202" t="s">
        <v>13</v>
      </c>
      <c r="E202" t="s">
        <v>18</v>
      </c>
      <c r="F202">
        <v>866500</v>
      </c>
      <c r="G202">
        <v>1045754</v>
      </c>
      <c r="H202">
        <v>179254</v>
      </c>
      <c r="I202">
        <v>20.69</v>
      </c>
      <c r="J202" t="s">
        <v>17</v>
      </c>
    </row>
    <row r="203" spans="1:10" x14ac:dyDescent="0.3">
      <c r="A203" t="s">
        <v>60</v>
      </c>
      <c r="B203" t="s">
        <v>61</v>
      </c>
      <c r="C203" t="s">
        <v>19</v>
      </c>
      <c r="D203" t="s">
        <v>20</v>
      </c>
      <c r="E203" t="s">
        <v>21</v>
      </c>
      <c r="F203">
        <v>123331</v>
      </c>
      <c r="G203">
        <v>142156</v>
      </c>
      <c r="H203">
        <v>18825</v>
      </c>
      <c r="I203">
        <v>15.26</v>
      </c>
      <c r="J203" t="s">
        <v>17</v>
      </c>
    </row>
    <row r="204" spans="1:10" x14ac:dyDescent="0.3">
      <c r="A204" t="s">
        <v>60</v>
      </c>
      <c r="B204" t="s">
        <v>61</v>
      </c>
      <c r="C204" t="s">
        <v>19</v>
      </c>
      <c r="D204" t="s">
        <v>20</v>
      </c>
      <c r="E204" t="s">
        <v>22</v>
      </c>
      <c r="F204">
        <v>95176</v>
      </c>
      <c r="G204">
        <v>106020</v>
      </c>
      <c r="H204">
        <v>10844</v>
      </c>
      <c r="I204">
        <v>11.39</v>
      </c>
      <c r="J204" t="s">
        <v>17</v>
      </c>
    </row>
    <row r="205" spans="1:10" x14ac:dyDescent="0.3">
      <c r="A205" t="s">
        <v>60</v>
      </c>
      <c r="B205" t="s">
        <v>61</v>
      </c>
      <c r="C205" t="s">
        <v>19</v>
      </c>
      <c r="D205" t="s">
        <v>20</v>
      </c>
      <c r="E205" t="s">
        <v>23</v>
      </c>
      <c r="F205">
        <v>119695</v>
      </c>
      <c r="G205">
        <v>145664</v>
      </c>
      <c r="H205">
        <v>25969</v>
      </c>
      <c r="I205">
        <v>21.7</v>
      </c>
      <c r="J205" t="s">
        <v>17</v>
      </c>
    </row>
    <row r="206" spans="1:10" x14ac:dyDescent="0.3">
      <c r="A206" t="s">
        <v>60</v>
      </c>
      <c r="B206" t="s">
        <v>61</v>
      </c>
      <c r="C206" t="s">
        <v>24</v>
      </c>
      <c r="D206" t="s">
        <v>20</v>
      </c>
      <c r="E206" t="s">
        <v>25</v>
      </c>
      <c r="F206">
        <v>30869</v>
      </c>
      <c r="G206">
        <v>25332</v>
      </c>
      <c r="H206">
        <v>-5537</v>
      </c>
      <c r="I206">
        <v>-17.940000000000001</v>
      </c>
      <c r="J206" t="s">
        <v>15</v>
      </c>
    </row>
    <row r="207" spans="1:10" x14ac:dyDescent="0.3">
      <c r="A207" t="s">
        <v>60</v>
      </c>
      <c r="B207" t="s">
        <v>61</v>
      </c>
      <c r="C207" t="s">
        <v>24</v>
      </c>
      <c r="D207" t="s">
        <v>20</v>
      </c>
      <c r="E207" t="s">
        <v>26</v>
      </c>
      <c r="F207">
        <v>97961</v>
      </c>
      <c r="G207">
        <v>92860</v>
      </c>
      <c r="H207">
        <v>-5101</v>
      </c>
      <c r="I207">
        <v>-5.21</v>
      </c>
      <c r="J207" t="s">
        <v>15</v>
      </c>
    </row>
    <row r="208" spans="1:10" x14ac:dyDescent="0.3">
      <c r="A208" t="s">
        <v>60</v>
      </c>
      <c r="B208" t="s">
        <v>61</v>
      </c>
      <c r="C208" t="s">
        <v>24</v>
      </c>
      <c r="D208" t="s">
        <v>20</v>
      </c>
      <c r="E208" t="s">
        <v>27</v>
      </c>
      <c r="F208">
        <v>56844</v>
      </c>
      <c r="G208">
        <v>48771</v>
      </c>
      <c r="H208">
        <v>-8073</v>
      </c>
      <c r="I208">
        <v>-14.2</v>
      </c>
      <c r="J208" t="s">
        <v>15</v>
      </c>
    </row>
    <row r="209" spans="1:10" x14ac:dyDescent="0.3">
      <c r="A209" t="s">
        <v>60</v>
      </c>
      <c r="B209" t="s">
        <v>61</v>
      </c>
      <c r="C209" t="s">
        <v>28</v>
      </c>
      <c r="D209" t="s">
        <v>20</v>
      </c>
      <c r="E209" t="s">
        <v>29</v>
      </c>
      <c r="F209">
        <v>155203</v>
      </c>
      <c r="G209">
        <v>168921</v>
      </c>
      <c r="H209">
        <v>13718</v>
      </c>
      <c r="I209">
        <v>8.84</v>
      </c>
      <c r="J209" t="s">
        <v>17</v>
      </c>
    </row>
    <row r="210" spans="1:10" x14ac:dyDescent="0.3">
      <c r="A210" t="s">
        <v>60</v>
      </c>
      <c r="B210" t="s">
        <v>61</v>
      </c>
      <c r="C210" t="s">
        <v>28</v>
      </c>
      <c r="D210" t="s">
        <v>20</v>
      </c>
      <c r="E210" t="s">
        <v>30</v>
      </c>
      <c r="F210">
        <v>152689</v>
      </c>
      <c r="G210">
        <v>183769</v>
      </c>
      <c r="H210">
        <v>31080</v>
      </c>
      <c r="I210">
        <v>20.36</v>
      </c>
      <c r="J210" t="s">
        <v>17</v>
      </c>
    </row>
    <row r="211" spans="1:10" x14ac:dyDescent="0.3">
      <c r="A211" t="s">
        <v>60</v>
      </c>
      <c r="B211" t="s">
        <v>61</v>
      </c>
      <c r="C211" t="s">
        <v>28</v>
      </c>
      <c r="D211" t="s">
        <v>20</v>
      </c>
      <c r="E211" t="s">
        <v>31</v>
      </c>
      <c r="F211">
        <v>131777</v>
      </c>
      <c r="G211">
        <v>163126</v>
      </c>
      <c r="H211">
        <v>31349</v>
      </c>
      <c r="I211">
        <v>23.79</v>
      </c>
      <c r="J211" t="s">
        <v>17</v>
      </c>
    </row>
    <row r="212" spans="1:10" x14ac:dyDescent="0.3">
      <c r="A212" t="s">
        <v>60</v>
      </c>
      <c r="B212" t="s">
        <v>61</v>
      </c>
      <c r="C212" t="s">
        <v>32</v>
      </c>
      <c r="D212" t="s">
        <v>20</v>
      </c>
      <c r="E212" t="s">
        <v>33</v>
      </c>
      <c r="F212">
        <v>41544</v>
      </c>
      <c r="G212">
        <v>33999</v>
      </c>
      <c r="H212">
        <v>-7545</v>
      </c>
      <c r="I212">
        <v>-18.16</v>
      </c>
      <c r="J212" t="s">
        <v>15</v>
      </c>
    </row>
    <row r="213" spans="1:10" x14ac:dyDescent="0.3">
      <c r="A213" t="s">
        <v>60</v>
      </c>
      <c r="B213" t="s">
        <v>61</v>
      </c>
      <c r="C213" t="s">
        <v>32</v>
      </c>
      <c r="D213" t="s">
        <v>20</v>
      </c>
      <c r="E213" t="s">
        <v>34</v>
      </c>
      <c r="F213">
        <v>136320</v>
      </c>
      <c r="G213">
        <v>111007</v>
      </c>
      <c r="H213">
        <v>-25313</v>
      </c>
      <c r="I213">
        <v>-18.57</v>
      </c>
      <c r="J213" t="s">
        <v>15</v>
      </c>
    </row>
    <row r="214" spans="1:10" x14ac:dyDescent="0.3">
      <c r="A214" t="s">
        <v>60</v>
      </c>
      <c r="B214" t="s">
        <v>61</v>
      </c>
      <c r="C214" t="s">
        <v>32</v>
      </c>
      <c r="D214" t="s">
        <v>20</v>
      </c>
      <c r="E214" t="s">
        <v>35</v>
      </c>
      <c r="F214">
        <v>52163</v>
      </c>
      <c r="G214">
        <v>52546</v>
      </c>
      <c r="H214">
        <v>383</v>
      </c>
      <c r="I214">
        <v>0.73</v>
      </c>
      <c r="J214" t="s">
        <v>17</v>
      </c>
    </row>
    <row r="215" spans="1:10" x14ac:dyDescent="0.3">
      <c r="A215" t="s">
        <v>60</v>
      </c>
      <c r="B215" t="s">
        <v>61</v>
      </c>
      <c r="C215" t="s">
        <v>36</v>
      </c>
      <c r="D215" t="s">
        <v>20</v>
      </c>
      <c r="E215" t="s">
        <v>37</v>
      </c>
      <c r="F215">
        <v>64910</v>
      </c>
      <c r="G215">
        <v>61570</v>
      </c>
      <c r="H215">
        <v>-3340</v>
      </c>
      <c r="I215">
        <v>-5.15</v>
      </c>
      <c r="J215" t="s">
        <v>15</v>
      </c>
    </row>
    <row r="216" spans="1:10" x14ac:dyDescent="0.3">
      <c r="A216" t="s">
        <v>60</v>
      </c>
      <c r="B216" t="s">
        <v>61</v>
      </c>
      <c r="C216" t="s">
        <v>36</v>
      </c>
      <c r="D216" t="s">
        <v>20</v>
      </c>
      <c r="E216" t="s">
        <v>38</v>
      </c>
      <c r="F216">
        <v>34935</v>
      </c>
      <c r="G216">
        <v>35511</v>
      </c>
      <c r="H216">
        <v>576</v>
      </c>
      <c r="I216">
        <v>1.65</v>
      </c>
      <c r="J216" t="s">
        <v>17</v>
      </c>
    </row>
    <row r="217" spans="1:10" x14ac:dyDescent="0.3">
      <c r="A217" t="s">
        <v>60</v>
      </c>
      <c r="B217" t="s">
        <v>61</v>
      </c>
      <c r="C217" t="s">
        <v>36</v>
      </c>
      <c r="D217" t="s">
        <v>20</v>
      </c>
      <c r="E217" t="s">
        <v>39</v>
      </c>
      <c r="F217">
        <v>132505</v>
      </c>
      <c r="G217">
        <v>122513</v>
      </c>
      <c r="H217">
        <v>-9992</v>
      </c>
      <c r="I217">
        <v>-7.54</v>
      </c>
      <c r="J2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9F70-4C97-4D0D-A687-45BE277ECBE2}">
  <sheetPr filterMode="1"/>
  <dimension ref="A1:J217"/>
  <sheetViews>
    <sheetView topLeftCell="B56" workbookViewId="0">
      <selection activeCell="G2" sqref="G2:G202"/>
    </sheetView>
  </sheetViews>
  <sheetFormatPr defaultRowHeight="14.4" x14ac:dyDescent="0.3"/>
  <cols>
    <col min="1" max="1" width="6.88671875" bestFit="1" customWidth="1"/>
    <col min="2" max="2" width="11.77734375" bestFit="1" customWidth="1"/>
    <col min="3" max="3" width="11.109375" bestFit="1" customWidth="1"/>
    <col min="4" max="4" width="8.5546875" bestFit="1" customWidth="1"/>
    <col min="5" max="5" width="20" bestFit="1" customWidth="1"/>
    <col min="6" max="6" width="19.33203125" bestFit="1" customWidth="1"/>
    <col min="7" max="7" width="18.6640625" bestFit="1" customWidth="1"/>
    <col min="8" max="8" width="13.21875" bestFit="1" customWidth="1"/>
    <col min="9" max="9" width="10.21875" bestFit="1" customWidth="1"/>
    <col min="10" max="10" width="11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366698</v>
      </c>
      <c r="G2">
        <v>323627</v>
      </c>
      <c r="H2">
        <f>F2-G2</f>
        <v>43071</v>
      </c>
      <c r="I2" s="2">
        <f>H2/F2</f>
        <v>0.11745632645937529</v>
      </c>
      <c r="J2" t="s">
        <v>15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16</v>
      </c>
      <c r="F3">
        <v>334796</v>
      </c>
      <c r="G3">
        <v>335005</v>
      </c>
      <c r="H3">
        <f t="shared" ref="H3:H66" si="0">F3-G3</f>
        <v>-209</v>
      </c>
      <c r="I3" s="2">
        <f t="shared" ref="I3:I66" si="1">H3/F3</f>
        <v>-6.2426074385596008E-4</v>
      </c>
      <c r="J3" t="s">
        <v>17</v>
      </c>
    </row>
    <row r="4" spans="1:10" x14ac:dyDescent="0.3">
      <c r="A4" t="s">
        <v>10</v>
      </c>
      <c r="B4" t="s">
        <v>11</v>
      </c>
      <c r="C4" t="s">
        <v>12</v>
      </c>
      <c r="D4" t="s">
        <v>13</v>
      </c>
      <c r="E4" t="s">
        <v>18</v>
      </c>
      <c r="F4">
        <v>661857</v>
      </c>
      <c r="G4">
        <v>787463</v>
      </c>
      <c r="H4">
        <f t="shared" si="0"/>
        <v>-125606</v>
      </c>
      <c r="I4" s="2">
        <f t="shared" si="1"/>
        <v>-0.18977815449560856</v>
      </c>
      <c r="J4" t="s">
        <v>17</v>
      </c>
    </row>
    <row r="5" spans="1:10" hidden="1" x14ac:dyDescent="0.3">
      <c r="A5" t="s">
        <v>10</v>
      </c>
      <c r="B5" t="s">
        <v>11</v>
      </c>
      <c r="C5" t="s">
        <v>19</v>
      </c>
      <c r="D5" t="s">
        <v>20</v>
      </c>
      <c r="E5" t="s">
        <v>21</v>
      </c>
      <c r="F5">
        <v>28502</v>
      </c>
      <c r="G5">
        <v>23525</v>
      </c>
      <c r="H5">
        <f t="shared" si="0"/>
        <v>4977</v>
      </c>
      <c r="I5" s="2">
        <f t="shared" si="1"/>
        <v>0.17461932495965196</v>
      </c>
      <c r="J5" t="s">
        <v>15</v>
      </c>
    </row>
    <row r="6" spans="1:10" hidden="1" x14ac:dyDescent="0.3">
      <c r="A6" t="s">
        <v>10</v>
      </c>
      <c r="B6" t="s">
        <v>11</v>
      </c>
      <c r="C6" t="s">
        <v>19</v>
      </c>
      <c r="D6" t="s">
        <v>20</v>
      </c>
      <c r="E6" t="s">
        <v>22</v>
      </c>
      <c r="F6">
        <v>80176</v>
      </c>
      <c r="G6">
        <v>71801</v>
      </c>
      <c r="H6">
        <f t="shared" si="0"/>
        <v>8375</v>
      </c>
      <c r="I6" s="2">
        <f t="shared" si="1"/>
        <v>0.10445769307523449</v>
      </c>
      <c r="J6" t="s">
        <v>15</v>
      </c>
    </row>
    <row r="7" spans="1:10" hidden="1" x14ac:dyDescent="0.3">
      <c r="A7" t="s">
        <v>10</v>
      </c>
      <c r="B7" t="s">
        <v>11</v>
      </c>
      <c r="C7" t="s">
        <v>19</v>
      </c>
      <c r="D7" t="s">
        <v>20</v>
      </c>
      <c r="E7" t="s">
        <v>23</v>
      </c>
      <c r="F7">
        <v>18337</v>
      </c>
      <c r="G7">
        <v>19764</v>
      </c>
      <c r="H7">
        <f t="shared" si="0"/>
        <v>-1427</v>
      </c>
      <c r="I7" s="2">
        <f t="shared" si="1"/>
        <v>-7.7820799476468347E-2</v>
      </c>
      <c r="J7" t="s">
        <v>17</v>
      </c>
    </row>
    <row r="8" spans="1:10" hidden="1" x14ac:dyDescent="0.3">
      <c r="A8" t="s">
        <v>10</v>
      </c>
      <c r="B8" t="s">
        <v>11</v>
      </c>
      <c r="C8" t="s">
        <v>24</v>
      </c>
      <c r="D8" t="s">
        <v>20</v>
      </c>
      <c r="E8" t="s">
        <v>25</v>
      </c>
      <c r="F8">
        <v>100778</v>
      </c>
      <c r="G8">
        <v>100211</v>
      </c>
      <c r="H8">
        <f t="shared" si="0"/>
        <v>567</v>
      </c>
      <c r="I8" s="2">
        <f t="shared" si="1"/>
        <v>5.6262279465756418E-3</v>
      </c>
      <c r="J8" t="s">
        <v>15</v>
      </c>
    </row>
    <row r="9" spans="1:10" hidden="1" x14ac:dyDescent="0.3">
      <c r="A9" t="s">
        <v>10</v>
      </c>
      <c r="B9" t="s">
        <v>11</v>
      </c>
      <c r="C9" t="s">
        <v>24</v>
      </c>
      <c r="D9" t="s">
        <v>20</v>
      </c>
      <c r="E9" t="s">
        <v>26</v>
      </c>
      <c r="F9">
        <v>148683</v>
      </c>
      <c r="G9">
        <v>145700</v>
      </c>
      <c r="H9">
        <f t="shared" si="0"/>
        <v>2983</v>
      </c>
      <c r="I9" s="2">
        <f t="shared" si="1"/>
        <v>2.0062818210555344E-2</v>
      </c>
      <c r="J9" t="s">
        <v>15</v>
      </c>
    </row>
    <row r="10" spans="1:10" hidden="1" x14ac:dyDescent="0.3">
      <c r="A10" t="s">
        <v>10</v>
      </c>
      <c r="B10" t="s">
        <v>11</v>
      </c>
      <c r="C10" t="s">
        <v>24</v>
      </c>
      <c r="D10" t="s">
        <v>20</v>
      </c>
      <c r="E10" t="s">
        <v>27</v>
      </c>
      <c r="F10">
        <v>167521</v>
      </c>
      <c r="G10">
        <v>151564</v>
      </c>
      <c r="H10">
        <f t="shared" si="0"/>
        <v>15957</v>
      </c>
      <c r="I10" s="2">
        <f t="shared" si="1"/>
        <v>9.5253729383181815E-2</v>
      </c>
      <c r="J10" t="s">
        <v>15</v>
      </c>
    </row>
    <row r="11" spans="1:10" hidden="1" x14ac:dyDescent="0.3">
      <c r="A11" t="s">
        <v>10</v>
      </c>
      <c r="B11" t="s">
        <v>11</v>
      </c>
      <c r="C11" t="s">
        <v>28</v>
      </c>
      <c r="D11" t="s">
        <v>20</v>
      </c>
      <c r="E11" t="s">
        <v>29</v>
      </c>
      <c r="F11">
        <v>158955</v>
      </c>
      <c r="G11">
        <v>141446</v>
      </c>
      <c r="H11">
        <f t="shared" si="0"/>
        <v>17509</v>
      </c>
      <c r="I11" s="2">
        <f t="shared" si="1"/>
        <v>0.11015067157371583</v>
      </c>
      <c r="J11" t="s">
        <v>15</v>
      </c>
    </row>
    <row r="12" spans="1:10" hidden="1" x14ac:dyDescent="0.3">
      <c r="A12" t="s">
        <v>10</v>
      </c>
      <c r="B12" t="s">
        <v>11</v>
      </c>
      <c r="C12" t="s">
        <v>28</v>
      </c>
      <c r="D12" t="s">
        <v>20</v>
      </c>
      <c r="E12" t="s">
        <v>30</v>
      </c>
      <c r="F12">
        <v>79926</v>
      </c>
      <c r="G12">
        <v>80728</v>
      </c>
      <c r="H12">
        <f t="shared" si="0"/>
        <v>-802</v>
      </c>
      <c r="I12" s="2">
        <f t="shared" si="1"/>
        <v>-1.0034281710582288E-2</v>
      </c>
      <c r="J12" t="s">
        <v>17</v>
      </c>
    </row>
    <row r="13" spans="1:10" hidden="1" x14ac:dyDescent="0.3">
      <c r="A13" t="s">
        <v>10</v>
      </c>
      <c r="B13" t="s">
        <v>11</v>
      </c>
      <c r="C13" t="s">
        <v>28</v>
      </c>
      <c r="D13" t="s">
        <v>20</v>
      </c>
      <c r="E13" t="s">
        <v>31</v>
      </c>
      <c r="F13">
        <v>85598</v>
      </c>
      <c r="G13">
        <v>75046</v>
      </c>
      <c r="H13">
        <f t="shared" si="0"/>
        <v>10552</v>
      </c>
      <c r="I13" s="2">
        <f t="shared" si="1"/>
        <v>0.12327390826888479</v>
      </c>
      <c r="J13" t="s">
        <v>15</v>
      </c>
    </row>
    <row r="14" spans="1:10" hidden="1" x14ac:dyDescent="0.3">
      <c r="A14" t="s">
        <v>10</v>
      </c>
      <c r="B14" t="s">
        <v>11</v>
      </c>
      <c r="C14" t="s">
        <v>32</v>
      </c>
      <c r="D14" t="s">
        <v>20</v>
      </c>
      <c r="E14" t="s">
        <v>33</v>
      </c>
      <c r="F14">
        <v>115283</v>
      </c>
      <c r="G14">
        <v>142320</v>
      </c>
      <c r="H14">
        <f t="shared" si="0"/>
        <v>-27037</v>
      </c>
      <c r="I14" s="2">
        <f t="shared" si="1"/>
        <v>-0.234527206960263</v>
      </c>
      <c r="J14" t="s">
        <v>17</v>
      </c>
    </row>
    <row r="15" spans="1:10" hidden="1" x14ac:dyDescent="0.3">
      <c r="A15" t="s">
        <v>10</v>
      </c>
      <c r="B15" t="s">
        <v>11</v>
      </c>
      <c r="C15" t="s">
        <v>32</v>
      </c>
      <c r="D15" t="s">
        <v>20</v>
      </c>
      <c r="E15" t="s">
        <v>34</v>
      </c>
      <c r="F15">
        <v>75746</v>
      </c>
      <c r="G15">
        <v>68812</v>
      </c>
      <c r="H15">
        <f t="shared" si="0"/>
        <v>6934</v>
      </c>
      <c r="I15" s="2">
        <f t="shared" si="1"/>
        <v>9.1542787737966355E-2</v>
      </c>
      <c r="J15" t="s">
        <v>15</v>
      </c>
    </row>
    <row r="16" spans="1:10" hidden="1" x14ac:dyDescent="0.3">
      <c r="A16" t="s">
        <v>10</v>
      </c>
      <c r="B16" t="s">
        <v>11</v>
      </c>
      <c r="C16" t="s">
        <v>32</v>
      </c>
      <c r="D16" t="s">
        <v>20</v>
      </c>
      <c r="E16" t="s">
        <v>35</v>
      </c>
      <c r="F16">
        <v>145509</v>
      </c>
      <c r="G16">
        <v>170964</v>
      </c>
      <c r="H16">
        <f t="shared" si="0"/>
        <v>-25455</v>
      </c>
      <c r="I16" s="2">
        <f t="shared" si="1"/>
        <v>-0.17493763272374904</v>
      </c>
      <c r="J16" t="s">
        <v>17</v>
      </c>
    </row>
    <row r="17" spans="1:10" hidden="1" x14ac:dyDescent="0.3">
      <c r="A17" t="s">
        <v>10</v>
      </c>
      <c r="B17" t="s">
        <v>11</v>
      </c>
      <c r="C17" t="s">
        <v>36</v>
      </c>
      <c r="D17" t="s">
        <v>20</v>
      </c>
      <c r="E17" t="s">
        <v>37</v>
      </c>
      <c r="F17">
        <v>136665</v>
      </c>
      <c r="G17">
        <v>125246</v>
      </c>
      <c r="H17">
        <f t="shared" si="0"/>
        <v>11419</v>
      </c>
      <c r="I17" s="2">
        <f t="shared" si="1"/>
        <v>8.3554677496067029E-2</v>
      </c>
      <c r="J17" t="s">
        <v>15</v>
      </c>
    </row>
    <row r="18" spans="1:10" hidden="1" x14ac:dyDescent="0.3">
      <c r="A18" t="s">
        <v>10</v>
      </c>
      <c r="B18" t="s">
        <v>11</v>
      </c>
      <c r="C18" t="s">
        <v>36</v>
      </c>
      <c r="D18" t="s">
        <v>20</v>
      </c>
      <c r="E18" t="s">
        <v>38</v>
      </c>
      <c r="F18">
        <v>30268</v>
      </c>
      <c r="G18">
        <v>27046</v>
      </c>
      <c r="H18">
        <f t="shared" si="0"/>
        <v>3222</v>
      </c>
      <c r="I18" s="2">
        <f t="shared" si="1"/>
        <v>0.10644905510770451</v>
      </c>
      <c r="J18" t="s">
        <v>15</v>
      </c>
    </row>
    <row r="19" spans="1:10" hidden="1" x14ac:dyDescent="0.3">
      <c r="A19" t="s">
        <v>10</v>
      </c>
      <c r="B19" t="s">
        <v>11</v>
      </c>
      <c r="C19" t="s">
        <v>36</v>
      </c>
      <c r="D19" t="s">
        <v>20</v>
      </c>
      <c r="E19" t="s">
        <v>39</v>
      </c>
      <c r="F19">
        <v>60188</v>
      </c>
      <c r="G19">
        <v>74411</v>
      </c>
      <c r="H19">
        <f t="shared" si="0"/>
        <v>-14223</v>
      </c>
      <c r="I19" s="2">
        <f t="shared" si="1"/>
        <v>-0.23630956336811323</v>
      </c>
      <c r="J19" t="s">
        <v>17</v>
      </c>
    </row>
    <row r="20" spans="1:10" x14ac:dyDescent="0.3">
      <c r="A20" t="s">
        <v>40</v>
      </c>
      <c r="B20" t="s">
        <v>41</v>
      </c>
      <c r="C20" t="s">
        <v>12</v>
      </c>
      <c r="D20" t="s">
        <v>13</v>
      </c>
      <c r="E20" t="s">
        <v>14</v>
      </c>
      <c r="F20">
        <v>475438</v>
      </c>
      <c r="G20">
        <v>571796</v>
      </c>
      <c r="H20">
        <f t="shared" si="0"/>
        <v>-96358</v>
      </c>
      <c r="I20" s="2">
        <f t="shared" si="1"/>
        <v>-0.2026720623929934</v>
      </c>
      <c r="J20" t="s">
        <v>17</v>
      </c>
    </row>
    <row r="21" spans="1:10" x14ac:dyDescent="0.3">
      <c r="A21" t="s">
        <v>40</v>
      </c>
      <c r="B21" t="s">
        <v>41</v>
      </c>
      <c r="C21" t="s">
        <v>12</v>
      </c>
      <c r="D21" t="s">
        <v>13</v>
      </c>
      <c r="E21" t="s">
        <v>16</v>
      </c>
      <c r="F21">
        <v>681774</v>
      </c>
      <c r="G21">
        <v>605546</v>
      </c>
      <c r="H21">
        <f t="shared" si="0"/>
        <v>76228</v>
      </c>
      <c r="I21" s="2">
        <f t="shared" si="1"/>
        <v>0.11180831184527425</v>
      </c>
      <c r="J21" t="s">
        <v>15</v>
      </c>
    </row>
    <row r="22" spans="1:10" x14ac:dyDescent="0.3">
      <c r="A22" t="s">
        <v>40</v>
      </c>
      <c r="B22" t="s">
        <v>41</v>
      </c>
      <c r="C22" t="s">
        <v>12</v>
      </c>
      <c r="D22" t="s">
        <v>13</v>
      </c>
      <c r="E22" t="s">
        <v>18</v>
      </c>
      <c r="F22">
        <v>550396</v>
      </c>
      <c r="G22">
        <v>649489</v>
      </c>
      <c r="H22">
        <f t="shared" si="0"/>
        <v>-99093</v>
      </c>
      <c r="I22" s="2">
        <f t="shared" si="1"/>
        <v>-0.18003946249609373</v>
      </c>
      <c r="J22" t="s">
        <v>17</v>
      </c>
    </row>
    <row r="23" spans="1:10" hidden="1" x14ac:dyDescent="0.3">
      <c r="A23" t="s">
        <v>40</v>
      </c>
      <c r="B23" t="s">
        <v>41</v>
      </c>
      <c r="C23" t="s">
        <v>19</v>
      </c>
      <c r="D23" t="s">
        <v>20</v>
      </c>
      <c r="E23" t="s">
        <v>21</v>
      </c>
      <c r="F23">
        <v>33662</v>
      </c>
      <c r="G23">
        <v>39483</v>
      </c>
      <c r="H23">
        <f t="shared" si="0"/>
        <v>-5821</v>
      </c>
      <c r="I23" s="2">
        <f t="shared" si="1"/>
        <v>-0.17292495989543105</v>
      </c>
      <c r="J23" t="s">
        <v>17</v>
      </c>
    </row>
    <row r="24" spans="1:10" hidden="1" x14ac:dyDescent="0.3">
      <c r="A24" t="s">
        <v>40</v>
      </c>
      <c r="B24" t="s">
        <v>41</v>
      </c>
      <c r="C24" t="s">
        <v>19</v>
      </c>
      <c r="D24" t="s">
        <v>20</v>
      </c>
      <c r="E24" t="s">
        <v>22</v>
      </c>
      <c r="F24">
        <v>26390</v>
      </c>
      <c r="G24">
        <v>28320</v>
      </c>
      <c r="H24">
        <f t="shared" si="0"/>
        <v>-1930</v>
      </c>
      <c r="I24" s="2">
        <f t="shared" si="1"/>
        <v>-7.31337627889352E-2</v>
      </c>
      <c r="J24" t="s">
        <v>17</v>
      </c>
    </row>
    <row r="25" spans="1:10" hidden="1" x14ac:dyDescent="0.3">
      <c r="A25" t="s">
        <v>40</v>
      </c>
      <c r="B25" t="s">
        <v>41</v>
      </c>
      <c r="C25" t="s">
        <v>19</v>
      </c>
      <c r="D25" t="s">
        <v>20</v>
      </c>
      <c r="E25" t="s">
        <v>23</v>
      </c>
      <c r="F25">
        <v>54801</v>
      </c>
      <c r="G25">
        <v>45679</v>
      </c>
      <c r="H25">
        <f t="shared" si="0"/>
        <v>9122</v>
      </c>
      <c r="I25" s="2">
        <f t="shared" si="1"/>
        <v>0.16645681648145108</v>
      </c>
      <c r="J25" t="s">
        <v>15</v>
      </c>
    </row>
    <row r="26" spans="1:10" hidden="1" x14ac:dyDescent="0.3">
      <c r="A26" t="s">
        <v>40</v>
      </c>
      <c r="B26" t="s">
        <v>41</v>
      </c>
      <c r="C26" t="s">
        <v>24</v>
      </c>
      <c r="D26" t="s">
        <v>20</v>
      </c>
      <c r="E26" t="s">
        <v>25</v>
      </c>
      <c r="F26">
        <v>52145</v>
      </c>
      <c r="G26">
        <v>50981</v>
      </c>
      <c r="H26">
        <f t="shared" si="0"/>
        <v>1164</v>
      </c>
      <c r="I26" s="2">
        <f t="shared" si="1"/>
        <v>2.2322370313548758E-2</v>
      </c>
      <c r="J26" t="s">
        <v>15</v>
      </c>
    </row>
    <row r="27" spans="1:10" hidden="1" x14ac:dyDescent="0.3">
      <c r="A27" t="s">
        <v>40</v>
      </c>
      <c r="B27" t="s">
        <v>41</v>
      </c>
      <c r="C27" t="s">
        <v>24</v>
      </c>
      <c r="D27" t="s">
        <v>20</v>
      </c>
      <c r="E27" t="s">
        <v>26</v>
      </c>
      <c r="F27">
        <v>129628</v>
      </c>
      <c r="G27">
        <v>151270</v>
      </c>
      <c r="H27">
        <f t="shared" si="0"/>
        <v>-21642</v>
      </c>
      <c r="I27" s="2">
        <f t="shared" si="1"/>
        <v>-0.16695467028728361</v>
      </c>
      <c r="J27" t="s">
        <v>17</v>
      </c>
    </row>
    <row r="28" spans="1:10" hidden="1" x14ac:dyDescent="0.3">
      <c r="A28" t="s">
        <v>40</v>
      </c>
      <c r="B28" t="s">
        <v>41</v>
      </c>
      <c r="C28" t="s">
        <v>24</v>
      </c>
      <c r="D28" t="s">
        <v>20</v>
      </c>
      <c r="E28" t="s">
        <v>27</v>
      </c>
      <c r="F28">
        <v>55117</v>
      </c>
      <c r="G28">
        <v>63692</v>
      </c>
      <c r="H28">
        <f t="shared" si="0"/>
        <v>-8575</v>
      </c>
      <c r="I28" s="2">
        <f t="shared" si="1"/>
        <v>-0.15557813378812343</v>
      </c>
      <c r="J28" t="s">
        <v>17</v>
      </c>
    </row>
    <row r="29" spans="1:10" hidden="1" x14ac:dyDescent="0.3">
      <c r="A29" t="s">
        <v>40</v>
      </c>
      <c r="B29" t="s">
        <v>41</v>
      </c>
      <c r="C29" t="s">
        <v>28</v>
      </c>
      <c r="D29" t="s">
        <v>20</v>
      </c>
      <c r="E29" t="s">
        <v>29</v>
      </c>
      <c r="F29">
        <v>20902</v>
      </c>
      <c r="G29">
        <v>20093</v>
      </c>
      <c r="H29">
        <f t="shared" si="0"/>
        <v>809</v>
      </c>
      <c r="I29" s="2">
        <f t="shared" si="1"/>
        <v>3.8704430198067172E-2</v>
      </c>
      <c r="J29" t="s">
        <v>15</v>
      </c>
    </row>
    <row r="30" spans="1:10" hidden="1" x14ac:dyDescent="0.3">
      <c r="A30" t="s">
        <v>40</v>
      </c>
      <c r="B30" t="s">
        <v>41</v>
      </c>
      <c r="C30" t="s">
        <v>28</v>
      </c>
      <c r="D30" t="s">
        <v>20</v>
      </c>
      <c r="E30" t="s">
        <v>30</v>
      </c>
      <c r="F30">
        <v>134464</v>
      </c>
      <c r="G30">
        <v>159006</v>
      </c>
      <c r="H30">
        <f t="shared" si="0"/>
        <v>-24542</v>
      </c>
      <c r="I30" s="2">
        <f t="shared" si="1"/>
        <v>-0.18251725368871966</v>
      </c>
      <c r="J30" t="s">
        <v>17</v>
      </c>
    </row>
    <row r="31" spans="1:10" hidden="1" x14ac:dyDescent="0.3">
      <c r="A31" t="s">
        <v>40</v>
      </c>
      <c r="B31" t="s">
        <v>41</v>
      </c>
      <c r="C31" t="s">
        <v>28</v>
      </c>
      <c r="D31" t="s">
        <v>20</v>
      </c>
      <c r="E31" t="s">
        <v>31</v>
      </c>
      <c r="F31">
        <v>114749</v>
      </c>
      <c r="G31">
        <v>110947</v>
      </c>
      <c r="H31">
        <f t="shared" si="0"/>
        <v>3802</v>
      </c>
      <c r="I31" s="2">
        <f t="shared" si="1"/>
        <v>3.313318634585051E-2</v>
      </c>
      <c r="J31" t="s">
        <v>15</v>
      </c>
    </row>
    <row r="32" spans="1:10" hidden="1" x14ac:dyDescent="0.3">
      <c r="A32" t="s">
        <v>40</v>
      </c>
      <c r="B32" t="s">
        <v>41</v>
      </c>
      <c r="C32" t="s">
        <v>32</v>
      </c>
      <c r="D32" t="s">
        <v>20</v>
      </c>
      <c r="E32" t="s">
        <v>33</v>
      </c>
      <c r="F32">
        <v>87159</v>
      </c>
      <c r="G32">
        <v>98343</v>
      </c>
      <c r="H32">
        <f t="shared" si="0"/>
        <v>-11184</v>
      </c>
      <c r="I32" s="2">
        <f t="shared" si="1"/>
        <v>-0.12831721336867105</v>
      </c>
      <c r="J32" t="s">
        <v>17</v>
      </c>
    </row>
    <row r="33" spans="1:10" hidden="1" x14ac:dyDescent="0.3">
      <c r="A33" t="s">
        <v>40</v>
      </c>
      <c r="B33" t="s">
        <v>41</v>
      </c>
      <c r="C33" t="s">
        <v>32</v>
      </c>
      <c r="D33" t="s">
        <v>20</v>
      </c>
      <c r="E33" t="s">
        <v>34</v>
      </c>
      <c r="F33">
        <v>24448</v>
      </c>
      <c r="G33">
        <v>24753</v>
      </c>
      <c r="H33">
        <f t="shared" si="0"/>
        <v>-305</v>
      </c>
      <c r="I33" s="2">
        <f t="shared" si="1"/>
        <v>-1.2475458115183247E-2</v>
      </c>
      <c r="J33" t="s">
        <v>17</v>
      </c>
    </row>
    <row r="34" spans="1:10" hidden="1" x14ac:dyDescent="0.3">
      <c r="A34" t="s">
        <v>40</v>
      </c>
      <c r="B34" t="s">
        <v>41</v>
      </c>
      <c r="C34" t="s">
        <v>32</v>
      </c>
      <c r="D34" t="s">
        <v>20</v>
      </c>
      <c r="E34" t="s">
        <v>35</v>
      </c>
      <c r="F34">
        <v>146856</v>
      </c>
      <c r="G34">
        <v>173585</v>
      </c>
      <c r="H34">
        <f t="shared" si="0"/>
        <v>-26729</v>
      </c>
      <c r="I34" s="2">
        <f t="shared" si="1"/>
        <v>-0.18200822574494743</v>
      </c>
      <c r="J34" t="s">
        <v>17</v>
      </c>
    </row>
    <row r="35" spans="1:10" hidden="1" x14ac:dyDescent="0.3">
      <c r="A35" t="s">
        <v>40</v>
      </c>
      <c r="B35" t="s">
        <v>41</v>
      </c>
      <c r="C35" t="s">
        <v>36</v>
      </c>
      <c r="D35" t="s">
        <v>20</v>
      </c>
      <c r="E35" t="s">
        <v>37</v>
      </c>
      <c r="F35">
        <v>123091</v>
      </c>
      <c r="G35">
        <v>125824</v>
      </c>
      <c r="H35">
        <f t="shared" si="0"/>
        <v>-2733</v>
      </c>
      <c r="I35" s="2">
        <f t="shared" si="1"/>
        <v>-2.2203085522093411E-2</v>
      </c>
      <c r="J35" t="s">
        <v>17</v>
      </c>
    </row>
    <row r="36" spans="1:10" hidden="1" x14ac:dyDescent="0.3">
      <c r="A36" t="s">
        <v>40</v>
      </c>
      <c r="B36" t="s">
        <v>41</v>
      </c>
      <c r="C36" t="s">
        <v>36</v>
      </c>
      <c r="D36" t="s">
        <v>20</v>
      </c>
      <c r="E36" t="s">
        <v>38</v>
      </c>
      <c r="F36">
        <v>143798</v>
      </c>
      <c r="G36">
        <v>122214</v>
      </c>
      <c r="H36">
        <f t="shared" si="0"/>
        <v>21584</v>
      </c>
      <c r="I36" s="2">
        <f t="shared" si="1"/>
        <v>0.15009944505486864</v>
      </c>
      <c r="J36" t="s">
        <v>15</v>
      </c>
    </row>
    <row r="37" spans="1:10" hidden="1" x14ac:dyDescent="0.3">
      <c r="A37" t="s">
        <v>40</v>
      </c>
      <c r="B37" t="s">
        <v>41</v>
      </c>
      <c r="C37" t="s">
        <v>36</v>
      </c>
      <c r="D37" t="s">
        <v>20</v>
      </c>
      <c r="E37" t="s">
        <v>39</v>
      </c>
      <c r="F37">
        <v>31158</v>
      </c>
      <c r="G37">
        <v>25367</v>
      </c>
      <c r="H37">
        <f t="shared" si="0"/>
        <v>5791</v>
      </c>
      <c r="I37" s="2">
        <f t="shared" si="1"/>
        <v>0.18585916939469799</v>
      </c>
      <c r="J37" t="s">
        <v>15</v>
      </c>
    </row>
    <row r="38" spans="1:10" x14ac:dyDescent="0.3">
      <c r="A38" t="s">
        <v>42</v>
      </c>
      <c r="B38" t="s">
        <v>43</v>
      </c>
      <c r="C38" t="s">
        <v>12</v>
      </c>
      <c r="D38" t="s">
        <v>13</v>
      </c>
      <c r="E38" t="s">
        <v>14</v>
      </c>
      <c r="F38">
        <v>320262</v>
      </c>
      <c r="G38">
        <v>329503</v>
      </c>
      <c r="H38">
        <f t="shared" si="0"/>
        <v>-9241</v>
      </c>
      <c r="I38" s="2">
        <f t="shared" si="1"/>
        <v>-2.8854500377815662E-2</v>
      </c>
      <c r="J38" t="s">
        <v>17</v>
      </c>
    </row>
    <row r="39" spans="1:10" x14ac:dyDescent="0.3">
      <c r="A39" t="s">
        <v>42</v>
      </c>
      <c r="B39" t="s">
        <v>43</v>
      </c>
      <c r="C39" t="s">
        <v>12</v>
      </c>
      <c r="D39" t="s">
        <v>13</v>
      </c>
      <c r="E39" t="s">
        <v>16</v>
      </c>
      <c r="F39">
        <v>575775</v>
      </c>
      <c r="G39">
        <v>617223</v>
      </c>
      <c r="H39">
        <f t="shared" si="0"/>
        <v>-41448</v>
      </c>
      <c r="I39" s="2">
        <f t="shared" si="1"/>
        <v>-7.1986453041552684E-2</v>
      </c>
      <c r="J39" t="s">
        <v>17</v>
      </c>
    </row>
    <row r="40" spans="1:10" x14ac:dyDescent="0.3">
      <c r="A40" t="s">
        <v>42</v>
      </c>
      <c r="B40" t="s">
        <v>43</v>
      </c>
      <c r="C40" t="s">
        <v>12</v>
      </c>
      <c r="D40" t="s">
        <v>13</v>
      </c>
      <c r="E40" t="s">
        <v>18</v>
      </c>
      <c r="F40">
        <v>448735</v>
      </c>
      <c r="G40">
        <v>405189</v>
      </c>
      <c r="H40">
        <f t="shared" si="0"/>
        <v>43546</v>
      </c>
      <c r="I40" s="2">
        <f t="shared" si="1"/>
        <v>9.7041683844585336E-2</v>
      </c>
      <c r="J40" t="s">
        <v>15</v>
      </c>
    </row>
    <row r="41" spans="1:10" hidden="1" x14ac:dyDescent="0.3">
      <c r="A41" t="s">
        <v>42</v>
      </c>
      <c r="B41" t="s">
        <v>43</v>
      </c>
      <c r="C41" t="s">
        <v>19</v>
      </c>
      <c r="D41" t="s">
        <v>20</v>
      </c>
      <c r="E41" t="s">
        <v>21</v>
      </c>
      <c r="F41">
        <v>78408</v>
      </c>
      <c r="G41">
        <v>87240</v>
      </c>
      <c r="H41">
        <f t="shared" si="0"/>
        <v>-8832</v>
      </c>
      <c r="I41" s="2">
        <f t="shared" si="1"/>
        <v>-0.11264156718702173</v>
      </c>
      <c r="J41" t="s">
        <v>17</v>
      </c>
    </row>
    <row r="42" spans="1:10" hidden="1" x14ac:dyDescent="0.3">
      <c r="A42" t="s">
        <v>42</v>
      </c>
      <c r="B42" t="s">
        <v>43</v>
      </c>
      <c r="C42" t="s">
        <v>19</v>
      </c>
      <c r="D42" t="s">
        <v>20</v>
      </c>
      <c r="E42" t="s">
        <v>22</v>
      </c>
      <c r="F42">
        <v>58263</v>
      </c>
      <c r="G42">
        <v>54361</v>
      </c>
      <c r="H42">
        <f t="shared" si="0"/>
        <v>3902</v>
      </c>
      <c r="I42" s="2">
        <f t="shared" si="1"/>
        <v>6.6972177883047559E-2</v>
      </c>
      <c r="J42" t="s">
        <v>15</v>
      </c>
    </row>
    <row r="43" spans="1:10" hidden="1" x14ac:dyDescent="0.3">
      <c r="A43" t="s">
        <v>42</v>
      </c>
      <c r="B43" t="s">
        <v>43</v>
      </c>
      <c r="C43" t="s">
        <v>19</v>
      </c>
      <c r="D43" t="s">
        <v>20</v>
      </c>
      <c r="E43" t="s">
        <v>23</v>
      </c>
      <c r="F43">
        <v>138856</v>
      </c>
      <c r="G43">
        <v>161302</v>
      </c>
      <c r="H43">
        <f t="shared" si="0"/>
        <v>-22446</v>
      </c>
      <c r="I43" s="2">
        <f t="shared" si="1"/>
        <v>-0.16164947859653167</v>
      </c>
      <c r="J43" t="s">
        <v>17</v>
      </c>
    </row>
    <row r="44" spans="1:10" hidden="1" x14ac:dyDescent="0.3">
      <c r="A44" t="s">
        <v>42</v>
      </c>
      <c r="B44" t="s">
        <v>43</v>
      </c>
      <c r="C44" t="s">
        <v>24</v>
      </c>
      <c r="D44" t="s">
        <v>20</v>
      </c>
      <c r="E44" t="s">
        <v>25</v>
      </c>
      <c r="F44">
        <v>41968</v>
      </c>
      <c r="G44">
        <v>43760</v>
      </c>
      <c r="H44">
        <f t="shared" si="0"/>
        <v>-1792</v>
      </c>
      <c r="I44" s="2">
        <f t="shared" si="1"/>
        <v>-4.269919939001144E-2</v>
      </c>
      <c r="J44" t="s">
        <v>17</v>
      </c>
    </row>
    <row r="45" spans="1:10" hidden="1" x14ac:dyDescent="0.3">
      <c r="A45" t="s">
        <v>42</v>
      </c>
      <c r="B45" t="s">
        <v>43</v>
      </c>
      <c r="C45" t="s">
        <v>24</v>
      </c>
      <c r="D45" t="s">
        <v>20</v>
      </c>
      <c r="E45" t="s">
        <v>26</v>
      </c>
      <c r="F45">
        <v>33816</v>
      </c>
      <c r="G45">
        <v>32474</v>
      </c>
      <c r="H45">
        <f t="shared" si="0"/>
        <v>1342</v>
      </c>
      <c r="I45" s="2">
        <f t="shared" si="1"/>
        <v>3.968535604447599E-2</v>
      </c>
      <c r="J45" t="s">
        <v>15</v>
      </c>
    </row>
    <row r="46" spans="1:10" hidden="1" x14ac:dyDescent="0.3">
      <c r="A46" t="s">
        <v>42</v>
      </c>
      <c r="B46" t="s">
        <v>43</v>
      </c>
      <c r="C46" t="s">
        <v>24</v>
      </c>
      <c r="D46" t="s">
        <v>20</v>
      </c>
      <c r="E46" t="s">
        <v>27</v>
      </c>
      <c r="F46">
        <v>126066</v>
      </c>
      <c r="G46">
        <v>113783</v>
      </c>
      <c r="H46">
        <f t="shared" si="0"/>
        <v>12283</v>
      </c>
      <c r="I46" s="2">
        <f t="shared" si="1"/>
        <v>9.7433090603334757E-2</v>
      </c>
      <c r="J46" t="s">
        <v>15</v>
      </c>
    </row>
    <row r="47" spans="1:10" hidden="1" x14ac:dyDescent="0.3">
      <c r="A47" t="s">
        <v>42</v>
      </c>
      <c r="B47" t="s">
        <v>43</v>
      </c>
      <c r="C47" t="s">
        <v>28</v>
      </c>
      <c r="D47" t="s">
        <v>20</v>
      </c>
      <c r="E47" t="s">
        <v>29</v>
      </c>
      <c r="F47">
        <v>169345</v>
      </c>
      <c r="G47">
        <v>201068</v>
      </c>
      <c r="H47">
        <f t="shared" si="0"/>
        <v>-31723</v>
      </c>
      <c r="I47" s="2">
        <f t="shared" si="1"/>
        <v>-0.18732764474888541</v>
      </c>
      <c r="J47" t="s">
        <v>17</v>
      </c>
    </row>
    <row r="48" spans="1:10" hidden="1" x14ac:dyDescent="0.3">
      <c r="A48" t="s">
        <v>42</v>
      </c>
      <c r="B48" t="s">
        <v>43</v>
      </c>
      <c r="C48" t="s">
        <v>28</v>
      </c>
      <c r="D48" t="s">
        <v>20</v>
      </c>
      <c r="E48" t="s">
        <v>30</v>
      </c>
      <c r="F48">
        <v>33883</v>
      </c>
      <c r="G48">
        <v>34498</v>
      </c>
      <c r="H48">
        <f t="shared" si="0"/>
        <v>-615</v>
      </c>
      <c r="I48" s="2">
        <f t="shared" si="1"/>
        <v>-1.8150695038810023E-2</v>
      </c>
      <c r="J48" t="s">
        <v>17</v>
      </c>
    </row>
    <row r="49" spans="1:10" hidden="1" x14ac:dyDescent="0.3">
      <c r="A49" t="s">
        <v>42</v>
      </c>
      <c r="B49" t="s">
        <v>43</v>
      </c>
      <c r="C49" t="s">
        <v>28</v>
      </c>
      <c r="D49" t="s">
        <v>20</v>
      </c>
      <c r="E49" t="s">
        <v>31</v>
      </c>
      <c r="F49">
        <v>23575</v>
      </c>
      <c r="G49">
        <v>28863</v>
      </c>
      <c r="H49">
        <f t="shared" si="0"/>
        <v>-5288</v>
      </c>
      <c r="I49" s="2">
        <f t="shared" si="1"/>
        <v>-0.22430540827147402</v>
      </c>
      <c r="J49" t="s">
        <v>17</v>
      </c>
    </row>
    <row r="50" spans="1:10" hidden="1" x14ac:dyDescent="0.3">
      <c r="A50" t="s">
        <v>42</v>
      </c>
      <c r="B50" t="s">
        <v>43</v>
      </c>
      <c r="C50" t="s">
        <v>32</v>
      </c>
      <c r="D50" t="s">
        <v>20</v>
      </c>
      <c r="E50" t="s">
        <v>33</v>
      </c>
      <c r="F50">
        <v>99997</v>
      </c>
      <c r="G50">
        <v>105111</v>
      </c>
      <c r="H50">
        <f t="shared" si="0"/>
        <v>-5114</v>
      </c>
      <c r="I50" s="2">
        <f t="shared" si="1"/>
        <v>-5.1141534246027381E-2</v>
      </c>
      <c r="J50" t="s">
        <v>17</v>
      </c>
    </row>
    <row r="51" spans="1:10" hidden="1" x14ac:dyDescent="0.3">
      <c r="A51" t="s">
        <v>42</v>
      </c>
      <c r="B51" t="s">
        <v>43</v>
      </c>
      <c r="C51" t="s">
        <v>32</v>
      </c>
      <c r="D51" t="s">
        <v>20</v>
      </c>
      <c r="E51" t="s">
        <v>34</v>
      </c>
      <c r="F51">
        <v>129618</v>
      </c>
      <c r="G51">
        <v>160376</v>
      </c>
      <c r="H51">
        <f t="shared" si="0"/>
        <v>-30758</v>
      </c>
      <c r="I51" s="2">
        <f t="shared" si="1"/>
        <v>-0.23729728895678071</v>
      </c>
      <c r="J51" t="s">
        <v>17</v>
      </c>
    </row>
    <row r="52" spans="1:10" hidden="1" x14ac:dyDescent="0.3">
      <c r="A52" t="s">
        <v>42</v>
      </c>
      <c r="B52" t="s">
        <v>43</v>
      </c>
      <c r="C52" t="s">
        <v>32</v>
      </c>
      <c r="D52" t="s">
        <v>20</v>
      </c>
      <c r="E52" t="s">
        <v>35</v>
      </c>
      <c r="F52">
        <v>69564</v>
      </c>
      <c r="G52">
        <v>77947</v>
      </c>
      <c r="H52">
        <f t="shared" si="0"/>
        <v>-8383</v>
      </c>
      <c r="I52" s="2">
        <f t="shared" si="1"/>
        <v>-0.120507733885343</v>
      </c>
      <c r="J52" t="s">
        <v>17</v>
      </c>
    </row>
    <row r="53" spans="1:10" hidden="1" x14ac:dyDescent="0.3">
      <c r="A53" t="s">
        <v>42</v>
      </c>
      <c r="B53" t="s">
        <v>43</v>
      </c>
      <c r="C53" t="s">
        <v>36</v>
      </c>
      <c r="D53" t="s">
        <v>20</v>
      </c>
      <c r="E53" t="s">
        <v>37</v>
      </c>
      <c r="F53">
        <v>76049</v>
      </c>
      <c r="G53">
        <v>62101</v>
      </c>
      <c r="H53">
        <f t="shared" si="0"/>
        <v>13948</v>
      </c>
      <c r="I53" s="2">
        <f t="shared" si="1"/>
        <v>0.18340806585227945</v>
      </c>
      <c r="J53" t="s">
        <v>15</v>
      </c>
    </row>
    <row r="54" spans="1:10" hidden="1" x14ac:dyDescent="0.3">
      <c r="A54" t="s">
        <v>42</v>
      </c>
      <c r="B54" t="s">
        <v>43</v>
      </c>
      <c r="C54" t="s">
        <v>36</v>
      </c>
      <c r="D54" t="s">
        <v>20</v>
      </c>
      <c r="E54" t="s">
        <v>38</v>
      </c>
      <c r="F54">
        <v>43825</v>
      </c>
      <c r="G54">
        <v>43166</v>
      </c>
      <c r="H54">
        <f t="shared" si="0"/>
        <v>659</v>
      </c>
      <c r="I54" s="2">
        <f t="shared" si="1"/>
        <v>1.5037079292641187E-2</v>
      </c>
      <c r="J54" t="s">
        <v>15</v>
      </c>
    </row>
    <row r="55" spans="1:10" hidden="1" x14ac:dyDescent="0.3">
      <c r="A55" t="s">
        <v>42</v>
      </c>
      <c r="B55" t="s">
        <v>43</v>
      </c>
      <c r="C55" t="s">
        <v>36</v>
      </c>
      <c r="D55" t="s">
        <v>20</v>
      </c>
      <c r="E55" t="s">
        <v>39</v>
      </c>
      <c r="F55">
        <v>139597</v>
      </c>
      <c r="G55">
        <v>168733</v>
      </c>
      <c r="H55">
        <f t="shared" si="0"/>
        <v>-29136</v>
      </c>
      <c r="I55" s="2">
        <f t="shared" si="1"/>
        <v>-0.20871508700043698</v>
      </c>
      <c r="J55" t="s">
        <v>17</v>
      </c>
    </row>
    <row r="56" spans="1:10" x14ac:dyDescent="0.3">
      <c r="A56" t="s">
        <v>44</v>
      </c>
      <c r="B56" t="s">
        <v>45</v>
      </c>
      <c r="C56" t="s">
        <v>12</v>
      </c>
      <c r="D56" t="s">
        <v>13</v>
      </c>
      <c r="E56" t="s">
        <v>14</v>
      </c>
      <c r="F56">
        <v>464687</v>
      </c>
      <c r="G56">
        <v>482772</v>
      </c>
      <c r="H56">
        <f t="shared" si="0"/>
        <v>-18085</v>
      </c>
      <c r="I56" s="2">
        <f t="shared" si="1"/>
        <v>-3.8918669986464004E-2</v>
      </c>
      <c r="J56" t="s">
        <v>17</v>
      </c>
    </row>
    <row r="57" spans="1:10" x14ac:dyDescent="0.3">
      <c r="A57" t="s">
        <v>44</v>
      </c>
      <c r="B57" t="s">
        <v>45</v>
      </c>
      <c r="C57" t="s">
        <v>12</v>
      </c>
      <c r="D57" t="s">
        <v>13</v>
      </c>
      <c r="E57" t="s">
        <v>16</v>
      </c>
      <c r="F57">
        <v>358235</v>
      </c>
      <c r="G57">
        <v>325608</v>
      </c>
      <c r="H57">
        <f t="shared" si="0"/>
        <v>32627</v>
      </c>
      <c r="I57" s="2">
        <f t="shared" si="1"/>
        <v>9.1077086270185778E-2</v>
      </c>
      <c r="J57" t="s">
        <v>15</v>
      </c>
    </row>
    <row r="58" spans="1:10" x14ac:dyDescent="0.3">
      <c r="A58" t="s">
        <v>44</v>
      </c>
      <c r="B58" t="s">
        <v>45</v>
      </c>
      <c r="C58" t="s">
        <v>12</v>
      </c>
      <c r="D58" t="s">
        <v>13</v>
      </c>
      <c r="E58" t="s">
        <v>18</v>
      </c>
      <c r="F58">
        <v>229982</v>
      </c>
      <c r="G58">
        <v>222241</v>
      </c>
      <c r="H58">
        <f t="shared" si="0"/>
        <v>7741</v>
      </c>
      <c r="I58" s="2">
        <f t="shared" si="1"/>
        <v>3.3659155933942655E-2</v>
      </c>
      <c r="J58" t="s">
        <v>15</v>
      </c>
    </row>
    <row r="59" spans="1:10" hidden="1" x14ac:dyDescent="0.3">
      <c r="A59" t="s">
        <v>44</v>
      </c>
      <c r="B59" t="s">
        <v>45</v>
      </c>
      <c r="C59" t="s">
        <v>19</v>
      </c>
      <c r="D59" t="s">
        <v>20</v>
      </c>
      <c r="E59" t="s">
        <v>21</v>
      </c>
      <c r="F59">
        <v>37097</v>
      </c>
      <c r="G59">
        <v>37528</v>
      </c>
      <c r="H59">
        <f t="shared" si="0"/>
        <v>-431</v>
      </c>
      <c r="I59" s="2">
        <f t="shared" si="1"/>
        <v>-1.1618190150146913E-2</v>
      </c>
      <c r="J59" t="s">
        <v>17</v>
      </c>
    </row>
    <row r="60" spans="1:10" hidden="1" x14ac:dyDescent="0.3">
      <c r="A60" t="s">
        <v>44</v>
      </c>
      <c r="B60" t="s">
        <v>45</v>
      </c>
      <c r="C60" t="s">
        <v>19</v>
      </c>
      <c r="D60" t="s">
        <v>20</v>
      </c>
      <c r="E60" t="s">
        <v>22</v>
      </c>
      <c r="F60">
        <v>116412</v>
      </c>
      <c r="G60">
        <v>121196</v>
      </c>
      <c r="H60">
        <f t="shared" si="0"/>
        <v>-4784</v>
      </c>
      <c r="I60" s="2">
        <f t="shared" si="1"/>
        <v>-4.1095419716180463E-2</v>
      </c>
      <c r="J60" t="s">
        <v>17</v>
      </c>
    </row>
    <row r="61" spans="1:10" hidden="1" x14ac:dyDescent="0.3">
      <c r="A61" t="s">
        <v>44</v>
      </c>
      <c r="B61" t="s">
        <v>45</v>
      </c>
      <c r="C61" t="s">
        <v>19</v>
      </c>
      <c r="D61" t="s">
        <v>20</v>
      </c>
      <c r="E61" t="s">
        <v>23</v>
      </c>
      <c r="F61">
        <v>95004</v>
      </c>
      <c r="G61">
        <v>82446</v>
      </c>
      <c r="H61">
        <f t="shared" si="0"/>
        <v>12558</v>
      </c>
      <c r="I61" s="2">
        <f t="shared" si="1"/>
        <v>0.13218390804597702</v>
      </c>
      <c r="J61" t="s">
        <v>15</v>
      </c>
    </row>
    <row r="62" spans="1:10" hidden="1" x14ac:dyDescent="0.3">
      <c r="A62" t="s">
        <v>44</v>
      </c>
      <c r="B62" t="s">
        <v>45</v>
      </c>
      <c r="C62" t="s">
        <v>24</v>
      </c>
      <c r="D62" t="s">
        <v>20</v>
      </c>
      <c r="E62" t="s">
        <v>25</v>
      </c>
      <c r="F62">
        <v>84607</v>
      </c>
      <c r="G62">
        <v>69238</v>
      </c>
      <c r="H62">
        <f t="shared" si="0"/>
        <v>15369</v>
      </c>
      <c r="I62" s="2">
        <f t="shared" si="1"/>
        <v>0.18165163638942405</v>
      </c>
      <c r="J62" t="s">
        <v>15</v>
      </c>
    </row>
    <row r="63" spans="1:10" hidden="1" x14ac:dyDescent="0.3">
      <c r="A63" t="s">
        <v>44</v>
      </c>
      <c r="B63" t="s">
        <v>45</v>
      </c>
      <c r="C63" t="s">
        <v>24</v>
      </c>
      <c r="D63" t="s">
        <v>20</v>
      </c>
      <c r="E63" t="s">
        <v>26</v>
      </c>
      <c r="F63">
        <v>54904</v>
      </c>
      <c r="G63">
        <v>49364</v>
      </c>
      <c r="H63">
        <f t="shared" si="0"/>
        <v>5540</v>
      </c>
      <c r="I63" s="2">
        <f t="shared" si="1"/>
        <v>0.10090339501675652</v>
      </c>
      <c r="J63" t="s">
        <v>15</v>
      </c>
    </row>
    <row r="64" spans="1:10" hidden="1" x14ac:dyDescent="0.3">
      <c r="A64" t="s">
        <v>44</v>
      </c>
      <c r="B64" t="s">
        <v>45</v>
      </c>
      <c r="C64" t="s">
        <v>24</v>
      </c>
      <c r="D64" t="s">
        <v>20</v>
      </c>
      <c r="E64" t="s">
        <v>27</v>
      </c>
      <c r="F64">
        <v>130132</v>
      </c>
      <c r="G64">
        <v>117369</v>
      </c>
      <c r="H64">
        <f t="shared" si="0"/>
        <v>12763</v>
      </c>
      <c r="I64" s="2">
        <f t="shared" si="1"/>
        <v>9.8077336857959607E-2</v>
      </c>
      <c r="J64" t="s">
        <v>15</v>
      </c>
    </row>
    <row r="65" spans="1:10" hidden="1" x14ac:dyDescent="0.3">
      <c r="A65" t="s">
        <v>44</v>
      </c>
      <c r="B65" t="s">
        <v>45</v>
      </c>
      <c r="C65" t="s">
        <v>28</v>
      </c>
      <c r="D65" t="s">
        <v>20</v>
      </c>
      <c r="E65" t="s">
        <v>29</v>
      </c>
      <c r="F65">
        <v>123039</v>
      </c>
      <c r="G65">
        <v>150505</v>
      </c>
      <c r="H65">
        <f t="shared" si="0"/>
        <v>-27466</v>
      </c>
      <c r="I65" s="2">
        <f t="shared" si="1"/>
        <v>-0.22323003275384229</v>
      </c>
      <c r="J65" t="s">
        <v>17</v>
      </c>
    </row>
    <row r="66" spans="1:10" hidden="1" x14ac:dyDescent="0.3">
      <c r="A66" t="s">
        <v>44</v>
      </c>
      <c r="B66" t="s">
        <v>45</v>
      </c>
      <c r="C66" t="s">
        <v>28</v>
      </c>
      <c r="D66" t="s">
        <v>20</v>
      </c>
      <c r="E66" t="s">
        <v>30</v>
      </c>
      <c r="F66">
        <v>78929</v>
      </c>
      <c r="G66">
        <v>92897</v>
      </c>
      <c r="H66">
        <f t="shared" si="0"/>
        <v>-13968</v>
      </c>
      <c r="I66" s="2">
        <f t="shared" si="1"/>
        <v>-0.17696917482800997</v>
      </c>
      <c r="J66" t="s">
        <v>17</v>
      </c>
    </row>
    <row r="67" spans="1:10" hidden="1" x14ac:dyDescent="0.3">
      <c r="A67" t="s">
        <v>44</v>
      </c>
      <c r="B67" t="s">
        <v>45</v>
      </c>
      <c r="C67" t="s">
        <v>28</v>
      </c>
      <c r="D67" t="s">
        <v>20</v>
      </c>
      <c r="E67" t="s">
        <v>31</v>
      </c>
      <c r="F67">
        <v>131749</v>
      </c>
      <c r="G67">
        <v>112126</v>
      </c>
      <c r="H67">
        <f t="shared" ref="H67:H130" si="2">F67-G67</f>
        <v>19623</v>
      </c>
      <c r="I67" s="2">
        <f t="shared" ref="I67:I130" si="3">H67/F67</f>
        <v>0.1489423069624817</v>
      </c>
      <c r="J67" t="s">
        <v>15</v>
      </c>
    </row>
    <row r="68" spans="1:10" hidden="1" x14ac:dyDescent="0.3">
      <c r="A68" t="s">
        <v>44</v>
      </c>
      <c r="B68" t="s">
        <v>45</v>
      </c>
      <c r="C68" t="s">
        <v>32</v>
      </c>
      <c r="D68" t="s">
        <v>20</v>
      </c>
      <c r="E68" t="s">
        <v>33</v>
      </c>
      <c r="F68">
        <v>55962</v>
      </c>
      <c r="G68">
        <v>62291</v>
      </c>
      <c r="H68">
        <f t="shared" si="2"/>
        <v>-6329</v>
      </c>
      <c r="I68" s="2">
        <f t="shared" si="3"/>
        <v>-0.1130945999070798</v>
      </c>
      <c r="J68" t="s">
        <v>17</v>
      </c>
    </row>
    <row r="69" spans="1:10" hidden="1" x14ac:dyDescent="0.3">
      <c r="A69" t="s">
        <v>44</v>
      </c>
      <c r="B69" t="s">
        <v>45</v>
      </c>
      <c r="C69" t="s">
        <v>32</v>
      </c>
      <c r="D69" t="s">
        <v>20</v>
      </c>
      <c r="E69" t="s">
        <v>34</v>
      </c>
      <c r="F69">
        <v>49810</v>
      </c>
      <c r="G69">
        <v>61862</v>
      </c>
      <c r="H69">
        <f t="shared" si="2"/>
        <v>-12052</v>
      </c>
      <c r="I69" s="2">
        <f t="shared" si="3"/>
        <v>-0.24195944589439872</v>
      </c>
      <c r="J69" t="s">
        <v>17</v>
      </c>
    </row>
    <row r="70" spans="1:10" hidden="1" x14ac:dyDescent="0.3">
      <c r="A70" t="s">
        <v>44</v>
      </c>
      <c r="B70" t="s">
        <v>45</v>
      </c>
      <c r="C70" t="s">
        <v>32</v>
      </c>
      <c r="D70" t="s">
        <v>20</v>
      </c>
      <c r="E70" t="s">
        <v>35</v>
      </c>
      <c r="F70">
        <v>108687</v>
      </c>
      <c r="G70">
        <v>91503</v>
      </c>
      <c r="H70">
        <f t="shared" si="2"/>
        <v>17184</v>
      </c>
      <c r="I70" s="2">
        <f t="shared" si="3"/>
        <v>0.15810538518866102</v>
      </c>
      <c r="J70" t="s">
        <v>15</v>
      </c>
    </row>
    <row r="71" spans="1:10" hidden="1" x14ac:dyDescent="0.3">
      <c r="A71" t="s">
        <v>44</v>
      </c>
      <c r="B71" t="s">
        <v>45</v>
      </c>
      <c r="C71" t="s">
        <v>36</v>
      </c>
      <c r="D71" t="s">
        <v>20</v>
      </c>
      <c r="E71" t="s">
        <v>37</v>
      </c>
      <c r="F71">
        <v>33298</v>
      </c>
      <c r="G71">
        <v>36124</v>
      </c>
      <c r="H71">
        <f t="shared" si="2"/>
        <v>-2826</v>
      </c>
      <c r="I71" s="2">
        <f t="shared" si="3"/>
        <v>-8.4869962159889484E-2</v>
      </c>
      <c r="J71" t="s">
        <v>17</v>
      </c>
    </row>
    <row r="72" spans="1:10" hidden="1" x14ac:dyDescent="0.3">
      <c r="A72" t="s">
        <v>44</v>
      </c>
      <c r="B72" t="s">
        <v>45</v>
      </c>
      <c r="C72" t="s">
        <v>36</v>
      </c>
      <c r="D72" t="s">
        <v>20</v>
      </c>
      <c r="E72" t="s">
        <v>38</v>
      </c>
      <c r="F72">
        <v>16084</v>
      </c>
      <c r="G72">
        <v>18121</v>
      </c>
      <c r="H72">
        <f t="shared" si="2"/>
        <v>-2037</v>
      </c>
      <c r="I72" s="2">
        <f t="shared" si="3"/>
        <v>-0.12664760009947773</v>
      </c>
      <c r="J72" t="s">
        <v>17</v>
      </c>
    </row>
    <row r="73" spans="1:10" hidden="1" x14ac:dyDescent="0.3">
      <c r="A73" t="s">
        <v>44</v>
      </c>
      <c r="B73" t="s">
        <v>45</v>
      </c>
      <c r="C73" t="s">
        <v>36</v>
      </c>
      <c r="D73" t="s">
        <v>20</v>
      </c>
      <c r="E73" t="s">
        <v>39</v>
      </c>
      <c r="F73">
        <v>81624</v>
      </c>
      <c r="G73">
        <v>80157</v>
      </c>
      <c r="H73">
        <f t="shared" si="2"/>
        <v>1467</v>
      </c>
      <c r="I73" s="2">
        <f t="shared" si="3"/>
        <v>1.7972655101440752E-2</v>
      </c>
      <c r="J73" t="s">
        <v>15</v>
      </c>
    </row>
    <row r="74" spans="1:10" x14ac:dyDescent="0.3">
      <c r="A74" t="s">
        <v>46</v>
      </c>
      <c r="B74" t="s">
        <v>47</v>
      </c>
      <c r="C74" t="s">
        <v>12</v>
      </c>
      <c r="D74" t="s">
        <v>13</v>
      </c>
      <c r="E74" t="s">
        <v>14</v>
      </c>
      <c r="F74">
        <v>523894</v>
      </c>
      <c r="G74">
        <v>438951</v>
      </c>
      <c r="H74">
        <f t="shared" si="2"/>
        <v>84943</v>
      </c>
      <c r="I74" s="2">
        <f t="shared" si="3"/>
        <v>0.16213776069204838</v>
      </c>
      <c r="J74" t="s">
        <v>15</v>
      </c>
    </row>
    <row r="75" spans="1:10" x14ac:dyDescent="0.3">
      <c r="A75" t="s">
        <v>46</v>
      </c>
      <c r="B75" t="s">
        <v>47</v>
      </c>
      <c r="C75" t="s">
        <v>12</v>
      </c>
      <c r="D75" t="s">
        <v>13</v>
      </c>
      <c r="E75" t="s">
        <v>16</v>
      </c>
      <c r="F75">
        <v>243125</v>
      </c>
      <c r="G75">
        <v>267691</v>
      </c>
      <c r="H75">
        <f t="shared" si="2"/>
        <v>-24566</v>
      </c>
      <c r="I75" s="2">
        <f t="shared" si="3"/>
        <v>-0.1010426735218509</v>
      </c>
      <c r="J75" t="s">
        <v>17</v>
      </c>
    </row>
    <row r="76" spans="1:10" x14ac:dyDescent="0.3">
      <c r="A76" t="s">
        <v>46</v>
      </c>
      <c r="B76" t="s">
        <v>47</v>
      </c>
      <c r="C76" t="s">
        <v>12</v>
      </c>
      <c r="D76" t="s">
        <v>13</v>
      </c>
      <c r="E76" t="s">
        <v>18</v>
      </c>
      <c r="F76">
        <v>594955</v>
      </c>
      <c r="G76">
        <v>503130</v>
      </c>
      <c r="H76">
        <f t="shared" si="2"/>
        <v>91825</v>
      </c>
      <c r="I76" s="2">
        <f t="shared" si="3"/>
        <v>0.15433940382045702</v>
      </c>
      <c r="J76" t="s">
        <v>15</v>
      </c>
    </row>
    <row r="77" spans="1:10" hidden="1" x14ac:dyDescent="0.3">
      <c r="A77" t="s">
        <v>46</v>
      </c>
      <c r="B77" t="s">
        <v>47</v>
      </c>
      <c r="C77" t="s">
        <v>19</v>
      </c>
      <c r="D77" t="s">
        <v>20</v>
      </c>
      <c r="E77" t="s">
        <v>21</v>
      </c>
      <c r="F77">
        <v>118829</v>
      </c>
      <c r="G77">
        <v>103662</v>
      </c>
      <c r="H77">
        <f t="shared" si="2"/>
        <v>15167</v>
      </c>
      <c r="I77" s="2">
        <f t="shared" si="3"/>
        <v>0.12763719294111706</v>
      </c>
      <c r="J77" t="s">
        <v>15</v>
      </c>
    </row>
    <row r="78" spans="1:10" hidden="1" x14ac:dyDescent="0.3">
      <c r="A78" t="s">
        <v>46</v>
      </c>
      <c r="B78" t="s">
        <v>47</v>
      </c>
      <c r="C78" t="s">
        <v>19</v>
      </c>
      <c r="D78" t="s">
        <v>20</v>
      </c>
      <c r="E78" t="s">
        <v>22</v>
      </c>
      <c r="F78">
        <v>124218</v>
      </c>
      <c r="G78">
        <v>124440</v>
      </c>
      <c r="H78">
        <f t="shared" si="2"/>
        <v>-222</v>
      </c>
      <c r="I78" s="2">
        <f t="shared" si="3"/>
        <v>-1.7871806018451431E-3</v>
      </c>
      <c r="J78" t="s">
        <v>17</v>
      </c>
    </row>
    <row r="79" spans="1:10" hidden="1" x14ac:dyDescent="0.3">
      <c r="A79" t="s">
        <v>46</v>
      </c>
      <c r="B79" t="s">
        <v>47</v>
      </c>
      <c r="C79" t="s">
        <v>19</v>
      </c>
      <c r="D79" t="s">
        <v>20</v>
      </c>
      <c r="E79" t="s">
        <v>23</v>
      </c>
      <c r="F79">
        <v>53490</v>
      </c>
      <c r="G79">
        <v>59934</v>
      </c>
      <c r="H79">
        <f t="shared" si="2"/>
        <v>-6444</v>
      </c>
      <c r="I79" s="2">
        <f t="shared" si="3"/>
        <v>-0.12047111609646663</v>
      </c>
      <c r="J79" t="s">
        <v>17</v>
      </c>
    </row>
    <row r="80" spans="1:10" hidden="1" x14ac:dyDescent="0.3">
      <c r="A80" t="s">
        <v>46</v>
      </c>
      <c r="B80" t="s">
        <v>47</v>
      </c>
      <c r="C80" t="s">
        <v>24</v>
      </c>
      <c r="D80" t="s">
        <v>20</v>
      </c>
      <c r="E80" t="s">
        <v>25</v>
      </c>
      <c r="F80">
        <v>32138</v>
      </c>
      <c r="G80">
        <v>28296</v>
      </c>
      <c r="H80">
        <f t="shared" si="2"/>
        <v>3842</v>
      </c>
      <c r="I80" s="2">
        <f t="shared" si="3"/>
        <v>0.1195469537619018</v>
      </c>
      <c r="J80" t="s">
        <v>15</v>
      </c>
    </row>
    <row r="81" spans="1:10" hidden="1" x14ac:dyDescent="0.3">
      <c r="A81" t="s">
        <v>46</v>
      </c>
      <c r="B81" t="s">
        <v>47</v>
      </c>
      <c r="C81" t="s">
        <v>24</v>
      </c>
      <c r="D81" t="s">
        <v>20</v>
      </c>
      <c r="E81" t="s">
        <v>26</v>
      </c>
      <c r="F81">
        <v>69373</v>
      </c>
      <c r="G81">
        <v>82009</v>
      </c>
      <c r="H81">
        <f t="shared" si="2"/>
        <v>-12636</v>
      </c>
      <c r="I81" s="2">
        <f t="shared" si="3"/>
        <v>-0.18214579159038818</v>
      </c>
      <c r="J81" t="s">
        <v>17</v>
      </c>
    </row>
    <row r="82" spans="1:10" hidden="1" x14ac:dyDescent="0.3">
      <c r="A82" t="s">
        <v>46</v>
      </c>
      <c r="B82" t="s">
        <v>47</v>
      </c>
      <c r="C82" t="s">
        <v>24</v>
      </c>
      <c r="D82" t="s">
        <v>20</v>
      </c>
      <c r="E82" t="s">
        <v>27</v>
      </c>
      <c r="F82">
        <v>88030</v>
      </c>
      <c r="G82">
        <v>91915</v>
      </c>
      <c r="H82">
        <f t="shared" si="2"/>
        <v>-3885</v>
      </c>
      <c r="I82" s="2">
        <f t="shared" si="3"/>
        <v>-4.4132682040213561E-2</v>
      </c>
      <c r="J82" t="s">
        <v>17</v>
      </c>
    </row>
    <row r="83" spans="1:10" hidden="1" x14ac:dyDescent="0.3">
      <c r="A83" t="s">
        <v>46</v>
      </c>
      <c r="B83" t="s">
        <v>47</v>
      </c>
      <c r="C83" t="s">
        <v>28</v>
      </c>
      <c r="D83" t="s">
        <v>20</v>
      </c>
      <c r="E83" t="s">
        <v>29</v>
      </c>
      <c r="F83">
        <v>109168</v>
      </c>
      <c r="G83">
        <v>100362</v>
      </c>
      <c r="H83">
        <f t="shared" si="2"/>
        <v>8806</v>
      </c>
      <c r="I83" s="2">
        <f t="shared" si="3"/>
        <v>8.0664663637696032E-2</v>
      </c>
      <c r="J83" t="s">
        <v>15</v>
      </c>
    </row>
    <row r="84" spans="1:10" hidden="1" x14ac:dyDescent="0.3">
      <c r="A84" t="s">
        <v>46</v>
      </c>
      <c r="B84" t="s">
        <v>47</v>
      </c>
      <c r="C84" t="s">
        <v>28</v>
      </c>
      <c r="D84" t="s">
        <v>20</v>
      </c>
      <c r="E84" t="s">
        <v>30</v>
      </c>
      <c r="F84">
        <v>146604</v>
      </c>
      <c r="G84">
        <v>181862</v>
      </c>
      <c r="H84">
        <f t="shared" si="2"/>
        <v>-35258</v>
      </c>
      <c r="I84" s="2">
        <f t="shared" si="3"/>
        <v>-0.2404982128727729</v>
      </c>
      <c r="J84" t="s">
        <v>17</v>
      </c>
    </row>
    <row r="85" spans="1:10" hidden="1" x14ac:dyDescent="0.3">
      <c r="A85" t="s">
        <v>46</v>
      </c>
      <c r="B85" t="s">
        <v>47</v>
      </c>
      <c r="C85" t="s">
        <v>28</v>
      </c>
      <c r="D85" t="s">
        <v>20</v>
      </c>
      <c r="E85" t="s">
        <v>31</v>
      </c>
      <c r="F85">
        <v>92944</v>
      </c>
      <c r="G85">
        <v>92523</v>
      </c>
      <c r="H85">
        <f t="shared" si="2"/>
        <v>421</v>
      </c>
      <c r="I85" s="2">
        <f t="shared" si="3"/>
        <v>4.529609227061456E-3</v>
      </c>
      <c r="J85" t="s">
        <v>15</v>
      </c>
    </row>
    <row r="86" spans="1:10" hidden="1" x14ac:dyDescent="0.3">
      <c r="A86" t="s">
        <v>46</v>
      </c>
      <c r="B86" t="s">
        <v>47</v>
      </c>
      <c r="C86" t="s">
        <v>32</v>
      </c>
      <c r="D86" t="s">
        <v>20</v>
      </c>
      <c r="E86" t="s">
        <v>33</v>
      </c>
      <c r="F86">
        <v>64432</v>
      </c>
      <c r="G86">
        <v>70940</v>
      </c>
      <c r="H86">
        <f t="shared" si="2"/>
        <v>-6508</v>
      </c>
      <c r="I86" s="2">
        <f t="shared" si="3"/>
        <v>-0.10100571144772784</v>
      </c>
      <c r="J86" t="s">
        <v>17</v>
      </c>
    </row>
    <row r="87" spans="1:10" hidden="1" x14ac:dyDescent="0.3">
      <c r="A87" t="s">
        <v>46</v>
      </c>
      <c r="B87" t="s">
        <v>47</v>
      </c>
      <c r="C87" t="s">
        <v>32</v>
      </c>
      <c r="D87" t="s">
        <v>20</v>
      </c>
      <c r="E87" t="s">
        <v>34</v>
      </c>
      <c r="F87">
        <v>129348</v>
      </c>
      <c r="G87">
        <v>145529</v>
      </c>
      <c r="H87">
        <f t="shared" si="2"/>
        <v>-16181</v>
      </c>
      <c r="I87" s="2">
        <f t="shared" si="3"/>
        <v>-0.12509663852552802</v>
      </c>
      <c r="J87" t="s">
        <v>17</v>
      </c>
    </row>
    <row r="88" spans="1:10" hidden="1" x14ac:dyDescent="0.3">
      <c r="A88" t="s">
        <v>46</v>
      </c>
      <c r="B88" t="s">
        <v>47</v>
      </c>
      <c r="C88" t="s">
        <v>32</v>
      </c>
      <c r="D88" t="s">
        <v>20</v>
      </c>
      <c r="E88" t="s">
        <v>35</v>
      </c>
      <c r="F88">
        <v>54926</v>
      </c>
      <c r="G88">
        <v>62936</v>
      </c>
      <c r="H88">
        <f t="shared" si="2"/>
        <v>-8010</v>
      </c>
      <c r="I88" s="2">
        <f t="shared" si="3"/>
        <v>-0.14583257473691877</v>
      </c>
      <c r="J88" t="s">
        <v>17</v>
      </c>
    </row>
    <row r="89" spans="1:10" hidden="1" x14ac:dyDescent="0.3">
      <c r="A89" t="s">
        <v>46</v>
      </c>
      <c r="B89" t="s">
        <v>47</v>
      </c>
      <c r="C89" t="s">
        <v>36</v>
      </c>
      <c r="D89" t="s">
        <v>20</v>
      </c>
      <c r="E89" t="s">
        <v>37</v>
      </c>
      <c r="F89">
        <v>101703</v>
      </c>
      <c r="G89">
        <v>124403</v>
      </c>
      <c r="H89">
        <f t="shared" si="2"/>
        <v>-22700</v>
      </c>
      <c r="I89" s="2">
        <f t="shared" si="3"/>
        <v>-0.22319892235233965</v>
      </c>
      <c r="J89" t="s">
        <v>17</v>
      </c>
    </row>
    <row r="90" spans="1:10" hidden="1" x14ac:dyDescent="0.3">
      <c r="A90" t="s">
        <v>46</v>
      </c>
      <c r="B90" t="s">
        <v>47</v>
      </c>
      <c r="C90" t="s">
        <v>36</v>
      </c>
      <c r="D90" t="s">
        <v>20</v>
      </c>
      <c r="E90" t="s">
        <v>38</v>
      </c>
      <c r="F90">
        <v>48411</v>
      </c>
      <c r="G90">
        <v>57975</v>
      </c>
      <c r="H90">
        <f t="shared" si="2"/>
        <v>-9564</v>
      </c>
      <c r="I90" s="2">
        <f t="shared" si="3"/>
        <v>-0.1975584061473632</v>
      </c>
      <c r="J90" t="s">
        <v>17</v>
      </c>
    </row>
    <row r="91" spans="1:10" hidden="1" x14ac:dyDescent="0.3">
      <c r="A91" t="s">
        <v>46</v>
      </c>
      <c r="B91" t="s">
        <v>47</v>
      </c>
      <c r="C91" t="s">
        <v>36</v>
      </c>
      <c r="D91" t="s">
        <v>20</v>
      </c>
      <c r="E91" t="s">
        <v>39</v>
      </c>
      <c r="F91">
        <v>79873</v>
      </c>
      <c r="G91">
        <v>75786</v>
      </c>
      <c r="H91">
        <f t="shared" si="2"/>
        <v>4087</v>
      </c>
      <c r="I91" s="2">
        <f t="shared" si="3"/>
        <v>5.1168730359445622E-2</v>
      </c>
      <c r="J91" t="s">
        <v>15</v>
      </c>
    </row>
    <row r="92" spans="1:10" x14ac:dyDescent="0.3">
      <c r="A92" t="s">
        <v>48</v>
      </c>
      <c r="B92" t="s">
        <v>49</v>
      </c>
      <c r="C92" t="s">
        <v>12</v>
      </c>
      <c r="D92" t="s">
        <v>13</v>
      </c>
      <c r="E92" t="s">
        <v>14</v>
      </c>
      <c r="F92">
        <v>394332</v>
      </c>
      <c r="G92">
        <v>486459</v>
      </c>
      <c r="H92">
        <f t="shared" si="2"/>
        <v>-92127</v>
      </c>
      <c r="I92" s="2">
        <f t="shared" si="3"/>
        <v>-0.2336280088859134</v>
      </c>
      <c r="J92" t="s">
        <v>17</v>
      </c>
    </row>
    <row r="93" spans="1:10" x14ac:dyDescent="0.3">
      <c r="A93" t="s">
        <v>48</v>
      </c>
      <c r="B93" t="s">
        <v>49</v>
      </c>
      <c r="C93" t="s">
        <v>12</v>
      </c>
      <c r="D93" t="s">
        <v>13</v>
      </c>
      <c r="E93" t="s">
        <v>16</v>
      </c>
      <c r="F93">
        <v>263522</v>
      </c>
      <c r="G93">
        <v>233456</v>
      </c>
      <c r="H93">
        <f t="shared" si="2"/>
        <v>30066</v>
      </c>
      <c r="I93" s="2">
        <f t="shared" si="3"/>
        <v>0.11409294100682296</v>
      </c>
      <c r="J93" t="s">
        <v>15</v>
      </c>
    </row>
    <row r="94" spans="1:10" x14ac:dyDescent="0.3">
      <c r="A94" t="s">
        <v>48</v>
      </c>
      <c r="B94" t="s">
        <v>49</v>
      </c>
      <c r="C94" t="s">
        <v>12</v>
      </c>
      <c r="D94" t="s">
        <v>13</v>
      </c>
      <c r="E94" t="s">
        <v>18</v>
      </c>
      <c r="F94">
        <v>332511</v>
      </c>
      <c r="G94">
        <v>321773</v>
      </c>
      <c r="H94">
        <f t="shared" si="2"/>
        <v>10738</v>
      </c>
      <c r="I94" s="2">
        <f t="shared" si="3"/>
        <v>3.2293668480140508E-2</v>
      </c>
      <c r="J94" t="s">
        <v>15</v>
      </c>
    </row>
    <row r="95" spans="1:10" hidden="1" x14ac:dyDescent="0.3">
      <c r="A95" t="s">
        <v>48</v>
      </c>
      <c r="B95" t="s">
        <v>49</v>
      </c>
      <c r="C95" t="s">
        <v>19</v>
      </c>
      <c r="D95" t="s">
        <v>20</v>
      </c>
      <c r="E95" t="s">
        <v>21</v>
      </c>
      <c r="F95">
        <v>121824</v>
      </c>
      <c r="G95">
        <v>102786</v>
      </c>
      <c r="H95">
        <f t="shared" si="2"/>
        <v>19038</v>
      </c>
      <c r="I95" s="2">
        <f t="shared" si="3"/>
        <v>0.1562746256895193</v>
      </c>
      <c r="J95" t="s">
        <v>15</v>
      </c>
    </row>
    <row r="96" spans="1:10" hidden="1" x14ac:dyDescent="0.3">
      <c r="A96" t="s">
        <v>48</v>
      </c>
      <c r="B96" t="s">
        <v>49</v>
      </c>
      <c r="C96" t="s">
        <v>19</v>
      </c>
      <c r="D96" t="s">
        <v>20</v>
      </c>
      <c r="E96" t="s">
        <v>22</v>
      </c>
      <c r="F96">
        <v>91401</v>
      </c>
      <c r="G96">
        <v>87872</v>
      </c>
      <c r="H96">
        <f t="shared" si="2"/>
        <v>3529</v>
      </c>
      <c r="I96" s="2">
        <f t="shared" si="3"/>
        <v>3.8610080852507084E-2</v>
      </c>
      <c r="J96" t="s">
        <v>15</v>
      </c>
    </row>
    <row r="97" spans="1:10" hidden="1" x14ac:dyDescent="0.3">
      <c r="A97" t="s">
        <v>48</v>
      </c>
      <c r="B97" t="s">
        <v>49</v>
      </c>
      <c r="C97" t="s">
        <v>19</v>
      </c>
      <c r="D97" t="s">
        <v>20</v>
      </c>
      <c r="E97" t="s">
        <v>23</v>
      </c>
      <c r="F97">
        <v>70674</v>
      </c>
      <c r="G97">
        <v>84442</v>
      </c>
      <c r="H97">
        <f t="shared" si="2"/>
        <v>-13768</v>
      </c>
      <c r="I97" s="2">
        <f t="shared" si="3"/>
        <v>-0.19480997255001839</v>
      </c>
      <c r="J97" t="s">
        <v>17</v>
      </c>
    </row>
    <row r="98" spans="1:10" hidden="1" x14ac:dyDescent="0.3">
      <c r="A98" t="s">
        <v>48</v>
      </c>
      <c r="B98" t="s">
        <v>49</v>
      </c>
      <c r="C98" t="s">
        <v>24</v>
      </c>
      <c r="D98" t="s">
        <v>20</v>
      </c>
      <c r="E98" t="s">
        <v>25</v>
      </c>
      <c r="F98">
        <v>128695</v>
      </c>
      <c r="G98">
        <v>123775</v>
      </c>
      <c r="H98">
        <f t="shared" si="2"/>
        <v>4920</v>
      </c>
      <c r="I98" s="2">
        <f t="shared" si="3"/>
        <v>3.822992346244998E-2</v>
      </c>
      <c r="J98" t="s">
        <v>15</v>
      </c>
    </row>
    <row r="99" spans="1:10" hidden="1" x14ac:dyDescent="0.3">
      <c r="A99" t="s">
        <v>48</v>
      </c>
      <c r="B99" t="s">
        <v>49</v>
      </c>
      <c r="C99" t="s">
        <v>24</v>
      </c>
      <c r="D99" t="s">
        <v>20</v>
      </c>
      <c r="E99" t="s">
        <v>26</v>
      </c>
      <c r="F99">
        <v>64032</v>
      </c>
      <c r="G99">
        <v>63321</v>
      </c>
      <c r="H99">
        <f t="shared" si="2"/>
        <v>711</v>
      </c>
      <c r="I99" s="2">
        <f t="shared" si="3"/>
        <v>1.1103823088455773E-2</v>
      </c>
      <c r="J99" t="s">
        <v>15</v>
      </c>
    </row>
    <row r="100" spans="1:10" hidden="1" x14ac:dyDescent="0.3">
      <c r="A100" t="s">
        <v>48</v>
      </c>
      <c r="B100" t="s">
        <v>49</v>
      </c>
      <c r="C100" t="s">
        <v>24</v>
      </c>
      <c r="D100" t="s">
        <v>20</v>
      </c>
      <c r="E100" t="s">
        <v>27</v>
      </c>
      <c r="F100">
        <v>42896</v>
      </c>
      <c r="G100">
        <v>35891</v>
      </c>
      <c r="H100">
        <f t="shared" si="2"/>
        <v>7005</v>
      </c>
      <c r="I100" s="2">
        <f t="shared" si="3"/>
        <v>0.16330193957478553</v>
      </c>
      <c r="J100" t="s">
        <v>15</v>
      </c>
    </row>
    <row r="101" spans="1:10" hidden="1" x14ac:dyDescent="0.3">
      <c r="A101" t="s">
        <v>48</v>
      </c>
      <c r="B101" t="s">
        <v>49</v>
      </c>
      <c r="C101" t="s">
        <v>28</v>
      </c>
      <c r="D101" t="s">
        <v>20</v>
      </c>
      <c r="E101" t="s">
        <v>29</v>
      </c>
      <c r="F101">
        <v>137453</v>
      </c>
      <c r="G101">
        <v>150165</v>
      </c>
      <c r="H101">
        <f t="shared" si="2"/>
        <v>-12712</v>
      </c>
      <c r="I101" s="2">
        <f t="shared" si="3"/>
        <v>-9.2482521298189194E-2</v>
      </c>
      <c r="J101" t="s">
        <v>17</v>
      </c>
    </row>
    <row r="102" spans="1:10" hidden="1" x14ac:dyDescent="0.3">
      <c r="A102" t="s">
        <v>48</v>
      </c>
      <c r="B102" t="s">
        <v>49</v>
      </c>
      <c r="C102" t="s">
        <v>28</v>
      </c>
      <c r="D102" t="s">
        <v>20</v>
      </c>
      <c r="E102" t="s">
        <v>30</v>
      </c>
      <c r="F102">
        <v>16972</v>
      </c>
      <c r="G102">
        <v>13965</v>
      </c>
      <c r="H102">
        <f t="shared" si="2"/>
        <v>3007</v>
      </c>
      <c r="I102" s="2">
        <f t="shared" si="3"/>
        <v>0.1771741692198916</v>
      </c>
      <c r="J102" t="s">
        <v>15</v>
      </c>
    </row>
    <row r="103" spans="1:10" hidden="1" x14ac:dyDescent="0.3">
      <c r="A103" t="s">
        <v>48</v>
      </c>
      <c r="B103" t="s">
        <v>49</v>
      </c>
      <c r="C103" t="s">
        <v>28</v>
      </c>
      <c r="D103" t="s">
        <v>20</v>
      </c>
      <c r="E103" t="s">
        <v>31</v>
      </c>
      <c r="F103">
        <v>98058</v>
      </c>
      <c r="G103">
        <v>95019</v>
      </c>
      <c r="H103">
        <f t="shared" si="2"/>
        <v>3039</v>
      </c>
      <c r="I103" s="2">
        <f t="shared" si="3"/>
        <v>3.0991861959248607E-2</v>
      </c>
      <c r="J103" t="s">
        <v>15</v>
      </c>
    </row>
    <row r="104" spans="1:10" hidden="1" x14ac:dyDescent="0.3">
      <c r="A104" t="s">
        <v>48</v>
      </c>
      <c r="B104" t="s">
        <v>49</v>
      </c>
      <c r="C104" t="s">
        <v>32</v>
      </c>
      <c r="D104" t="s">
        <v>20</v>
      </c>
      <c r="E104" t="s">
        <v>33</v>
      </c>
      <c r="F104">
        <v>122829</v>
      </c>
      <c r="G104">
        <v>123998</v>
      </c>
      <c r="H104">
        <f t="shared" si="2"/>
        <v>-1169</v>
      </c>
      <c r="I104" s="2">
        <f t="shared" si="3"/>
        <v>-9.5172964039436942E-3</v>
      </c>
      <c r="J104" t="s">
        <v>17</v>
      </c>
    </row>
    <row r="105" spans="1:10" hidden="1" x14ac:dyDescent="0.3">
      <c r="A105" t="s">
        <v>48</v>
      </c>
      <c r="B105" t="s">
        <v>49</v>
      </c>
      <c r="C105" t="s">
        <v>32</v>
      </c>
      <c r="D105" t="s">
        <v>20</v>
      </c>
      <c r="E105" t="s">
        <v>34</v>
      </c>
      <c r="F105">
        <v>134229</v>
      </c>
      <c r="G105">
        <v>143071</v>
      </c>
      <c r="H105">
        <f t="shared" si="2"/>
        <v>-8842</v>
      </c>
      <c r="I105" s="2">
        <f t="shared" si="3"/>
        <v>-6.5872501471366099E-2</v>
      </c>
      <c r="J105" t="s">
        <v>17</v>
      </c>
    </row>
    <row r="106" spans="1:10" hidden="1" x14ac:dyDescent="0.3">
      <c r="A106" t="s">
        <v>48</v>
      </c>
      <c r="B106" t="s">
        <v>49</v>
      </c>
      <c r="C106" t="s">
        <v>32</v>
      </c>
      <c r="D106" t="s">
        <v>20</v>
      </c>
      <c r="E106" t="s">
        <v>35</v>
      </c>
      <c r="F106">
        <v>37381</v>
      </c>
      <c r="G106">
        <v>43742</v>
      </c>
      <c r="H106">
        <f t="shared" si="2"/>
        <v>-6361</v>
      </c>
      <c r="I106" s="2">
        <f t="shared" si="3"/>
        <v>-0.17016666220807361</v>
      </c>
      <c r="J106" t="s">
        <v>17</v>
      </c>
    </row>
    <row r="107" spans="1:10" hidden="1" x14ac:dyDescent="0.3">
      <c r="A107" t="s">
        <v>48</v>
      </c>
      <c r="B107" t="s">
        <v>49</v>
      </c>
      <c r="C107" t="s">
        <v>36</v>
      </c>
      <c r="D107" t="s">
        <v>20</v>
      </c>
      <c r="E107" t="s">
        <v>37</v>
      </c>
      <c r="F107">
        <v>111720</v>
      </c>
      <c r="G107">
        <v>105798</v>
      </c>
      <c r="H107">
        <f t="shared" si="2"/>
        <v>5922</v>
      </c>
      <c r="I107" s="2">
        <f t="shared" si="3"/>
        <v>5.3007518796992482E-2</v>
      </c>
      <c r="J107" t="s">
        <v>15</v>
      </c>
    </row>
    <row r="108" spans="1:10" hidden="1" x14ac:dyDescent="0.3">
      <c r="A108" t="s">
        <v>48</v>
      </c>
      <c r="B108" t="s">
        <v>49</v>
      </c>
      <c r="C108" t="s">
        <v>36</v>
      </c>
      <c r="D108" t="s">
        <v>20</v>
      </c>
      <c r="E108" t="s">
        <v>38</v>
      </c>
      <c r="F108">
        <v>15525</v>
      </c>
      <c r="G108">
        <v>15614</v>
      </c>
      <c r="H108">
        <f t="shared" si="2"/>
        <v>-89</v>
      </c>
      <c r="I108" s="2">
        <f t="shared" si="3"/>
        <v>-5.7326892109500803E-3</v>
      </c>
      <c r="J108" t="s">
        <v>17</v>
      </c>
    </row>
    <row r="109" spans="1:10" hidden="1" x14ac:dyDescent="0.3">
      <c r="A109" t="s">
        <v>48</v>
      </c>
      <c r="B109" t="s">
        <v>49</v>
      </c>
      <c r="C109" t="s">
        <v>36</v>
      </c>
      <c r="D109" t="s">
        <v>20</v>
      </c>
      <c r="E109" t="s">
        <v>39</v>
      </c>
      <c r="F109">
        <v>78496</v>
      </c>
      <c r="G109">
        <v>97043</v>
      </c>
      <c r="H109">
        <f t="shared" si="2"/>
        <v>-18547</v>
      </c>
      <c r="I109" s="2">
        <f t="shared" si="3"/>
        <v>-0.23627955564614758</v>
      </c>
      <c r="J109" t="s">
        <v>17</v>
      </c>
    </row>
    <row r="110" spans="1:10" x14ac:dyDescent="0.3">
      <c r="A110" t="s">
        <v>50</v>
      </c>
      <c r="B110" t="s">
        <v>51</v>
      </c>
      <c r="C110" t="s">
        <v>12</v>
      </c>
      <c r="D110" t="s">
        <v>13</v>
      </c>
      <c r="E110" t="s">
        <v>14</v>
      </c>
      <c r="F110">
        <v>539231</v>
      </c>
      <c r="G110">
        <v>497103</v>
      </c>
      <c r="H110">
        <f t="shared" si="2"/>
        <v>42128</v>
      </c>
      <c r="I110" s="2">
        <f t="shared" si="3"/>
        <v>7.8126072128642463E-2</v>
      </c>
      <c r="J110" t="s">
        <v>15</v>
      </c>
    </row>
    <row r="111" spans="1:10" x14ac:dyDescent="0.3">
      <c r="A111" t="s">
        <v>50</v>
      </c>
      <c r="B111" t="s">
        <v>51</v>
      </c>
      <c r="C111" t="s">
        <v>12</v>
      </c>
      <c r="D111" t="s">
        <v>13</v>
      </c>
      <c r="E111" t="s">
        <v>16</v>
      </c>
      <c r="F111">
        <v>287139</v>
      </c>
      <c r="G111">
        <v>262125</v>
      </c>
      <c r="H111">
        <f t="shared" si="2"/>
        <v>25014</v>
      </c>
      <c r="I111" s="2">
        <f t="shared" si="3"/>
        <v>8.7114603031981028E-2</v>
      </c>
      <c r="J111" t="s">
        <v>15</v>
      </c>
    </row>
    <row r="112" spans="1:10" x14ac:dyDescent="0.3">
      <c r="A112" t="s">
        <v>50</v>
      </c>
      <c r="B112" t="s">
        <v>51</v>
      </c>
      <c r="C112" t="s">
        <v>12</v>
      </c>
      <c r="D112" t="s">
        <v>13</v>
      </c>
      <c r="E112" t="s">
        <v>18</v>
      </c>
      <c r="F112">
        <v>309185</v>
      </c>
      <c r="G112">
        <v>363660</v>
      </c>
      <c r="H112">
        <f t="shared" si="2"/>
        <v>-54475</v>
      </c>
      <c r="I112" s="2">
        <f t="shared" si="3"/>
        <v>-0.17618901305043905</v>
      </c>
      <c r="J112" t="s">
        <v>17</v>
      </c>
    </row>
    <row r="113" spans="1:10" hidden="1" x14ac:dyDescent="0.3">
      <c r="A113" t="s">
        <v>50</v>
      </c>
      <c r="B113" t="s">
        <v>51</v>
      </c>
      <c r="C113" t="s">
        <v>19</v>
      </c>
      <c r="D113" t="s">
        <v>20</v>
      </c>
      <c r="E113" t="s">
        <v>21</v>
      </c>
      <c r="F113">
        <v>126264</v>
      </c>
      <c r="G113">
        <v>110857</v>
      </c>
      <c r="H113">
        <f t="shared" si="2"/>
        <v>15407</v>
      </c>
      <c r="I113" s="2">
        <f t="shared" si="3"/>
        <v>0.1220221123994171</v>
      </c>
      <c r="J113" t="s">
        <v>15</v>
      </c>
    </row>
    <row r="114" spans="1:10" hidden="1" x14ac:dyDescent="0.3">
      <c r="A114" t="s">
        <v>50</v>
      </c>
      <c r="B114" t="s">
        <v>51</v>
      </c>
      <c r="C114" t="s">
        <v>19</v>
      </c>
      <c r="D114" t="s">
        <v>20</v>
      </c>
      <c r="E114" t="s">
        <v>22</v>
      </c>
      <c r="F114">
        <v>31108</v>
      </c>
      <c r="G114">
        <v>28243</v>
      </c>
      <c r="H114">
        <f t="shared" si="2"/>
        <v>2865</v>
      </c>
      <c r="I114" s="2">
        <f t="shared" si="3"/>
        <v>9.20984955638421E-2</v>
      </c>
      <c r="J114" t="s">
        <v>15</v>
      </c>
    </row>
    <row r="115" spans="1:10" hidden="1" x14ac:dyDescent="0.3">
      <c r="A115" t="s">
        <v>50</v>
      </c>
      <c r="B115" t="s">
        <v>51</v>
      </c>
      <c r="C115" t="s">
        <v>19</v>
      </c>
      <c r="D115" t="s">
        <v>20</v>
      </c>
      <c r="E115" t="s">
        <v>23</v>
      </c>
      <c r="F115">
        <v>19017</v>
      </c>
      <c r="G115">
        <v>20863</v>
      </c>
      <c r="H115">
        <f t="shared" si="2"/>
        <v>-1846</v>
      </c>
      <c r="I115" s="2">
        <f t="shared" si="3"/>
        <v>-9.7071041699531999E-2</v>
      </c>
      <c r="J115" t="s">
        <v>17</v>
      </c>
    </row>
    <row r="116" spans="1:10" hidden="1" x14ac:dyDescent="0.3">
      <c r="A116" t="s">
        <v>50</v>
      </c>
      <c r="B116" t="s">
        <v>51</v>
      </c>
      <c r="C116" t="s">
        <v>24</v>
      </c>
      <c r="D116" t="s">
        <v>20</v>
      </c>
      <c r="E116" t="s">
        <v>25</v>
      </c>
      <c r="F116">
        <v>152254</v>
      </c>
      <c r="G116">
        <v>157204</v>
      </c>
      <c r="H116">
        <f t="shared" si="2"/>
        <v>-4950</v>
      </c>
      <c r="I116" s="2">
        <f t="shared" si="3"/>
        <v>-3.2511461111038135E-2</v>
      </c>
      <c r="J116" t="s">
        <v>17</v>
      </c>
    </row>
    <row r="117" spans="1:10" hidden="1" x14ac:dyDescent="0.3">
      <c r="A117" t="s">
        <v>50</v>
      </c>
      <c r="B117" t="s">
        <v>51</v>
      </c>
      <c r="C117" t="s">
        <v>24</v>
      </c>
      <c r="D117" t="s">
        <v>20</v>
      </c>
      <c r="E117" t="s">
        <v>26</v>
      </c>
      <c r="F117">
        <v>47024</v>
      </c>
      <c r="G117">
        <v>50563</v>
      </c>
      <c r="H117">
        <f t="shared" si="2"/>
        <v>-3539</v>
      </c>
      <c r="I117" s="2">
        <f t="shared" si="3"/>
        <v>-7.5259441987070436E-2</v>
      </c>
      <c r="J117" t="s">
        <v>17</v>
      </c>
    </row>
    <row r="118" spans="1:10" hidden="1" x14ac:dyDescent="0.3">
      <c r="A118" t="s">
        <v>50</v>
      </c>
      <c r="B118" t="s">
        <v>51</v>
      </c>
      <c r="C118" t="s">
        <v>24</v>
      </c>
      <c r="D118" t="s">
        <v>20</v>
      </c>
      <c r="E118" t="s">
        <v>27</v>
      </c>
      <c r="F118">
        <v>81948</v>
      </c>
      <c r="G118">
        <v>69989</v>
      </c>
      <c r="H118">
        <f t="shared" si="2"/>
        <v>11959</v>
      </c>
      <c r="I118" s="2">
        <f t="shared" si="3"/>
        <v>0.14593400693122469</v>
      </c>
      <c r="J118" t="s">
        <v>15</v>
      </c>
    </row>
    <row r="119" spans="1:10" hidden="1" x14ac:dyDescent="0.3">
      <c r="A119" t="s">
        <v>50</v>
      </c>
      <c r="B119" t="s">
        <v>51</v>
      </c>
      <c r="C119" t="s">
        <v>28</v>
      </c>
      <c r="D119" t="s">
        <v>20</v>
      </c>
      <c r="E119" t="s">
        <v>29</v>
      </c>
      <c r="F119">
        <v>108331</v>
      </c>
      <c r="G119">
        <v>88907</v>
      </c>
      <c r="H119">
        <f t="shared" si="2"/>
        <v>19424</v>
      </c>
      <c r="I119" s="2">
        <f t="shared" si="3"/>
        <v>0.1793023234346586</v>
      </c>
      <c r="J119" t="s">
        <v>15</v>
      </c>
    </row>
    <row r="120" spans="1:10" hidden="1" x14ac:dyDescent="0.3">
      <c r="A120" t="s">
        <v>50</v>
      </c>
      <c r="B120" t="s">
        <v>51</v>
      </c>
      <c r="C120" t="s">
        <v>28</v>
      </c>
      <c r="D120" t="s">
        <v>20</v>
      </c>
      <c r="E120" t="s">
        <v>30</v>
      </c>
      <c r="F120">
        <v>98837</v>
      </c>
      <c r="G120">
        <v>122634</v>
      </c>
      <c r="H120">
        <f t="shared" si="2"/>
        <v>-23797</v>
      </c>
      <c r="I120" s="2">
        <f t="shared" si="3"/>
        <v>-0.2407701569250382</v>
      </c>
      <c r="J120" t="s">
        <v>17</v>
      </c>
    </row>
    <row r="121" spans="1:10" hidden="1" x14ac:dyDescent="0.3">
      <c r="A121" t="s">
        <v>50</v>
      </c>
      <c r="B121" t="s">
        <v>51</v>
      </c>
      <c r="C121" t="s">
        <v>28</v>
      </c>
      <c r="D121" t="s">
        <v>20</v>
      </c>
      <c r="E121" t="s">
        <v>31</v>
      </c>
      <c r="F121">
        <v>56122</v>
      </c>
      <c r="G121">
        <v>57313</v>
      </c>
      <c r="H121">
        <f t="shared" si="2"/>
        <v>-1191</v>
      </c>
      <c r="I121" s="2">
        <f t="shared" si="3"/>
        <v>-2.1221624318449091E-2</v>
      </c>
      <c r="J121" t="s">
        <v>17</v>
      </c>
    </row>
    <row r="122" spans="1:10" hidden="1" x14ac:dyDescent="0.3">
      <c r="A122" t="s">
        <v>50</v>
      </c>
      <c r="B122" t="s">
        <v>51</v>
      </c>
      <c r="C122" t="s">
        <v>32</v>
      </c>
      <c r="D122" t="s">
        <v>20</v>
      </c>
      <c r="E122" t="s">
        <v>33</v>
      </c>
      <c r="F122">
        <v>117785</v>
      </c>
      <c r="G122">
        <v>118857</v>
      </c>
      <c r="H122">
        <f t="shared" si="2"/>
        <v>-1072</v>
      </c>
      <c r="I122" s="2">
        <f t="shared" si="3"/>
        <v>-9.101328692108503E-3</v>
      </c>
      <c r="J122" t="s">
        <v>17</v>
      </c>
    </row>
    <row r="123" spans="1:10" hidden="1" x14ac:dyDescent="0.3">
      <c r="A123" t="s">
        <v>50</v>
      </c>
      <c r="B123" t="s">
        <v>51</v>
      </c>
      <c r="C123" t="s">
        <v>32</v>
      </c>
      <c r="D123" t="s">
        <v>20</v>
      </c>
      <c r="E123" t="s">
        <v>34</v>
      </c>
      <c r="F123">
        <v>37530</v>
      </c>
      <c r="G123">
        <v>46053</v>
      </c>
      <c r="H123">
        <f t="shared" si="2"/>
        <v>-8523</v>
      </c>
      <c r="I123" s="2">
        <f t="shared" si="3"/>
        <v>-0.22709832134292565</v>
      </c>
      <c r="J123" t="s">
        <v>17</v>
      </c>
    </row>
    <row r="124" spans="1:10" hidden="1" x14ac:dyDescent="0.3">
      <c r="A124" t="s">
        <v>50</v>
      </c>
      <c r="B124" t="s">
        <v>51</v>
      </c>
      <c r="C124" t="s">
        <v>32</v>
      </c>
      <c r="D124" t="s">
        <v>20</v>
      </c>
      <c r="E124" t="s">
        <v>35</v>
      </c>
      <c r="F124">
        <v>109872</v>
      </c>
      <c r="G124">
        <v>106419</v>
      </c>
      <c r="H124">
        <f t="shared" si="2"/>
        <v>3453</v>
      </c>
      <c r="I124" s="2">
        <f t="shared" si="3"/>
        <v>3.1427479248580165E-2</v>
      </c>
      <c r="J124" t="s">
        <v>15</v>
      </c>
    </row>
    <row r="125" spans="1:10" hidden="1" x14ac:dyDescent="0.3">
      <c r="A125" t="s">
        <v>50</v>
      </c>
      <c r="B125" t="s">
        <v>51</v>
      </c>
      <c r="C125" t="s">
        <v>36</v>
      </c>
      <c r="D125" t="s">
        <v>20</v>
      </c>
      <c r="E125" t="s">
        <v>37</v>
      </c>
      <c r="F125">
        <v>43995</v>
      </c>
      <c r="G125">
        <v>45115</v>
      </c>
      <c r="H125">
        <f t="shared" si="2"/>
        <v>-1120</v>
      </c>
      <c r="I125" s="2">
        <f t="shared" si="3"/>
        <v>-2.5457438345266509E-2</v>
      </c>
      <c r="J125" t="s">
        <v>17</v>
      </c>
    </row>
    <row r="126" spans="1:10" hidden="1" x14ac:dyDescent="0.3">
      <c r="A126" t="s">
        <v>50</v>
      </c>
      <c r="B126" t="s">
        <v>51</v>
      </c>
      <c r="C126" t="s">
        <v>36</v>
      </c>
      <c r="D126" t="s">
        <v>20</v>
      </c>
      <c r="E126" t="s">
        <v>38</v>
      </c>
      <c r="F126">
        <v>63893</v>
      </c>
      <c r="G126">
        <v>55799</v>
      </c>
      <c r="H126">
        <f t="shared" si="2"/>
        <v>8094</v>
      </c>
      <c r="I126" s="2">
        <f t="shared" si="3"/>
        <v>0.12668054403455778</v>
      </c>
      <c r="J126" t="s">
        <v>15</v>
      </c>
    </row>
    <row r="127" spans="1:10" hidden="1" x14ac:dyDescent="0.3">
      <c r="A127" t="s">
        <v>50</v>
      </c>
      <c r="B127" t="s">
        <v>51</v>
      </c>
      <c r="C127" t="s">
        <v>36</v>
      </c>
      <c r="D127" t="s">
        <v>20</v>
      </c>
      <c r="E127" t="s">
        <v>39</v>
      </c>
      <c r="F127">
        <v>82147</v>
      </c>
      <c r="G127">
        <v>100622</v>
      </c>
      <c r="H127">
        <f t="shared" si="2"/>
        <v>-18475</v>
      </c>
      <c r="I127" s="2">
        <f t="shared" si="3"/>
        <v>-0.22490170060988229</v>
      </c>
      <c r="J127" t="s">
        <v>17</v>
      </c>
    </row>
    <row r="128" spans="1:10" x14ac:dyDescent="0.3">
      <c r="A128" t="s">
        <v>52</v>
      </c>
      <c r="B128" t="s">
        <v>53</v>
      </c>
      <c r="C128" t="s">
        <v>12</v>
      </c>
      <c r="D128" t="s">
        <v>13</v>
      </c>
      <c r="E128" t="s">
        <v>14</v>
      </c>
      <c r="F128">
        <v>267981</v>
      </c>
      <c r="G128">
        <v>327768</v>
      </c>
      <c r="H128">
        <f t="shared" si="2"/>
        <v>-59787</v>
      </c>
      <c r="I128" s="2">
        <f t="shared" si="3"/>
        <v>-0.22310163780268005</v>
      </c>
      <c r="J128" t="s">
        <v>17</v>
      </c>
    </row>
    <row r="129" spans="1:10" x14ac:dyDescent="0.3">
      <c r="A129" t="s">
        <v>52</v>
      </c>
      <c r="B129" t="s">
        <v>53</v>
      </c>
      <c r="C129" t="s">
        <v>12</v>
      </c>
      <c r="D129" t="s">
        <v>13</v>
      </c>
      <c r="E129" t="s">
        <v>16</v>
      </c>
      <c r="F129">
        <v>385157</v>
      </c>
      <c r="G129">
        <v>407501</v>
      </c>
      <c r="H129">
        <f t="shared" si="2"/>
        <v>-22344</v>
      </c>
      <c r="I129" s="2">
        <f t="shared" si="3"/>
        <v>-5.8012706506697272E-2</v>
      </c>
      <c r="J129" t="s">
        <v>17</v>
      </c>
    </row>
    <row r="130" spans="1:10" x14ac:dyDescent="0.3">
      <c r="A130" t="s">
        <v>52</v>
      </c>
      <c r="B130" t="s">
        <v>53</v>
      </c>
      <c r="C130" t="s">
        <v>12</v>
      </c>
      <c r="D130" t="s">
        <v>13</v>
      </c>
      <c r="E130" t="s">
        <v>18</v>
      </c>
      <c r="F130">
        <v>574579</v>
      </c>
      <c r="G130">
        <v>600738</v>
      </c>
      <c r="H130">
        <f t="shared" si="2"/>
        <v>-26159</v>
      </c>
      <c r="I130" s="2">
        <f t="shared" si="3"/>
        <v>-4.5527246905995522E-2</v>
      </c>
      <c r="J130" t="s">
        <v>17</v>
      </c>
    </row>
    <row r="131" spans="1:10" hidden="1" x14ac:dyDescent="0.3">
      <c r="A131" t="s">
        <v>52</v>
      </c>
      <c r="B131" t="s">
        <v>53</v>
      </c>
      <c r="C131" t="s">
        <v>19</v>
      </c>
      <c r="D131" t="s">
        <v>20</v>
      </c>
      <c r="E131" t="s">
        <v>21</v>
      </c>
      <c r="F131">
        <v>115490</v>
      </c>
      <c r="G131">
        <v>142345</v>
      </c>
      <c r="H131">
        <f t="shared" ref="H131:H194" si="4">F131-G131</f>
        <v>-26855</v>
      </c>
      <c r="I131" s="2">
        <f t="shared" ref="I131:I194" si="5">H131/F131</f>
        <v>-0.23253095506104424</v>
      </c>
      <c r="J131" t="s">
        <v>17</v>
      </c>
    </row>
    <row r="132" spans="1:10" hidden="1" x14ac:dyDescent="0.3">
      <c r="A132" t="s">
        <v>52</v>
      </c>
      <c r="B132" t="s">
        <v>53</v>
      </c>
      <c r="C132" t="s">
        <v>19</v>
      </c>
      <c r="D132" t="s">
        <v>20</v>
      </c>
      <c r="E132" t="s">
        <v>22</v>
      </c>
      <c r="F132">
        <v>76430</v>
      </c>
      <c r="G132">
        <v>70566</v>
      </c>
      <c r="H132">
        <f t="shared" si="4"/>
        <v>5864</v>
      </c>
      <c r="I132" s="2">
        <f t="shared" si="5"/>
        <v>7.6723799555148506E-2</v>
      </c>
      <c r="J132" t="s">
        <v>15</v>
      </c>
    </row>
    <row r="133" spans="1:10" hidden="1" x14ac:dyDescent="0.3">
      <c r="A133" t="s">
        <v>52</v>
      </c>
      <c r="B133" t="s">
        <v>53</v>
      </c>
      <c r="C133" t="s">
        <v>19</v>
      </c>
      <c r="D133" t="s">
        <v>20</v>
      </c>
      <c r="E133" t="s">
        <v>23</v>
      </c>
      <c r="F133">
        <v>49133</v>
      </c>
      <c r="G133">
        <v>40167</v>
      </c>
      <c r="H133">
        <f t="shared" si="4"/>
        <v>8966</v>
      </c>
      <c r="I133" s="2">
        <f t="shared" si="5"/>
        <v>0.18248427736958867</v>
      </c>
      <c r="J133" t="s">
        <v>15</v>
      </c>
    </row>
    <row r="134" spans="1:10" hidden="1" x14ac:dyDescent="0.3">
      <c r="A134" t="s">
        <v>52</v>
      </c>
      <c r="B134" t="s">
        <v>53</v>
      </c>
      <c r="C134" t="s">
        <v>24</v>
      </c>
      <c r="D134" t="s">
        <v>20</v>
      </c>
      <c r="E134" t="s">
        <v>25</v>
      </c>
      <c r="F134">
        <v>147651</v>
      </c>
      <c r="G134">
        <v>122850</v>
      </c>
      <c r="H134">
        <f t="shared" si="4"/>
        <v>24801</v>
      </c>
      <c r="I134" s="2">
        <f t="shared" si="5"/>
        <v>0.16797041672592802</v>
      </c>
      <c r="J134" t="s">
        <v>15</v>
      </c>
    </row>
    <row r="135" spans="1:10" hidden="1" x14ac:dyDescent="0.3">
      <c r="A135" t="s">
        <v>52</v>
      </c>
      <c r="B135" t="s">
        <v>53</v>
      </c>
      <c r="C135" t="s">
        <v>24</v>
      </c>
      <c r="D135" t="s">
        <v>20</v>
      </c>
      <c r="E135" t="s">
        <v>26</v>
      </c>
      <c r="F135">
        <v>35903</v>
      </c>
      <c r="G135">
        <v>39734</v>
      </c>
      <c r="H135">
        <f t="shared" si="4"/>
        <v>-3831</v>
      </c>
      <c r="I135" s="2">
        <f t="shared" si="5"/>
        <v>-0.10670417513856781</v>
      </c>
      <c r="J135" t="s">
        <v>17</v>
      </c>
    </row>
    <row r="136" spans="1:10" hidden="1" x14ac:dyDescent="0.3">
      <c r="A136" t="s">
        <v>52</v>
      </c>
      <c r="B136" t="s">
        <v>53</v>
      </c>
      <c r="C136" t="s">
        <v>24</v>
      </c>
      <c r="D136" t="s">
        <v>20</v>
      </c>
      <c r="E136" t="s">
        <v>27</v>
      </c>
      <c r="F136">
        <v>74297</v>
      </c>
      <c r="G136">
        <v>76021</v>
      </c>
      <c r="H136">
        <f t="shared" si="4"/>
        <v>-1724</v>
      </c>
      <c r="I136" s="2">
        <f t="shared" si="5"/>
        <v>-2.3204167059235233E-2</v>
      </c>
      <c r="J136" t="s">
        <v>17</v>
      </c>
    </row>
    <row r="137" spans="1:10" hidden="1" x14ac:dyDescent="0.3">
      <c r="A137" t="s">
        <v>52</v>
      </c>
      <c r="B137" t="s">
        <v>53</v>
      </c>
      <c r="C137" t="s">
        <v>28</v>
      </c>
      <c r="D137" t="s">
        <v>20</v>
      </c>
      <c r="E137" t="s">
        <v>29</v>
      </c>
      <c r="F137">
        <v>102856</v>
      </c>
      <c r="G137">
        <v>111395</v>
      </c>
      <c r="H137">
        <f t="shared" si="4"/>
        <v>-8539</v>
      </c>
      <c r="I137" s="2">
        <f t="shared" si="5"/>
        <v>-8.3018977988644313E-2</v>
      </c>
      <c r="J137" t="s">
        <v>17</v>
      </c>
    </row>
    <row r="138" spans="1:10" hidden="1" x14ac:dyDescent="0.3">
      <c r="A138" t="s">
        <v>52</v>
      </c>
      <c r="B138" t="s">
        <v>53</v>
      </c>
      <c r="C138" t="s">
        <v>28</v>
      </c>
      <c r="D138" t="s">
        <v>20</v>
      </c>
      <c r="E138" t="s">
        <v>30</v>
      </c>
      <c r="F138">
        <v>128998</v>
      </c>
      <c r="G138">
        <v>127459</v>
      </c>
      <c r="H138">
        <f t="shared" si="4"/>
        <v>1539</v>
      </c>
      <c r="I138" s="2">
        <f t="shared" si="5"/>
        <v>1.1930417525853113E-2</v>
      </c>
      <c r="J138" t="s">
        <v>15</v>
      </c>
    </row>
    <row r="139" spans="1:10" hidden="1" x14ac:dyDescent="0.3">
      <c r="A139" t="s">
        <v>52</v>
      </c>
      <c r="B139" t="s">
        <v>53</v>
      </c>
      <c r="C139" t="s">
        <v>28</v>
      </c>
      <c r="D139" t="s">
        <v>20</v>
      </c>
      <c r="E139" t="s">
        <v>31</v>
      </c>
      <c r="F139">
        <v>55896</v>
      </c>
      <c r="G139">
        <v>59016</v>
      </c>
      <c r="H139">
        <f t="shared" si="4"/>
        <v>-3120</v>
      </c>
      <c r="I139" s="2">
        <f t="shared" si="5"/>
        <v>-5.5817947617003004E-2</v>
      </c>
      <c r="J139" t="s">
        <v>17</v>
      </c>
    </row>
    <row r="140" spans="1:10" hidden="1" x14ac:dyDescent="0.3">
      <c r="A140" t="s">
        <v>52</v>
      </c>
      <c r="B140" t="s">
        <v>53</v>
      </c>
      <c r="C140" t="s">
        <v>32</v>
      </c>
      <c r="D140" t="s">
        <v>20</v>
      </c>
      <c r="E140" t="s">
        <v>33</v>
      </c>
      <c r="F140">
        <v>139211</v>
      </c>
      <c r="G140">
        <v>119367</v>
      </c>
      <c r="H140">
        <f t="shared" si="4"/>
        <v>19844</v>
      </c>
      <c r="I140" s="2">
        <f t="shared" si="5"/>
        <v>0.1425462068371034</v>
      </c>
      <c r="J140" t="s">
        <v>15</v>
      </c>
    </row>
    <row r="141" spans="1:10" hidden="1" x14ac:dyDescent="0.3">
      <c r="A141" t="s">
        <v>52</v>
      </c>
      <c r="B141" t="s">
        <v>53</v>
      </c>
      <c r="C141" t="s">
        <v>32</v>
      </c>
      <c r="D141" t="s">
        <v>20</v>
      </c>
      <c r="E141" t="s">
        <v>34</v>
      </c>
      <c r="F141">
        <v>91358</v>
      </c>
      <c r="G141">
        <v>87097</v>
      </c>
      <c r="H141">
        <f t="shared" si="4"/>
        <v>4261</v>
      </c>
      <c r="I141" s="2">
        <f t="shared" si="5"/>
        <v>4.6640688281267106E-2</v>
      </c>
      <c r="J141" t="s">
        <v>15</v>
      </c>
    </row>
    <row r="142" spans="1:10" hidden="1" x14ac:dyDescent="0.3">
      <c r="A142" t="s">
        <v>52</v>
      </c>
      <c r="B142" t="s">
        <v>53</v>
      </c>
      <c r="C142" t="s">
        <v>32</v>
      </c>
      <c r="D142" t="s">
        <v>20</v>
      </c>
      <c r="E142" t="s">
        <v>35</v>
      </c>
      <c r="F142">
        <v>158605</v>
      </c>
      <c r="G142">
        <v>143913</v>
      </c>
      <c r="H142">
        <f t="shared" si="4"/>
        <v>14692</v>
      </c>
      <c r="I142" s="2">
        <f t="shared" si="5"/>
        <v>9.2632640837300217E-2</v>
      </c>
      <c r="J142" t="s">
        <v>15</v>
      </c>
    </row>
    <row r="143" spans="1:10" hidden="1" x14ac:dyDescent="0.3">
      <c r="A143" t="s">
        <v>52</v>
      </c>
      <c r="B143" t="s">
        <v>53</v>
      </c>
      <c r="C143" t="s">
        <v>36</v>
      </c>
      <c r="D143" t="s">
        <v>20</v>
      </c>
      <c r="E143" t="s">
        <v>37</v>
      </c>
      <c r="F143">
        <v>91081</v>
      </c>
      <c r="G143">
        <v>82629</v>
      </c>
      <c r="H143">
        <f t="shared" si="4"/>
        <v>8452</v>
      </c>
      <c r="I143" s="2">
        <f t="shared" si="5"/>
        <v>9.2796521777319091E-2</v>
      </c>
      <c r="J143" t="s">
        <v>15</v>
      </c>
    </row>
    <row r="144" spans="1:10" hidden="1" x14ac:dyDescent="0.3">
      <c r="A144" t="s">
        <v>52</v>
      </c>
      <c r="B144" t="s">
        <v>53</v>
      </c>
      <c r="C144" t="s">
        <v>36</v>
      </c>
      <c r="D144" t="s">
        <v>20</v>
      </c>
      <c r="E144" t="s">
        <v>38</v>
      </c>
      <c r="F144">
        <v>129237</v>
      </c>
      <c r="G144">
        <v>132267</v>
      </c>
      <c r="H144">
        <f t="shared" si="4"/>
        <v>-3030</v>
      </c>
      <c r="I144" s="2">
        <f t="shared" si="5"/>
        <v>-2.3445298173123796E-2</v>
      </c>
      <c r="J144" t="s">
        <v>17</v>
      </c>
    </row>
    <row r="145" spans="1:10" hidden="1" x14ac:dyDescent="0.3">
      <c r="A145" t="s">
        <v>52</v>
      </c>
      <c r="B145" t="s">
        <v>53</v>
      </c>
      <c r="C145" t="s">
        <v>36</v>
      </c>
      <c r="D145" t="s">
        <v>20</v>
      </c>
      <c r="E145" t="s">
        <v>39</v>
      </c>
      <c r="F145">
        <v>141234</v>
      </c>
      <c r="G145">
        <v>169902</v>
      </c>
      <c r="H145">
        <f t="shared" si="4"/>
        <v>-28668</v>
      </c>
      <c r="I145" s="2">
        <f t="shared" si="5"/>
        <v>-0.20298228471897703</v>
      </c>
      <c r="J145" t="s">
        <v>17</v>
      </c>
    </row>
    <row r="146" spans="1:10" x14ac:dyDescent="0.3">
      <c r="A146" t="s">
        <v>54</v>
      </c>
      <c r="B146" t="s">
        <v>55</v>
      </c>
      <c r="C146" t="s">
        <v>12</v>
      </c>
      <c r="D146" t="s">
        <v>13</v>
      </c>
      <c r="E146" t="s">
        <v>14</v>
      </c>
      <c r="F146">
        <v>388178</v>
      </c>
      <c r="G146">
        <v>477980</v>
      </c>
      <c r="H146">
        <f t="shared" si="4"/>
        <v>-89802</v>
      </c>
      <c r="I146" s="2">
        <f t="shared" si="5"/>
        <v>-0.23134232233665999</v>
      </c>
      <c r="J146" t="s">
        <v>17</v>
      </c>
    </row>
    <row r="147" spans="1:10" x14ac:dyDescent="0.3">
      <c r="A147" t="s">
        <v>54</v>
      </c>
      <c r="B147" t="s">
        <v>55</v>
      </c>
      <c r="C147" t="s">
        <v>12</v>
      </c>
      <c r="D147" t="s">
        <v>13</v>
      </c>
      <c r="E147" t="s">
        <v>16</v>
      </c>
      <c r="F147">
        <v>343966</v>
      </c>
      <c r="G147">
        <v>422312</v>
      </c>
      <c r="H147">
        <f t="shared" si="4"/>
        <v>-78346</v>
      </c>
      <c r="I147" s="2">
        <f t="shared" si="5"/>
        <v>-0.22777251239948135</v>
      </c>
      <c r="J147" t="s">
        <v>17</v>
      </c>
    </row>
    <row r="148" spans="1:10" x14ac:dyDescent="0.3">
      <c r="A148" t="s">
        <v>54</v>
      </c>
      <c r="B148" t="s">
        <v>55</v>
      </c>
      <c r="C148" t="s">
        <v>12</v>
      </c>
      <c r="D148" t="s">
        <v>13</v>
      </c>
      <c r="E148" t="s">
        <v>18</v>
      </c>
      <c r="F148">
        <v>798241</v>
      </c>
      <c r="G148">
        <v>799678</v>
      </c>
      <c r="H148">
        <f t="shared" si="4"/>
        <v>-1437</v>
      </c>
      <c r="I148" s="2">
        <f t="shared" si="5"/>
        <v>-1.8002082077968934E-3</v>
      </c>
      <c r="J148" t="s">
        <v>17</v>
      </c>
    </row>
    <row r="149" spans="1:10" hidden="1" x14ac:dyDescent="0.3">
      <c r="A149" t="s">
        <v>54</v>
      </c>
      <c r="B149" t="s">
        <v>55</v>
      </c>
      <c r="C149" t="s">
        <v>19</v>
      </c>
      <c r="D149" t="s">
        <v>20</v>
      </c>
      <c r="E149" t="s">
        <v>21</v>
      </c>
      <c r="F149">
        <v>126153</v>
      </c>
      <c r="G149">
        <v>139100</v>
      </c>
      <c r="H149">
        <f t="shared" si="4"/>
        <v>-12947</v>
      </c>
      <c r="I149" s="2">
        <f t="shared" si="5"/>
        <v>-0.10262934690415607</v>
      </c>
      <c r="J149" t="s">
        <v>17</v>
      </c>
    </row>
    <row r="150" spans="1:10" hidden="1" x14ac:dyDescent="0.3">
      <c r="A150" t="s">
        <v>54</v>
      </c>
      <c r="B150" t="s">
        <v>55</v>
      </c>
      <c r="C150" t="s">
        <v>19</v>
      </c>
      <c r="D150" t="s">
        <v>20</v>
      </c>
      <c r="E150" t="s">
        <v>22</v>
      </c>
      <c r="F150">
        <v>163480</v>
      </c>
      <c r="G150">
        <v>188873</v>
      </c>
      <c r="H150">
        <f t="shared" si="4"/>
        <v>-25393</v>
      </c>
      <c r="I150" s="2">
        <f t="shared" si="5"/>
        <v>-0.15532786885245903</v>
      </c>
      <c r="J150" t="s">
        <v>17</v>
      </c>
    </row>
    <row r="151" spans="1:10" hidden="1" x14ac:dyDescent="0.3">
      <c r="A151" t="s">
        <v>54</v>
      </c>
      <c r="B151" t="s">
        <v>55</v>
      </c>
      <c r="C151" t="s">
        <v>19</v>
      </c>
      <c r="D151" t="s">
        <v>20</v>
      </c>
      <c r="E151" t="s">
        <v>23</v>
      </c>
      <c r="F151">
        <v>124254</v>
      </c>
      <c r="G151">
        <v>153877</v>
      </c>
      <c r="H151">
        <f t="shared" si="4"/>
        <v>-29623</v>
      </c>
      <c r="I151" s="2">
        <f t="shared" si="5"/>
        <v>-0.23840681185313953</v>
      </c>
      <c r="J151" t="s">
        <v>17</v>
      </c>
    </row>
    <row r="152" spans="1:10" hidden="1" x14ac:dyDescent="0.3">
      <c r="A152" t="s">
        <v>54</v>
      </c>
      <c r="B152" t="s">
        <v>55</v>
      </c>
      <c r="C152" t="s">
        <v>24</v>
      </c>
      <c r="D152" t="s">
        <v>20</v>
      </c>
      <c r="E152" t="s">
        <v>25</v>
      </c>
      <c r="F152">
        <v>117428</v>
      </c>
      <c r="G152">
        <v>117274</v>
      </c>
      <c r="H152">
        <f t="shared" si="4"/>
        <v>154</v>
      </c>
      <c r="I152" s="2">
        <f t="shared" si="5"/>
        <v>1.3114419048267875E-3</v>
      </c>
      <c r="J152" t="s">
        <v>15</v>
      </c>
    </row>
    <row r="153" spans="1:10" hidden="1" x14ac:dyDescent="0.3">
      <c r="A153" t="s">
        <v>54</v>
      </c>
      <c r="B153" t="s">
        <v>55</v>
      </c>
      <c r="C153" t="s">
        <v>24</v>
      </c>
      <c r="D153" t="s">
        <v>20</v>
      </c>
      <c r="E153" t="s">
        <v>26</v>
      </c>
      <c r="F153">
        <v>57310</v>
      </c>
      <c r="G153">
        <v>64051</v>
      </c>
      <c r="H153">
        <f t="shared" si="4"/>
        <v>-6741</v>
      </c>
      <c r="I153" s="2">
        <f t="shared" si="5"/>
        <v>-0.11762345140464142</v>
      </c>
      <c r="J153" t="s">
        <v>17</v>
      </c>
    </row>
    <row r="154" spans="1:10" hidden="1" x14ac:dyDescent="0.3">
      <c r="A154" t="s">
        <v>54</v>
      </c>
      <c r="B154" t="s">
        <v>55</v>
      </c>
      <c r="C154" t="s">
        <v>24</v>
      </c>
      <c r="D154" t="s">
        <v>20</v>
      </c>
      <c r="E154" t="s">
        <v>27</v>
      </c>
      <c r="F154">
        <v>119491</v>
      </c>
      <c r="G154">
        <v>136539</v>
      </c>
      <c r="H154">
        <f t="shared" si="4"/>
        <v>-17048</v>
      </c>
      <c r="I154" s="2">
        <f t="shared" si="5"/>
        <v>-0.14267183302508138</v>
      </c>
      <c r="J154" t="s">
        <v>17</v>
      </c>
    </row>
    <row r="155" spans="1:10" hidden="1" x14ac:dyDescent="0.3">
      <c r="A155" t="s">
        <v>54</v>
      </c>
      <c r="B155" t="s">
        <v>55</v>
      </c>
      <c r="C155" t="s">
        <v>28</v>
      </c>
      <c r="D155" t="s">
        <v>20</v>
      </c>
      <c r="E155" t="s">
        <v>29</v>
      </c>
      <c r="F155">
        <v>13286</v>
      </c>
      <c r="G155">
        <v>11959</v>
      </c>
      <c r="H155">
        <f t="shared" si="4"/>
        <v>1327</v>
      </c>
      <c r="I155" s="2">
        <f t="shared" si="5"/>
        <v>9.9879572482312204E-2</v>
      </c>
      <c r="J155" t="s">
        <v>15</v>
      </c>
    </row>
    <row r="156" spans="1:10" hidden="1" x14ac:dyDescent="0.3">
      <c r="A156" t="s">
        <v>54</v>
      </c>
      <c r="B156" t="s">
        <v>55</v>
      </c>
      <c r="C156" t="s">
        <v>28</v>
      </c>
      <c r="D156" t="s">
        <v>20</v>
      </c>
      <c r="E156" t="s">
        <v>30</v>
      </c>
      <c r="F156">
        <v>134828</v>
      </c>
      <c r="G156">
        <v>116757</v>
      </c>
      <c r="H156">
        <f t="shared" si="4"/>
        <v>18071</v>
      </c>
      <c r="I156" s="2">
        <f t="shared" si="5"/>
        <v>0.13403002343726822</v>
      </c>
      <c r="J156" t="s">
        <v>15</v>
      </c>
    </row>
    <row r="157" spans="1:10" hidden="1" x14ac:dyDescent="0.3">
      <c r="A157" t="s">
        <v>54</v>
      </c>
      <c r="B157" t="s">
        <v>55</v>
      </c>
      <c r="C157" t="s">
        <v>28</v>
      </c>
      <c r="D157" t="s">
        <v>20</v>
      </c>
      <c r="E157" t="s">
        <v>31</v>
      </c>
      <c r="F157">
        <v>101672</v>
      </c>
      <c r="G157">
        <v>126478</v>
      </c>
      <c r="H157">
        <f t="shared" si="4"/>
        <v>-24806</v>
      </c>
      <c r="I157" s="2">
        <f t="shared" si="5"/>
        <v>-0.24398064363836652</v>
      </c>
      <c r="J157" t="s">
        <v>17</v>
      </c>
    </row>
    <row r="158" spans="1:10" hidden="1" x14ac:dyDescent="0.3">
      <c r="A158" t="s">
        <v>54</v>
      </c>
      <c r="B158" t="s">
        <v>55</v>
      </c>
      <c r="C158" t="s">
        <v>32</v>
      </c>
      <c r="D158" t="s">
        <v>20</v>
      </c>
      <c r="E158" t="s">
        <v>33</v>
      </c>
      <c r="F158">
        <v>30901</v>
      </c>
      <c r="G158">
        <v>36962</v>
      </c>
      <c r="H158">
        <f t="shared" si="4"/>
        <v>-6061</v>
      </c>
      <c r="I158" s="2">
        <f t="shared" si="5"/>
        <v>-0.19614251965955795</v>
      </c>
      <c r="J158" t="s">
        <v>17</v>
      </c>
    </row>
    <row r="159" spans="1:10" hidden="1" x14ac:dyDescent="0.3">
      <c r="A159" t="s">
        <v>54</v>
      </c>
      <c r="B159" t="s">
        <v>55</v>
      </c>
      <c r="C159" t="s">
        <v>32</v>
      </c>
      <c r="D159" t="s">
        <v>20</v>
      </c>
      <c r="E159" t="s">
        <v>34</v>
      </c>
      <c r="F159">
        <v>179580</v>
      </c>
      <c r="G159">
        <v>174069</v>
      </c>
      <c r="H159">
        <f t="shared" si="4"/>
        <v>5511</v>
      </c>
      <c r="I159" s="2">
        <f t="shared" si="5"/>
        <v>3.068827263615102E-2</v>
      </c>
      <c r="J159" t="s">
        <v>15</v>
      </c>
    </row>
    <row r="160" spans="1:10" hidden="1" x14ac:dyDescent="0.3">
      <c r="A160" t="s">
        <v>54</v>
      </c>
      <c r="B160" t="s">
        <v>55</v>
      </c>
      <c r="C160" t="s">
        <v>32</v>
      </c>
      <c r="D160" t="s">
        <v>20</v>
      </c>
      <c r="E160" t="s">
        <v>35</v>
      </c>
      <c r="F160">
        <v>34943</v>
      </c>
      <c r="G160">
        <v>33898</v>
      </c>
      <c r="H160">
        <f t="shared" si="4"/>
        <v>1045</v>
      </c>
      <c r="I160" s="2">
        <f t="shared" si="5"/>
        <v>2.9905846664568012E-2</v>
      </c>
      <c r="J160" t="s">
        <v>15</v>
      </c>
    </row>
    <row r="161" spans="1:10" hidden="1" x14ac:dyDescent="0.3">
      <c r="A161" t="s">
        <v>54</v>
      </c>
      <c r="B161" t="s">
        <v>55</v>
      </c>
      <c r="C161" t="s">
        <v>36</v>
      </c>
      <c r="D161" t="s">
        <v>20</v>
      </c>
      <c r="E161" t="s">
        <v>37</v>
      </c>
      <c r="F161">
        <v>42328</v>
      </c>
      <c r="G161">
        <v>51126</v>
      </c>
      <c r="H161">
        <f t="shared" si="4"/>
        <v>-8798</v>
      </c>
      <c r="I161" s="2">
        <f t="shared" si="5"/>
        <v>-0.20785295785295785</v>
      </c>
      <c r="J161" t="s">
        <v>17</v>
      </c>
    </row>
    <row r="162" spans="1:10" hidden="1" x14ac:dyDescent="0.3">
      <c r="A162" t="s">
        <v>54</v>
      </c>
      <c r="B162" t="s">
        <v>55</v>
      </c>
      <c r="C162" t="s">
        <v>36</v>
      </c>
      <c r="D162" t="s">
        <v>20</v>
      </c>
      <c r="E162" t="s">
        <v>38</v>
      </c>
      <c r="F162">
        <v>29907</v>
      </c>
      <c r="G162">
        <v>24078</v>
      </c>
      <c r="H162">
        <f t="shared" si="4"/>
        <v>5829</v>
      </c>
      <c r="I162" s="2">
        <f t="shared" si="5"/>
        <v>0.1949042030293911</v>
      </c>
      <c r="J162" t="s">
        <v>15</v>
      </c>
    </row>
    <row r="163" spans="1:10" hidden="1" x14ac:dyDescent="0.3">
      <c r="A163" t="s">
        <v>54</v>
      </c>
      <c r="B163" t="s">
        <v>55</v>
      </c>
      <c r="C163" t="s">
        <v>36</v>
      </c>
      <c r="D163" t="s">
        <v>20</v>
      </c>
      <c r="E163" t="s">
        <v>39</v>
      </c>
      <c r="F163">
        <v>14078</v>
      </c>
      <c r="G163">
        <v>12015</v>
      </c>
      <c r="H163">
        <f t="shared" si="4"/>
        <v>2063</v>
      </c>
      <c r="I163" s="2">
        <f t="shared" si="5"/>
        <v>0.14654070180423356</v>
      </c>
      <c r="J163" t="s">
        <v>15</v>
      </c>
    </row>
    <row r="164" spans="1:10" x14ac:dyDescent="0.3">
      <c r="A164" t="s">
        <v>56</v>
      </c>
      <c r="B164" t="s">
        <v>57</v>
      </c>
      <c r="C164" t="s">
        <v>12</v>
      </c>
      <c r="D164" t="s">
        <v>13</v>
      </c>
      <c r="E164" t="s">
        <v>14</v>
      </c>
      <c r="F164">
        <v>695364</v>
      </c>
      <c r="G164">
        <v>789165</v>
      </c>
      <c r="H164">
        <f t="shared" si="4"/>
        <v>-93801</v>
      </c>
      <c r="I164" s="2">
        <f t="shared" si="5"/>
        <v>-0.1348948176782232</v>
      </c>
      <c r="J164" t="s">
        <v>17</v>
      </c>
    </row>
    <row r="165" spans="1:10" x14ac:dyDescent="0.3">
      <c r="A165" t="s">
        <v>56</v>
      </c>
      <c r="B165" t="s">
        <v>57</v>
      </c>
      <c r="C165" t="s">
        <v>12</v>
      </c>
      <c r="D165" t="s">
        <v>13</v>
      </c>
      <c r="E165" t="s">
        <v>16</v>
      </c>
      <c r="F165">
        <v>820863</v>
      </c>
      <c r="G165">
        <v>1012105</v>
      </c>
      <c r="H165">
        <f t="shared" si="4"/>
        <v>-191242</v>
      </c>
      <c r="I165" s="2">
        <f t="shared" si="5"/>
        <v>-0.2329767573882609</v>
      </c>
      <c r="J165" t="s">
        <v>17</v>
      </c>
    </row>
    <row r="166" spans="1:10" x14ac:dyDescent="0.3">
      <c r="A166" t="s">
        <v>56</v>
      </c>
      <c r="B166" t="s">
        <v>57</v>
      </c>
      <c r="C166" t="s">
        <v>12</v>
      </c>
      <c r="D166" t="s">
        <v>13</v>
      </c>
      <c r="E166" t="s">
        <v>18</v>
      </c>
      <c r="F166">
        <v>722739</v>
      </c>
      <c r="G166">
        <v>605150</v>
      </c>
      <c r="H166">
        <f t="shared" si="4"/>
        <v>117589</v>
      </c>
      <c r="I166" s="2">
        <f t="shared" si="5"/>
        <v>0.16269912098281675</v>
      </c>
      <c r="J166" t="s">
        <v>15</v>
      </c>
    </row>
    <row r="167" spans="1:10" hidden="1" x14ac:dyDescent="0.3">
      <c r="A167" t="s">
        <v>56</v>
      </c>
      <c r="B167" t="s">
        <v>57</v>
      </c>
      <c r="C167" t="s">
        <v>19</v>
      </c>
      <c r="D167" t="s">
        <v>20</v>
      </c>
      <c r="E167" t="s">
        <v>21</v>
      </c>
      <c r="F167">
        <v>116835</v>
      </c>
      <c r="G167">
        <v>135639</v>
      </c>
      <c r="H167">
        <f t="shared" si="4"/>
        <v>-18804</v>
      </c>
      <c r="I167" s="2">
        <f t="shared" si="5"/>
        <v>-0.16094492232635768</v>
      </c>
      <c r="J167" t="s">
        <v>17</v>
      </c>
    </row>
    <row r="168" spans="1:10" hidden="1" x14ac:dyDescent="0.3">
      <c r="A168" t="s">
        <v>56</v>
      </c>
      <c r="B168" t="s">
        <v>57</v>
      </c>
      <c r="C168" t="s">
        <v>19</v>
      </c>
      <c r="D168" t="s">
        <v>20</v>
      </c>
      <c r="E168" t="s">
        <v>22</v>
      </c>
      <c r="F168">
        <v>149026</v>
      </c>
      <c r="G168">
        <v>140860</v>
      </c>
      <c r="H168">
        <f t="shared" si="4"/>
        <v>8166</v>
      </c>
      <c r="I168" s="2">
        <f t="shared" si="5"/>
        <v>5.4795807442996523E-2</v>
      </c>
      <c r="J168" t="s">
        <v>15</v>
      </c>
    </row>
    <row r="169" spans="1:10" hidden="1" x14ac:dyDescent="0.3">
      <c r="A169" t="s">
        <v>56</v>
      </c>
      <c r="B169" t="s">
        <v>57</v>
      </c>
      <c r="C169" t="s">
        <v>19</v>
      </c>
      <c r="D169" t="s">
        <v>20</v>
      </c>
      <c r="E169" t="s">
        <v>23</v>
      </c>
      <c r="F169">
        <v>32340</v>
      </c>
      <c r="G169">
        <v>40322</v>
      </c>
      <c r="H169">
        <f t="shared" si="4"/>
        <v>-7982</v>
      </c>
      <c r="I169" s="2">
        <f t="shared" si="5"/>
        <v>-0.24681508967223253</v>
      </c>
      <c r="J169" t="s">
        <v>17</v>
      </c>
    </row>
    <row r="170" spans="1:10" hidden="1" x14ac:dyDescent="0.3">
      <c r="A170" t="s">
        <v>56</v>
      </c>
      <c r="B170" t="s">
        <v>57</v>
      </c>
      <c r="C170" t="s">
        <v>24</v>
      </c>
      <c r="D170" t="s">
        <v>20</v>
      </c>
      <c r="E170" t="s">
        <v>25</v>
      </c>
      <c r="F170">
        <v>30967</v>
      </c>
      <c r="G170">
        <v>34464</v>
      </c>
      <c r="H170">
        <f t="shared" si="4"/>
        <v>-3497</v>
      </c>
      <c r="I170" s="2">
        <f t="shared" si="5"/>
        <v>-0.1129266638679885</v>
      </c>
      <c r="J170" t="s">
        <v>17</v>
      </c>
    </row>
    <row r="171" spans="1:10" hidden="1" x14ac:dyDescent="0.3">
      <c r="A171" t="s">
        <v>56</v>
      </c>
      <c r="B171" t="s">
        <v>57</v>
      </c>
      <c r="C171" t="s">
        <v>24</v>
      </c>
      <c r="D171" t="s">
        <v>20</v>
      </c>
      <c r="E171" t="s">
        <v>26</v>
      </c>
      <c r="F171">
        <v>117844</v>
      </c>
      <c r="G171">
        <v>105772</v>
      </c>
      <c r="H171">
        <f t="shared" si="4"/>
        <v>12072</v>
      </c>
      <c r="I171" s="2">
        <f t="shared" si="5"/>
        <v>0.10244051457859543</v>
      </c>
      <c r="J171" t="s">
        <v>15</v>
      </c>
    </row>
    <row r="172" spans="1:10" hidden="1" x14ac:dyDescent="0.3">
      <c r="A172" t="s">
        <v>56</v>
      </c>
      <c r="B172" t="s">
        <v>57</v>
      </c>
      <c r="C172" t="s">
        <v>24</v>
      </c>
      <c r="D172" t="s">
        <v>20</v>
      </c>
      <c r="E172" t="s">
        <v>27</v>
      </c>
      <c r="F172">
        <v>75087</v>
      </c>
      <c r="G172">
        <v>83618</v>
      </c>
      <c r="H172">
        <f t="shared" si="4"/>
        <v>-8531</v>
      </c>
      <c r="I172" s="2">
        <f t="shared" si="5"/>
        <v>-0.113614873413507</v>
      </c>
      <c r="J172" t="s">
        <v>17</v>
      </c>
    </row>
    <row r="173" spans="1:10" hidden="1" x14ac:dyDescent="0.3">
      <c r="A173" t="s">
        <v>56</v>
      </c>
      <c r="B173" t="s">
        <v>57</v>
      </c>
      <c r="C173" t="s">
        <v>28</v>
      </c>
      <c r="D173" t="s">
        <v>20</v>
      </c>
      <c r="E173" t="s">
        <v>29</v>
      </c>
      <c r="F173">
        <v>145857</v>
      </c>
      <c r="G173">
        <v>179066</v>
      </c>
      <c r="H173">
        <f t="shared" si="4"/>
        <v>-33209</v>
      </c>
      <c r="I173" s="2">
        <f t="shared" si="5"/>
        <v>-0.22768190762184878</v>
      </c>
      <c r="J173" t="s">
        <v>17</v>
      </c>
    </row>
    <row r="174" spans="1:10" hidden="1" x14ac:dyDescent="0.3">
      <c r="A174" t="s">
        <v>56</v>
      </c>
      <c r="B174" t="s">
        <v>57</v>
      </c>
      <c r="C174" t="s">
        <v>28</v>
      </c>
      <c r="D174" t="s">
        <v>20</v>
      </c>
      <c r="E174" t="s">
        <v>30</v>
      </c>
      <c r="F174">
        <v>32024</v>
      </c>
      <c r="G174">
        <v>27157</v>
      </c>
      <c r="H174">
        <f t="shared" si="4"/>
        <v>4867</v>
      </c>
      <c r="I174" s="2">
        <f t="shared" si="5"/>
        <v>0.15197976517611791</v>
      </c>
      <c r="J174" t="s">
        <v>15</v>
      </c>
    </row>
    <row r="175" spans="1:10" hidden="1" x14ac:dyDescent="0.3">
      <c r="A175" t="s">
        <v>56</v>
      </c>
      <c r="B175" t="s">
        <v>57</v>
      </c>
      <c r="C175" t="s">
        <v>28</v>
      </c>
      <c r="D175" t="s">
        <v>20</v>
      </c>
      <c r="E175" t="s">
        <v>31</v>
      </c>
      <c r="F175">
        <v>126988</v>
      </c>
      <c r="G175">
        <v>112340</v>
      </c>
      <c r="H175">
        <f t="shared" si="4"/>
        <v>14648</v>
      </c>
      <c r="I175" s="2">
        <f t="shared" si="5"/>
        <v>0.11534948184080386</v>
      </c>
      <c r="J175" t="s">
        <v>15</v>
      </c>
    </row>
    <row r="176" spans="1:10" hidden="1" x14ac:dyDescent="0.3">
      <c r="A176" t="s">
        <v>56</v>
      </c>
      <c r="B176" t="s">
        <v>57</v>
      </c>
      <c r="C176" t="s">
        <v>32</v>
      </c>
      <c r="D176" t="s">
        <v>20</v>
      </c>
      <c r="E176" t="s">
        <v>33</v>
      </c>
      <c r="F176">
        <v>72707</v>
      </c>
      <c r="G176">
        <v>65670</v>
      </c>
      <c r="H176">
        <f t="shared" si="4"/>
        <v>7037</v>
      </c>
      <c r="I176" s="2">
        <f t="shared" si="5"/>
        <v>9.6785729021964875E-2</v>
      </c>
      <c r="J176" t="s">
        <v>15</v>
      </c>
    </row>
    <row r="177" spans="1:10" hidden="1" x14ac:dyDescent="0.3">
      <c r="A177" t="s">
        <v>56</v>
      </c>
      <c r="B177" t="s">
        <v>57</v>
      </c>
      <c r="C177" t="s">
        <v>32</v>
      </c>
      <c r="D177" t="s">
        <v>20</v>
      </c>
      <c r="E177" t="s">
        <v>34</v>
      </c>
      <c r="F177">
        <v>39986</v>
      </c>
      <c r="G177">
        <v>49521</v>
      </c>
      <c r="H177">
        <f t="shared" si="4"/>
        <v>-9535</v>
      </c>
      <c r="I177" s="2">
        <f t="shared" si="5"/>
        <v>-0.2384584604611614</v>
      </c>
      <c r="J177" t="s">
        <v>17</v>
      </c>
    </row>
    <row r="178" spans="1:10" hidden="1" x14ac:dyDescent="0.3">
      <c r="A178" t="s">
        <v>56</v>
      </c>
      <c r="B178" t="s">
        <v>57</v>
      </c>
      <c r="C178" t="s">
        <v>32</v>
      </c>
      <c r="D178" t="s">
        <v>20</v>
      </c>
      <c r="E178" t="s">
        <v>35</v>
      </c>
      <c r="F178">
        <v>31243</v>
      </c>
      <c r="G178">
        <v>25448</v>
      </c>
      <c r="H178">
        <f t="shared" si="4"/>
        <v>5795</v>
      </c>
      <c r="I178" s="2">
        <f t="shared" si="5"/>
        <v>0.18548154786672214</v>
      </c>
      <c r="J178" t="s">
        <v>15</v>
      </c>
    </row>
    <row r="179" spans="1:10" hidden="1" x14ac:dyDescent="0.3">
      <c r="A179" t="s">
        <v>56</v>
      </c>
      <c r="B179" t="s">
        <v>57</v>
      </c>
      <c r="C179" t="s">
        <v>36</v>
      </c>
      <c r="D179" t="s">
        <v>20</v>
      </c>
      <c r="E179" t="s">
        <v>37</v>
      </c>
      <c r="F179">
        <v>90825</v>
      </c>
      <c r="G179">
        <v>97296</v>
      </c>
      <c r="H179">
        <f t="shared" si="4"/>
        <v>-6471</v>
      </c>
      <c r="I179" s="2">
        <f t="shared" si="5"/>
        <v>-7.1246903385631707E-2</v>
      </c>
      <c r="J179" t="s">
        <v>17</v>
      </c>
    </row>
    <row r="180" spans="1:10" hidden="1" x14ac:dyDescent="0.3">
      <c r="A180" t="s">
        <v>56</v>
      </c>
      <c r="B180" t="s">
        <v>57</v>
      </c>
      <c r="C180" t="s">
        <v>36</v>
      </c>
      <c r="D180" t="s">
        <v>20</v>
      </c>
      <c r="E180" t="s">
        <v>38</v>
      </c>
      <c r="F180">
        <v>101526</v>
      </c>
      <c r="G180">
        <v>122838</v>
      </c>
      <c r="H180">
        <f t="shared" si="4"/>
        <v>-21312</v>
      </c>
      <c r="I180" s="2">
        <f t="shared" si="5"/>
        <v>-0.2099166715915135</v>
      </c>
      <c r="J180" t="s">
        <v>17</v>
      </c>
    </row>
    <row r="181" spans="1:10" hidden="1" x14ac:dyDescent="0.3">
      <c r="A181" t="s">
        <v>56</v>
      </c>
      <c r="B181" t="s">
        <v>57</v>
      </c>
      <c r="C181" t="s">
        <v>36</v>
      </c>
      <c r="D181" t="s">
        <v>20</v>
      </c>
      <c r="E181" t="s">
        <v>39</v>
      </c>
      <c r="F181">
        <v>151330</v>
      </c>
      <c r="G181">
        <v>149436</v>
      </c>
      <c r="H181">
        <f t="shared" si="4"/>
        <v>1894</v>
      </c>
      <c r="I181" s="2">
        <f t="shared" si="5"/>
        <v>1.2515694178285866E-2</v>
      </c>
      <c r="J181" t="s">
        <v>15</v>
      </c>
    </row>
    <row r="182" spans="1:10" x14ac:dyDescent="0.3">
      <c r="A182" t="s">
        <v>58</v>
      </c>
      <c r="B182" t="s">
        <v>59</v>
      </c>
      <c r="C182" t="s">
        <v>12</v>
      </c>
      <c r="D182" t="s">
        <v>13</v>
      </c>
      <c r="E182" t="s">
        <v>14</v>
      </c>
      <c r="F182">
        <v>719311</v>
      </c>
      <c r="G182">
        <v>710829</v>
      </c>
      <c r="H182">
        <f t="shared" si="4"/>
        <v>8482</v>
      </c>
      <c r="I182" s="2">
        <f t="shared" si="5"/>
        <v>1.1791839691037673E-2</v>
      </c>
      <c r="J182" t="s">
        <v>15</v>
      </c>
    </row>
    <row r="183" spans="1:10" x14ac:dyDescent="0.3">
      <c r="A183" t="s">
        <v>58</v>
      </c>
      <c r="B183" t="s">
        <v>59</v>
      </c>
      <c r="C183" t="s">
        <v>12</v>
      </c>
      <c r="D183" t="s">
        <v>13</v>
      </c>
      <c r="E183" t="s">
        <v>16</v>
      </c>
      <c r="F183">
        <v>788521</v>
      </c>
      <c r="G183">
        <v>826539</v>
      </c>
      <c r="H183">
        <f t="shared" si="4"/>
        <v>-38018</v>
      </c>
      <c r="I183" s="2">
        <f t="shared" si="5"/>
        <v>-4.8214315154574194E-2</v>
      </c>
      <c r="J183" t="s">
        <v>17</v>
      </c>
    </row>
    <row r="184" spans="1:10" x14ac:dyDescent="0.3">
      <c r="A184" t="s">
        <v>58</v>
      </c>
      <c r="B184" t="s">
        <v>59</v>
      </c>
      <c r="C184" t="s">
        <v>12</v>
      </c>
      <c r="D184" t="s">
        <v>13</v>
      </c>
      <c r="E184" t="s">
        <v>18</v>
      </c>
      <c r="F184">
        <v>334986</v>
      </c>
      <c r="G184">
        <v>324738</v>
      </c>
      <c r="H184">
        <f t="shared" si="4"/>
        <v>10248</v>
      </c>
      <c r="I184" s="2">
        <f t="shared" si="5"/>
        <v>3.0592323261270621E-2</v>
      </c>
      <c r="J184" t="s">
        <v>15</v>
      </c>
    </row>
    <row r="185" spans="1:10" hidden="1" x14ac:dyDescent="0.3">
      <c r="A185" t="s">
        <v>58</v>
      </c>
      <c r="B185" t="s">
        <v>59</v>
      </c>
      <c r="C185" t="s">
        <v>19</v>
      </c>
      <c r="D185" t="s">
        <v>20</v>
      </c>
      <c r="E185" t="s">
        <v>21</v>
      </c>
      <c r="F185">
        <v>39375</v>
      </c>
      <c r="G185">
        <v>48958</v>
      </c>
      <c r="H185">
        <f t="shared" si="4"/>
        <v>-9583</v>
      </c>
      <c r="I185" s="2">
        <f t="shared" si="5"/>
        <v>-0.24337777777777778</v>
      </c>
      <c r="J185" t="s">
        <v>17</v>
      </c>
    </row>
    <row r="186" spans="1:10" hidden="1" x14ac:dyDescent="0.3">
      <c r="A186" t="s">
        <v>58</v>
      </c>
      <c r="B186" t="s">
        <v>59</v>
      </c>
      <c r="C186" t="s">
        <v>19</v>
      </c>
      <c r="D186" t="s">
        <v>20</v>
      </c>
      <c r="E186" t="s">
        <v>22</v>
      </c>
      <c r="F186">
        <v>149635</v>
      </c>
      <c r="G186">
        <v>145355</v>
      </c>
      <c r="H186">
        <f t="shared" si="4"/>
        <v>4280</v>
      </c>
      <c r="I186" s="2">
        <f t="shared" si="5"/>
        <v>2.860293380559361E-2</v>
      </c>
      <c r="J186" t="s">
        <v>15</v>
      </c>
    </row>
    <row r="187" spans="1:10" hidden="1" x14ac:dyDescent="0.3">
      <c r="A187" t="s">
        <v>58</v>
      </c>
      <c r="B187" t="s">
        <v>59</v>
      </c>
      <c r="C187" t="s">
        <v>19</v>
      </c>
      <c r="D187" t="s">
        <v>20</v>
      </c>
      <c r="E187" t="s">
        <v>23</v>
      </c>
      <c r="F187">
        <v>34817</v>
      </c>
      <c r="G187">
        <v>36769</v>
      </c>
      <c r="H187">
        <f t="shared" si="4"/>
        <v>-1952</v>
      </c>
      <c r="I187" s="2">
        <f t="shared" si="5"/>
        <v>-5.6064566160209092E-2</v>
      </c>
      <c r="J187" t="s">
        <v>17</v>
      </c>
    </row>
    <row r="188" spans="1:10" hidden="1" x14ac:dyDescent="0.3">
      <c r="A188" t="s">
        <v>58</v>
      </c>
      <c r="B188" t="s">
        <v>59</v>
      </c>
      <c r="C188" t="s">
        <v>24</v>
      </c>
      <c r="D188" t="s">
        <v>20</v>
      </c>
      <c r="E188" t="s">
        <v>25</v>
      </c>
      <c r="F188">
        <v>25524</v>
      </c>
      <c r="G188">
        <v>21956</v>
      </c>
      <c r="H188">
        <f t="shared" si="4"/>
        <v>3568</v>
      </c>
      <c r="I188" s="2">
        <f t="shared" si="5"/>
        <v>0.13979000156715249</v>
      </c>
      <c r="J188" t="s">
        <v>15</v>
      </c>
    </row>
    <row r="189" spans="1:10" hidden="1" x14ac:dyDescent="0.3">
      <c r="A189" t="s">
        <v>58</v>
      </c>
      <c r="B189" t="s">
        <v>59</v>
      </c>
      <c r="C189" t="s">
        <v>24</v>
      </c>
      <c r="D189" t="s">
        <v>20</v>
      </c>
      <c r="E189" t="s">
        <v>26</v>
      </c>
      <c r="F189">
        <v>9539</v>
      </c>
      <c r="G189">
        <v>11343</v>
      </c>
      <c r="H189">
        <f t="shared" si="4"/>
        <v>-1804</v>
      </c>
      <c r="I189" s="2">
        <f t="shared" si="5"/>
        <v>-0.18911835622182618</v>
      </c>
      <c r="J189" t="s">
        <v>17</v>
      </c>
    </row>
    <row r="190" spans="1:10" hidden="1" x14ac:dyDescent="0.3">
      <c r="A190" t="s">
        <v>58</v>
      </c>
      <c r="B190" t="s">
        <v>59</v>
      </c>
      <c r="C190" t="s">
        <v>24</v>
      </c>
      <c r="D190" t="s">
        <v>20</v>
      </c>
      <c r="E190" t="s">
        <v>27</v>
      </c>
      <c r="F190">
        <v>121656</v>
      </c>
      <c r="G190">
        <v>147316</v>
      </c>
      <c r="H190">
        <f t="shared" si="4"/>
        <v>-25660</v>
      </c>
      <c r="I190" s="2">
        <f t="shared" si="5"/>
        <v>-0.21092260143355035</v>
      </c>
      <c r="J190" t="s">
        <v>17</v>
      </c>
    </row>
    <row r="191" spans="1:10" hidden="1" x14ac:dyDescent="0.3">
      <c r="A191" t="s">
        <v>58</v>
      </c>
      <c r="B191" t="s">
        <v>59</v>
      </c>
      <c r="C191" t="s">
        <v>28</v>
      </c>
      <c r="D191" t="s">
        <v>20</v>
      </c>
      <c r="E191" t="s">
        <v>29</v>
      </c>
      <c r="F191">
        <v>37961</v>
      </c>
      <c r="G191">
        <v>46507</v>
      </c>
      <c r="H191">
        <f t="shared" si="4"/>
        <v>-8546</v>
      </c>
      <c r="I191" s="2">
        <f t="shared" si="5"/>
        <v>-0.22512578699191274</v>
      </c>
      <c r="J191" t="s">
        <v>17</v>
      </c>
    </row>
    <row r="192" spans="1:10" hidden="1" x14ac:dyDescent="0.3">
      <c r="A192" t="s">
        <v>58</v>
      </c>
      <c r="B192" t="s">
        <v>59</v>
      </c>
      <c r="C192" t="s">
        <v>28</v>
      </c>
      <c r="D192" t="s">
        <v>20</v>
      </c>
      <c r="E192" t="s">
        <v>30</v>
      </c>
      <c r="F192">
        <v>123246</v>
      </c>
      <c r="G192">
        <v>151509</v>
      </c>
      <c r="H192">
        <f t="shared" si="4"/>
        <v>-28263</v>
      </c>
      <c r="I192" s="2">
        <f t="shared" si="5"/>
        <v>-0.22932184411664475</v>
      </c>
      <c r="J192" t="s">
        <v>17</v>
      </c>
    </row>
    <row r="193" spans="1:10" hidden="1" x14ac:dyDescent="0.3">
      <c r="A193" t="s">
        <v>58</v>
      </c>
      <c r="B193" t="s">
        <v>59</v>
      </c>
      <c r="C193" t="s">
        <v>28</v>
      </c>
      <c r="D193" t="s">
        <v>20</v>
      </c>
      <c r="E193" t="s">
        <v>31</v>
      </c>
      <c r="F193">
        <v>64983</v>
      </c>
      <c r="G193">
        <v>71628</v>
      </c>
      <c r="H193">
        <f t="shared" si="4"/>
        <v>-6645</v>
      </c>
      <c r="I193" s="2">
        <f t="shared" si="5"/>
        <v>-0.1022575135035317</v>
      </c>
      <c r="J193" t="s">
        <v>17</v>
      </c>
    </row>
    <row r="194" spans="1:10" hidden="1" x14ac:dyDescent="0.3">
      <c r="A194" t="s">
        <v>58</v>
      </c>
      <c r="B194" t="s">
        <v>59</v>
      </c>
      <c r="C194" t="s">
        <v>32</v>
      </c>
      <c r="D194" t="s">
        <v>20</v>
      </c>
      <c r="E194" t="s">
        <v>33</v>
      </c>
      <c r="F194">
        <v>108151</v>
      </c>
      <c r="G194">
        <v>99596</v>
      </c>
      <c r="H194">
        <f t="shared" si="4"/>
        <v>8555</v>
      </c>
      <c r="I194" s="2">
        <f t="shared" si="5"/>
        <v>7.9102366136235447E-2</v>
      </c>
      <c r="J194" t="s">
        <v>15</v>
      </c>
    </row>
    <row r="195" spans="1:10" hidden="1" x14ac:dyDescent="0.3">
      <c r="A195" t="s">
        <v>58</v>
      </c>
      <c r="B195" t="s">
        <v>59</v>
      </c>
      <c r="C195" t="s">
        <v>32</v>
      </c>
      <c r="D195" t="s">
        <v>20</v>
      </c>
      <c r="E195" t="s">
        <v>34</v>
      </c>
      <c r="F195">
        <v>148097</v>
      </c>
      <c r="G195">
        <v>153152</v>
      </c>
      <c r="H195">
        <f t="shared" ref="H195:H217" si="6">F195-G195</f>
        <v>-5055</v>
      </c>
      <c r="I195" s="2">
        <f t="shared" ref="I195:I217" si="7">H195/F195</f>
        <v>-3.4133034430137002E-2</v>
      </c>
      <c r="J195" t="s">
        <v>17</v>
      </c>
    </row>
    <row r="196" spans="1:10" hidden="1" x14ac:dyDescent="0.3">
      <c r="A196" t="s">
        <v>58</v>
      </c>
      <c r="B196" t="s">
        <v>59</v>
      </c>
      <c r="C196" t="s">
        <v>32</v>
      </c>
      <c r="D196" t="s">
        <v>20</v>
      </c>
      <c r="E196" t="s">
        <v>35</v>
      </c>
      <c r="F196">
        <v>63280</v>
      </c>
      <c r="G196">
        <v>74890</v>
      </c>
      <c r="H196">
        <f t="shared" si="6"/>
        <v>-11610</v>
      </c>
      <c r="I196" s="2">
        <f t="shared" si="7"/>
        <v>-0.18347029077117571</v>
      </c>
      <c r="J196" t="s">
        <v>17</v>
      </c>
    </row>
    <row r="197" spans="1:10" hidden="1" x14ac:dyDescent="0.3">
      <c r="A197" t="s">
        <v>58</v>
      </c>
      <c r="B197" t="s">
        <v>59</v>
      </c>
      <c r="C197" t="s">
        <v>36</v>
      </c>
      <c r="D197" t="s">
        <v>20</v>
      </c>
      <c r="E197" t="s">
        <v>37</v>
      </c>
      <c r="F197">
        <v>149709</v>
      </c>
      <c r="G197">
        <v>125723</v>
      </c>
      <c r="H197">
        <f t="shared" si="6"/>
        <v>23986</v>
      </c>
      <c r="I197" s="2">
        <f t="shared" si="7"/>
        <v>0.16021748859454008</v>
      </c>
      <c r="J197" t="s">
        <v>15</v>
      </c>
    </row>
    <row r="198" spans="1:10" hidden="1" x14ac:dyDescent="0.3">
      <c r="A198" t="s">
        <v>58</v>
      </c>
      <c r="B198" t="s">
        <v>59</v>
      </c>
      <c r="C198" t="s">
        <v>36</v>
      </c>
      <c r="D198" t="s">
        <v>20</v>
      </c>
      <c r="E198" t="s">
        <v>38</v>
      </c>
      <c r="F198">
        <v>48628</v>
      </c>
      <c r="G198">
        <v>41835</v>
      </c>
      <c r="H198">
        <f t="shared" si="6"/>
        <v>6793</v>
      </c>
      <c r="I198" s="2">
        <f t="shared" si="7"/>
        <v>0.13969318088344163</v>
      </c>
      <c r="J198" t="s">
        <v>15</v>
      </c>
    </row>
    <row r="199" spans="1:10" hidden="1" x14ac:dyDescent="0.3">
      <c r="A199" t="s">
        <v>58</v>
      </c>
      <c r="B199" t="s">
        <v>59</v>
      </c>
      <c r="C199" t="s">
        <v>36</v>
      </c>
      <c r="D199" t="s">
        <v>20</v>
      </c>
      <c r="E199" t="s">
        <v>39</v>
      </c>
      <c r="F199">
        <v>28449</v>
      </c>
      <c r="G199">
        <v>30700</v>
      </c>
      <c r="H199">
        <f t="shared" si="6"/>
        <v>-2251</v>
      </c>
      <c r="I199" s="2">
        <f t="shared" si="7"/>
        <v>-7.9124046539421428E-2</v>
      </c>
      <c r="J199" t="s">
        <v>17</v>
      </c>
    </row>
    <row r="200" spans="1:10" x14ac:dyDescent="0.3">
      <c r="A200" t="s">
        <v>60</v>
      </c>
      <c r="B200" t="s">
        <v>61</v>
      </c>
      <c r="C200" t="s">
        <v>12</v>
      </c>
      <c r="D200" t="s">
        <v>13</v>
      </c>
      <c r="E200" t="s">
        <v>14</v>
      </c>
      <c r="F200">
        <v>739981</v>
      </c>
      <c r="G200">
        <v>637395</v>
      </c>
      <c r="H200">
        <f t="shared" si="6"/>
        <v>102586</v>
      </c>
      <c r="I200" s="2">
        <f t="shared" si="7"/>
        <v>0.13863328923310192</v>
      </c>
      <c r="J200" t="s">
        <v>15</v>
      </c>
    </row>
    <row r="201" spans="1:10" x14ac:dyDescent="0.3">
      <c r="A201" t="s">
        <v>60</v>
      </c>
      <c r="B201" t="s">
        <v>61</v>
      </c>
      <c r="C201" t="s">
        <v>12</v>
      </c>
      <c r="D201" t="s">
        <v>13</v>
      </c>
      <c r="E201" t="s">
        <v>16</v>
      </c>
      <c r="F201">
        <v>250887</v>
      </c>
      <c r="G201">
        <v>272586</v>
      </c>
      <c r="H201">
        <f t="shared" si="6"/>
        <v>-21699</v>
      </c>
      <c r="I201" s="2">
        <f t="shared" si="7"/>
        <v>-8.648913654354351E-2</v>
      </c>
      <c r="J201" t="s">
        <v>17</v>
      </c>
    </row>
    <row r="202" spans="1:10" x14ac:dyDescent="0.3">
      <c r="A202" t="s">
        <v>60</v>
      </c>
      <c r="B202" t="s">
        <v>61</v>
      </c>
      <c r="C202" t="s">
        <v>12</v>
      </c>
      <c r="D202" t="s">
        <v>13</v>
      </c>
      <c r="E202" t="s">
        <v>18</v>
      </c>
      <c r="F202">
        <v>866500</v>
      </c>
      <c r="G202">
        <v>1045754</v>
      </c>
      <c r="H202">
        <f t="shared" si="6"/>
        <v>-179254</v>
      </c>
      <c r="I202" s="2">
        <f t="shared" si="7"/>
        <v>-0.20687132140796308</v>
      </c>
      <c r="J202" t="s">
        <v>17</v>
      </c>
    </row>
    <row r="203" spans="1:10" hidden="1" x14ac:dyDescent="0.3">
      <c r="A203" t="s">
        <v>60</v>
      </c>
      <c r="B203" t="s">
        <v>61</v>
      </c>
      <c r="C203" t="s">
        <v>19</v>
      </c>
      <c r="D203" t="s">
        <v>20</v>
      </c>
      <c r="E203" t="s">
        <v>21</v>
      </c>
      <c r="F203">
        <v>123331</v>
      </c>
      <c r="G203">
        <v>142156</v>
      </c>
      <c r="H203">
        <f t="shared" si="6"/>
        <v>-18825</v>
      </c>
      <c r="I203" s="2">
        <f t="shared" si="7"/>
        <v>-0.15263802288151399</v>
      </c>
      <c r="J203" t="s">
        <v>17</v>
      </c>
    </row>
    <row r="204" spans="1:10" hidden="1" x14ac:dyDescent="0.3">
      <c r="A204" t="s">
        <v>60</v>
      </c>
      <c r="B204" t="s">
        <v>61</v>
      </c>
      <c r="C204" t="s">
        <v>19</v>
      </c>
      <c r="D204" t="s">
        <v>20</v>
      </c>
      <c r="E204" t="s">
        <v>22</v>
      </c>
      <c r="F204">
        <v>95176</v>
      </c>
      <c r="G204">
        <v>106020</v>
      </c>
      <c r="H204">
        <f t="shared" si="6"/>
        <v>-10844</v>
      </c>
      <c r="I204" s="2">
        <f t="shared" si="7"/>
        <v>-0.11393628645877112</v>
      </c>
      <c r="J204" t="s">
        <v>17</v>
      </c>
    </row>
    <row r="205" spans="1:10" hidden="1" x14ac:dyDescent="0.3">
      <c r="A205" t="s">
        <v>60</v>
      </c>
      <c r="B205" t="s">
        <v>61</v>
      </c>
      <c r="C205" t="s">
        <v>19</v>
      </c>
      <c r="D205" t="s">
        <v>20</v>
      </c>
      <c r="E205" t="s">
        <v>23</v>
      </c>
      <c r="F205">
        <v>119695</v>
      </c>
      <c r="G205">
        <v>145664</v>
      </c>
      <c r="H205">
        <f t="shared" si="6"/>
        <v>-25969</v>
      </c>
      <c r="I205" s="2">
        <f t="shared" si="7"/>
        <v>-0.2169597727557542</v>
      </c>
      <c r="J205" t="s">
        <v>17</v>
      </c>
    </row>
    <row r="206" spans="1:10" hidden="1" x14ac:dyDescent="0.3">
      <c r="A206" t="s">
        <v>60</v>
      </c>
      <c r="B206" t="s">
        <v>61</v>
      </c>
      <c r="C206" t="s">
        <v>24</v>
      </c>
      <c r="D206" t="s">
        <v>20</v>
      </c>
      <c r="E206" t="s">
        <v>25</v>
      </c>
      <c r="F206">
        <v>30869</v>
      </c>
      <c r="G206">
        <v>25332</v>
      </c>
      <c r="H206">
        <f t="shared" si="6"/>
        <v>5537</v>
      </c>
      <c r="I206" s="2">
        <f t="shared" si="7"/>
        <v>0.17937088988953317</v>
      </c>
      <c r="J206" t="s">
        <v>15</v>
      </c>
    </row>
    <row r="207" spans="1:10" hidden="1" x14ac:dyDescent="0.3">
      <c r="A207" t="s">
        <v>60</v>
      </c>
      <c r="B207" t="s">
        <v>61</v>
      </c>
      <c r="C207" t="s">
        <v>24</v>
      </c>
      <c r="D207" t="s">
        <v>20</v>
      </c>
      <c r="E207" t="s">
        <v>26</v>
      </c>
      <c r="F207">
        <v>97961</v>
      </c>
      <c r="G207">
        <v>92860</v>
      </c>
      <c r="H207">
        <f t="shared" si="6"/>
        <v>5101</v>
      </c>
      <c r="I207" s="2">
        <f t="shared" si="7"/>
        <v>5.2071742836434905E-2</v>
      </c>
      <c r="J207" t="s">
        <v>15</v>
      </c>
    </row>
    <row r="208" spans="1:10" hidden="1" x14ac:dyDescent="0.3">
      <c r="A208" t="s">
        <v>60</v>
      </c>
      <c r="B208" t="s">
        <v>61</v>
      </c>
      <c r="C208" t="s">
        <v>24</v>
      </c>
      <c r="D208" t="s">
        <v>20</v>
      </c>
      <c r="E208" t="s">
        <v>27</v>
      </c>
      <c r="F208">
        <v>56844</v>
      </c>
      <c r="G208">
        <v>48771</v>
      </c>
      <c r="H208">
        <f t="shared" si="6"/>
        <v>8073</v>
      </c>
      <c r="I208" s="2">
        <f t="shared" si="7"/>
        <v>0.14202026599113363</v>
      </c>
      <c r="J208" t="s">
        <v>15</v>
      </c>
    </row>
    <row r="209" spans="1:10" hidden="1" x14ac:dyDescent="0.3">
      <c r="A209" t="s">
        <v>60</v>
      </c>
      <c r="B209" t="s">
        <v>61</v>
      </c>
      <c r="C209" t="s">
        <v>28</v>
      </c>
      <c r="D209" t="s">
        <v>20</v>
      </c>
      <c r="E209" t="s">
        <v>29</v>
      </c>
      <c r="F209">
        <v>155203</v>
      </c>
      <c r="G209">
        <v>168921</v>
      </c>
      <c r="H209">
        <f t="shared" si="6"/>
        <v>-13718</v>
      </c>
      <c r="I209" s="2">
        <f t="shared" si="7"/>
        <v>-8.8387466737112036E-2</v>
      </c>
      <c r="J209" t="s">
        <v>17</v>
      </c>
    </row>
    <row r="210" spans="1:10" hidden="1" x14ac:dyDescent="0.3">
      <c r="A210" t="s">
        <v>60</v>
      </c>
      <c r="B210" t="s">
        <v>61</v>
      </c>
      <c r="C210" t="s">
        <v>28</v>
      </c>
      <c r="D210" t="s">
        <v>20</v>
      </c>
      <c r="E210" t="s">
        <v>30</v>
      </c>
      <c r="F210">
        <v>152689</v>
      </c>
      <c r="G210">
        <v>183769</v>
      </c>
      <c r="H210">
        <f t="shared" si="6"/>
        <v>-31080</v>
      </c>
      <c r="I210" s="2">
        <f t="shared" si="7"/>
        <v>-0.20355100891354322</v>
      </c>
      <c r="J210" t="s">
        <v>17</v>
      </c>
    </row>
    <row r="211" spans="1:10" hidden="1" x14ac:dyDescent="0.3">
      <c r="A211" t="s">
        <v>60</v>
      </c>
      <c r="B211" t="s">
        <v>61</v>
      </c>
      <c r="C211" t="s">
        <v>28</v>
      </c>
      <c r="D211" t="s">
        <v>20</v>
      </c>
      <c r="E211" t="s">
        <v>31</v>
      </c>
      <c r="F211">
        <v>131777</v>
      </c>
      <c r="G211">
        <v>163126</v>
      </c>
      <c r="H211">
        <f t="shared" si="6"/>
        <v>-31349</v>
      </c>
      <c r="I211" s="2">
        <f t="shared" si="7"/>
        <v>-0.23789432146732739</v>
      </c>
      <c r="J211" t="s">
        <v>17</v>
      </c>
    </row>
    <row r="212" spans="1:10" hidden="1" x14ac:dyDescent="0.3">
      <c r="A212" t="s">
        <v>60</v>
      </c>
      <c r="B212" t="s">
        <v>61</v>
      </c>
      <c r="C212" t="s">
        <v>32</v>
      </c>
      <c r="D212" t="s">
        <v>20</v>
      </c>
      <c r="E212" t="s">
        <v>33</v>
      </c>
      <c r="F212">
        <v>41544</v>
      </c>
      <c r="G212">
        <v>33999</v>
      </c>
      <c r="H212">
        <f t="shared" si="6"/>
        <v>7545</v>
      </c>
      <c r="I212" s="2">
        <f t="shared" si="7"/>
        <v>0.18161467359907568</v>
      </c>
      <c r="J212" t="s">
        <v>15</v>
      </c>
    </row>
    <row r="213" spans="1:10" hidden="1" x14ac:dyDescent="0.3">
      <c r="A213" t="s">
        <v>60</v>
      </c>
      <c r="B213" t="s">
        <v>61</v>
      </c>
      <c r="C213" t="s">
        <v>32</v>
      </c>
      <c r="D213" t="s">
        <v>20</v>
      </c>
      <c r="E213" t="s">
        <v>34</v>
      </c>
      <c r="F213">
        <v>136320</v>
      </c>
      <c r="G213">
        <v>111007</v>
      </c>
      <c r="H213">
        <f t="shared" si="6"/>
        <v>25313</v>
      </c>
      <c r="I213" s="2">
        <f t="shared" si="7"/>
        <v>0.18568808685446009</v>
      </c>
      <c r="J213" t="s">
        <v>15</v>
      </c>
    </row>
    <row r="214" spans="1:10" hidden="1" x14ac:dyDescent="0.3">
      <c r="A214" t="s">
        <v>60</v>
      </c>
      <c r="B214" t="s">
        <v>61</v>
      </c>
      <c r="C214" t="s">
        <v>32</v>
      </c>
      <c r="D214" t="s">
        <v>20</v>
      </c>
      <c r="E214" t="s">
        <v>35</v>
      </c>
      <c r="F214">
        <v>52163</v>
      </c>
      <c r="G214">
        <v>52546</v>
      </c>
      <c r="H214">
        <f t="shared" si="6"/>
        <v>-383</v>
      </c>
      <c r="I214" s="2">
        <f t="shared" si="7"/>
        <v>-7.3423691122059698E-3</v>
      </c>
      <c r="J214" t="s">
        <v>17</v>
      </c>
    </row>
    <row r="215" spans="1:10" hidden="1" x14ac:dyDescent="0.3">
      <c r="A215" t="s">
        <v>60</v>
      </c>
      <c r="B215" t="s">
        <v>61</v>
      </c>
      <c r="C215" t="s">
        <v>36</v>
      </c>
      <c r="D215" t="s">
        <v>20</v>
      </c>
      <c r="E215" t="s">
        <v>37</v>
      </c>
      <c r="F215">
        <v>64910</v>
      </c>
      <c r="G215">
        <v>61570</v>
      </c>
      <c r="H215">
        <f t="shared" si="6"/>
        <v>3340</v>
      </c>
      <c r="I215" s="2">
        <f t="shared" si="7"/>
        <v>5.1455861962717606E-2</v>
      </c>
      <c r="J215" t="s">
        <v>15</v>
      </c>
    </row>
    <row r="216" spans="1:10" hidden="1" x14ac:dyDescent="0.3">
      <c r="A216" t="s">
        <v>60</v>
      </c>
      <c r="B216" t="s">
        <v>61</v>
      </c>
      <c r="C216" t="s">
        <v>36</v>
      </c>
      <c r="D216" t="s">
        <v>20</v>
      </c>
      <c r="E216" t="s">
        <v>38</v>
      </c>
      <c r="F216">
        <v>34935</v>
      </c>
      <c r="G216">
        <v>35511</v>
      </c>
      <c r="H216">
        <f t="shared" si="6"/>
        <v>-576</v>
      </c>
      <c r="I216" s="2">
        <f t="shared" si="7"/>
        <v>-1.6487762988407043E-2</v>
      </c>
      <c r="J216" t="s">
        <v>17</v>
      </c>
    </row>
    <row r="217" spans="1:10" hidden="1" x14ac:dyDescent="0.3">
      <c r="A217" t="s">
        <v>60</v>
      </c>
      <c r="B217" t="s">
        <v>61</v>
      </c>
      <c r="C217" t="s">
        <v>36</v>
      </c>
      <c r="D217" t="s">
        <v>20</v>
      </c>
      <c r="E217" t="s">
        <v>39</v>
      </c>
      <c r="F217">
        <v>132505</v>
      </c>
      <c r="G217">
        <v>122513</v>
      </c>
      <c r="H217">
        <f t="shared" si="6"/>
        <v>9992</v>
      </c>
      <c r="I217" s="2">
        <f t="shared" si="7"/>
        <v>7.5408475151881066E-2</v>
      </c>
      <c r="J217" t="s">
        <v>15</v>
      </c>
    </row>
  </sheetData>
  <autoFilter ref="A1:J217" xr:uid="{A8BC9F70-4C97-4D0D-A687-45BE277ECBE2}">
    <filterColumn colId="3">
      <filters>
        <filter val="Reven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1F39-6649-4560-9C87-55F4D851EB6D}">
  <dimension ref="A1:AB22"/>
  <sheetViews>
    <sheetView tabSelected="1" topLeftCell="U1" workbookViewId="0">
      <selection activeCell="W12" sqref="W12"/>
    </sheetView>
  </sheetViews>
  <sheetFormatPr defaultRowHeight="14.4" x14ac:dyDescent="0.3"/>
  <cols>
    <col min="2" max="4" width="14" bestFit="1" customWidth="1"/>
    <col min="5" max="5" width="14" customWidth="1"/>
    <col min="6" max="6" width="21.6640625" bestFit="1" customWidth="1"/>
    <col min="7" max="7" width="14" customWidth="1"/>
    <col min="10" max="10" width="13.21875" bestFit="1" customWidth="1"/>
    <col min="11" max="11" width="12.6640625" bestFit="1" customWidth="1"/>
    <col min="12" max="12" width="12" bestFit="1" customWidth="1"/>
    <col min="13" max="13" width="11.88671875" bestFit="1" customWidth="1"/>
    <col min="14" max="14" width="11.77734375" bestFit="1" customWidth="1"/>
    <col min="18" max="18" width="13.21875" bestFit="1" customWidth="1"/>
    <col min="19" max="19" width="12.6640625" bestFit="1" customWidth="1"/>
    <col min="20" max="20" width="11.88671875" bestFit="1" customWidth="1"/>
    <col min="21" max="21" width="12" bestFit="1" customWidth="1"/>
    <col min="22" max="23" width="14" bestFit="1" customWidth="1"/>
    <col min="26" max="26" width="20.21875" bestFit="1" customWidth="1"/>
    <col min="27" max="27" width="14" bestFit="1" customWidth="1"/>
  </cols>
  <sheetData>
    <row r="1" spans="1:27" x14ac:dyDescent="0.3">
      <c r="A1" s="27" t="s">
        <v>89</v>
      </c>
      <c r="B1" s="28"/>
      <c r="C1" s="28"/>
      <c r="D1" s="28"/>
      <c r="E1" s="28"/>
      <c r="F1" s="29"/>
      <c r="G1" s="9"/>
      <c r="I1" s="27" t="s">
        <v>20</v>
      </c>
      <c r="J1" s="28"/>
      <c r="K1" s="28"/>
      <c r="L1" s="28"/>
      <c r="M1" s="28"/>
      <c r="N1" s="29"/>
      <c r="S1" s="27" t="s">
        <v>94</v>
      </c>
      <c r="T1" s="28"/>
      <c r="U1" s="28"/>
      <c r="V1" s="28"/>
      <c r="W1" s="29"/>
      <c r="Z1" s="1" t="s">
        <v>95</v>
      </c>
      <c r="AA1" s="25" t="s">
        <v>96</v>
      </c>
    </row>
    <row r="2" spans="1:27" x14ac:dyDescent="0.3">
      <c r="A2" s="1" t="s">
        <v>0</v>
      </c>
      <c r="B2" s="21" t="s">
        <v>87</v>
      </c>
      <c r="C2" s="1" t="s">
        <v>88</v>
      </c>
      <c r="D2" s="1" t="s">
        <v>7</v>
      </c>
      <c r="E2" s="21" t="s">
        <v>90</v>
      </c>
      <c r="F2" s="1" t="s">
        <v>9</v>
      </c>
      <c r="G2" s="7"/>
      <c r="I2" s="1" t="s">
        <v>0</v>
      </c>
      <c r="J2" s="21" t="s">
        <v>87</v>
      </c>
      <c r="K2" s="1" t="s">
        <v>88</v>
      </c>
      <c r="L2" s="1" t="s">
        <v>91</v>
      </c>
      <c r="M2" s="21" t="s">
        <v>90</v>
      </c>
      <c r="N2" s="1" t="s">
        <v>9</v>
      </c>
      <c r="S2" s="1" t="s">
        <v>2</v>
      </c>
      <c r="T2" s="21" t="s">
        <v>90</v>
      </c>
      <c r="U2" s="1" t="s">
        <v>92</v>
      </c>
      <c r="V2" s="1" t="s">
        <v>87</v>
      </c>
      <c r="W2" s="21" t="s">
        <v>88</v>
      </c>
      <c r="Z2" s="10" t="s">
        <v>97</v>
      </c>
      <c r="AA2" s="24">
        <f>SUM(V4:V8)</f>
        <v>15553046</v>
      </c>
    </row>
    <row r="3" spans="1:27" x14ac:dyDescent="0.3">
      <c r="A3" s="11" t="s">
        <v>10</v>
      </c>
      <c r="B3" s="13">
        <f>SUMIFS('Working Data'!$F$2:$F$217,'Working Data'!$D$2:$D$217,"revenue",'Working Data'!$A$2:$A$217,'Final Report'!A3)</f>
        <v>1363351</v>
      </c>
      <c r="C3" s="13">
        <f>SUMIFS('Working Data'!$G$2:$G$217,'Working Data'!$D$2:$D$217,"revenue",'Working Data'!$A$2:$A$217,'Final Report'!A3)</f>
        <v>1446095</v>
      </c>
      <c r="D3" s="15">
        <f>B3-C3</f>
        <v>-82744</v>
      </c>
      <c r="E3" s="17">
        <f>D3/B3</f>
        <v>-6.0691634069289568E-2</v>
      </c>
      <c r="F3" s="19" t="str">
        <f>IF(D3&lt;0,"more Income then Budget","less Income then Budget")</f>
        <v>more Income then Budget</v>
      </c>
      <c r="G3" s="8"/>
      <c r="I3" s="11" t="s">
        <v>10</v>
      </c>
      <c r="J3" s="13">
        <f>SUMIFS('Working Data'!$F$2:$F$217,'Working Data'!$D$2:$D$217,"Expense",'Working Data'!$A$2:$A$217,'Final Report'!I3)</f>
        <v>1432135</v>
      </c>
      <c r="K3" s="13">
        <f>SUMIFS('Working Data'!$G$2:$G$217,'Working Data'!$D$2:$D$217,"Expense",'Working Data'!$A$2:$A$217,'Final Report'!I3)</f>
        <v>1418584</v>
      </c>
      <c r="L3" s="15">
        <f>J3-K3</f>
        <v>13551</v>
      </c>
      <c r="M3" s="17">
        <f>L3/J3</f>
        <v>9.4620967995335641E-3</v>
      </c>
      <c r="N3" s="10" t="str">
        <f>IF(L3&gt;0,"Under Budget","Over Budget")</f>
        <v>Under Budget</v>
      </c>
      <c r="S3" s="15" t="s">
        <v>12</v>
      </c>
      <c r="T3" s="22">
        <f>U3/V3</f>
        <v>3.6041283616095203E-2</v>
      </c>
      <c r="U3" s="23">
        <f>W3-V3</f>
        <v>636265</v>
      </c>
      <c r="V3" s="23">
        <f>SUMIFS('Working Data'!$F$2:$F$217,'Working Data'!$C$2:$C$217,'Final Report'!S3)</f>
        <v>17653783</v>
      </c>
      <c r="W3" s="23">
        <f>SUMIF('Working Data'!$C$2:$C$217,'Final Report'!S3,'Working Data'!$G$2:$G$217)</f>
        <v>18290048</v>
      </c>
      <c r="Z3" s="11" t="s">
        <v>98</v>
      </c>
      <c r="AA3" s="15">
        <f>SUM(W4:W8)</f>
        <v>16066396</v>
      </c>
    </row>
    <row r="4" spans="1:27" x14ac:dyDescent="0.3">
      <c r="A4" s="11" t="s">
        <v>40</v>
      </c>
      <c r="B4" s="13">
        <f>SUMIFS('Working Data'!$F$2:$F$217,'Working Data'!$D$2:$D$217,"revenue",'Working Data'!$A$2:$A$217,'Final Report'!A4)</f>
        <v>1707608</v>
      </c>
      <c r="C4" s="13">
        <f>SUMIFS('Working Data'!$G$2:$G$217,'Working Data'!$D$2:$D$217,"revenue",'Working Data'!$A$2:$A$217,'Final Report'!A4)</f>
        <v>1826831</v>
      </c>
      <c r="D4" s="15">
        <f t="shared" ref="D4:D14" si="0">B4-C4</f>
        <v>-119223</v>
      </c>
      <c r="E4" s="17">
        <f t="shared" ref="E4:E14" si="1">D4/B4</f>
        <v>-6.9818717176307443E-2</v>
      </c>
      <c r="F4" s="19" t="str">
        <f t="shared" ref="F4:F14" si="2">IF(D4&lt;0,"more Income then Budget","less Income then Budget")</f>
        <v>more Income then Budget</v>
      </c>
      <c r="G4" s="8"/>
      <c r="I4" s="11" t="s">
        <v>40</v>
      </c>
      <c r="J4" s="13">
        <f>SUMIFS('Working Data'!$F$2:$F$217,'Working Data'!$D$2:$D$217,"Expense",'Working Data'!$A$2:$A$217,'Final Report'!I4)</f>
        <v>1178368</v>
      </c>
      <c r="K4" s="13">
        <f>SUMIFS('Working Data'!$G$2:$G$217,'Working Data'!$D$2:$D$217,"Expense",'Working Data'!$A$2:$A$217,'Final Report'!I4)</f>
        <v>1239557</v>
      </c>
      <c r="L4" s="15">
        <f t="shared" ref="L4:L14" si="3">J4-K4</f>
        <v>-61189</v>
      </c>
      <c r="M4" s="17">
        <f t="shared" ref="M4:M14" si="4">L4/J4</f>
        <v>-5.192690229198349E-2</v>
      </c>
      <c r="N4" s="11" t="str">
        <f t="shared" ref="N4:N14" si="5">IF(L4&gt;0,"Under Budget","Over Budget")</f>
        <v>Over Budget</v>
      </c>
      <c r="S4" s="15" t="s">
        <v>19</v>
      </c>
      <c r="T4" s="19">
        <f>U4/V4</f>
        <v>4.4277911440885373E-2</v>
      </c>
      <c r="U4" s="13">
        <f t="shared" ref="U4:U9" si="6">W4-V4</f>
        <v>134512</v>
      </c>
      <c r="V4" s="13">
        <f>SUMIFS('Working Data'!$F$2:$F$217,'Working Data'!$C$2:$C$217,'Final Report'!S4)</f>
        <v>3037903</v>
      </c>
      <c r="W4" s="13">
        <f>SUMIF('Working Data'!$C$2:$C$217,'Final Report'!S4,'Working Data'!$G$2:$G$217)</f>
        <v>3172415</v>
      </c>
      <c r="Z4" s="11" t="s">
        <v>99</v>
      </c>
      <c r="AA4" s="15">
        <f>V3</f>
        <v>17653783</v>
      </c>
    </row>
    <row r="5" spans="1:27" x14ac:dyDescent="0.3">
      <c r="A5" s="11" t="s">
        <v>42</v>
      </c>
      <c r="B5" s="13">
        <f>SUMIFS('Working Data'!$F$2:$F$217,'Working Data'!$D$2:$D$217,"revenue",'Working Data'!$A$2:$A$217,'Final Report'!A5)</f>
        <v>1344772</v>
      </c>
      <c r="C5" s="13">
        <f>SUMIFS('Working Data'!$G$2:$G$217,'Working Data'!$D$2:$D$217,"revenue",'Working Data'!$A$2:$A$217,'Final Report'!A5)</f>
        <v>1351915</v>
      </c>
      <c r="D5" s="15">
        <f t="shared" si="0"/>
        <v>-7143</v>
      </c>
      <c r="E5" s="17">
        <f t="shared" si="1"/>
        <v>-5.3116810879465072E-3</v>
      </c>
      <c r="F5" s="19" t="str">
        <f t="shared" si="2"/>
        <v>more Income then Budget</v>
      </c>
      <c r="G5" s="8"/>
      <c r="I5" s="11" t="s">
        <v>42</v>
      </c>
      <c r="J5" s="13">
        <f>SUMIFS('Working Data'!$F$2:$F$217,'Working Data'!$D$2:$D$217,"Expense",'Working Data'!$A$2:$A$217,'Final Report'!I5)</f>
        <v>1262830</v>
      </c>
      <c r="K5" s="13">
        <f>SUMIFS('Working Data'!$G$2:$G$217,'Working Data'!$D$2:$D$217,"Expense",'Working Data'!$A$2:$A$217,'Final Report'!I5)</f>
        <v>1374783</v>
      </c>
      <c r="L5" s="15">
        <f t="shared" si="3"/>
        <v>-111953</v>
      </c>
      <c r="M5" s="17">
        <f t="shared" si="4"/>
        <v>-8.8652471037273431E-2</v>
      </c>
      <c r="N5" s="11" t="str">
        <f t="shared" si="5"/>
        <v>Over Budget</v>
      </c>
      <c r="S5" s="15" t="s">
        <v>24</v>
      </c>
      <c r="T5" s="19">
        <f t="shared" ref="T5:T9" si="7">U5/V5</f>
        <v>-1.01202457115391E-2</v>
      </c>
      <c r="U5" s="13">
        <f t="shared" si="6"/>
        <v>-29856</v>
      </c>
      <c r="V5" s="13">
        <f>SUMIFS('Working Data'!$F$2:$F$217,'Working Data'!$C$2:$C$217,'Final Report'!S5)</f>
        <v>2950126</v>
      </c>
      <c r="W5" s="13">
        <f>SUMIF('Working Data'!$C$2:$C$217,'Final Report'!S5,'Working Data'!$G$2:$G$217)</f>
        <v>2920270</v>
      </c>
      <c r="Z5" s="11" t="s">
        <v>100</v>
      </c>
      <c r="AA5" s="15">
        <f>W3</f>
        <v>18290048</v>
      </c>
    </row>
    <row r="6" spans="1:27" x14ac:dyDescent="0.3">
      <c r="A6" s="11" t="s">
        <v>44</v>
      </c>
      <c r="B6" s="13">
        <f>SUMIFS('Working Data'!$F$2:$F$217,'Working Data'!$D$2:$D$217,"revenue",'Working Data'!$A$2:$A$217,'Final Report'!A6)</f>
        <v>1052904</v>
      </c>
      <c r="C6" s="13">
        <f>SUMIFS('Working Data'!$G$2:$G$217,'Working Data'!$D$2:$D$217,"revenue",'Working Data'!$A$2:$A$217,'Final Report'!A6)</f>
        <v>1030621</v>
      </c>
      <c r="D6" s="15">
        <f t="shared" si="0"/>
        <v>22283</v>
      </c>
      <c r="E6" s="17">
        <f t="shared" si="1"/>
        <v>2.1163372919088541E-2</v>
      </c>
      <c r="F6" s="19" t="str">
        <f t="shared" si="2"/>
        <v>less Income then Budget</v>
      </c>
      <c r="G6" s="8"/>
      <c r="I6" s="11" t="s">
        <v>44</v>
      </c>
      <c r="J6" s="13">
        <f>SUMIFS('Working Data'!$F$2:$F$217,'Working Data'!$D$2:$D$217,"Expense",'Working Data'!$A$2:$A$217,'Final Report'!I6)</f>
        <v>1197338</v>
      </c>
      <c r="K6" s="13">
        <f>SUMIFS('Working Data'!$G$2:$G$217,'Working Data'!$D$2:$D$217,"Expense",'Working Data'!$A$2:$A$217,'Final Report'!I6)</f>
        <v>1182727</v>
      </c>
      <c r="L6" s="15">
        <f t="shared" si="3"/>
        <v>14611</v>
      </c>
      <c r="M6" s="17">
        <f t="shared" si="4"/>
        <v>1.2202903440799507E-2</v>
      </c>
      <c r="N6" s="11" t="str">
        <f t="shared" si="5"/>
        <v>Under Budget</v>
      </c>
      <c r="S6" s="15" t="s">
        <v>28</v>
      </c>
      <c r="T6" s="19">
        <f t="shared" si="7"/>
        <v>6.7801025378791208E-2</v>
      </c>
      <c r="U6" s="13">
        <f t="shared" si="6"/>
        <v>239193</v>
      </c>
      <c r="V6" s="13">
        <f>SUMIFS('Working Data'!$F$2:$F$217,'Working Data'!$C$2:$C$217,'Final Report'!S6)</f>
        <v>3527867</v>
      </c>
      <c r="W6" s="13">
        <f>SUMIF('Working Data'!$C$2:$C$217,'Final Report'!S6,'Working Data'!$G$2:$G$217)</f>
        <v>3767060</v>
      </c>
      <c r="Z6" s="11" t="s">
        <v>101</v>
      </c>
      <c r="AA6" s="15">
        <f>V9</f>
        <v>2100737</v>
      </c>
    </row>
    <row r="7" spans="1:27" x14ac:dyDescent="0.3">
      <c r="A7" s="11" t="s">
        <v>46</v>
      </c>
      <c r="B7" s="13">
        <f>SUMIFS('Working Data'!$F$2:$F$217,'Working Data'!$D$2:$D$217,"revenue",'Working Data'!$A$2:$A$217,'Final Report'!A7)</f>
        <v>1361974</v>
      </c>
      <c r="C7" s="13">
        <f>SUMIFS('Working Data'!$G$2:$G$217,'Working Data'!$D$2:$D$217,"revenue",'Working Data'!$A$2:$A$217,'Final Report'!A7)</f>
        <v>1209772</v>
      </c>
      <c r="D7" s="15">
        <f t="shared" si="0"/>
        <v>152202</v>
      </c>
      <c r="E7" s="17">
        <f t="shared" si="1"/>
        <v>0.11175103195802563</v>
      </c>
      <c r="F7" s="19" t="str">
        <f t="shared" si="2"/>
        <v>less Income then Budget</v>
      </c>
      <c r="G7" s="8"/>
      <c r="I7" s="11" t="s">
        <v>46</v>
      </c>
      <c r="J7" s="13">
        <f>SUMIFS('Working Data'!$F$2:$F$217,'Working Data'!$D$2:$D$217,"Expense",'Working Data'!$A$2:$A$217,'Final Report'!I7)</f>
        <v>1313487</v>
      </c>
      <c r="K7" s="13">
        <f>SUMIFS('Working Data'!$G$2:$G$217,'Working Data'!$D$2:$D$217,"Expense",'Working Data'!$A$2:$A$217,'Final Report'!I7)</f>
        <v>1402572</v>
      </c>
      <c r="L7" s="15">
        <f t="shared" si="3"/>
        <v>-89085</v>
      </c>
      <c r="M7" s="17">
        <f t="shared" si="4"/>
        <v>-6.7823282605766172E-2</v>
      </c>
      <c r="N7" s="11" t="str">
        <f t="shared" si="5"/>
        <v>Over Budget</v>
      </c>
      <c r="S7" s="15" t="s">
        <v>32</v>
      </c>
      <c r="T7" s="19">
        <f t="shared" si="7"/>
        <v>3.5588556143800118E-2</v>
      </c>
      <c r="U7" s="13">
        <f t="shared" si="6"/>
        <v>115487</v>
      </c>
      <c r="V7" s="13">
        <f>SUMIFS('Working Data'!$F$2:$F$217,'Working Data'!$C$2:$C$217,'Final Report'!S7)</f>
        <v>3245060</v>
      </c>
      <c r="W7" s="13">
        <f>SUMIF('Working Data'!$C$2:$C$217,'Final Report'!S7,'Working Data'!$G$2:$G$217)</f>
        <v>3360547</v>
      </c>
      <c r="Z7" s="12" t="s">
        <v>102</v>
      </c>
      <c r="AA7" s="16">
        <f>W9</f>
        <v>2223652</v>
      </c>
    </row>
    <row r="8" spans="1:27" x14ac:dyDescent="0.3">
      <c r="A8" s="11" t="s">
        <v>48</v>
      </c>
      <c r="B8" s="13">
        <f>SUMIFS('Working Data'!$F$2:$F$217,'Working Data'!$D$2:$D$217,"revenue",'Working Data'!$A$2:$A$217,'Final Report'!A8)</f>
        <v>990365</v>
      </c>
      <c r="C8" s="13">
        <f>SUMIFS('Working Data'!$G$2:$G$217,'Working Data'!$D$2:$D$217,"revenue",'Working Data'!$A$2:$A$217,'Final Report'!A8)</f>
        <v>1041688</v>
      </c>
      <c r="D8" s="15">
        <f t="shared" si="0"/>
        <v>-51323</v>
      </c>
      <c r="E8" s="17">
        <f t="shared" si="1"/>
        <v>-5.1822307936972734E-2</v>
      </c>
      <c r="F8" s="19" t="str">
        <f t="shared" si="2"/>
        <v>more Income then Budget</v>
      </c>
      <c r="G8" s="8"/>
      <c r="I8" s="11" t="s">
        <v>48</v>
      </c>
      <c r="J8" s="13">
        <f>SUMIFS('Working Data'!$F$2:$F$217,'Working Data'!$D$2:$D$217,"Expense",'Working Data'!$A$2:$A$217,'Final Report'!I8)</f>
        <v>1272185</v>
      </c>
      <c r="K8" s="13">
        <f>SUMIFS('Working Data'!$G$2:$G$217,'Working Data'!$D$2:$D$217,"Expense",'Working Data'!$A$2:$A$217,'Final Report'!I8)</f>
        <v>1286502</v>
      </c>
      <c r="L8" s="15">
        <f t="shared" si="3"/>
        <v>-14317</v>
      </c>
      <c r="M8" s="17">
        <f t="shared" si="4"/>
        <v>-1.1253866379496692E-2</v>
      </c>
      <c r="N8" s="11" t="str">
        <f t="shared" si="5"/>
        <v>Over Budget</v>
      </c>
      <c r="S8" s="15" t="s">
        <v>36</v>
      </c>
      <c r="T8" s="19">
        <f t="shared" si="7"/>
        <v>1.9345364941674516E-2</v>
      </c>
      <c r="U8" s="13">
        <f t="shared" si="6"/>
        <v>54014</v>
      </c>
      <c r="V8" s="13">
        <f>SUMIFS('Working Data'!$F$2:$F$217,'Working Data'!$C$2:$C$217,'Final Report'!S8)</f>
        <v>2792090</v>
      </c>
      <c r="W8" s="13">
        <f>SUMIF('Working Data'!$C$2:$C$217,'Final Report'!S8,'Working Data'!$G$2:$G$217)</f>
        <v>2846104</v>
      </c>
    </row>
    <row r="9" spans="1:27" x14ac:dyDescent="0.3">
      <c r="A9" s="11" t="s">
        <v>50</v>
      </c>
      <c r="B9" s="13">
        <f>SUMIFS('Working Data'!$F$2:$F$217,'Working Data'!$D$2:$D$217,"revenue",'Working Data'!$A$2:$A$217,'Final Report'!A9)</f>
        <v>1135555</v>
      </c>
      <c r="C9" s="13">
        <f>SUMIFS('Working Data'!$G$2:$G$217,'Working Data'!$D$2:$D$217,"revenue",'Working Data'!$A$2:$A$217,'Final Report'!A9)</f>
        <v>1122888</v>
      </c>
      <c r="D9" s="15">
        <f t="shared" si="0"/>
        <v>12667</v>
      </c>
      <c r="E9" s="17">
        <f t="shared" si="1"/>
        <v>1.1154897825292479E-2</v>
      </c>
      <c r="F9" s="19" t="str">
        <f t="shared" si="2"/>
        <v>less Income then Budget</v>
      </c>
      <c r="G9" s="8"/>
      <c r="I9" s="11" t="s">
        <v>50</v>
      </c>
      <c r="J9" s="13">
        <f>SUMIFS('Working Data'!$F$2:$F$217,'Working Data'!$D$2:$D$217,"Expense",'Working Data'!$A$2:$A$217,'Final Report'!I9)</f>
        <v>1176127</v>
      </c>
      <c r="K9" s="13">
        <f>SUMIFS('Working Data'!$G$2:$G$217,'Working Data'!$D$2:$D$217,"Expense",'Working Data'!$A$2:$A$217,'Final Report'!I9)</f>
        <v>1179438</v>
      </c>
      <c r="L9" s="15">
        <f t="shared" si="3"/>
        <v>-3311</v>
      </c>
      <c r="M9" s="17">
        <f t="shared" si="4"/>
        <v>-2.81517217103255E-3</v>
      </c>
      <c r="N9" s="11" t="str">
        <f t="shared" si="5"/>
        <v>Over Budget</v>
      </c>
      <c r="S9" s="16" t="s">
        <v>93</v>
      </c>
      <c r="T9" s="20">
        <f t="shared" si="7"/>
        <v>5.8510418010441101E-2</v>
      </c>
      <c r="U9" s="14">
        <f t="shared" si="6"/>
        <v>122915</v>
      </c>
      <c r="V9" s="14">
        <f>V3-SUM(V4:V8)</f>
        <v>2100737</v>
      </c>
      <c r="W9" s="14">
        <f>W3-SUM(W4:W8)</f>
        <v>2223652</v>
      </c>
    </row>
    <row r="10" spans="1:27" x14ac:dyDescent="0.3">
      <c r="A10" s="11" t="s">
        <v>52</v>
      </c>
      <c r="B10" s="13">
        <f>SUMIFS('Working Data'!$F$2:$F$217,'Working Data'!$D$2:$D$217,"revenue",'Working Data'!$A$2:$A$217,'Final Report'!A10)</f>
        <v>1227717</v>
      </c>
      <c r="C10" s="13">
        <f>SUMIFS('Working Data'!$G$2:$G$217,'Working Data'!$D$2:$D$217,"revenue",'Working Data'!$A$2:$A$217,'Final Report'!A10)</f>
        <v>1336007</v>
      </c>
      <c r="D10" s="15">
        <f t="shared" si="0"/>
        <v>-108290</v>
      </c>
      <c r="E10" s="17">
        <f t="shared" si="1"/>
        <v>-8.8204366315690022E-2</v>
      </c>
      <c r="F10" s="19" t="str">
        <f t="shared" si="2"/>
        <v>more Income then Budget</v>
      </c>
      <c r="G10" s="8"/>
      <c r="I10" s="11" t="s">
        <v>52</v>
      </c>
      <c r="J10" s="13">
        <f>SUMIFS('Working Data'!$F$2:$F$217,'Working Data'!$D$2:$D$217,"Expense",'Working Data'!$A$2:$A$217,'Final Report'!I10)</f>
        <v>1537380</v>
      </c>
      <c r="K10" s="13">
        <f>SUMIFS('Working Data'!$G$2:$G$217,'Working Data'!$D$2:$D$217,"Expense",'Working Data'!$A$2:$A$217,'Final Report'!I10)</f>
        <v>1524728</v>
      </c>
      <c r="L10" s="15">
        <f t="shared" si="3"/>
        <v>12652</v>
      </c>
      <c r="M10" s="17">
        <f t="shared" si="4"/>
        <v>8.2295853985351695E-3</v>
      </c>
      <c r="N10" s="11" t="str">
        <f t="shared" si="5"/>
        <v>Under Budget</v>
      </c>
      <c r="S10" s="6"/>
      <c r="T10" s="6"/>
    </row>
    <row r="11" spans="1:27" x14ac:dyDescent="0.3">
      <c r="A11" s="11" t="s">
        <v>54</v>
      </c>
      <c r="B11" s="13">
        <f>SUMIFS('Working Data'!$F$2:$F$217,'Working Data'!$D$2:$D$217,"revenue",'Working Data'!$A$2:$A$217,'Final Report'!A11)</f>
        <v>1530385</v>
      </c>
      <c r="C11" s="13">
        <f>SUMIFS('Working Data'!$G$2:$G$217,'Working Data'!$D$2:$D$217,"revenue",'Working Data'!$A$2:$A$217,'Final Report'!A11)</f>
        <v>1699970</v>
      </c>
      <c r="D11" s="15">
        <f t="shared" si="0"/>
        <v>-169585</v>
      </c>
      <c r="E11" s="17">
        <f t="shared" si="1"/>
        <v>-0.11081198521940558</v>
      </c>
      <c r="F11" s="19" t="str">
        <f t="shared" si="2"/>
        <v>more Income then Budget</v>
      </c>
      <c r="G11" s="8"/>
      <c r="I11" s="11" t="s">
        <v>54</v>
      </c>
      <c r="J11" s="13">
        <f>SUMIFS('Working Data'!$F$2:$F$217,'Working Data'!$D$2:$D$217,"Expense",'Working Data'!$A$2:$A$217,'Final Report'!I11)</f>
        <v>1289639</v>
      </c>
      <c r="K11" s="13">
        <f>SUMIFS('Working Data'!$G$2:$G$217,'Working Data'!$D$2:$D$217,"Expense",'Working Data'!$A$2:$A$217,'Final Report'!I11)</f>
        <v>1387056</v>
      </c>
      <c r="L11" s="15">
        <f t="shared" si="3"/>
        <v>-97417</v>
      </c>
      <c r="M11" s="17">
        <f t="shared" si="4"/>
        <v>-7.5538193246327073E-2</v>
      </c>
      <c r="N11" s="11" t="str">
        <f t="shared" si="5"/>
        <v>Over Budget</v>
      </c>
      <c r="S11" s="6"/>
      <c r="T11" s="6"/>
    </row>
    <row r="12" spans="1:27" x14ac:dyDescent="0.3">
      <c r="A12" s="11" t="s">
        <v>56</v>
      </c>
      <c r="B12" s="13">
        <f>SUMIFS('Working Data'!$F$2:$F$217,'Working Data'!$D$2:$D$217,"revenue",'Working Data'!$A$2:$A$217,'Final Report'!A12)</f>
        <v>2238966</v>
      </c>
      <c r="C12" s="13">
        <f>SUMIFS('Working Data'!$G$2:$G$217,'Working Data'!$D$2:$D$217,"revenue",'Working Data'!$A$2:$A$217,'Final Report'!A12)</f>
        <v>2406420</v>
      </c>
      <c r="D12" s="15">
        <f t="shared" si="0"/>
        <v>-167454</v>
      </c>
      <c r="E12" s="17">
        <f t="shared" si="1"/>
        <v>-7.479077395547766E-2</v>
      </c>
      <c r="F12" s="19" t="str">
        <f t="shared" si="2"/>
        <v>more Income then Budget</v>
      </c>
      <c r="G12" s="8"/>
      <c r="I12" s="11" t="s">
        <v>56</v>
      </c>
      <c r="J12" s="13">
        <f>SUMIFS('Working Data'!$F$2:$F$217,'Working Data'!$D$2:$D$217,"Expense",'Working Data'!$A$2:$A$217,'Final Report'!I12)</f>
        <v>1314585</v>
      </c>
      <c r="K12" s="13">
        <f>SUMIFS('Working Data'!$G$2:$G$217,'Working Data'!$D$2:$D$217,"Expense",'Working Data'!$A$2:$A$217,'Final Report'!I12)</f>
        <v>1369447</v>
      </c>
      <c r="L12" s="15">
        <f t="shared" si="3"/>
        <v>-54862</v>
      </c>
      <c r="M12" s="17">
        <f t="shared" si="4"/>
        <v>-4.1733322683584553E-2</v>
      </c>
      <c r="N12" s="11" t="str">
        <f t="shared" si="5"/>
        <v>Over Budget</v>
      </c>
      <c r="S12" s="6"/>
      <c r="T12" s="6"/>
    </row>
    <row r="13" spans="1:27" x14ac:dyDescent="0.3">
      <c r="A13" s="11" t="s">
        <v>58</v>
      </c>
      <c r="B13" s="13">
        <f>SUMIFS('Working Data'!$F$2:$F$217,'Working Data'!$D$2:$D$217,"revenue",'Working Data'!$A$2:$A$217,'Final Report'!A13)</f>
        <v>1842818</v>
      </c>
      <c r="C13" s="13">
        <f>SUMIFS('Working Data'!$G$2:$G$217,'Working Data'!$D$2:$D$217,"revenue",'Working Data'!$A$2:$A$217,'Final Report'!A13)</f>
        <v>1862106</v>
      </c>
      <c r="D13" s="15">
        <f t="shared" si="0"/>
        <v>-19288</v>
      </c>
      <c r="E13" s="17">
        <f t="shared" si="1"/>
        <v>-1.0466578902528627E-2</v>
      </c>
      <c r="F13" s="19" t="str">
        <f t="shared" si="2"/>
        <v>more Income then Budget</v>
      </c>
      <c r="G13" s="8"/>
      <c r="I13" s="11" t="s">
        <v>58</v>
      </c>
      <c r="J13" s="13">
        <f>SUMIFS('Working Data'!$F$2:$F$217,'Working Data'!$D$2:$D$217,"Expense",'Working Data'!$A$2:$A$217,'Final Report'!I13)</f>
        <v>1153050</v>
      </c>
      <c r="K13" s="13">
        <f>SUMIFS('Working Data'!$G$2:$G$217,'Working Data'!$D$2:$D$217,"Expense",'Working Data'!$A$2:$A$217,'Final Report'!I13)</f>
        <v>1207237</v>
      </c>
      <c r="L13" s="15">
        <f t="shared" si="3"/>
        <v>-54187</v>
      </c>
      <c r="M13" s="17">
        <f t="shared" si="4"/>
        <v>-4.6994492866744723E-2</v>
      </c>
      <c r="N13" s="11" t="str">
        <f t="shared" si="5"/>
        <v>Over Budget</v>
      </c>
      <c r="S13" s="6"/>
      <c r="T13" s="6"/>
    </row>
    <row r="14" spans="1:27" x14ac:dyDescent="0.3">
      <c r="A14" s="12" t="s">
        <v>60</v>
      </c>
      <c r="B14" s="14">
        <f>SUMIFS('Working Data'!$F$2:$F$217,'Working Data'!$D$2:$D$217,"revenue",'Working Data'!$A$2:$A$217,'Final Report'!A14)</f>
        <v>1857368</v>
      </c>
      <c r="C14" s="14">
        <f>SUMIFS('Working Data'!$G$2:$G$217,'Working Data'!$D$2:$D$217,"revenue",'Working Data'!$A$2:$A$217,'Final Report'!A14)</f>
        <v>1955735</v>
      </c>
      <c r="D14" s="16">
        <f t="shared" si="0"/>
        <v>-98367</v>
      </c>
      <c r="E14" s="18">
        <f t="shared" si="1"/>
        <v>-5.2960425720697243E-2</v>
      </c>
      <c r="F14" s="20" t="str">
        <f t="shared" si="2"/>
        <v>more Income then Budget</v>
      </c>
      <c r="G14" s="8"/>
      <c r="I14" s="12" t="s">
        <v>60</v>
      </c>
      <c r="J14" s="14">
        <f>SUMIFS('Working Data'!$F$2:$F$217,'Working Data'!$D$2:$D$217,"Expense",'Working Data'!$A$2:$A$217,'Final Report'!I14)</f>
        <v>1425922</v>
      </c>
      <c r="K14" s="14">
        <f>SUMIFS('Working Data'!$G$2:$G$217,'Working Data'!$D$2:$D$217,"Expense",'Working Data'!$A$2:$A$217,'Final Report'!I14)</f>
        <v>1493765</v>
      </c>
      <c r="L14" s="16">
        <f t="shared" si="3"/>
        <v>-67843</v>
      </c>
      <c r="M14" s="18">
        <f t="shared" si="4"/>
        <v>-4.757833878711458E-2</v>
      </c>
      <c r="N14" s="12" t="str">
        <f t="shared" si="5"/>
        <v>Over Budget</v>
      </c>
      <c r="S14" s="6"/>
      <c r="T14" s="6"/>
    </row>
    <row r="20" spans="2:28" x14ac:dyDescent="0.3">
      <c r="Z20" s="26"/>
      <c r="AA20" s="7"/>
      <c r="AB20" s="26"/>
    </row>
    <row r="21" spans="2:28" x14ac:dyDescent="0.3">
      <c r="B21" s="6"/>
      <c r="C21" s="6"/>
      <c r="D21" s="6"/>
      <c r="E21" s="6"/>
      <c r="F21" s="6"/>
      <c r="G21" s="6"/>
    </row>
    <row r="22" spans="2:28" x14ac:dyDescent="0.3">
      <c r="B22" s="6"/>
    </row>
  </sheetData>
  <mergeCells count="3">
    <mergeCell ref="I1:N1"/>
    <mergeCell ref="S1:W1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Row Data</vt:lpstr>
      <vt:lpstr>Working Data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chamolianuj293@gmail.com</dc:creator>
  <cp:lastModifiedBy>chamolianuj293@gmail.com</cp:lastModifiedBy>
  <dcterms:created xsi:type="dcterms:W3CDTF">2025-10-22T13:29:26Z</dcterms:created>
  <dcterms:modified xsi:type="dcterms:W3CDTF">2025-10-24T13:39:06Z</dcterms:modified>
</cp:coreProperties>
</file>