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/>
  <mc:AlternateContent xmlns:mc="http://schemas.openxmlformats.org/markup-compatibility/2006">
    <mc:Choice Requires="x15">
      <x15ac:absPath xmlns:x15ac="http://schemas.microsoft.com/office/spreadsheetml/2010/11/ac" url="E:\intern-theory\Advanced Excel\L06\"/>
    </mc:Choice>
  </mc:AlternateContent>
  <xr:revisionPtr revIDLastSave="0" documentId="13_ncr:1_{CF8A18E0-9CA6-435E-A961-024D23533A21}" xr6:coauthVersionLast="36" xr6:coauthVersionMax="36" xr10:uidLastSave="{00000000-0000-0000-0000-000000000000}"/>
  <bookViews>
    <workbookView xWindow="0" yWindow="0" windowWidth="28800" windowHeight="18000" tabRatio="500" firstSheet="3" activeTab="3" xr2:uid="{00000000-000D-0000-FFFF-FFFF00000000}"/>
  </bookViews>
  <sheets>
    <sheet name="Joining Details" sheetId="1" r:id="rId1"/>
    <sheet name="Sheet3" sheetId="8" r:id="rId2"/>
    <sheet name="Data Sheet" sheetId="5" r:id="rId3"/>
    <sheet name="Dashboard" sheetId="6" r:id="rId4"/>
    <sheet name="Salary Budgeting" sheetId="9" r:id="rId5"/>
    <sheet name="Rough sheet" sheetId="7" r:id="rId6"/>
    <sheet name="Salary Calculator" sheetId="4" r:id="rId7"/>
    <sheet name="Time Sheet" sheetId="3" r:id="rId8"/>
  </sheets>
  <definedNames>
    <definedName name="_xlnm._FilterDatabase" localSheetId="0" hidden="1">'Joining Details'!$A$1:$K$351</definedName>
    <definedName name="_xlnm._FilterDatabase" localSheetId="7" hidden="1">'Time Sheet'!$A$1:$CS$202</definedName>
  </definedNames>
  <calcPr calcId="191029" concurrentCalc="0"/>
  <pivotCaches>
    <pivotCache cacheId="0" r:id="rId9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" i="9" l="1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I3" i="9"/>
  <c r="F104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2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E102" i="9"/>
  <c r="E103" i="9"/>
  <c r="E2" i="9"/>
  <c r="B8" i="6"/>
  <c r="C39" i="6"/>
  <c r="C38" i="6"/>
  <c r="C37" i="6"/>
  <c r="C36" i="6"/>
  <c r="C35" i="6"/>
  <c r="E14" i="7"/>
  <c r="E15" i="7"/>
  <c r="E16" i="7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2" i="5"/>
  <c r="D8" i="7"/>
  <c r="E8" i="7"/>
  <c r="F8" i="7"/>
  <c r="D2" i="7"/>
  <c r="E2" i="7"/>
  <c r="F2" i="7"/>
  <c r="D7" i="7"/>
  <c r="E7" i="7"/>
  <c r="F7" i="7"/>
  <c r="D3" i="7"/>
  <c r="E3" i="7"/>
  <c r="F3" i="7"/>
  <c r="D6" i="7"/>
  <c r="E6" i="7"/>
  <c r="F6" i="7"/>
  <c r="D4" i="7"/>
  <c r="E4" i="7"/>
  <c r="F4" i="7"/>
  <c r="D5" i="7"/>
  <c r="E5" i="7"/>
  <c r="F5" i="7"/>
  <c r="D9" i="7"/>
  <c r="E9" i="7"/>
  <c r="F9" i="7"/>
  <c r="D10" i="7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2" i="5"/>
  <c r="C9" i="7"/>
  <c r="C8" i="7"/>
  <c r="C2" i="7"/>
  <c r="C7" i="7"/>
  <c r="C3" i="7"/>
  <c r="C6" i="7"/>
  <c r="C4" i="7"/>
  <c r="C5" i="7"/>
  <c r="C10" i="7"/>
  <c r="B9" i="7"/>
  <c r="B8" i="7"/>
  <c r="B2" i="7"/>
  <c r="B7" i="7"/>
  <c r="B3" i="7"/>
  <c r="B6" i="7"/>
  <c r="B4" i="7"/>
  <c r="B5" i="7"/>
  <c r="B10" i="7"/>
  <c r="B3" i="6"/>
  <c r="G3" i="5"/>
  <c r="H3" i="5"/>
  <c r="G4" i="5"/>
  <c r="H4" i="5"/>
  <c r="G5" i="5"/>
  <c r="H5" i="5"/>
  <c r="G6" i="5"/>
  <c r="H6" i="5"/>
  <c r="G7" i="5"/>
  <c r="H7" i="5"/>
  <c r="G8" i="5"/>
  <c r="H8" i="5"/>
  <c r="G9" i="5"/>
  <c r="H9" i="5"/>
  <c r="G10" i="5"/>
  <c r="H10" i="5"/>
  <c r="G11" i="5"/>
  <c r="H11" i="5"/>
  <c r="G12" i="5"/>
  <c r="H12" i="5"/>
  <c r="G13" i="5"/>
  <c r="H13" i="5"/>
  <c r="G14" i="5"/>
  <c r="H14" i="5"/>
  <c r="G15" i="5"/>
  <c r="H15" i="5"/>
  <c r="G16" i="5"/>
  <c r="H16" i="5"/>
  <c r="G17" i="5"/>
  <c r="H17" i="5"/>
  <c r="G18" i="5"/>
  <c r="H18" i="5"/>
  <c r="G19" i="5"/>
  <c r="H19" i="5"/>
  <c r="G20" i="5"/>
  <c r="H20" i="5"/>
  <c r="G21" i="5"/>
  <c r="H21" i="5"/>
  <c r="G22" i="5"/>
  <c r="H22" i="5"/>
  <c r="G23" i="5"/>
  <c r="H23" i="5"/>
  <c r="G24" i="5"/>
  <c r="H24" i="5"/>
  <c r="G25" i="5"/>
  <c r="H25" i="5"/>
  <c r="G26" i="5"/>
  <c r="H26" i="5"/>
  <c r="G27" i="5"/>
  <c r="H27" i="5"/>
  <c r="G28" i="5"/>
  <c r="H28" i="5"/>
  <c r="G29" i="5"/>
  <c r="H29" i="5"/>
  <c r="G30" i="5"/>
  <c r="H30" i="5"/>
  <c r="G31" i="5"/>
  <c r="H31" i="5"/>
  <c r="G32" i="5"/>
  <c r="H32" i="5"/>
  <c r="G33" i="5"/>
  <c r="H33" i="5"/>
  <c r="G34" i="5"/>
  <c r="H34" i="5"/>
  <c r="G35" i="5"/>
  <c r="H35" i="5"/>
  <c r="G36" i="5"/>
  <c r="H36" i="5"/>
  <c r="G37" i="5"/>
  <c r="H37" i="5"/>
  <c r="G38" i="5"/>
  <c r="H38" i="5"/>
  <c r="G39" i="5"/>
  <c r="H39" i="5"/>
  <c r="G40" i="5"/>
  <c r="H40" i="5"/>
  <c r="G41" i="5"/>
  <c r="H41" i="5"/>
  <c r="G42" i="5"/>
  <c r="H42" i="5"/>
  <c r="G43" i="5"/>
  <c r="H43" i="5"/>
  <c r="G44" i="5"/>
  <c r="H44" i="5"/>
  <c r="G45" i="5"/>
  <c r="H45" i="5"/>
  <c r="G46" i="5"/>
  <c r="H46" i="5"/>
  <c r="G47" i="5"/>
  <c r="H47" i="5"/>
  <c r="G48" i="5"/>
  <c r="H48" i="5"/>
  <c r="G49" i="5"/>
  <c r="H49" i="5"/>
  <c r="G50" i="5"/>
  <c r="H50" i="5"/>
  <c r="G51" i="5"/>
  <c r="H51" i="5"/>
  <c r="G52" i="5"/>
  <c r="H52" i="5"/>
  <c r="G53" i="5"/>
  <c r="H53" i="5"/>
  <c r="G54" i="5"/>
  <c r="H54" i="5"/>
  <c r="G55" i="5"/>
  <c r="H55" i="5"/>
  <c r="G56" i="5"/>
  <c r="H56" i="5"/>
  <c r="G57" i="5"/>
  <c r="H57" i="5"/>
  <c r="G58" i="5"/>
  <c r="H58" i="5"/>
  <c r="G59" i="5"/>
  <c r="H59" i="5"/>
  <c r="G60" i="5"/>
  <c r="H60" i="5"/>
  <c r="G61" i="5"/>
  <c r="H61" i="5"/>
  <c r="G62" i="5"/>
  <c r="H62" i="5"/>
  <c r="G63" i="5"/>
  <c r="H63" i="5"/>
  <c r="G64" i="5"/>
  <c r="H64" i="5"/>
  <c r="G65" i="5"/>
  <c r="H65" i="5"/>
  <c r="G66" i="5"/>
  <c r="H66" i="5"/>
  <c r="G67" i="5"/>
  <c r="H67" i="5"/>
  <c r="G68" i="5"/>
  <c r="H68" i="5"/>
  <c r="G69" i="5"/>
  <c r="H69" i="5"/>
  <c r="G70" i="5"/>
  <c r="H70" i="5"/>
  <c r="G71" i="5"/>
  <c r="H71" i="5"/>
  <c r="G72" i="5"/>
  <c r="H72" i="5"/>
  <c r="G73" i="5"/>
  <c r="H73" i="5"/>
  <c r="G74" i="5"/>
  <c r="H74" i="5"/>
  <c r="G75" i="5"/>
  <c r="H75" i="5"/>
  <c r="G76" i="5"/>
  <c r="H76" i="5"/>
  <c r="G77" i="5"/>
  <c r="H77" i="5"/>
  <c r="G78" i="5"/>
  <c r="H78" i="5"/>
  <c r="G79" i="5"/>
  <c r="H79" i="5"/>
  <c r="G80" i="5"/>
  <c r="H80" i="5"/>
  <c r="G81" i="5"/>
  <c r="H81" i="5"/>
  <c r="G82" i="5"/>
  <c r="H82" i="5"/>
  <c r="G83" i="5"/>
  <c r="H83" i="5"/>
  <c r="G84" i="5"/>
  <c r="H84" i="5"/>
  <c r="G85" i="5"/>
  <c r="H85" i="5"/>
  <c r="G86" i="5"/>
  <c r="H86" i="5"/>
  <c r="G87" i="5"/>
  <c r="H87" i="5"/>
  <c r="G88" i="5"/>
  <c r="H88" i="5"/>
  <c r="G89" i="5"/>
  <c r="H89" i="5"/>
  <c r="G90" i="5"/>
  <c r="H90" i="5"/>
  <c r="G91" i="5"/>
  <c r="H91" i="5"/>
  <c r="G92" i="5"/>
  <c r="H92" i="5"/>
  <c r="G93" i="5"/>
  <c r="H93" i="5"/>
  <c r="G94" i="5"/>
  <c r="H94" i="5"/>
  <c r="G95" i="5"/>
  <c r="H95" i="5"/>
  <c r="G96" i="5"/>
  <c r="H96" i="5"/>
  <c r="G97" i="5"/>
  <c r="H97" i="5"/>
  <c r="G98" i="5"/>
  <c r="H98" i="5"/>
  <c r="G99" i="5"/>
  <c r="H99" i="5"/>
  <c r="G100" i="5"/>
  <c r="H100" i="5"/>
  <c r="G101" i="5"/>
  <c r="H101" i="5"/>
  <c r="G102" i="5"/>
  <c r="H102" i="5"/>
  <c r="G103" i="5"/>
  <c r="H103" i="5"/>
  <c r="G2" i="5"/>
  <c r="H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2" i="5"/>
  <c r="CR4" i="3"/>
  <c r="CS4" i="3"/>
  <c r="CT4" i="3"/>
  <c r="CU4" i="3"/>
  <c r="CV4" i="3"/>
  <c r="CR5" i="3"/>
  <c r="CS5" i="3"/>
  <c r="CT5" i="3"/>
  <c r="CU5" i="3"/>
  <c r="CV5" i="3"/>
  <c r="CR6" i="3"/>
  <c r="CS6" i="3"/>
  <c r="CT6" i="3"/>
  <c r="CU6" i="3"/>
  <c r="CV6" i="3"/>
  <c r="CR7" i="3"/>
  <c r="CS7" i="3"/>
  <c r="CT7" i="3"/>
  <c r="CU7" i="3"/>
  <c r="CV7" i="3"/>
  <c r="CR8" i="3"/>
  <c r="CS8" i="3"/>
  <c r="CT8" i="3"/>
  <c r="CU8" i="3"/>
  <c r="CV8" i="3"/>
  <c r="CR9" i="3"/>
  <c r="CS9" i="3"/>
  <c r="CT9" i="3"/>
  <c r="CU9" i="3"/>
  <c r="CV9" i="3"/>
  <c r="CR10" i="3"/>
  <c r="CS10" i="3"/>
  <c r="CT10" i="3"/>
  <c r="CU10" i="3"/>
  <c r="CV10" i="3"/>
  <c r="CR11" i="3"/>
  <c r="CS11" i="3"/>
  <c r="CT11" i="3"/>
  <c r="CU11" i="3"/>
  <c r="CV11" i="3"/>
  <c r="CR12" i="3"/>
  <c r="CS12" i="3"/>
  <c r="CT12" i="3"/>
  <c r="CU12" i="3"/>
  <c r="CV12" i="3"/>
  <c r="CR13" i="3"/>
  <c r="CS13" i="3"/>
  <c r="CT13" i="3"/>
  <c r="CU13" i="3"/>
  <c r="CV13" i="3"/>
  <c r="CR14" i="3"/>
  <c r="CS14" i="3"/>
  <c r="CT14" i="3"/>
  <c r="CU14" i="3"/>
  <c r="CV14" i="3"/>
  <c r="CR15" i="3"/>
  <c r="CS15" i="3"/>
  <c r="CT15" i="3"/>
  <c r="CU15" i="3"/>
  <c r="CV15" i="3"/>
  <c r="CR16" i="3"/>
  <c r="CS16" i="3"/>
  <c r="CT16" i="3"/>
  <c r="CU16" i="3"/>
  <c r="CV16" i="3"/>
  <c r="CR17" i="3"/>
  <c r="CS17" i="3"/>
  <c r="CT17" i="3"/>
  <c r="CU17" i="3"/>
  <c r="CV17" i="3"/>
  <c r="CR18" i="3"/>
  <c r="CS18" i="3"/>
  <c r="CT18" i="3"/>
  <c r="CU18" i="3"/>
  <c r="CV18" i="3"/>
  <c r="CR19" i="3"/>
  <c r="CS19" i="3"/>
  <c r="CT19" i="3"/>
  <c r="CU19" i="3"/>
  <c r="CV19" i="3"/>
  <c r="CR20" i="3"/>
  <c r="CS20" i="3"/>
  <c r="CT20" i="3"/>
  <c r="CU20" i="3"/>
  <c r="CV20" i="3"/>
  <c r="CR21" i="3"/>
  <c r="CS21" i="3"/>
  <c r="CT21" i="3"/>
  <c r="CU21" i="3"/>
  <c r="CV21" i="3"/>
  <c r="CR22" i="3"/>
  <c r="CS22" i="3"/>
  <c r="CT22" i="3"/>
  <c r="CU22" i="3"/>
  <c r="CV22" i="3"/>
  <c r="CR23" i="3"/>
  <c r="CS23" i="3"/>
  <c r="CT23" i="3"/>
  <c r="CU23" i="3"/>
  <c r="CV23" i="3"/>
  <c r="CR24" i="3"/>
  <c r="CS24" i="3"/>
  <c r="CT24" i="3"/>
  <c r="CU24" i="3"/>
  <c r="CV24" i="3"/>
  <c r="CR25" i="3"/>
  <c r="CS25" i="3"/>
  <c r="CT25" i="3"/>
  <c r="CU25" i="3"/>
  <c r="CV25" i="3"/>
  <c r="CR26" i="3"/>
  <c r="CS26" i="3"/>
  <c r="CT26" i="3"/>
  <c r="CU26" i="3"/>
  <c r="CV26" i="3"/>
  <c r="CR27" i="3"/>
  <c r="CS27" i="3"/>
  <c r="CT27" i="3"/>
  <c r="CU27" i="3"/>
  <c r="CV27" i="3"/>
  <c r="CR28" i="3"/>
  <c r="CS28" i="3"/>
  <c r="CT28" i="3"/>
  <c r="CU28" i="3"/>
  <c r="CV28" i="3"/>
  <c r="CR29" i="3"/>
  <c r="CS29" i="3"/>
  <c r="CT29" i="3"/>
  <c r="CU29" i="3"/>
  <c r="CV29" i="3"/>
  <c r="CR30" i="3"/>
  <c r="CS30" i="3"/>
  <c r="CT30" i="3"/>
  <c r="CU30" i="3"/>
  <c r="CV30" i="3"/>
  <c r="CR31" i="3"/>
  <c r="CS31" i="3"/>
  <c r="CT31" i="3"/>
  <c r="CU31" i="3"/>
  <c r="CV31" i="3"/>
  <c r="CR32" i="3"/>
  <c r="CS32" i="3"/>
  <c r="CT32" i="3"/>
  <c r="CU32" i="3"/>
  <c r="CV32" i="3"/>
  <c r="CR33" i="3"/>
  <c r="CS33" i="3"/>
  <c r="CT33" i="3"/>
  <c r="CU33" i="3"/>
  <c r="CV33" i="3"/>
  <c r="CR34" i="3"/>
  <c r="CS34" i="3"/>
  <c r="CT34" i="3"/>
  <c r="CU34" i="3"/>
  <c r="CV34" i="3"/>
  <c r="CR35" i="3"/>
  <c r="CS35" i="3"/>
  <c r="CT35" i="3"/>
  <c r="CU35" i="3"/>
  <c r="CV35" i="3"/>
  <c r="CR36" i="3"/>
  <c r="CS36" i="3"/>
  <c r="CT36" i="3"/>
  <c r="CU36" i="3"/>
  <c r="CV36" i="3"/>
  <c r="CR37" i="3"/>
  <c r="CS37" i="3"/>
  <c r="CT37" i="3"/>
  <c r="CU37" i="3"/>
  <c r="CV37" i="3"/>
  <c r="CR38" i="3"/>
  <c r="CS38" i="3"/>
  <c r="CT38" i="3"/>
  <c r="CU38" i="3"/>
  <c r="CV38" i="3"/>
  <c r="CR39" i="3"/>
  <c r="CS39" i="3"/>
  <c r="CT39" i="3"/>
  <c r="CU39" i="3"/>
  <c r="CV39" i="3"/>
  <c r="CR40" i="3"/>
  <c r="CS40" i="3"/>
  <c r="CT40" i="3"/>
  <c r="CU40" i="3"/>
  <c r="CV40" i="3"/>
  <c r="CR41" i="3"/>
  <c r="CS41" i="3"/>
  <c r="CT41" i="3"/>
  <c r="CU41" i="3"/>
  <c r="CV41" i="3"/>
  <c r="CR42" i="3"/>
  <c r="CS42" i="3"/>
  <c r="CT42" i="3"/>
  <c r="CU42" i="3"/>
  <c r="CV42" i="3"/>
  <c r="CR43" i="3"/>
  <c r="CS43" i="3"/>
  <c r="CT43" i="3"/>
  <c r="CU43" i="3"/>
  <c r="CV43" i="3"/>
  <c r="CR44" i="3"/>
  <c r="CS44" i="3"/>
  <c r="CT44" i="3"/>
  <c r="CU44" i="3"/>
  <c r="CV44" i="3"/>
  <c r="CR45" i="3"/>
  <c r="CS45" i="3"/>
  <c r="CT45" i="3"/>
  <c r="CU45" i="3"/>
  <c r="CV45" i="3"/>
  <c r="CR46" i="3"/>
  <c r="CS46" i="3"/>
  <c r="CT46" i="3"/>
  <c r="CU46" i="3"/>
  <c r="CV46" i="3"/>
  <c r="CR47" i="3"/>
  <c r="CS47" i="3"/>
  <c r="CT47" i="3"/>
  <c r="CU47" i="3"/>
  <c r="CV47" i="3"/>
  <c r="CR48" i="3"/>
  <c r="CS48" i="3"/>
  <c r="CT48" i="3"/>
  <c r="CU48" i="3"/>
  <c r="CV48" i="3"/>
  <c r="CR49" i="3"/>
  <c r="CS49" i="3"/>
  <c r="CT49" i="3"/>
  <c r="CU49" i="3"/>
  <c r="CV49" i="3"/>
  <c r="CR50" i="3"/>
  <c r="CS50" i="3"/>
  <c r="CT50" i="3"/>
  <c r="CU50" i="3"/>
  <c r="CV50" i="3"/>
  <c r="CR51" i="3"/>
  <c r="CS51" i="3"/>
  <c r="CT51" i="3"/>
  <c r="CU51" i="3"/>
  <c r="CV51" i="3"/>
  <c r="CR52" i="3"/>
  <c r="CS52" i="3"/>
  <c r="CT52" i="3"/>
  <c r="CU52" i="3"/>
  <c r="CV52" i="3"/>
  <c r="CR53" i="3"/>
  <c r="CS53" i="3"/>
  <c r="CT53" i="3"/>
  <c r="CU53" i="3"/>
  <c r="CV53" i="3"/>
  <c r="CR54" i="3"/>
  <c r="CS54" i="3"/>
  <c r="CT54" i="3"/>
  <c r="CU54" i="3"/>
  <c r="CV54" i="3"/>
  <c r="CR55" i="3"/>
  <c r="CS55" i="3"/>
  <c r="CT55" i="3"/>
  <c r="CU55" i="3"/>
  <c r="CV55" i="3"/>
  <c r="CR56" i="3"/>
  <c r="CS56" i="3"/>
  <c r="CT56" i="3"/>
  <c r="CU56" i="3"/>
  <c r="CV56" i="3"/>
  <c r="CR57" i="3"/>
  <c r="CS57" i="3"/>
  <c r="CT57" i="3"/>
  <c r="CU57" i="3"/>
  <c r="CV57" i="3"/>
  <c r="CR58" i="3"/>
  <c r="CS58" i="3"/>
  <c r="CT58" i="3"/>
  <c r="CU58" i="3"/>
  <c r="CV58" i="3"/>
  <c r="CR59" i="3"/>
  <c r="CS59" i="3"/>
  <c r="CT59" i="3"/>
  <c r="CU59" i="3"/>
  <c r="CV59" i="3"/>
  <c r="CR60" i="3"/>
  <c r="CS60" i="3"/>
  <c r="CT60" i="3"/>
  <c r="CU60" i="3"/>
  <c r="CV60" i="3"/>
  <c r="CR61" i="3"/>
  <c r="CS61" i="3"/>
  <c r="CT61" i="3"/>
  <c r="CU61" i="3"/>
  <c r="CV61" i="3"/>
  <c r="CR62" i="3"/>
  <c r="CS62" i="3"/>
  <c r="CT62" i="3"/>
  <c r="CU62" i="3"/>
  <c r="CV62" i="3"/>
  <c r="CR63" i="3"/>
  <c r="CS63" i="3"/>
  <c r="CT63" i="3"/>
  <c r="CU63" i="3"/>
  <c r="CV63" i="3"/>
  <c r="CR64" i="3"/>
  <c r="CS64" i="3"/>
  <c r="CT64" i="3"/>
  <c r="CU64" i="3"/>
  <c r="CV64" i="3"/>
  <c r="CR65" i="3"/>
  <c r="CS65" i="3"/>
  <c r="CT65" i="3"/>
  <c r="CU65" i="3"/>
  <c r="CV65" i="3"/>
  <c r="CR66" i="3"/>
  <c r="CS66" i="3"/>
  <c r="CT66" i="3"/>
  <c r="CU66" i="3"/>
  <c r="CV66" i="3"/>
  <c r="CR67" i="3"/>
  <c r="CS67" i="3"/>
  <c r="CT67" i="3"/>
  <c r="CU67" i="3"/>
  <c r="CV67" i="3"/>
  <c r="CR68" i="3"/>
  <c r="CS68" i="3"/>
  <c r="CT68" i="3"/>
  <c r="CU68" i="3"/>
  <c r="CV68" i="3"/>
  <c r="CR69" i="3"/>
  <c r="CS69" i="3"/>
  <c r="CT69" i="3"/>
  <c r="CU69" i="3"/>
  <c r="CV69" i="3"/>
  <c r="CR70" i="3"/>
  <c r="CS70" i="3"/>
  <c r="CT70" i="3"/>
  <c r="CU70" i="3"/>
  <c r="CV70" i="3"/>
  <c r="CR71" i="3"/>
  <c r="CS71" i="3"/>
  <c r="CT71" i="3"/>
  <c r="CU71" i="3"/>
  <c r="CV71" i="3"/>
  <c r="CR72" i="3"/>
  <c r="CS72" i="3"/>
  <c r="CT72" i="3"/>
  <c r="CU72" i="3"/>
  <c r="CV72" i="3"/>
  <c r="CR73" i="3"/>
  <c r="CS73" i="3"/>
  <c r="CT73" i="3"/>
  <c r="CU73" i="3"/>
  <c r="CV73" i="3"/>
  <c r="CR74" i="3"/>
  <c r="CS74" i="3"/>
  <c r="CT74" i="3"/>
  <c r="CU74" i="3"/>
  <c r="CV74" i="3"/>
  <c r="CR75" i="3"/>
  <c r="CS75" i="3"/>
  <c r="CT75" i="3"/>
  <c r="CU75" i="3"/>
  <c r="CV75" i="3"/>
  <c r="CR76" i="3"/>
  <c r="CS76" i="3"/>
  <c r="CT76" i="3"/>
  <c r="CU76" i="3"/>
  <c r="CV76" i="3"/>
  <c r="CR77" i="3"/>
  <c r="CS77" i="3"/>
  <c r="CT77" i="3"/>
  <c r="CU77" i="3"/>
  <c r="CV77" i="3"/>
  <c r="CR78" i="3"/>
  <c r="CS78" i="3"/>
  <c r="CT78" i="3"/>
  <c r="CU78" i="3"/>
  <c r="CV78" i="3"/>
  <c r="CR79" i="3"/>
  <c r="CS79" i="3"/>
  <c r="CT79" i="3"/>
  <c r="CU79" i="3"/>
  <c r="CV79" i="3"/>
  <c r="CR80" i="3"/>
  <c r="CS80" i="3"/>
  <c r="CT80" i="3"/>
  <c r="CU80" i="3"/>
  <c r="CV80" i="3"/>
  <c r="CR81" i="3"/>
  <c r="CS81" i="3"/>
  <c r="CT81" i="3"/>
  <c r="CU81" i="3"/>
  <c r="CV81" i="3"/>
  <c r="CR82" i="3"/>
  <c r="CS82" i="3"/>
  <c r="CT82" i="3"/>
  <c r="CU82" i="3"/>
  <c r="CV82" i="3"/>
  <c r="CR83" i="3"/>
  <c r="CS83" i="3"/>
  <c r="CT83" i="3"/>
  <c r="CU83" i="3"/>
  <c r="CV83" i="3"/>
  <c r="CR84" i="3"/>
  <c r="CS84" i="3"/>
  <c r="CT84" i="3"/>
  <c r="CU84" i="3"/>
  <c r="CV84" i="3"/>
  <c r="CR85" i="3"/>
  <c r="CS85" i="3"/>
  <c r="CT85" i="3"/>
  <c r="CU85" i="3"/>
  <c r="CV85" i="3"/>
  <c r="CR86" i="3"/>
  <c r="CS86" i="3"/>
  <c r="CT86" i="3"/>
  <c r="CU86" i="3"/>
  <c r="CV86" i="3"/>
  <c r="CR87" i="3"/>
  <c r="CS87" i="3"/>
  <c r="CT87" i="3"/>
  <c r="CU87" i="3"/>
  <c r="CV87" i="3"/>
  <c r="CR88" i="3"/>
  <c r="CS88" i="3"/>
  <c r="CT88" i="3"/>
  <c r="CU88" i="3"/>
  <c r="CV88" i="3"/>
  <c r="CR89" i="3"/>
  <c r="CS89" i="3"/>
  <c r="CT89" i="3"/>
  <c r="CU89" i="3"/>
  <c r="CV89" i="3"/>
  <c r="CR90" i="3"/>
  <c r="CS90" i="3"/>
  <c r="CT90" i="3"/>
  <c r="CU90" i="3"/>
  <c r="CV90" i="3"/>
  <c r="CR91" i="3"/>
  <c r="CS91" i="3"/>
  <c r="CT91" i="3"/>
  <c r="CU91" i="3"/>
  <c r="CV91" i="3"/>
  <c r="CR92" i="3"/>
  <c r="CS92" i="3"/>
  <c r="CT92" i="3"/>
  <c r="CU92" i="3"/>
  <c r="CV92" i="3"/>
  <c r="CR93" i="3"/>
  <c r="CS93" i="3"/>
  <c r="CT93" i="3"/>
  <c r="CU93" i="3"/>
  <c r="CV93" i="3"/>
  <c r="CR94" i="3"/>
  <c r="CS94" i="3"/>
  <c r="CT94" i="3"/>
  <c r="CU94" i="3"/>
  <c r="CV94" i="3"/>
  <c r="CR95" i="3"/>
  <c r="CS95" i="3"/>
  <c r="CT95" i="3"/>
  <c r="CU95" i="3"/>
  <c r="CV95" i="3"/>
  <c r="CR96" i="3"/>
  <c r="CS96" i="3"/>
  <c r="CT96" i="3"/>
  <c r="CU96" i="3"/>
  <c r="CV96" i="3"/>
  <c r="CR97" i="3"/>
  <c r="CS97" i="3"/>
  <c r="CT97" i="3"/>
  <c r="CU97" i="3"/>
  <c r="CV97" i="3"/>
  <c r="CR98" i="3"/>
  <c r="CS98" i="3"/>
  <c r="CT98" i="3"/>
  <c r="CU98" i="3"/>
  <c r="CV98" i="3"/>
  <c r="CR99" i="3"/>
  <c r="CS99" i="3"/>
  <c r="CT99" i="3"/>
  <c r="CU99" i="3"/>
  <c r="CV99" i="3"/>
  <c r="CR100" i="3"/>
  <c r="CS100" i="3"/>
  <c r="CT100" i="3"/>
  <c r="CU100" i="3"/>
  <c r="CV100" i="3"/>
  <c r="CR101" i="3"/>
  <c r="CS101" i="3"/>
  <c r="CT101" i="3"/>
  <c r="CU101" i="3"/>
  <c r="CV101" i="3"/>
  <c r="CR102" i="3"/>
  <c r="CS102" i="3"/>
  <c r="CT102" i="3"/>
  <c r="CU102" i="3"/>
  <c r="CV102" i="3"/>
  <c r="CR103" i="3"/>
  <c r="CS103" i="3"/>
  <c r="CT103" i="3"/>
  <c r="CU103" i="3"/>
  <c r="CV103" i="3"/>
  <c r="CR104" i="3"/>
  <c r="CS104" i="3"/>
  <c r="CT104" i="3"/>
  <c r="CU104" i="3"/>
  <c r="CV104" i="3"/>
  <c r="CV3" i="3"/>
  <c r="CU3" i="3"/>
  <c r="CT3" i="3"/>
  <c r="CS3" i="3"/>
  <c r="CR3" i="3"/>
  <c r="CQ4" i="3"/>
  <c r="CQ5" i="3"/>
  <c r="CQ6" i="3"/>
  <c r="CQ7" i="3"/>
  <c r="CQ8" i="3"/>
  <c r="CQ9" i="3"/>
  <c r="CQ10" i="3"/>
  <c r="CQ11" i="3"/>
  <c r="CQ12" i="3"/>
  <c r="CQ13" i="3"/>
  <c r="CQ14" i="3"/>
  <c r="CQ15" i="3"/>
  <c r="CQ16" i="3"/>
  <c r="CQ17" i="3"/>
  <c r="CQ18" i="3"/>
  <c r="CQ19" i="3"/>
  <c r="CQ20" i="3"/>
  <c r="CQ21" i="3"/>
  <c r="CQ22" i="3"/>
  <c r="CQ23" i="3"/>
  <c r="CQ24" i="3"/>
  <c r="CQ25" i="3"/>
  <c r="CQ26" i="3"/>
  <c r="CQ27" i="3"/>
  <c r="CQ28" i="3"/>
  <c r="CQ29" i="3"/>
  <c r="CQ30" i="3"/>
  <c r="CQ31" i="3"/>
  <c r="CQ32" i="3"/>
  <c r="CQ33" i="3"/>
  <c r="CQ34" i="3"/>
  <c r="CQ35" i="3"/>
  <c r="CQ36" i="3"/>
  <c r="CQ37" i="3"/>
  <c r="CQ38" i="3"/>
  <c r="CQ39" i="3"/>
  <c r="CQ40" i="3"/>
  <c r="CQ41" i="3"/>
  <c r="CQ42" i="3"/>
  <c r="CQ43" i="3"/>
  <c r="CQ44" i="3"/>
  <c r="CQ45" i="3"/>
  <c r="CQ46" i="3"/>
  <c r="CQ47" i="3"/>
  <c r="CQ48" i="3"/>
  <c r="CQ49" i="3"/>
  <c r="CQ50" i="3"/>
  <c r="CQ51" i="3"/>
  <c r="CQ52" i="3"/>
  <c r="CQ53" i="3"/>
  <c r="CQ54" i="3"/>
  <c r="CQ55" i="3"/>
  <c r="CQ56" i="3"/>
  <c r="CQ57" i="3"/>
  <c r="CQ58" i="3"/>
  <c r="CQ59" i="3"/>
  <c r="CQ60" i="3"/>
  <c r="CQ61" i="3"/>
  <c r="CQ62" i="3"/>
  <c r="CQ63" i="3"/>
  <c r="CQ64" i="3"/>
  <c r="CQ65" i="3"/>
  <c r="CQ66" i="3"/>
  <c r="CQ67" i="3"/>
  <c r="CQ68" i="3"/>
  <c r="CQ69" i="3"/>
  <c r="CQ70" i="3"/>
  <c r="CQ71" i="3"/>
  <c r="CQ72" i="3"/>
  <c r="CQ73" i="3"/>
  <c r="CQ74" i="3"/>
  <c r="CQ75" i="3"/>
  <c r="CQ76" i="3"/>
  <c r="CQ77" i="3"/>
  <c r="CQ78" i="3"/>
  <c r="CQ79" i="3"/>
  <c r="CQ80" i="3"/>
  <c r="CQ81" i="3"/>
  <c r="CQ82" i="3"/>
  <c r="CQ83" i="3"/>
  <c r="CQ84" i="3"/>
  <c r="CQ85" i="3"/>
  <c r="CQ86" i="3"/>
  <c r="CQ87" i="3"/>
  <c r="CQ88" i="3"/>
  <c r="CQ89" i="3"/>
  <c r="CQ90" i="3"/>
  <c r="CQ91" i="3"/>
  <c r="CQ92" i="3"/>
  <c r="CQ93" i="3"/>
  <c r="CQ94" i="3"/>
  <c r="CQ95" i="3"/>
  <c r="CQ96" i="3"/>
  <c r="CQ97" i="3"/>
  <c r="CQ98" i="3"/>
  <c r="CQ99" i="3"/>
  <c r="CQ100" i="3"/>
  <c r="CQ101" i="3"/>
  <c r="CQ102" i="3"/>
  <c r="CQ103" i="3"/>
  <c r="CQ104" i="3"/>
  <c r="CQ3" i="3"/>
  <c r="CM104" i="3"/>
  <c r="CM103" i="3"/>
  <c r="CM102" i="3"/>
  <c r="CM101" i="3"/>
  <c r="CM100" i="3"/>
  <c r="CM99" i="3"/>
  <c r="CM98" i="3"/>
  <c r="CM97" i="3"/>
  <c r="CM96" i="3"/>
  <c r="CM95" i="3"/>
  <c r="CM94" i="3"/>
  <c r="CM93" i="3"/>
  <c r="CM92" i="3"/>
  <c r="CM91" i="3"/>
  <c r="CM90" i="3"/>
  <c r="CM89" i="3"/>
  <c r="CM88" i="3"/>
  <c r="CM87" i="3"/>
  <c r="CM86" i="3"/>
  <c r="CM85" i="3"/>
  <c r="CM84" i="3"/>
  <c r="CM83" i="3"/>
  <c r="CM82" i="3"/>
  <c r="CM81" i="3"/>
  <c r="CM80" i="3"/>
  <c r="CM79" i="3"/>
  <c r="CM78" i="3"/>
  <c r="CM77" i="3"/>
  <c r="CM76" i="3"/>
  <c r="CM75" i="3"/>
  <c r="CM74" i="3"/>
  <c r="CM73" i="3"/>
  <c r="CM72" i="3"/>
  <c r="CM71" i="3"/>
  <c r="CM70" i="3"/>
  <c r="CM69" i="3"/>
  <c r="CM68" i="3"/>
  <c r="CM67" i="3"/>
  <c r="CM66" i="3"/>
  <c r="CM65" i="3"/>
  <c r="CM64" i="3"/>
  <c r="CM63" i="3"/>
  <c r="CM62" i="3"/>
  <c r="CM61" i="3"/>
  <c r="CM60" i="3"/>
  <c r="CM59" i="3"/>
  <c r="CM58" i="3"/>
  <c r="CM57" i="3"/>
  <c r="CM56" i="3"/>
  <c r="CM55" i="3"/>
  <c r="CM54" i="3"/>
  <c r="CM53" i="3"/>
  <c r="CM52" i="3"/>
  <c r="CM51" i="3"/>
  <c r="CM50" i="3"/>
  <c r="CM49" i="3"/>
  <c r="CM48" i="3"/>
  <c r="CM47" i="3"/>
  <c r="CM46" i="3"/>
  <c r="CM45" i="3"/>
  <c r="CM44" i="3"/>
  <c r="CM43" i="3"/>
  <c r="CM42" i="3"/>
  <c r="CM41" i="3"/>
  <c r="CM40" i="3"/>
  <c r="CM39" i="3"/>
  <c r="CM38" i="3"/>
  <c r="CM37" i="3"/>
  <c r="CM36" i="3"/>
  <c r="CM35" i="3"/>
  <c r="CM34" i="3"/>
  <c r="CM33" i="3"/>
  <c r="CM32" i="3"/>
  <c r="CM31" i="3"/>
  <c r="CM30" i="3"/>
  <c r="CM29" i="3"/>
  <c r="CM28" i="3"/>
  <c r="CM27" i="3"/>
  <c r="CM26" i="3"/>
  <c r="CM25" i="3"/>
  <c r="CM24" i="3"/>
  <c r="CM23" i="3"/>
  <c r="CM22" i="3"/>
  <c r="CM21" i="3"/>
  <c r="CM20" i="3"/>
  <c r="CM19" i="3"/>
  <c r="CM18" i="3"/>
  <c r="CM17" i="3"/>
  <c r="CM16" i="3"/>
  <c r="CM15" i="3"/>
  <c r="CM14" i="3"/>
  <c r="CM13" i="3"/>
  <c r="CM12" i="3"/>
  <c r="CM11" i="3"/>
  <c r="CM10" i="3"/>
  <c r="CM9" i="3"/>
  <c r="CM8" i="3"/>
  <c r="CM7" i="3"/>
  <c r="CM6" i="3"/>
  <c r="CM5" i="3"/>
  <c r="CM4" i="3"/>
  <c r="CM3" i="3"/>
  <c r="CJ104" i="3"/>
  <c r="CJ103" i="3"/>
  <c r="CJ102" i="3"/>
  <c r="CJ101" i="3"/>
  <c r="CJ100" i="3"/>
  <c r="CJ99" i="3"/>
  <c r="CJ98" i="3"/>
  <c r="CJ97" i="3"/>
  <c r="CJ96" i="3"/>
  <c r="CJ95" i="3"/>
  <c r="CJ94" i="3"/>
  <c r="CJ93" i="3"/>
  <c r="CJ92" i="3"/>
  <c r="CJ91" i="3"/>
  <c r="CJ90" i="3"/>
  <c r="CJ89" i="3"/>
  <c r="CJ88" i="3"/>
  <c r="CJ87" i="3"/>
  <c r="CJ86" i="3"/>
  <c r="CJ85" i="3"/>
  <c r="CJ84" i="3"/>
  <c r="CJ83" i="3"/>
  <c r="CJ82" i="3"/>
  <c r="CJ81" i="3"/>
  <c r="CJ80" i="3"/>
  <c r="CJ79" i="3"/>
  <c r="CJ78" i="3"/>
  <c r="CJ77" i="3"/>
  <c r="CJ76" i="3"/>
  <c r="CJ75" i="3"/>
  <c r="CJ74" i="3"/>
  <c r="CJ73" i="3"/>
  <c r="CJ72" i="3"/>
  <c r="CJ71" i="3"/>
  <c r="CJ70" i="3"/>
  <c r="CJ69" i="3"/>
  <c r="CJ68" i="3"/>
  <c r="CJ67" i="3"/>
  <c r="CJ66" i="3"/>
  <c r="CJ65" i="3"/>
  <c r="CJ64" i="3"/>
  <c r="CJ63" i="3"/>
  <c r="CJ62" i="3"/>
  <c r="CJ61" i="3"/>
  <c r="CJ60" i="3"/>
  <c r="CJ59" i="3"/>
  <c r="CJ58" i="3"/>
  <c r="CJ57" i="3"/>
  <c r="CJ56" i="3"/>
  <c r="CJ55" i="3"/>
  <c r="CJ54" i="3"/>
  <c r="CJ53" i="3"/>
  <c r="CJ52" i="3"/>
  <c r="CJ51" i="3"/>
  <c r="CJ50" i="3"/>
  <c r="CJ49" i="3"/>
  <c r="CJ48" i="3"/>
  <c r="CJ47" i="3"/>
  <c r="CJ46" i="3"/>
  <c r="CJ45" i="3"/>
  <c r="CJ44" i="3"/>
  <c r="CJ43" i="3"/>
  <c r="CJ42" i="3"/>
  <c r="CJ41" i="3"/>
  <c r="CJ40" i="3"/>
  <c r="CJ39" i="3"/>
  <c r="CJ38" i="3"/>
  <c r="CJ37" i="3"/>
  <c r="CJ36" i="3"/>
  <c r="CJ35" i="3"/>
  <c r="CJ34" i="3"/>
  <c r="CJ33" i="3"/>
  <c r="CJ32" i="3"/>
  <c r="CJ31" i="3"/>
  <c r="CJ30" i="3"/>
  <c r="CJ29" i="3"/>
  <c r="CJ28" i="3"/>
  <c r="CJ27" i="3"/>
  <c r="CJ26" i="3"/>
  <c r="CJ25" i="3"/>
  <c r="CJ24" i="3"/>
  <c r="CJ23" i="3"/>
  <c r="CJ22" i="3"/>
  <c r="CJ21" i="3"/>
  <c r="CJ20" i="3"/>
  <c r="CJ19" i="3"/>
  <c r="CJ18" i="3"/>
  <c r="CJ17" i="3"/>
  <c r="CJ16" i="3"/>
  <c r="CJ15" i="3"/>
  <c r="CJ14" i="3"/>
  <c r="CJ13" i="3"/>
  <c r="CJ12" i="3"/>
  <c r="CJ11" i="3"/>
  <c r="CJ10" i="3"/>
  <c r="CJ9" i="3"/>
  <c r="CJ8" i="3"/>
  <c r="CJ7" i="3"/>
  <c r="CJ6" i="3"/>
  <c r="CJ5" i="3"/>
  <c r="CJ4" i="3"/>
  <c r="CJ3" i="3"/>
  <c r="CG104" i="3"/>
  <c r="CG103" i="3"/>
  <c r="CG102" i="3"/>
  <c r="CG101" i="3"/>
  <c r="CG100" i="3"/>
  <c r="CG99" i="3"/>
  <c r="CG98" i="3"/>
  <c r="CG97" i="3"/>
  <c r="CG96" i="3"/>
  <c r="CG95" i="3"/>
  <c r="CG94" i="3"/>
  <c r="CG93" i="3"/>
  <c r="CG92" i="3"/>
  <c r="CG91" i="3"/>
  <c r="CG90" i="3"/>
  <c r="CG89" i="3"/>
  <c r="CG88" i="3"/>
  <c r="CG87" i="3"/>
  <c r="CG86" i="3"/>
  <c r="CG85" i="3"/>
  <c r="CG84" i="3"/>
  <c r="CG83" i="3"/>
  <c r="CG82" i="3"/>
  <c r="CG81" i="3"/>
  <c r="CG80" i="3"/>
  <c r="CG79" i="3"/>
  <c r="CG78" i="3"/>
  <c r="CG77" i="3"/>
  <c r="CG76" i="3"/>
  <c r="CG75" i="3"/>
  <c r="CG74" i="3"/>
  <c r="CG73" i="3"/>
  <c r="CG72" i="3"/>
  <c r="CG71" i="3"/>
  <c r="CG70" i="3"/>
  <c r="CG69" i="3"/>
  <c r="CG68" i="3"/>
  <c r="CG67" i="3"/>
  <c r="CG66" i="3"/>
  <c r="CG65" i="3"/>
  <c r="CG64" i="3"/>
  <c r="CG63" i="3"/>
  <c r="CG62" i="3"/>
  <c r="CG61" i="3"/>
  <c r="CG60" i="3"/>
  <c r="CG59" i="3"/>
  <c r="CG58" i="3"/>
  <c r="CG57" i="3"/>
  <c r="CG56" i="3"/>
  <c r="CG55" i="3"/>
  <c r="CG54" i="3"/>
  <c r="CG53" i="3"/>
  <c r="CG52" i="3"/>
  <c r="CG51" i="3"/>
  <c r="CG50" i="3"/>
  <c r="CG49" i="3"/>
  <c r="CG48" i="3"/>
  <c r="CG47" i="3"/>
  <c r="CG46" i="3"/>
  <c r="CG45" i="3"/>
  <c r="CG44" i="3"/>
  <c r="CG43" i="3"/>
  <c r="CG42" i="3"/>
  <c r="CG41" i="3"/>
  <c r="CG40" i="3"/>
  <c r="CG39" i="3"/>
  <c r="CG38" i="3"/>
  <c r="CG37" i="3"/>
  <c r="CG36" i="3"/>
  <c r="CG35" i="3"/>
  <c r="CG34" i="3"/>
  <c r="CG33" i="3"/>
  <c r="CG32" i="3"/>
  <c r="CG31" i="3"/>
  <c r="CG30" i="3"/>
  <c r="CG29" i="3"/>
  <c r="CG28" i="3"/>
  <c r="CG27" i="3"/>
  <c r="CG26" i="3"/>
  <c r="CG25" i="3"/>
  <c r="CG24" i="3"/>
  <c r="CG23" i="3"/>
  <c r="CG22" i="3"/>
  <c r="CG21" i="3"/>
  <c r="CG20" i="3"/>
  <c r="CG19" i="3"/>
  <c r="CG18" i="3"/>
  <c r="CG17" i="3"/>
  <c r="CG16" i="3"/>
  <c r="CG15" i="3"/>
  <c r="CG14" i="3"/>
  <c r="CG13" i="3"/>
  <c r="CG12" i="3"/>
  <c r="CG11" i="3"/>
  <c r="CG10" i="3"/>
  <c r="CG9" i="3"/>
  <c r="CG8" i="3"/>
  <c r="CG7" i="3"/>
  <c r="CG6" i="3"/>
  <c r="CG5" i="3"/>
  <c r="CG4" i="3"/>
  <c r="CG3" i="3"/>
  <c r="CD104" i="3"/>
  <c r="CD103" i="3"/>
  <c r="CD102" i="3"/>
  <c r="CD101" i="3"/>
  <c r="CD100" i="3"/>
  <c r="CD99" i="3"/>
  <c r="CD98" i="3"/>
  <c r="CD97" i="3"/>
  <c r="CD96" i="3"/>
  <c r="CD95" i="3"/>
  <c r="CD94" i="3"/>
  <c r="CD93" i="3"/>
  <c r="CD92" i="3"/>
  <c r="CD91" i="3"/>
  <c r="CD90" i="3"/>
  <c r="CD89" i="3"/>
  <c r="CD88" i="3"/>
  <c r="CD87" i="3"/>
  <c r="CD86" i="3"/>
  <c r="CD85" i="3"/>
  <c r="CD84" i="3"/>
  <c r="CD83" i="3"/>
  <c r="CD82" i="3"/>
  <c r="CD81" i="3"/>
  <c r="CD80" i="3"/>
  <c r="CD79" i="3"/>
  <c r="CD78" i="3"/>
  <c r="CD77" i="3"/>
  <c r="CD76" i="3"/>
  <c r="CD75" i="3"/>
  <c r="CD74" i="3"/>
  <c r="CD73" i="3"/>
  <c r="CD72" i="3"/>
  <c r="CD71" i="3"/>
  <c r="CD70" i="3"/>
  <c r="CD69" i="3"/>
  <c r="CD68" i="3"/>
  <c r="CD67" i="3"/>
  <c r="CD66" i="3"/>
  <c r="CD65" i="3"/>
  <c r="CD64" i="3"/>
  <c r="CD63" i="3"/>
  <c r="CD62" i="3"/>
  <c r="CD61" i="3"/>
  <c r="CD60" i="3"/>
  <c r="CD59" i="3"/>
  <c r="CD58" i="3"/>
  <c r="CD57" i="3"/>
  <c r="CD56" i="3"/>
  <c r="CD55" i="3"/>
  <c r="CD54" i="3"/>
  <c r="CD53" i="3"/>
  <c r="CD52" i="3"/>
  <c r="CD51" i="3"/>
  <c r="CD50" i="3"/>
  <c r="CD49" i="3"/>
  <c r="CD48" i="3"/>
  <c r="CD47" i="3"/>
  <c r="CD46" i="3"/>
  <c r="CD45" i="3"/>
  <c r="CD44" i="3"/>
  <c r="CD43" i="3"/>
  <c r="CD42" i="3"/>
  <c r="CD41" i="3"/>
  <c r="CD40" i="3"/>
  <c r="CD39" i="3"/>
  <c r="CD38" i="3"/>
  <c r="CD37" i="3"/>
  <c r="CD36" i="3"/>
  <c r="CD35" i="3"/>
  <c r="CD34" i="3"/>
  <c r="CD33" i="3"/>
  <c r="CD32" i="3"/>
  <c r="CD31" i="3"/>
  <c r="CD30" i="3"/>
  <c r="CD29" i="3"/>
  <c r="CD28" i="3"/>
  <c r="CD27" i="3"/>
  <c r="CD26" i="3"/>
  <c r="CD25" i="3"/>
  <c r="CD24" i="3"/>
  <c r="CD23" i="3"/>
  <c r="CD22" i="3"/>
  <c r="CD21" i="3"/>
  <c r="CD20" i="3"/>
  <c r="CD19" i="3"/>
  <c r="CD18" i="3"/>
  <c r="CD17" i="3"/>
  <c r="CD16" i="3"/>
  <c r="CD15" i="3"/>
  <c r="CD14" i="3"/>
  <c r="CD13" i="3"/>
  <c r="CD12" i="3"/>
  <c r="CD11" i="3"/>
  <c r="CD10" i="3"/>
  <c r="CD9" i="3"/>
  <c r="CD8" i="3"/>
  <c r="CD7" i="3"/>
  <c r="CD6" i="3"/>
  <c r="CD5" i="3"/>
  <c r="CD4" i="3"/>
  <c r="CD3" i="3"/>
  <c r="CA104" i="3"/>
  <c r="CA103" i="3"/>
  <c r="CA102" i="3"/>
  <c r="CA101" i="3"/>
  <c r="CA100" i="3"/>
  <c r="CA99" i="3"/>
  <c r="CA98" i="3"/>
  <c r="CA97" i="3"/>
  <c r="CA96" i="3"/>
  <c r="CA95" i="3"/>
  <c r="CA94" i="3"/>
  <c r="CA93" i="3"/>
  <c r="CA92" i="3"/>
  <c r="CA91" i="3"/>
  <c r="CA90" i="3"/>
  <c r="CA89" i="3"/>
  <c r="CA88" i="3"/>
  <c r="CA87" i="3"/>
  <c r="CA86" i="3"/>
  <c r="CA85" i="3"/>
  <c r="CA84" i="3"/>
  <c r="CA83" i="3"/>
  <c r="CA82" i="3"/>
  <c r="CA81" i="3"/>
  <c r="CA80" i="3"/>
  <c r="CA79" i="3"/>
  <c r="CA78" i="3"/>
  <c r="CA77" i="3"/>
  <c r="CA76" i="3"/>
  <c r="CA75" i="3"/>
  <c r="CA74" i="3"/>
  <c r="CA73" i="3"/>
  <c r="CA72" i="3"/>
  <c r="CA71" i="3"/>
  <c r="CA70" i="3"/>
  <c r="CA69" i="3"/>
  <c r="CA68" i="3"/>
  <c r="CA67" i="3"/>
  <c r="CA66" i="3"/>
  <c r="CA65" i="3"/>
  <c r="CA64" i="3"/>
  <c r="CA63" i="3"/>
  <c r="CA62" i="3"/>
  <c r="CA61" i="3"/>
  <c r="CA60" i="3"/>
  <c r="CA59" i="3"/>
  <c r="CA58" i="3"/>
  <c r="CA57" i="3"/>
  <c r="CA56" i="3"/>
  <c r="CA55" i="3"/>
  <c r="CA54" i="3"/>
  <c r="CA53" i="3"/>
  <c r="CA52" i="3"/>
  <c r="CA51" i="3"/>
  <c r="CA50" i="3"/>
  <c r="CA49" i="3"/>
  <c r="CA48" i="3"/>
  <c r="CA47" i="3"/>
  <c r="CA46" i="3"/>
  <c r="CA45" i="3"/>
  <c r="CA44" i="3"/>
  <c r="CA43" i="3"/>
  <c r="CA42" i="3"/>
  <c r="CA41" i="3"/>
  <c r="CA40" i="3"/>
  <c r="CA39" i="3"/>
  <c r="CA38" i="3"/>
  <c r="CA37" i="3"/>
  <c r="CA36" i="3"/>
  <c r="CA35" i="3"/>
  <c r="CA34" i="3"/>
  <c r="CA33" i="3"/>
  <c r="CA32" i="3"/>
  <c r="CA31" i="3"/>
  <c r="CA30" i="3"/>
  <c r="CA29" i="3"/>
  <c r="CA28" i="3"/>
  <c r="CA27" i="3"/>
  <c r="CA26" i="3"/>
  <c r="CA25" i="3"/>
  <c r="CA24" i="3"/>
  <c r="CA23" i="3"/>
  <c r="CA22" i="3"/>
  <c r="CA21" i="3"/>
  <c r="CA20" i="3"/>
  <c r="CA19" i="3"/>
  <c r="CA18" i="3"/>
  <c r="CA17" i="3"/>
  <c r="CA16" i="3"/>
  <c r="CA15" i="3"/>
  <c r="CA14" i="3"/>
  <c r="CA13" i="3"/>
  <c r="CA12" i="3"/>
  <c r="CA11" i="3"/>
  <c r="CA10" i="3"/>
  <c r="CA9" i="3"/>
  <c r="CA8" i="3"/>
  <c r="CA7" i="3"/>
  <c r="CA6" i="3"/>
  <c r="CA5" i="3"/>
  <c r="CA4" i="3"/>
  <c r="CA3" i="3"/>
  <c r="BX104" i="3"/>
  <c r="BX103" i="3"/>
  <c r="BX102" i="3"/>
  <c r="BX101" i="3"/>
  <c r="BX100" i="3"/>
  <c r="BX99" i="3"/>
  <c r="BX98" i="3"/>
  <c r="BX97" i="3"/>
  <c r="BX96" i="3"/>
  <c r="BX95" i="3"/>
  <c r="BX94" i="3"/>
  <c r="BX93" i="3"/>
  <c r="BX92" i="3"/>
  <c r="BX91" i="3"/>
  <c r="BX90" i="3"/>
  <c r="BX89" i="3"/>
  <c r="BX88" i="3"/>
  <c r="BX87" i="3"/>
  <c r="BX86" i="3"/>
  <c r="BX85" i="3"/>
  <c r="BX84" i="3"/>
  <c r="BX83" i="3"/>
  <c r="BX82" i="3"/>
  <c r="BX81" i="3"/>
  <c r="BX80" i="3"/>
  <c r="BX79" i="3"/>
  <c r="BX78" i="3"/>
  <c r="BX77" i="3"/>
  <c r="BX76" i="3"/>
  <c r="BX75" i="3"/>
  <c r="BX74" i="3"/>
  <c r="BX73" i="3"/>
  <c r="BX72" i="3"/>
  <c r="BX71" i="3"/>
  <c r="BX70" i="3"/>
  <c r="BX69" i="3"/>
  <c r="BX68" i="3"/>
  <c r="BX67" i="3"/>
  <c r="BX66" i="3"/>
  <c r="BX65" i="3"/>
  <c r="BX64" i="3"/>
  <c r="BX63" i="3"/>
  <c r="BX62" i="3"/>
  <c r="BX61" i="3"/>
  <c r="BX60" i="3"/>
  <c r="BX59" i="3"/>
  <c r="BX58" i="3"/>
  <c r="BX57" i="3"/>
  <c r="BX56" i="3"/>
  <c r="BX55" i="3"/>
  <c r="BX54" i="3"/>
  <c r="BX53" i="3"/>
  <c r="BX52" i="3"/>
  <c r="BX51" i="3"/>
  <c r="BX50" i="3"/>
  <c r="BX49" i="3"/>
  <c r="BX48" i="3"/>
  <c r="BX47" i="3"/>
  <c r="BX46" i="3"/>
  <c r="BX45" i="3"/>
  <c r="BX44" i="3"/>
  <c r="BX43" i="3"/>
  <c r="BX42" i="3"/>
  <c r="BX41" i="3"/>
  <c r="BX40" i="3"/>
  <c r="BX39" i="3"/>
  <c r="BX38" i="3"/>
  <c r="BX37" i="3"/>
  <c r="BX36" i="3"/>
  <c r="BX35" i="3"/>
  <c r="BX34" i="3"/>
  <c r="BX33" i="3"/>
  <c r="BX32" i="3"/>
  <c r="BX31" i="3"/>
  <c r="BX30" i="3"/>
  <c r="BX29" i="3"/>
  <c r="BX28" i="3"/>
  <c r="BX27" i="3"/>
  <c r="BX26" i="3"/>
  <c r="BX25" i="3"/>
  <c r="BX24" i="3"/>
  <c r="BX23" i="3"/>
  <c r="BX22" i="3"/>
  <c r="BX21" i="3"/>
  <c r="BX20" i="3"/>
  <c r="BX19" i="3"/>
  <c r="BX18" i="3"/>
  <c r="BX17" i="3"/>
  <c r="BX16" i="3"/>
  <c r="BX15" i="3"/>
  <c r="BX14" i="3"/>
  <c r="BX13" i="3"/>
  <c r="BX12" i="3"/>
  <c r="BX11" i="3"/>
  <c r="BX10" i="3"/>
  <c r="BX9" i="3"/>
  <c r="BX8" i="3"/>
  <c r="BX7" i="3"/>
  <c r="BX6" i="3"/>
  <c r="BX5" i="3"/>
  <c r="BX4" i="3"/>
  <c r="BX3" i="3"/>
  <c r="BR104" i="3"/>
  <c r="BR103" i="3"/>
  <c r="BR102" i="3"/>
  <c r="BR101" i="3"/>
  <c r="BR100" i="3"/>
  <c r="BR99" i="3"/>
  <c r="BR98" i="3"/>
  <c r="BR97" i="3"/>
  <c r="BR96" i="3"/>
  <c r="BR95" i="3"/>
  <c r="BR94" i="3"/>
  <c r="BR93" i="3"/>
  <c r="BR92" i="3"/>
  <c r="BR91" i="3"/>
  <c r="BR90" i="3"/>
  <c r="BR89" i="3"/>
  <c r="BR88" i="3"/>
  <c r="BR87" i="3"/>
  <c r="BR86" i="3"/>
  <c r="BR85" i="3"/>
  <c r="BR84" i="3"/>
  <c r="BR83" i="3"/>
  <c r="BR82" i="3"/>
  <c r="BR81" i="3"/>
  <c r="BR80" i="3"/>
  <c r="BR79" i="3"/>
  <c r="BR78" i="3"/>
  <c r="BR77" i="3"/>
  <c r="BR76" i="3"/>
  <c r="BR75" i="3"/>
  <c r="BR74" i="3"/>
  <c r="BR73" i="3"/>
  <c r="BR72" i="3"/>
  <c r="BR71" i="3"/>
  <c r="BR70" i="3"/>
  <c r="BR69" i="3"/>
  <c r="BR68" i="3"/>
  <c r="BR67" i="3"/>
  <c r="BR66" i="3"/>
  <c r="BR65" i="3"/>
  <c r="BR64" i="3"/>
  <c r="BR63" i="3"/>
  <c r="BR62" i="3"/>
  <c r="BR61" i="3"/>
  <c r="BR60" i="3"/>
  <c r="BR59" i="3"/>
  <c r="BR58" i="3"/>
  <c r="BR57" i="3"/>
  <c r="BR56" i="3"/>
  <c r="BR55" i="3"/>
  <c r="BR54" i="3"/>
  <c r="BR53" i="3"/>
  <c r="BR52" i="3"/>
  <c r="BR51" i="3"/>
  <c r="BR50" i="3"/>
  <c r="BR49" i="3"/>
  <c r="BR48" i="3"/>
  <c r="BR47" i="3"/>
  <c r="BR46" i="3"/>
  <c r="BR45" i="3"/>
  <c r="BR44" i="3"/>
  <c r="BR43" i="3"/>
  <c r="BR42" i="3"/>
  <c r="BR41" i="3"/>
  <c r="BR40" i="3"/>
  <c r="BR39" i="3"/>
  <c r="BR38" i="3"/>
  <c r="BR37" i="3"/>
  <c r="BR36" i="3"/>
  <c r="BR35" i="3"/>
  <c r="BR34" i="3"/>
  <c r="BR33" i="3"/>
  <c r="BR32" i="3"/>
  <c r="BR31" i="3"/>
  <c r="BR30" i="3"/>
  <c r="BR29" i="3"/>
  <c r="BR28" i="3"/>
  <c r="BR27" i="3"/>
  <c r="BR26" i="3"/>
  <c r="BR25" i="3"/>
  <c r="BR24" i="3"/>
  <c r="BR23" i="3"/>
  <c r="BR22" i="3"/>
  <c r="BR21" i="3"/>
  <c r="BR20" i="3"/>
  <c r="BR19" i="3"/>
  <c r="BR18" i="3"/>
  <c r="BR17" i="3"/>
  <c r="BR16" i="3"/>
  <c r="BR15" i="3"/>
  <c r="BR14" i="3"/>
  <c r="BR13" i="3"/>
  <c r="BR12" i="3"/>
  <c r="BR11" i="3"/>
  <c r="BR10" i="3"/>
  <c r="BR9" i="3"/>
  <c r="BR8" i="3"/>
  <c r="BR7" i="3"/>
  <c r="BR6" i="3"/>
  <c r="BR5" i="3"/>
  <c r="BR4" i="3"/>
  <c r="BR3" i="3"/>
  <c r="BO104" i="3"/>
  <c r="BO103" i="3"/>
  <c r="BO102" i="3"/>
  <c r="BO101" i="3"/>
  <c r="BO100" i="3"/>
  <c r="BO99" i="3"/>
  <c r="BO98" i="3"/>
  <c r="BO97" i="3"/>
  <c r="BO96" i="3"/>
  <c r="BO95" i="3"/>
  <c r="BO94" i="3"/>
  <c r="BO93" i="3"/>
  <c r="BO92" i="3"/>
  <c r="BO91" i="3"/>
  <c r="BO90" i="3"/>
  <c r="BO89" i="3"/>
  <c r="BO88" i="3"/>
  <c r="BO87" i="3"/>
  <c r="BO86" i="3"/>
  <c r="BO85" i="3"/>
  <c r="BO84" i="3"/>
  <c r="BO83" i="3"/>
  <c r="BO82" i="3"/>
  <c r="BO81" i="3"/>
  <c r="BO80" i="3"/>
  <c r="BO79" i="3"/>
  <c r="BO78" i="3"/>
  <c r="BO77" i="3"/>
  <c r="BO76" i="3"/>
  <c r="BO75" i="3"/>
  <c r="BO74" i="3"/>
  <c r="BO73" i="3"/>
  <c r="BO72" i="3"/>
  <c r="BO71" i="3"/>
  <c r="BO70" i="3"/>
  <c r="BO69" i="3"/>
  <c r="BO68" i="3"/>
  <c r="BO67" i="3"/>
  <c r="BO66" i="3"/>
  <c r="BO65" i="3"/>
  <c r="BO64" i="3"/>
  <c r="BO63" i="3"/>
  <c r="BO62" i="3"/>
  <c r="BO61" i="3"/>
  <c r="BO60" i="3"/>
  <c r="BO59" i="3"/>
  <c r="BO58" i="3"/>
  <c r="BO57" i="3"/>
  <c r="BO56" i="3"/>
  <c r="BO55" i="3"/>
  <c r="BO54" i="3"/>
  <c r="BO53" i="3"/>
  <c r="BO52" i="3"/>
  <c r="BO51" i="3"/>
  <c r="BO50" i="3"/>
  <c r="BO49" i="3"/>
  <c r="BO48" i="3"/>
  <c r="BO47" i="3"/>
  <c r="BO46" i="3"/>
  <c r="BO45" i="3"/>
  <c r="BO44" i="3"/>
  <c r="BO43" i="3"/>
  <c r="BO42" i="3"/>
  <c r="BO41" i="3"/>
  <c r="BO40" i="3"/>
  <c r="BO39" i="3"/>
  <c r="BO38" i="3"/>
  <c r="BO37" i="3"/>
  <c r="BO36" i="3"/>
  <c r="BO35" i="3"/>
  <c r="BO34" i="3"/>
  <c r="BO33" i="3"/>
  <c r="BO32" i="3"/>
  <c r="BO31" i="3"/>
  <c r="BO30" i="3"/>
  <c r="BO29" i="3"/>
  <c r="BO28" i="3"/>
  <c r="BO27" i="3"/>
  <c r="BO26" i="3"/>
  <c r="BO25" i="3"/>
  <c r="BO24" i="3"/>
  <c r="BO23" i="3"/>
  <c r="BO22" i="3"/>
  <c r="BO21" i="3"/>
  <c r="BO20" i="3"/>
  <c r="BO19" i="3"/>
  <c r="BO18" i="3"/>
  <c r="BO17" i="3"/>
  <c r="BO16" i="3"/>
  <c r="BO15" i="3"/>
  <c r="BO14" i="3"/>
  <c r="BO13" i="3"/>
  <c r="BO12" i="3"/>
  <c r="BO11" i="3"/>
  <c r="BO10" i="3"/>
  <c r="BO9" i="3"/>
  <c r="BO8" i="3"/>
  <c r="BO7" i="3"/>
  <c r="BO6" i="3"/>
  <c r="BO5" i="3"/>
  <c r="BO4" i="3"/>
  <c r="BO3" i="3"/>
  <c r="BL104" i="3"/>
  <c r="BL103" i="3"/>
  <c r="BL102" i="3"/>
  <c r="BL101" i="3"/>
  <c r="BL100" i="3"/>
  <c r="BL99" i="3"/>
  <c r="BL98" i="3"/>
  <c r="BL97" i="3"/>
  <c r="BL96" i="3"/>
  <c r="BL95" i="3"/>
  <c r="BL94" i="3"/>
  <c r="BL93" i="3"/>
  <c r="BL92" i="3"/>
  <c r="BL91" i="3"/>
  <c r="BL90" i="3"/>
  <c r="BL89" i="3"/>
  <c r="BL88" i="3"/>
  <c r="BL87" i="3"/>
  <c r="BL86" i="3"/>
  <c r="BL85" i="3"/>
  <c r="BL84" i="3"/>
  <c r="BL83" i="3"/>
  <c r="BL82" i="3"/>
  <c r="BL81" i="3"/>
  <c r="BL80" i="3"/>
  <c r="BL79" i="3"/>
  <c r="BL78" i="3"/>
  <c r="BL77" i="3"/>
  <c r="BL76" i="3"/>
  <c r="BL75" i="3"/>
  <c r="BL74" i="3"/>
  <c r="BL73" i="3"/>
  <c r="BL72" i="3"/>
  <c r="BL71" i="3"/>
  <c r="BL70" i="3"/>
  <c r="BL69" i="3"/>
  <c r="BL68" i="3"/>
  <c r="BL67" i="3"/>
  <c r="BL66" i="3"/>
  <c r="BL65" i="3"/>
  <c r="BL64" i="3"/>
  <c r="BL63" i="3"/>
  <c r="BL62" i="3"/>
  <c r="BL61" i="3"/>
  <c r="BL60" i="3"/>
  <c r="BL59" i="3"/>
  <c r="BL58" i="3"/>
  <c r="BL57" i="3"/>
  <c r="BL56" i="3"/>
  <c r="BL55" i="3"/>
  <c r="BL54" i="3"/>
  <c r="BL53" i="3"/>
  <c r="BL52" i="3"/>
  <c r="BL51" i="3"/>
  <c r="BL50" i="3"/>
  <c r="BL49" i="3"/>
  <c r="BL48" i="3"/>
  <c r="BL47" i="3"/>
  <c r="BL46" i="3"/>
  <c r="BL45" i="3"/>
  <c r="BL44" i="3"/>
  <c r="BL43" i="3"/>
  <c r="BL42" i="3"/>
  <c r="BL41" i="3"/>
  <c r="BL40" i="3"/>
  <c r="BL39" i="3"/>
  <c r="BL38" i="3"/>
  <c r="BL37" i="3"/>
  <c r="BL36" i="3"/>
  <c r="BL35" i="3"/>
  <c r="BL34" i="3"/>
  <c r="BL33" i="3"/>
  <c r="BL32" i="3"/>
  <c r="BL31" i="3"/>
  <c r="BL30" i="3"/>
  <c r="BL29" i="3"/>
  <c r="BL28" i="3"/>
  <c r="BL27" i="3"/>
  <c r="BL26" i="3"/>
  <c r="BL25" i="3"/>
  <c r="BL24" i="3"/>
  <c r="BL23" i="3"/>
  <c r="BL22" i="3"/>
  <c r="BL21" i="3"/>
  <c r="BL20" i="3"/>
  <c r="BL19" i="3"/>
  <c r="BL18" i="3"/>
  <c r="BL17" i="3"/>
  <c r="BL16" i="3"/>
  <c r="BL15" i="3"/>
  <c r="BL14" i="3"/>
  <c r="BL13" i="3"/>
  <c r="BL12" i="3"/>
  <c r="BL11" i="3"/>
  <c r="BL10" i="3"/>
  <c r="BL9" i="3"/>
  <c r="BL8" i="3"/>
  <c r="BL7" i="3"/>
  <c r="BL6" i="3"/>
  <c r="BL5" i="3"/>
  <c r="BL4" i="3"/>
  <c r="BL3" i="3"/>
  <c r="BI104" i="3"/>
  <c r="BI103" i="3"/>
  <c r="BI102" i="3"/>
  <c r="BI101" i="3"/>
  <c r="BI100" i="3"/>
  <c r="BI99" i="3"/>
  <c r="BI98" i="3"/>
  <c r="BI97" i="3"/>
  <c r="BI96" i="3"/>
  <c r="BI95" i="3"/>
  <c r="BI94" i="3"/>
  <c r="BI93" i="3"/>
  <c r="BI92" i="3"/>
  <c r="BI91" i="3"/>
  <c r="BI90" i="3"/>
  <c r="BI89" i="3"/>
  <c r="BI88" i="3"/>
  <c r="BI87" i="3"/>
  <c r="BI86" i="3"/>
  <c r="BI85" i="3"/>
  <c r="BI84" i="3"/>
  <c r="BI83" i="3"/>
  <c r="BI82" i="3"/>
  <c r="BI81" i="3"/>
  <c r="BI80" i="3"/>
  <c r="BI79" i="3"/>
  <c r="BI78" i="3"/>
  <c r="BI77" i="3"/>
  <c r="BI76" i="3"/>
  <c r="BI75" i="3"/>
  <c r="BI74" i="3"/>
  <c r="BI73" i="3"/>
  <c r="BI72" i="3"/>
  <c r="BI71" i="3"/>
  <c r="BI70" i="3"/>
  <c r="BI69" i="3"/>
  <c r="BI68" i="3"/>
  <c r="BI67" i="3"/>
  <c r="BI66" i="3"/>
  <c r="BI65" i="3"/>
  <c r="BI64" i="3"/>
  <c r="BI63" i="3"/>
  <c r="BI62" i="3"/>
  <c r="BI61" i="3"/>
  <c r="BI60" i="3"/>
  <c r="BI59" i="3"/>
  <c r="BI58" i="3"/>
  <c r="BI57" i="3"/>
  <c r="BI56" i="3"/>
  <c r="BI55" i="3"/>
  <c r="BI54" i="3"/>
  <c r="BI53" i="3"/>
  <c r="BI52" i="3"/>
  <c r="BI51" i="3"/>
  <c r="BI50" i="3"/>
  <c r="BI49" i="3"/>
  <c r="BI48" i="3"/>
  <c r="BI47" i="3"/>
  <c r="BI46" i="3"/>
  <c r="BI45" i="3"/>
  <c r="BI44" i="3"/>
  <c r="BI43" i="3"/>
  <c r="BI42" i="3"/>
  <c r="BI41" i="3"/>
  <c r="BI40" i="3"/>
  <c r="BI39" i="3"/>
  <c r="BI38" i="3"/>
  <c r="BI37" i="3"/>
  <c r="BI36" i="3"/>
  <c r="BI35" i="3"/>
  <c r="BI34" i="3"/>
  <c r="BI33" i="3"/>
  <c r="BI32" i="3"/>
  <c r="BI31" i="3"/>
  <c r="BI30" i="3"/>
  <c r="BI29" i="3"/>
  <c r="BI28" i="3"/>
  <c r="BI27" i="3"/>
  <c r="BI26" i="3"/>
  <c r="BI25" i="3"/>
  <c r="BI24" i="3"/>
  <c r="BI23" i="3"/>
  <c r="BI22" i="3"/>
  <c r="BI21" i="3"/>
  <c r="BI20" i="3"/>
  <c r="BI19" i="3"/>
  <c r="BI18" i="3"/>
  <c r="BI17" i="3"/>
  <c r="BI16" i="3"/>
  <c r="BI15" i="3"/>
  <c r="BI14" i="3"/>
  <c r="BI13" i="3"/>
  <c r="BI12" i="3"/>
  <c r="BI11" i="3"/>
  <c r="BI10" i="3"/>
  <c r="BI9" i="3"/>
  <c r="BI8" i="3"/>
  <c r="BI7" i="3"/>
  <c r="BI6" i="3"/>
  <c r="BI5" i="3"/>
  <c r="BI4" i="3"/>
  <c r="BI3" i="3"/>
  <c r="BF104" i="3"/>
  <c r="BF103" i="3"/>
  <c r="BF102" i="3"/>
  <c r="BF101" i="3"/>
  <c r="BF100" i="3"/>
  <c r="BF99" i="3"/>
  <c r="BF98" i="3"/>
  <c r="BF97" i="3"/>
  <c r="BF96" i="3"/>
  <c r="BF95" i="3"/>
  <c r="BF94" i="3"/>
  <c r="BF93" i="3"/>
  <c r="BF92" i="3"/>
  <c r="BF91" i="3"/>
  <c r="BF90" i="3"/>
  <c r="BF89" i="3"/>
  <c r="BF88" i="3"/>
  <c r="BF87" i="3"/>
  <c r="BF86" i="3"/>
  <c r="BF85" i="3"/>
  <c r="BF84" i="3"/>
  <c r="BF83" i="3"/>
  <c r="BF82" i="3"/>
  <c r="BF81" i="3"/>
  <c r="BF80" i="3"/>
  <c r="BF79" i="3"/>
  <c r="BF78" i="3"/>
  <c r="BF77" i="3"/>
  <c r="BF76" i="3"/>
  <c r="BF75" i="3"/>
  <c r="BF74" i="3"/>
  <c r="BF73" i="3"/>
  <c r="BF72" i="3"/>
  <c r="BF71" i="3"/>
  <c r="BF70" i="3"/>
  <c r="BF69" i="3"/>
  <c r="BF68" i="3"/>
  <c r="BF67" i="3"/>
  <c r="BF66" i="3"/>
  <c r="BF65" i="3"/>
  <c r="BF64" i="3"/>
  <c r="BF63" i="3"/>
  <c r="BF62" i="3"/>
  <c r="BF61" i="3"/>
  <c r="BF60" i="3"/>
  <c r="BF59" i="3"/>
  <c r="BF58" i="3"/>
  <c r="BF57" i="3"/>
  <c r="BF56" i="3"/>
  <c r="BF55" i="3"/>
  <c r="BF54" i="3"/>
  <c r="BF53" i="3"/>
  <c r="BF52" i="3"/>
  <c r="BF51" i="3"/>
  <c r="BF50" i="3"/>
  <c r="BF49" i="3"/>
  <c r="BF48" i="3"/>
  <c r="BF47" i="3"/>
  <c r="BF46" i="3"/>
  <c r="BF45" i="3"/>
  <c r="BF44" i="3"/>
  <c r="BF43" i="3"/>
  <c r="BF42" i="3"/>
  <c r="BF41" i="3"/>
  <c r="BF40" i="3"/>
  <c r="BF39" i="3"/>
  <c r="BF38" i="3"/>
  <c r="BF37" i="3"/>
  <c r="BF36" i="3"/>
  <c r="BF35" i="3"/>
  <c r="BF34" i="3"/>
  <c r="BF33" i="3"/>
  <c r="BF32" i="3"/>
  <c r="BF31" i="3"/>
  <c r="BF30" i="3"/>
  <c r="BF29" i="3"/>
  <c r="BF28" i="3"/>
  <c r="BF27" i="3"/>
  <c r="BF26" i="3"/>
  <c r="BF25" i="3"/>
  <c r="BF24" i="3"/>
  <c r="BF23" i="3"/>
  <c r="BF22" i="3"/>
  <c r="BF21" i="3"/>
  <c r="BF20" i="3"/>
  <c r="BF19" i="3"/>
  <c r="BF18" i="3"/>
  <c r="BF17" i="3"/>
  <c r="BF16" i="3"/>
  <c r="BF15" i="3"/>
  <c r="BF14" i="3"/>
  <c r="BF13" i="3"/>
  <c r="BF12" i="3"/>
  <c r="BF11" i="3"/>
  <c r="BF10" i="3"/>
  <c r="BF9" i="3"/>
  <c r="BF8" i="3"/>
  <c r="BF7" i="3"/>
  <c r="BF6" i="3"/>
  <c r="BF5" i="3"/>
  <c r="BF4" i="3"/>
  <c r="BF3" i="3"/>
  <c r="BC104" i="3"/>
  <c r="BC103" i="3"/>
  <c r="BC102" i="3"/>
  <c r="BC101" i="3"/>
  <c r="BC100" i="3"/>
  <c r="BC99" i="3"/>
  <c r="BC98" i="3"/>
  <c r="BC97" i="3"/>
  <c r="BC96" i="3"/>
  <c r="BC95" i="3"/>
  <c r="BC94" i="3"/>
  <c r="BC93" i="3"/>
  <c r="BC92" i="3"/>
  <c r="BC91" i="3"/>
  <c r="BC90" i="3"/>
  <c r="BC89" i="3"/>
  <c r="BC88" i="3"/>
  <c r="BC87" i="3"/>
  <c r="BC86" i="3"/>
  <c r="BC85" i="3"/>
  <c r="BC84" i="3"/>
  <c r="BC83" i="3"/>
  <c r="BC82" i="3"/>
  <c r="BC81" i="3"/>
  <c r="BC80" i="3"/>
  <c r="BC79" i="3"/>
  <c r="BC78" i="3"/>
  <c r="BC77" i="3"/>
  <c r="BC76" i="3"/>
  <c r="BC75" i="3"/>
  <c r="BC74" i="3"/>
  <c r="BC73" i="3"/>
  <c r="BC72" i="3"/>
  <c r="BC71" i="3"/>
  <c r="BC70" i="3"/>
  <c r="BC69" i="3"/>
  <c r="BC68" i="3"/>
  <c r="BC67" i="3"/>
  <c r="BC66" i="3"/>
  <c r="BC65" i="3"/>
  <c r="BC64" i="3"/>
  <c r="BC63" i="3"/>
  <c r="BC62" i="3"/>
  <c r="BC61" i="3"/>
  <c r="BC60" i="3"/>
  <c r="BC59" i="3"/>
  <c r="BC58" i="3"/>
  <c r="BC57" i="3"/>
  <c r="BC56" i="3"/>
  <c r="BC55" i="3"/>
  <c r="BC54" i="3"/>
  <c r="BC53" i="3"/>
  <c r="BC52" i="3"/>
  <c r="BC51" i="3"/>
  <c r="BC50" i="3"/>
  <c r="BC49" i="3"/>
  <c r="BC48" i="3"/>
  <c r="BC47" i="3"/>
  <c r="BC46" i="3"/>
  <c r="BC45" i="3"/>
  <c r="BC44" i="3"/>
  <c r="BC43" i="3"/>
  <c r="BC42" i="3"/>
  <c r="BC41" i="3"/>
  <c r="BC40" i="3"/>
  <c r="BC39" i="3"/>
  <c r="BC38" i="3"/>
  <c r="BC37" i="3"/>
  <c r="BC36" i="3"/>
  <c r="BC35" i="3"/>
  <c r="BC34" i="3"/>
  <c r="BC33" i="3"/>
  <c r="BC32" i="3"/>
  <c r="BC31" i="3"/>
  <c r="BC30" i="3"/>
  <c r="BC29" i="3"/>
  <c r="BC28" i="3"/>
  <c r="BC27" i="3"/>
  <c r="BC26" i="3"/>
  <c r="BC25" i="3"/>
  <c r="BC24" i="3"/>
  <c r="BC23" i="3"/>
  <c r="BC22" i="3"/>
  <c r="BC21" i="3"/>
  <c r="BC20" i="3"/>
  <c r="BC19" i="3"/>
  <c r="BC18" i="3"/>
  <c r="BC17" i="3"/>
  <c r="BC16" i="3"/>
  <c r="BC15" i="3"/>
  <c r="BC14" i="3"/>
  <c r="BC13" i="3"/>
  <c r="BC12" i="3"/>
  <c r="BC11" i="3"/>
  <c r="BC10" i="3"/>
  <c r="BC9" i="3"/>
  <c r="BC8" i="3"/>
  <c r="BC7" i="3"/>
  <c r="BC6" i="3"/>
  <c r="BC5" i="3"/>
  <c r="BC4" i="3"/>
  <c r="BC3" i="3"/>
  <c r="AW104" i="3"/>
  <c r="AW103" i="3"/>
  <c r="AW102" i="3"/>
  <c r="AW101" i="3"/>
  <c r="AW100" i="3"/>
  <c r="AW99" i="3"/>
  <c r="AW98" i="3"/>
  <c r="AW97" i="3"/>
  <c r="AW96" i="3"/>
  <c r="AW95" i="3"/>
  <c r="AW94" i="3"/>
  <c r="AW93" i="3"/>
  <c r="AW92" i="3"/>
  <c r="AW91" i="3"/>
  <c r="AW90" i="3"/>
  <c r="AW89" i="3"/>
  <c r="AW88" i="3"/>
  <c r="AW87" i="3"/>
  <c r="AW86" i="3"/>
  <c r="AW85" i="3"/>
  <c r="AW84" i="3"/>
  <c r="AW83" i="3"/>
  <c r="AW82" i="3"/>
  <c r="AW81" i="3"/>
  <c r="AW80" i="3"/>
  <c r="AW79" i="3"/>
  <c r="AW78" i="3"/>
  <c r="AW77" i="3"/>
  <c r="AW76" i="3"/>
  <c r="AW75" i="3"/>
  <c r="AW74" i="3"/>
  <c r="AW73" i="3"/>
  <c r="AW72" i="3"/>
  <c r="AW71" i="3"/>
  <c r="AW70" i="3"/>
  <c r="AW69" i="3"/>
  <c r="AW68" i="3"/>
  <c r="AW67" i="3"/>
  <c r="AW66" i="3"/>
  <c r="AW65" i="3"/>
  <c r="AW64" i="3"/>
  <c r="AW63" i="3"/>
  <c r="AW62" i="3"/>
  <c r="AW61" i="3"/>
  <c r="AW60" i="3"/>
  <c r="AW59" i="3"/>
  <c r="AW58" i="3"/>
  <c r="AW57" i="3"/>
  <c r="AW56" i="3"/>
  <c r="AW55" i="3"/>
  <c r="AW54" i="3"/>
  <c r="AW53" i="3"/>
  <c r="AW52" i="3"/>
  <c r="AW51" i="3"/>
  <c r="AW50" i="3"/>
  <c r="AW49" i="3"/>
  <c r="AW48" i="3"/>
  <c r="AW47" i="3"/>
  <c r="AW46" i="3"/>
  <c r="AW45" i="3"/>
  <c r="AW44" i="3"/>
  <c r="AW43" i="3"/>
  <c r="AW42" i="3"/>
  <c r="AW41" i="3"/>
  <c r="AW40" i="3"/>
  <c r="AW39" i="3"/>
  <c r="AW38" i="3"/>
  <c r="AW37" i="3"/>
  <c r="AW36" i="3"/>
  <c r="AW35" i="3"/>
  <c r="AW34" i="3"/>
  <c r="AW33" i="3"/>
  <c r="AW32" i="3"/>
  <c r="AW31" i="3"/>
  <c r="AW30" i="3"/>
  <c r="AW29" i="3"/>
  <c r="AW28" i="3"/>
  <c r="AW27" i="3"/>
  <c r="AW26" i="3"/>
  <c r="AW25" i="3"/>
  <c r="AW24" i="3"/>
  <c r="AW23" i="3"/>
  <c r="AW22" i="3"/>
  <c r="AW21" i="3"/>
  <c r="AW20" i="3"/>
  <c r="AW19" i="3"/>
  <c r="AW18" i="3"/>
  <c r="AW17" i="3"/>
  <c r="AW16" i="3"/>
  <c r="AW15" i="3"/>
  <c r="AW14" i="3"/>
  <c r="AW13" i="3"/>
  <c r="AW12" i="3"/>
  <c r="AW11" i="3"/>
  <c r="AW10" i="3"/>
  <c r="AW9" i="3"/>
  <c r="AW8" i="3"/>
  <c r="AW7" i="3"/>
  <c r="AW6" i="3"/>
  <c r="AW5" i="3"/>
  <c r="AW4" i="3"/>
  <c r="AW3" i="3"/>
  <c r="AT104" i="3"/>
  <c r="AT103" i="3"/>
  <c r="AT102" i="3"/>
  <c r="AT101" i="3"/>
  <c r="AT100" i="3"/>
  <c r="AT99" i="3"/>
  <c r="AT98" i="3"/>
  <c r="AT97" i="3"/>
  <c r="AT96" i="3"/>
  <c r="AT95" i="3"/>
  <c r="AT94" i="3"/>
  <c r="AT93" i="3"/>
  <c r="AT92" i="3"/>
  <c r="AT91" i="3"/>
  <c r="AT90" i="3"/>
  <c r="AT89" i="3"/>
  <c r="AT88" i="3"/>
  <c r="AT87" i="3"/>
  <c r="AT86" i="3"/>
  <c r="AT85" i="3"/>
  <c r="AT84" i="3"/>
  <c r="AT83" i="3"/>
  <c r="AT82" i="3"/>
  <c r="AT81" i="3"/>
  <c r="AT80" i="3"/>
  <c r="AT79" i="3"/>
  <c r="AT78" i="3"/>
  <c r="AT77" i="3"/>
  <c r="AT76" i="3"/>
  <c r="AT75" i="3"/>
  <c r="AT74" i="3"/>
  <c r="AT73" i="3"/>
  <c r="AT72" i="3"/>
  <c r="AT71" i="3"/>
  <c r="AT70" i="3"/>
  <c r="AT69" i="3"/>
  <c r="AT68" i="3"/>
  <c r="AT67" i="3"/>
  <c r="AT66" i="3"/>
  <c r="AT65" i="3"/>
  <c r="AT64" i="3"/>
  <c r="AT63" i="3"/>
  <c r="AT62" i="3"/>
  <c r="AT61" i="3"/>
  <c r="AT60" i="3"/>
  <c r="AT59" i="3"/>
  <c r="AT58" i="3"/>
  <c r="AT57" i="3"/>
  <c r="AT56" i="3"/>
  <c r="AT55" i="3"/>
  <c r="AT54" i="3"/>
  <c r="AT53" i="3"/>
  <c r="AT52" i="3"/>
  <c r="AT51" i="3"/>
  <c r="AT50" i="3"/>
  <c r="AT49" i="3"/>
  <c r="AT48" i="3"/>
  <c r="AT47" i="3"/>
  <c r="AT46" i="3"/>
  <c r="AT45" i="3"/>
  <c r="AT44" i="3"/>
  <c r="AT43" i="3"/>
  <c r="AT42" i="3"/>
  <c r="AT41" i="3"/>
  <c r="AT40" i="3"/>
  <c r="AT39" i="3"/>
  <c r="AT38" i="3"/>
  <c r="AT37" i="3"/>
  <c r="AT36" i="3"/>
  <c r="AT35" i="3"/>
  <c r="AT34" i="3"/>
  <c r="AT33" i="3"/>
  <c r="AT32" i="3"/>
  <c r="AT31" i="3"/>
  <c r="AT30" i="3"/>
  <c r="AT29" i="3"/>
  <c r="AT28" i="3"/>
  <c r="AT27" i="3"/>
  <c r="AT26" i="3"/>
  <c r="AT25" i="3"/>
  <c r="AT24" i="3"/>
  <c r="AT23" i="3"/>
  <c r="AT22" i="3"/>
  <c r="AT21" i="3"/>
  <c r="AT20" i="3"/>
  <c r="AT19" i="3"/>
  <c r="AT18" i="3"/>
  <c r="AT17" i="3"/>
  <c r="AT16" i="3"/>
  <c r="AT15" i="3"/>
  <c r="AT14" i="3"/>
  <c r="AT13" i="3"/>
  <c r="AT12" i="3"/>
  <c r="AT11" i="3"/>
  <c r="AT10" i="3"/>
  <c r="AT9" i="3"/>
  <c r="AT8" i="3"/>
  <c r="AT7" i="3"/>
  <c r="AT6" i="3"/>
  <c r="AT5" i="3"/>
  <c r="AT4" i="3"/>
  <c r="AT3" i="3"/>
  <c r="AQ104" i="3"/>
  <c r="AQ103" i="3"/>
  <c r="AQ102" i="3"/>
  <c r="AQ101" i="3"/>
  <c r="AQ100" i="3"/>
  <c r="AQ99" i="3"/>
  <c r="AQ98" i="3"/>
  <c r="AQ97" i="3"/>
  <c r="AQ96" i="3"/>
  <c r="AQ95" i="3"/>
  <c r="AQ94" i="3"/>
  <c r="AQ93" i="3"/>
  <c r="AQ92" i="3"/>
  <c r="AQ91" i="3"/>
  <c r="AQ90" i="3"/>
  <c r="AQ89" i="3"/>
  <c r="AQ88" i="3"/>
  <c r="AQ87" i="3"/>
  <c r="AQ86" i="3"/>
  <c r="AQ85" i="3"/>
  <c r="AQ84" i="3"/>
  <c r="AQ83" i="3"/>
  <c r="AQ82" i="3"/>
  <c r="AQ81" i="3"/>
  <c r="AQ80" i="3"/>
  <c r="AQ79" i="3"/>
  <c r="AQ78" i="3"/>
  <c r="AQ77" i="3"/>
  <c r="AQ76" i="3"/>
  <c r="AQ75" i="3"/>
  <c r="AQ74" i="3"/>
  <c r="AQ73" i="3"/>
  <c r="AQ72" i="3"/>
  <c r="AQ71" i="3"/>
  <c r="AQ70" i="3"/>
  <c r="AQ69" i="3"/>
  <c r="AQ68" i="3"/>
  <c r="AQ67" i="3"/>
  <c r="AQ66" i="3"/>
  <c r="AQ65" i="3"/>
  <c r="AQ64" i="3"/>
  <c r="AQ63" i="3"/>
  <c r="AQ62" i="3"/>
  <c r="AQ61" i="3"/>
  <c r="AQ60" i="3"/>
  <c r="AQ59" i="3"/>
  <c r="AQ58" i="3"/>
  <c r="AQ57" i="3"/>
  <c r="AQ56" i="3"/>
  <c r="AQ55" i="3"/>
  <c r="AQ54" i="3"/>
  <c r="AQ53" i="3"/>
  <c r="AQ52" i="3"/>
  <c r="AQ51" i="3"/>
  <c r="AQ50" i="3"/>
  <c r="AQ49" i="3"/>
  <c r="AQ48" i="3"/>
  <c r="AQ47" i="3"/>
  <c r="AQ46" i="3"/>
  <c r="AQ45" i="3"/>
  <c r="AQ44" i="3"/>
  <c r="AQ43" i="3"/>
  <c r="AQ42" i="3"/>
  <c r="AQ41" i="3"/>
  <c r="AQ40" i="3"/>
  <c r="AQ39" i="3"/>
  <c r="AQ38" i="3"/>
  <c r="AQ37" i="3"/>
  <c r="AQ36" i="3"/>
  <c r="AQ35" i="3"/>
  <c r="AQ34" i="3"/>
  <c r="AQ33" i="3"/>
  <c r="AQ32" i="3"/>
  <c r="AQ31" i="3"/>
  <c r="AQ30" i="3"/>
  <c r="AQ29" i="3"/>
  <c r="AQ28" i="3"/>
  <c r="AQ27" i="3"/>
  <c r="AQ26" i="3"/>
  <c r="AQ25" i="3"/>
  <c r="AQ24" i="3"/>
  <c r="AQ23" i="3"/>
  <c r="AQ22" i="3"/>
  <c r="AQ21" i="3"/>
  <c r="AQ20" i="3"/>
  <c r="AQ19" i="3"/>
  <c r="AQ18" i="3"/>
  <c r="AQ17" i="3"/>
  <c r="AQ16" i="3"/>
  <c r="AQ15" i="3"/>
  <c r="AQ14" i="3"/>
  <c r="AQ13" i="3"/>
  <c r="AQ12" i="3"/>
  <c r="AQ11" i="3"/>
  <c r="AQ10" i="3"/>
  <c r="AQ9" i="3"/>
  <c r="AQ8" i="3"/>
  <c r="AQ7" i="3"/>
  <c r="AQ6" i="3"/>
  <c r="AQ5" i="3"/>
  <c r="AQ4" i="3"/>
  <c r="AQ3" i="3"/>
  <c r="AN104" i="3"/>
  <c r="AN103" i="3"/>
  <c r="AN102" i="3"/>
  <c r="AN101" i="3"/>
  <c r="AN100" i="3"/>
  <c r="AN99" i="3"/>
  <c r="AN98" i="3"/>
  <c r="AN97" i="3"/>
  <c r="AN96" i="3"/>
  <c r="AN95" i="3"/>
  <c r="AN94" i="3"/>
  <c r="AN93" i="3"/>
  <c r="AN92" i="3"/>
  <c r="AN91" i="3"/>
  <c r="AN90" i="3"/>
  <c r="AN89" i="3"/>
  <c r="AN88" i="3"/>
  <c r="AN87" i="3"/>
  <c r="AN86" i="3"/>
  <c r="AN85" i="3"/>
  <c r="AN84" i="3"/>
  <c r="AN83" i="3"/>
  <c r="AN82" i="3"/>
  <c r="AN81" i="3"/>
  <c r="AN80" i="3"/>
  <c r="AN79" i="3"/>
  <c r="AN78" i="3"/>
  <c r="AN77" i="3"/>
  <c r="AN76" i="3"/>
  <c r="AN75" i="3"/>
  <c r="AN74" i="3"/>
  <c r="AN73" i="3"/>
  <c r="AN72" i="3"/>
  <c r="AN71" i="3"/>
  <c r="AN70" i="3"/>
  <c r="AN69" i="3"/>
  <c r="AN68" i="3"/>
  <c r="AN67" i="3"/>
  <c r="AN66" i="3"/>
  <c r="AN65" i="3"/>
  <c r="AN64" i="3"/>
  <c r="AN63" i="3"/>
  <c r="AN62" i="3"/>
  <c r="AN61" i="3"/>
  <c r="AN60" i="3"/>
  <c r="AN59" i="3"/>
  <c r="AN58" i="3"/>
  <c r="AN57" i="3"/>
  <c r="AN56" i="3"/>
  <c r="AN55" i="3"/>
  <c r="AN54" i="3"/>
  <c r="AN53" i="3"/>
  <c r="AN52" i="3"/>
  <c r="AN51" i="3"/>
  <c r="AN50" i="3"/>
  <c r="AN49" i="3"/>
  <c r="AN48" i="3"/>
  <c r="AN47" i="3"/>
  <c r="AN46" i="3"/>
  <c r="AN45" i="3"/>
  <c r="AN44" i="3"/>
  <c r="AN43" i="3"/>
  <c r="AN42" i="3"/>
  <c r="AN41" i="3"/>
  <c r="AN40" i="3"/>
  <c r="AN39" i="3"/>
  <c r="AN38" i="3"/>
  <c r="AN37" i="3"/>
  <c r="AN36" i="3"/>
  <c r="AN35" i="3"/>
  <c r="AN34" i="3"/>
  <c r="AN33" i="3"/>
  <c r="AN32" i="3"/>
  <c r="AN31" i="3"/>
  <c r="AN30" i="3"/>
  <c r="AN29" i="3"/>
  <c r="AN28" i="3"/>
  <c r="AN27" i="3"/>
  <c r="AN26" i="3"/>
  <c r="AN25" i="3"/>
  <c r="AN24" i="3"/>
  <c r="AN23" i="3"/>
  <c r="AN22" i="3"/>
  <c r="AN21" i="3"/>
  <c r="AN20" i="3"/>
  <c r="AN19" i="3"/>
  <c r="AN18" i="3"/>
  <c r="AN17" i="3"/>
  <c r="AN16" i="3"/>
  <c r="AN15" i="3"/>
  <c r="AN14" i="3"/>
  <c r="AN13" i="3"/>
  <c r="AN12" i="3"/>
  <c r="AN11" i="3"/>
  <c r="AN10" i="3"/>
  <c r="AN9" i="3"/>
  <c r="AN8" i="3"/>
  <c r="AN7" i="3"/>
  <c r="AN6" i="3"/>
  <c r="AN5" i="3"/>
  <c r="AN4" i="3"/>
  <c r="AN3" i="3"/>
  <c r="AK104" i="3"/>
  <c r="AK103" i="3"/>
  <c r="AK102" i="3"/>
  <c r="AK101" i="3"/>
  <c r="AK100" i="3"/>
  <c r="AK99" i="3"/>
  <c r="AK98" i="3"/>
  <c r="AK97" i="3"/>
  <c r="AK96" i="3"/>
  <c r="AK95" i="3"/>
  <c r="AK94" i="3"/>
  <c r="AK93" i="3"/>
  <c r="AK92" i="3"/>
  <c r="AK91" i="3"/>
  <c r="AK90" i="3"/>
  <c r="AK89" i="3"/>
  <c r="AK88" i="3"/>
  <c r="AK87" i="3"/>
  <c r="AK86" i="3"/>
  <c r="AK85" i="3"/>
  <c r="AK84" i="3"/>
  <c r="AK83" i="3"/>
  <c r="AK82" i="3"/>
  <c r="AK81" i="3"/>
  <c r="AK80" i="3"/>
  <c r="AK79" i="3"/>
  <c r="AK78" i="3"/>
  <c r="AK77" i="3"/>
  <c r="AK76" i="3"/>
  <c r="AK75" i="3"/>
  <c r="AK74" i="3"/>
  <c r="AK73" i="3"/>
  <c r="AK72" i="3"/>
  <c r="AK71" i="3"/>
  <c r="AK70" i="3"/>
  <c r="AK69" i="3"/>
  <c r="AK68" i="3"/>
  <c r="AK67" i="3"/>
  <c r="AK66" i="3"/>
  <c r="AK65" i="3"/>
  <c r="AK64" i="3"/>
  <c r="AK63" i="3"/>
  <c r="AK62" i="3"/>
  <c r="AK61" i="3"/>
  <c r="AK60" i="3"/>
  <c r="AK59" i="3"/>
  <c r="AK58" i="3"/>
  <c r="AK57" i="3"/>
  <c r="AK56" i="3"/>
  <c r="AK55" i="3"/>
  <c r="AK54" i="3"/>
  <c r="AK53" i="3"/>
  <c r="AK52" i="3"/>
  <c r="AK51" i="3"/>
  <c r="AK50" i="3"/>
  <c r="AK49" i="3"/>
  <c r="AK48" i="3"/>
  <c r="AK47" i="3"/>
  <c r="AK46" i="3"/>
  <c r="AK45" i="3"/>
  <c r="AK44" i="3"/>
  <c r="AK43" i="3"/>
  <c r="AK42" i="3"/>
  <c r="AK41" i="3"/>
  <c r="AK40" i="3"/>
  <c r="AK39" i="3"/>
  <c r="AK38" i="3"/>
  <c r="AK37" i="3"/>
  <c r="AK36" i="3"/>
  <c r="AK35" i="3"/>
  <c r="AK34" i="3"/>
  <c r="AK33" i="3"/>
  <c r="AK32" i="3"/>
  <c r="AK31" i="3"/>
  <c r="AK30" i="3"/>
  <c r="AK29" i="3"/>
  <c r="AK28" i="3"/>
  <c r="AK27" i="3"/>
  <c r="AK26" i="3"/>
  <c r="AK25" i="3"/>
  <c r="AK24" i="3"/>
  <c r="AK23" i="3"/>
  <c r="AK22" i="3"/>
  <c r="AK21" i="3"/>
  <c r="AK20" i="3"/>
  <c r="AK19" i="3"/>
  <c r="AK18" i="3"/>
  <c r="AK17" i="3"/>
  <c r="AK16" i="3"/>
  <c r="AK15" i="3"/>
  <c r="AK14" i="3"/>
  <c r="AK13" i="3"/>
  <c r="AK12" i="3"/>
  <c r="AK11" i="3"/>
  <c r="AK10" i="3"/>
  <c r="AK9" i="3"/>
  <c r="AK8" i="3"/>
  <c r="AK7" i="3"/>
  <c r="AK6" i="3"/>
  <c r="AK5" i="3"/>
  <c r="AK4" i="3"/>
  <c r="AK3" i="3"/>
  <c r="AH104" i="3"/>
  <c r="AH103" i="3"/>
  <c r="AH102" i="3"/>
  <c r="AH101" i="3"/>
  <c r="AH100" i="3"/>
  <c r="AH99" i="3"/>
  <c r="AH98" i="3"/>
  <c r="AH97" i="3"/>
  <c r="AH96" i="3"/>
  <c r="AH95" i="3"/>
  <c r="AH94" i="3"/>
  <c r="AH93" i="3"/>
  <c r="AH92" i="3"/>
  <c r="AH91" i="3"/>
  <c r="AH90" i="3"/>
  <c r="AH89" i="3"/>
  <c r="AH88" i="3"/>
  <c r="AH87" i="3"/>
  <c r="AH86" i="3"/>
  <c r="AH85" i="3"/>
  <c r="AH84" i="3"/>
  <c r="AH83" i="3"/>
  <c r="AH82" i="3"/>
  <c r="AH81" i="3"/>
  <c r="AH80" i="3"/>
  <c r="AH79" i="3"/>
  <c r="AH78" i="3"/>
  <c r="AH77" i="3"/>
  <c r="AH76" i="3"/>
  <c r="AH75" i="3"/>
  <c r="AH74" i="3"/>
  <c r="AH73" i="3"/>
  <c r="AH72" i="3"/>
  <c r="AH71" i="3"/>
  <c r="AH70" i="3"/>
  <c r="AH69" i="3"/>
  <c r="AH68" i="3"/>
  <c r="AH67" i="3"/>
  <c r="AH66" i="3"/>
  <c r="AH65" i="3"/>
  <c r="AH64" i="3"/>
  <c r="AH63" i="3"/>
  <c r="AH62" i="3"/>
  <c r="AH61" i="3"/>
  <c r="AH60" i="3"/>
  <c r="AH59" i="3"/>
  <c r="AH58" i="3"/>
  <c r="AH57" i="3"/>
  <c r="AH56" i="3"/>
  <c r="AH55" i="3"/>
  <c r="AH54" i="3"/>
  <c r="AH53" i="3"/>
  <c r="AH52" i="3"/>
  <c r="AH51" i="3"/>
  <c r="AH50" i="3"/>
  <c r="AH49" i="3"/>
  <c r="AH48" i="3"/>
  <c r="AH47" i="3"/>
  <c r="AH46" i="3"/>
  <c r="AH45" i="3"/>
  <c r="AH44" i="3"/>
  <c r="AH43" i="3"/>
  <c r="AH42" i="3"/>
  <c r="AH41" i="3"/>
  <c r="AH40" i="3"/>
  <c r="AH39" i="3"/>
  <c r="AH38" i="3"/>
  <c r="AH37" i="3"/>
  <c r="AH36" i="3"/>
  <c r="AH35" i="3"/>
  <c r="AH34" i="3"/>
  <c r="AH33" i="3"/>
  <c r="AH32" i="3"/>
  <c r="AH31" i="3"/>
  <c r="AH30" i="3"/>
  <c r="AH29" i="3"/>
  <c r="AH28" i="3"/>
  <c r="AH27" i="3"/>
  <c r="AH26" i="3"/>
  <c r="AH25" i="3"/>
  <c r="AH24" i="3"/>
  <c r="AH23" i="3"/>
  <c r="AH22" i="3"/>
  <c r="AH21" i="3"/>
  <c r="AH20" i="3"/>
  <c r="AH19" i="3"/>
  <c r="AH18" i="3"/>
  <c r="AH17" i="3"/>
  <c r="AH16" i="3"/>
  <c r="AH15" i="3"/>
  <c r="AH14" i="3"/>
  <c r="AH13" i="3"/>
  <c r="AH12" i="3"/>
  <c r="AH11" i="3"/>
  <c r="AH10" i="3"/>
  <c r="AH9" i="3"/>
  <c r="AH8" i="3"/>
  <c r="AH7" i="3"/>
  <c r="AH6" i="3"/>
  <c r="AH5" i="3"/>
  <c r="AH4" i="3"/>
  <c r="AH3" i="3"/>
  <c r="AB104" i="3"/>
  <c r="AB103" i="3"/>
  <c r="AB102" i="3"/>
  <c r="AB101" i="3"/>
  <c r="AB100" i="3"/>
  <c r="AB99" i="3"/>
  <c r="AB98" i="3"/>
  <c r="AB97" i="3"/>
  <c r="AB96" i="3"/>
  <c r="AB95" i="3"/>
  <c r="AB94" i="3"/>
  <c r="AB93" i="3"/>
  <c r="AB92" i="3"/>
  <c r="AB91" i="3"/>
  <c r="AB90" i="3"/>
  <c r="AB89" i="3"/>
  <c r="AB88" i="3"/>
  <c r="AB87" i="3"/>
  <c r="AB86" i="3"/>
  <c r="AB85" i="3"/>
  <c r="AB84" i="3"/>
  <c r="AB83" i="3"/>
  <c r="AB82" i="3"/>
  <c r="AB81" i="3"/>
  <c r="AB80" i="3"/>
  <c r="AB79" i="3"/>
  <c r="AB78" i="3"/>
  <c r="AB77" i="3"/>
  <c r="AB76" i="3"/>
  <c r="AB75" i="3"/>
  <c r="AB74" i="3"/>
  <c r="AB73" i="3"/>
  <c r="AB72" i="3"/>
  <c r="AB71" i="3"/>
  <c r="AB70" i="3"/>
  <c r="AB69" i="3"/>
  <c r="AB68" i="3"/>
  <c r="AB67" i="3"/>
  <c r="AB66" i="3"/>
  <c r="AB65" i="3"/>
  <c r="AB64" i="3"/>
  <c r="AB63" i="3"/>
  <c r="AB62" i="3"/>
  <c r="AB61" i="3"/>
  <c r="AB60" i="3"/>
  <c r="AB59" i="3"/>
  <c r="AB58" i="3"/>
  <c r="AB57" i="3"/>
  <c r="AB56" i="3"/>
  <c r="AB55" i="3"/>
  <c r="AB54" i="3"/>
  <c r="AB53" i="3"/>
  <c r="AB52" i="3"/>
  <c r="AB51" i="3"/>
  <c r="AB50" i="3"/>
  <c r="AB49" i="3"/>
  <c r="AB48" i="3"/>
  <c r="AB47" i="3"/>
  <c r="AB46" i="3"/>
  <c r="AB45" i="3"/>
  <c r="AB44" i="3"/>
  <c r="AB43" i="3"/>
  <c r="AB42" i="3"/>
  <c r="AB41" i="3"/>
  <c r="AB40" i="3"/>
  <c r="AB39" i="3"/>
  <c r="AB38" i="3"/>
  <c r="AB37" i="3"/>
  <c r="AB36" i="3"/>
  <c r="AB35" i="3"/>
  <c r="AB34" i="3"/>
  <c r="AB33" i="3"/>
  <c r="AB32" i="3"/>
  <c r="AB31" i="3"/>
  <c r="AB30" i="3"/>
  <c r="AB29" i="3"/>
  <c r="AB28" i="3"/>
  <c r="AB27" i="3"/>
  <c r="AB26" i="3"/>
  <c r="AB25" i="3"/>
  <c r="AB24" i="3"/>
  <c r="AB23" i="3"/>
  <c r="AB22" i="3"/>
  <c r="AB21" i="3"/>
  <c r="AB20" i="3"/>
  <c r="AB19" i="3"/>
  <c r="AB18" i="3"/>
  <c r="AB17" i="3"/>
  <c r="AB16" i="3"/>
  <c r="AB15" i="3"/>
  <c r="AB14" i="3"/>
  <c r="AB13" i="3"/>
  <c r="AB12" i="3"/>
  <c r="AB11" i="3"/>
  <c r="AB10" i="3"/>
  <c r="AB9" i="3"/>
  <c r="AB8" i="3"/>
  <c r="AB7" i="3"/>
  <c r="AB6" i="3"/>
  <c r="AB5" i="3"/>
  <c r="AB4" i="3"/>
  <c r="AB3" i="3"/>
  <c r="Y104" i="3"/>
  <c r="Y103" i="3"/>
  <c r="Y102" i="3"/>
  <c r="Y101" i="3"/>
  <c r="Y100" i="3"/>
  <c r="Y99" i="3"/>
  <c r="Y98" i="3"/>
  <c r="Y97" i="3"/>
  <c r="Y96" i="3"/>
  <c r="Y95" i="3"/>
  <c r="Y94" i="3"/>
  <c r="Y93" i="3"/>
  <c r="Y92" i="3"/>
  <c r="Y91" i="3"/>
  <c r="Y90" i="3"/>
  <c r="Y89" i="3"/>
  <c r="Y88" i="3"/>
  <c r="Y87" i="3"/>
  <c r="Y86" i="3"/>
  <c r="Y85" i="3"/>
  <c r="Y84" i="3"/>
  <c r="Y83" i="3"/>
  <c r="Y82" i="3"/>
  <c r="Y81" i="3"/>
  <c r="Y80" i="3"/>
  <c r="Y79" i="3"/>
  <c r="Y78" i="3"/>
  <c r="Y77" i="3"/>
  <c r="Y76" i="3"/>
  <c r="Y75" i="3"/>
  <c r="Y74" i="3"/>
  <c r="Y73" i="3"/>
  <c r="Y72" i="3"/>
  <c r="Y71" i="3"/>
  <c r="Y70" i="3"/>
  <c r="Y69" i="3"/>
  <c r="Y68" i="3"/>
  <c r="Y67" i="3"/>
  <c r="Y66" i="3"/>
  <c r="Y65" i="3"/>
  <c r="Y64" i="3"/>
  <c r="Y63" i="3"/>
  <c r="Y62" i="3"/>
  <c r="Y61" i="3"/>
  <c r="Y60" i="3"/>
  <c r="Y59" i="3"/>
  <c r="Y58" i="3"/>
  <c r="Y57" i="3"/>
  <c r="Y56" i="3"/>
  <c r="Y55" i="3"/>
  <c r="Y54" i="3"/>
  <c r="Y53" i="3"/>
  <c r="Y52" i="3"/>
  <c r="Y51" i="3"/>
  <c r="Y50" i="3"/>
  <c r="Y49" i="3"/>
  <c r="Y48" i="3"/>
  <c r="Y47" i="3"/>
  <c r="Y46" i="3"/>
  <c r="Y45" i="3"/>
  <c r="Y44" i="3"/>
  <c r="Y43" i="3"/>
  <c r="Y42" i="3"/>
  <c r="Y41" i="3"/>
  <c r="Y40" i="3"/>
  <c r="Y39" i="3"/>
  <c r="Y38" i="3"/>
  <c r="Y37" i="3"/>
  <c r="Y36" i="3"/>
  <c r="Y35" i="3"/>
  <c r="Y34" i="3"/>
  <c r="Y33" i="3"/>
  <c r="Y32" i="3"/>
  <c r="Y31" i="3"/>
  <c r="Y30" i="3"/>
  <c r="Y29" i="3"/>
  <c r="Y28" i="3"/>
  <c r="Y27" i="3"/>
  <c r="Y26" i="3"/>
  <c r="Y25" i="3"/>
  <c r="Y24" i="3"/>
  <c r="Y23" i="3"/>
  <c r="Y22" i="3"/>
  <c r="Y21" i="3"/>
  <c r="Y20" i="3"/>
  <c r="Y19" i="3"/>
  <c r="Y18" i="3"/>
  <c r="Y17" i="3"/>
  <c r="Y16" i="3"/>
  <c r="Y15" i="3"/>
  <c r="Y14" i="3"/>
  <c r="Y13" i="3"/>
  <c r="Y12" i="3"/>
  <c r="Y11" i="3"/>
  <c r="Y10" i="3"/>
  <c r="Y9" i="3"/>
  <c r="Y8" i="3"/>
  <c r="Y7" i="3"/>
  <c r="Y6" i="3"/>
  <c r="Y5" i="3"/>
  <c r="Y4" i="3"/>
  <c r="Y3" i="3"/>
  <c r="V104" i="3"/>
  <c r="V103" i="3"/>
  <c r="V102" i="3"/>
  <c r="V101" i="3"/>
  <c r="V100" i="3"/>
  <c r="V99" i="3"/>
  <c r="V98" i="3"/>
  <c r="V97" i="3"/>
  <c r="V96" i="3"/>
  <c r="V95" i="3"/>
  <c r="V94" i="3"/>
  <c r="V93" i="3"/>
  <c r="V92" i="3"/>
  <c r="V91" i="3"/>
  <c r="V90" i="3"/>
  <c r="V89" i="3"/>
  <c r="V88" i="3"/>
  <c r="V87" i="3"/>
  <c r="V86" i="3"/>
  <c r="V85" i="3"/>
  <c r="V84" i="3"/>
  <c r="V83" i="3"/>
  <c r="V82" i="3"/>
  <c r="V81" i="3"/>
  <c r="V80" i="3"/>
  <c r="V79" i="3"/>
  <c r="V78" i="3"/>
  <c r="V77" i="3"/>
  <c r="V76" i="3"/>
  <c r="V75" i="3"/>
  <c r="V74" i="3"/>
  <c r="V73" i="3"/>
  <c r="V72" i="3"/>
  <c r="V71" i="3"/>
  <c r="V70" i="3"/>
  <c r="V69" i="3"/>
  <c r="V68" i="3"/>
  <c r="V67" i="3"/>
  <c r="V66" i="3"/>
  <c r="V65" i="3"/>
  <c r="V64" i="3"/>
  <c r="V63" i="3"/>
  <c r="V62" i="3"/>
  <c r="V61" i="3"/>
  <c r="V60" i="3"/>
  <c r="V59" i="3"/>
  <c r="V58" i="3"/>
  <c r="V57" i="3"/>
  <c r="V56" i="3"/>
  <c r="V55" i="3"/>
  <c r="V54" i="3"/>
  <c r="V53" i="3"/>
  <c r="V52" i="3"/>
  <c r="V51" i="3"/>
  <c r="V50" i="3"/>
  <c r="V49" i="3"/>
  <c r="V48" i="3"/>
  <c r="V47" i="3"/>
  <c r="V46" i="3"/>
  <c r="V45" i="3"/>
  <c r="V44" i="3"/>
  <c r="V43" i="3"/>
  <c r="V42" i="3"/>
  <c r="V41" i="3"/>
  <c r="V40" i="3"/>
  <c r="V39" i="3"/>
  <c r="V38" i="3"/>
  <c r="V37" i="3"/>
  <c r="V36" i="3"/>
  <c r="V35" i="3"/>
  <c r="V34" i="3"/>
  <c r="V33" i="3"/>
  <c r="V32" i="3"/>
  <c r="V31" i="3"/>
  <c r="V30" i="3"/>
  <c r="V29" i="3"/>
  <c r="V28" i="3"/>
  <c r="V27" i="3"/>
  <c r="V26" i="3"/>
  <c r="V25" i="3"/>
  <c r="V24" i="3"/>
  <c r="V23" i="3"/>
  <c r="V22" i="3"/>
  <c r="V21" i="3"/>
  <c r="V20" i="3"/>
  <c r="V19" i="3"/>
  <c r="V18" i="3"/>
  <c r="V17" i="3"/>
  <c r="V16" i="3"/>
  <c r="V15" i="3"/>
  <c r="V14" i="3"/>
  <c r="V13" i="3"/>
  <c r="V12" i="3"/>
  <c r="V11" i="3"/>
  <c r="V10" i="3"/>
  <c r="V9" i="3"/>
  <c r="V8" i="3"/>
  <c r="V7" i="3"/>
  <c r="V6" i="3"/>
  <c r="V5" i="3"/>
  <c r="V4" i="3"/>
  <c r="V3" i="3"/>
  <c r="S104" i="3"/>
  <c r="S103" i="3"/>
  <c r="S102" i="3"/>
  <c r="S101" i="3"/>
  <c r="S100" i="3"/>
  <c r="S99" i="3"/>
  <c r="S98" i="3"/>
  <c r="S97" i="3"/>
  <c r="S96" i="3"/>
  <c r="S95" i="3"/>
  <c r="S94" i="3"/>
  <c r="S93" i="3"/>
  <c r="S92" i="3"/>
  <c r="S91" i="3"/>
  <c r="S90" i="3"/>
  <c r="S89" i="3"/>
  <c r="S88" i="3"/>
  <c r="S87" i="3"/>
  <c r="S86" i="3"/>
  <c r="S85" i="3"/>
  <c r="S84" i="3"/>
  <c r="S83" i="3"/>
  <c r="S82" i="3"/>
  <c r="S81" i="3"/>
  <c r="S80" i="3"/>
  <c r="S79" i="3"/>
  <c r="S78" i="3"/>
  <c r="S77" i="3"/>
  <c r="S76" i="3"/>
  <c r="S75" i="3"/>
  <c r="S74" i="3"/>
  <c r="S73" i="3"/>
  <c r="S72" i="3"/>
  <c r="S71" i="3"/>
  <c r="S70" i="3"/>
  <c r="S69" i="3"/>
  <c r="S68" i="3"/>
  <c r="S67" i="3"/>
  <c r="S66" i="3"/>
  <c r="S65" i="3"/>
  <c r="S64" i="3"/>
  <c r="S63" i="3"/>
  <c r="S62" i="3"/>
  <c r="S61" i="3"/>
  <c r="S60" i="3"/>
  <c r="S59" i="3"/>
  <c r="S58" i="3"/>
  <c r="S57" i="3"/>
  <c r="S56" i="3"/>
  <c r="S55" i="3"/>
  <c r="S54" i="3"/>
  <c r="S53" i="3"/>
  <c r="S52" i="3"/>
  <c r="S51" i="3"/>
  <c r="S50" i="3"/>
  <c r="S49" i="3"/>
  <c r="S48" i="3"/>
  <c r="S47" i="3"/>
  <c r="S46" i="3"/>
  <c r="S45" i="3"/>
  <c r="S44" i="3"/>
  <c r="S43" i="3"/>
  <c r="S42" i="3"/>
  <c r="S41" i="3"/>
  <c r="S40" i="3"/>
  <c r="S39" i="3"/>
  <c r="S38" i="3"/>
  <c r="S37" i="3"/>
  <c r="S36" i="3"/>
  <c r="S35" i="3"/>
  <c r="S34" i="3"/>
  <c r="S33" i="3"/>
  <c r="S32" i="3"/>
  <c r="S31" i="3"/>
  <c r="S30" i="3"/>
  <c r="S29" i="3"/>
  <c r="S28" i="3"/>
  <c r="S27" i="3"/>
  <c r="S26" i="3"/>
  <c r="S25" i="3"/>
  <c r="S24" i="3"/>
  <c r="S23" i="3"/>
  <c r="S22" i="3"/>
  <c r="S21" i="3"/>
  <c r="S20" i="3"/>
  <c r="S19" i="3"/>
  <c r="S18" i="3"/>
  <c r="S17" i="3"/>
  <c r="S16" i="3"/>
  <c r="S15" i="3"/>
  <c r="S14" i="3"/>
  <c r="S13" i="3"/>
  <c r="S12" i="3"/>
  <c r="S11" i="3"/>
  <c r="S10" i="3"/>
  <c r="S9" i="3"/>
  <c r="S8" i="3"/>
  <c r="S7" i="3"/>
  <c r="S6" i="3"/>
  <c r="S5" i="3"/>
  <c r="S4" i="3"/>
  <c r="S3" i="3"/>
  <c r="P104" i="3"/>
  <c r="P103" i="3"/>
  <c r="P102" i="3"/>
  <c r="P101" i="3"/>
  <c r="P100" i="3"/>
  <c r="P99" i="3"/>
  <c r="P98" i="3"/>
  <c r="P97" i="3"/>
  <c r="P96" i="3"/>
  <c r="P95" i="3"/>
  <c r="P94" i="3"/>
  <c r="P93" i="3"/>
  <c r="P92" i="3"/>
  <c r="P91" i="3"/>
  <c r="P90" i="3"/>
  <c r="P89" i="3"/>
  <c r="P88" i="3"/>
  <c r="P87" i="3"/>
  <c r="P86" i="3"/>
  <c r="P85" i="3"/>
  <c r="P84" i="3"/>
  <c r="P83" i="3"/>
  <c r="P82" i="3"/>
  <c r="P81" i="3"/>
  <c r="P80" i="3"/>
  <c r="P79" i="3"/>
  <c r="P78" i="3"/>
  <c r="P77" i="3"/>
  <c r="P76" i="3"/>
  <c r="P75" i="3"/>
  <c r="P74" i="3"/>
  <c r="P73" i="3"/>
  <c r="P72" i="3"/>
  <c r="P71" i="3"/>
  <c r="P70" i="3"/>
  <c r="P69" i="3"/>
  <c r="P68" i="3"/>
  <c r="P67" i="3"/>
  <c r="P66" i="3"/>
  <c r="P65" i="3"/>
  <c r="P64" i="3"/>
  <c r="P63" i="3"/>
  <c r="P62" i="3"/>
  <c r="P61" i="3"/>
  <c r="P60" i="3"/>
  <c r="P59" i="3"/>
  <c r="P58" i="3"/>
  <c r="P57" i="3"/>
  <c r="P56" i="3"/>
  <c r="P55" i="3"/>
  <c r="P54" i="3"/>
  <c r="P53" i="3"/>
  <c r="P52" i="3"/>
  <c r="P51" i="3"/>
  <c r="P50" i="3"/>
  <c r="P49" i="3"/>
  <c r="P48" i="3"/>
  <c r="P47" i="3"/>
  <c r="P46" i="3"/>
  <c r="P45" i="3"/>
  <c r="P44" i="3"/>
  <c r="P43" i="3"/>
  <c r="P42" i="3"/>
  <c r="P41" i="3"/>
  <c r="P40" i="3"/>
  <c r="P39" i="3"/>
  <c r="P38" i="3"/>
  <c r="P37" i="3"/>
  <c r="P36" i="3"/>
  <c r="P35" i="3"/>
  <c r="P34" i="3"/>
  <c r="P33" i="3"/>
  <c r="P32" i="3"/>
  <c r="P31" i="3"/>
  <c r="P30" i="3"/>
  <c r="P29" i="3"/>
  <c r="P28" i="3"/>
  <c r="P27" i="3"/>
  <c r="P26" i="3"/>
  <c r="P25" i="3"/>
  <c r="P24" i="3"/>
  <c r="P23" i="3"/>
  <c r="P22" i="3"/>
  <c r="P21" i="3"/>
  <c r="P20" i="3"/>
  <c r="P19" i="3"/>
  <c r="P18" i="3"/>
  <c r="P17" i="3"/>
  <c r="P16" i="3"/>
  <c r="P15" i="3"/>
  <c r="P14" i="3"/>
  <c r="P13" i="3"/>
  <c r="P12" i="3"/>
  <c r="P11" i="3"/>
  <c r="P10" i="3"/>
  <c r="P9" i="3"/>
  <c r="P8" i="3"/>
  <c r="P7" i="3"/>
  <c r="P6" i="3"/>
  <c r="P5" i="3"/>
  <c r="P4" i="3"/>
  <c r="P3" i="3"/>
  <c r="M104" i="3"/>
  <c r="M103" i="3"/>
  <c r="M102" i="3"/>
  <c r="M101" i="3"/>
  <c r="M100" i="3"/>
  <c r="M99" i="3"/>
  <c r="M98" i="3"/>
  <c r="M97" i="3"/>
  <c r="M96" i="3"/>
  <c r="M95" i="3"/>
  <c r="M94" i="3"/>
  <c r="M93" i="3"/>
  <c r="M92" i="3"/>
  <c r="M91" i="3"/>
  <c r="M90" i="3"/>
  <c r="M89" i="3"/>
  <c r="M88" i="3"/>
  <c r="M87" i="3"/>
  <c r="M86" i="3"/>
  <c r="M85" i="3"/>
  <c r="M84" i="3"/>
  <c r="M83" i="3"/>
  <c r="M82" i="3"/>
  <c r="M81" i="3"/>
  <c r="M80" i="3"/>
  <c r="M79" i="3"/>
  <c r="M78" i="3"/>
  <c r="M77" i="3"/>
  <c r="M76" i="3"/>
  <c r="M75" i="3"/>
  <c r="M74" i="3"/>
  <c r="M73" i="3"/>
  <c r="M72" i="3"/>
  <c r="M71" i="3"/>
  <c r="M70" i="3"/>
  <c r="M69" i="3"/>
  <c r="M68" i="3"/>
  <c r="M67" i="3"/>
  <c r="M66" i="3"/>
  <c r="M65" i="3"/>
  <c r="M64" i="3"/>
  <c r="M63" i="3"/>
  <c r="M62" i="3"/>
  <c r="M61" i="3"/>
  <c r="M60" i="3"/>
  <c r="M59" i="3"/>
  <c r="M58" i="3"/>
  <c r="M57" i="3"/>
  <c r="M56" i="3"/>
  <c r="M55" i="3"/>
  <c r="M54" i="3"/>
  <c r="M53" i="3"/>
  <c r="M52" i="3"/>
  <c r="M51" i="3"/>
  <c r="M50" i="3"/>
  <c r="M49" i="3"/>
  <c r="M48" i="3"/>
  <c r="M47" i="3"/>
  <c r="M46" i="3"/>
  <c r="M45" i="3"/>
  <c r="M44" i="3"/>
  <c r="M43" i="3"/>
  <c r="M42" i="3"/>
  <c r="M41" i="3"/>
  <c r="M40" i="3"/>
  <c r="M39" i="3"/>
  <c r="M38" i="3"/>
  <c r="M37" i="3"/>
  <c r="M36" i="3"/>
  <c r="M35" i="3"/>
  <c r="M34" i="3"/>
  <c r="M33" i="3"/>
  <c r="M32" i="3"/>
  <c r="M31" i="3"/>
  <c r="M30" i="3"/>
  <c r="M29" i="3"/>
  <c r="M28" i="3"/>
  <c r="M27" i="3"/>
  <c r="M26" i="3"/>
  <c r="M25" i="3"/>
  <c r="M24" i="3"/>
  <c r="M23" i="3"/>
  <c r="M22" i="3"/>
  <c r="M21" i="3"/>
  <c r="M20" i="3"/>
  <c r="M19" i="3"/>
  <c r="M18" i="3"/>
  <c r="M17" i="3"/>
  <c r="M16" i="3"/>
  <c r="M15" i="3"/>
  <c r="M14" i="3"/>
  <c r="M13" i="3"/>
  <c r="M12" i="3"/>
  <c r="M11" i="3"/>
  <c r="M10" i="3"/>
  <c r="M9" i="3"/>
  <c r="M8" i="3"/>
  <c r="M7" i="3"/>
  <c r="M6" i="3"/>
  <c r="M5" i="3"/>
  <c r="M4" i="3"/>
  <c r="M3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3" i="3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2" i="5"/>
</calcChain>
</file>

<file path=xl/sharedStrings.xml><?xml version="1.0" encoding="utf-8"?>
<sst xmlns="http://schemas.openxmlformats.org/spreadsheetml/2006/main" count="3649" uniqueCount="1134">
  <si>
    <t>Employee Number</t>
  </si>
  <si>
    <t>Full Name</t>
  </si>
  <si>
    <t>Joining Date</t>
  </si>
  <si>
    <t>Email ID</t>
  </si>
  <si>
    <t>Number</t>
  </si>
  <si>
    <t>Address</t>
  </si>
  <si>
    <t>Date of Birth</t>
  </si>
  <si>
    <t>Gender</t>
  </si>
  <si>
    <t>IT00001</t>
  </si>
  <si>
    <t>IT00002</t>
  </si>
  <si>
    <t>IT00003</t>
  </si>
  <si>
    <t>IT00004</t>
  </si>
  <si>
    <t>IT00005</t>
  </si>
  <si>
    <t>IT00006</t>
  </si>
  <si>
    <t>IT00007</t>
  </si>
  <si>
    <t>IT00008</t>
  </si>
  <si>
    <t>IT00009</t>
  </si>
  <si>
    <t>IT00010</t>
  </si>
  <si>
    <t>IT00011</t>
  </si>
  <si>
    <t>IT00012</t>
  </si>
  <si>
    <t>IT00013</t>
  </si>
  <si>
    <t>IT00014</t>
  </si>
  <si>
    <t>IT00015</t>
  </si>
  <si>
    <t>IT00016</t>
  </si>
  <si>
    <t>IT00017</t>
  </si>
  <si>
    <t>IT00018</t>
  </si>
  <si>
    <t>IT00019</t>
  </si>
  <si>
    <t>IT00020</t>
  </si>
  <si>
    <t>IT00021</t>
  </si>
  <si>
    <t>IT00022</t>
  </si>
  <si>
    <t>IT00023</t>
  </si>
  <si>
    <t>IT00024</t>
  </si>
  <si>
    <t>IT00025</t>
  </si>
  <si>
    <t>IT00026</t>
  </si>
  <si>
    <t>IT00027</t>
  </si>
  <si>
    <t>IT00028</t>
  </si>
  <si>
    <t>IT00029</t>
  </si>
  <si>
    <t>IT00030</t>
  </si>
  <si>
    <t>IT00031</t>
  </si>
  <si>
    <t>IT00032</t>
  </si>
  <si>
    <t>IT00033</t>
  </si>
  <si>
    <t>IT00034</t>
  </si>
  <si>
    <t>IT00035</t>
  </si>
  <si>
    <t>IT00036</t>
  </si>
  <si>
    <t>IT00037</t>
  </si>
  <si>
    <t>IT00038</t>
  </si>
  <si>
    <t>IT00039</t>
  </si>
  <si>
    <t>IT00040</t>
  </si>
  <si>
    <t>IT00041</t>
  </si>
  <si>
    <t>IT00042</t>
  </si>
  <si>
    <t>IT00043</t>
  </si>
  <si>
    <t>IT00044</t>
  </si>
  <si>
    <t>IT00045</t>
  </si>
  <si>
    <t>IT00046</t>
  </si>
  <si>
    <t>IT00047</t>
  </si>
  <si>
    <t>IT00048</t>
  </si>
  <si>
    <t>IT00049</t>
  </si>
  <si>
    <t>IT00050</t>
  </si>
  <si>
    <t>IT00051</t>
  </si>
  <si>
    <t>IT00052</t>
  </si>
  <si>
    <t>IT00053</t>
  </si>
  <si>
    <t>IT00054</t>
  </si>
  <si>
    <t>IT00055</t>
  </si>
  <si>
    <t>IT00056</t>
  </si>
  <si>
    <t>IT00057</t>
  </si>
  <si>
    <t>IT00058</t>
  </si>
  <si>
    <t>IT00059</t>
  </si>
  <si>
    <t>IT00060</t>
  </si>
  <si>
    <t>IT00061</t>
  </si>
  <si>
    <t>IT00062</t>
  </si>
  <si>
    <t>IT00063</t>
  </si>
  <si>
    <t>IT00064</t>
  </si>
  <si>
    <t>IT00065</t>
  </si>
  <si>
    <t>IT00066</t>
  </si>
  <si>
    <t>IT00067</t>
  </si>
  <si>
    <t>IT00068</t>
  </si>
  <si>
    <t>IT00069</t>
  </si>
  <si>
    <t>IT00070</t>
  </si>
  <si>
    <t>IT00071</t>
  </si>
  <si>
    <t>IT00072</t>
  </si>
  <si>
    <t>IT00073</t>
  </si>
  <si>
    <t>IT00074</t>
  </si>
  <si>
    <t>IT00075</t>
  </si>
  <si>
    <t>IT00076</t>
  </si>
  <si>
    <t>IT00077</t>
  </si>
  <si>
    <t>IT00078</t>
  </si>
  <si>
    <t>IT00079</t>
  </si>
  <si>
    <t>IT00080</t>
  </si>
  <si>
    <t>IT00081</t>
  </si>
  <si>
    <t>IT00082</t>
  </si>
  <si>
    <t>IT00083</t>
  </si>
  <si>
    <t>IT00084</t>
  </si>
  <si>
    <t>IT00085</t>
  </si>
  <si>
    <t>IT00086</t>
  </si>
  <si>
    <t>IT00087</t>
  </si>
  <si>
    <t>IT00088</t>
  </si>
  <si>
    <t>IT00089</t>
  </si>
  <si>
    <t>IT00090</t>
  </si>
  <si>
    <t>IT00091</t>
  </si>
  <si>
    <t>IT00092</t>
  </si>
  <si>
    <t>IT00093</t>
  </si>
  <si>
    <t>IT00094</t>
  </si>
  <si>
    <t>IT00095</t>
  </si>
  <si>
    <t>IT00096</t>
  </si>
  <si>
    <t>IT00097</t>
  </si>
  <si>
    <t>IT00098</t>
  </si>
  <si>
    <t>IT00099</t>
  </si>
  <si>
    <t>IT00100</t>
  </si>
  <si>
    <t>IT00101</t>
  </si>
  <si>
    <t>IT00102</t>
  </si>
  <si>
    <t>IT00103</t>
  </si>
  <si>
    <t>IT00104</t>
  </si>
  <si>
    <t>IT00105</t>
  </si>
  <si>
    <t>IT00106</t>
  </si>
  <si>
    <t>IT00107</t>
  </si>
  <si>
    <t>IT00108</t>
  </si>
  <si>
    <t>IT00109</t>
  </si>
  <si>
    <t>IT00110</t>
  </si>
  <si>
    <t>IT00111</t>
  </si>
  <si>
    <t>IT00112</t>
  </si>
  <si>
    <t>IT00113</t>
  </si>
  <si>
    <t>IT00114</t>
  </si>
  <si>
    <t>IT00115</t>
  </si>
  <si>
    <t>IT00116</t>
  </si>
  <si>
    <t>IT00117</t>
  </si>
  <si>
    <t>IT00118</t>
  </si>
  <si>
    <t>IT00119</t>
  </si>
  <si>
    <t>IT00120</t>
  </si>
  <si>
    <t>IT00121</t>
  </si>
  <si>
    <t>IT00122</t>
  </si>
  <si>
    <t>IT00123</t>
  </si>
  <si>
    <t>IT00124</t>
  </si>
  <si>
    <t>IT00125</t>
  </si>
  <si>
    <t>IT00126</t>
  </si>
  <si>
    <t>IT00127</t>
  </si>
  <si>
    <t>IT00128</t>
  </si>
  <si>
    <t>IT00129</t>
  </si>
  <si>
    <t>IT00130</t>
  </si>
  <si>
    <t>IT00131</t>
  </si>
  <si>
    <t>IT00132</t>
  </si>
  <si>
    <t>IT00133</t>
  </si>
  <si>
    <t>IT00134</t>
  </si>
  <si>
    <t>IT00135</t>
  </si>
  <si>
    <t>IT00136</t>
  </si>
  <si>
    <t>IT00137</t>
  </si>
  <si>
    <t>IT00138</t>
  </si>
  <si>
    <t>IT00139</t>
  </si>
  <si>
    <t>IT00140</t>
  </si>
  <si>
    <t>IT00141</t>
  </si>
  <si>
    <t>IT00142</t>
  </si>
  <si>
    <t>IT00143</t>
  </si>
  <si>
    <t>IT00144</t>
  </si>
  <si>
    <t>IT00145</t>
  </si>
  <si>
    <t>IT00146</t>
  </si>
  <si>
    <t>IT00147</t>
  </si>
  <si>
    <t>IT00148</t>
  </si>
  <si>
    <t>IT00149</t>
  </si>
  <si>
    <t>IT00150</t>
  </si>
  <si>
    <t>IT00151</t>
  </si>
  <si>
    <t>IT00152</t>
  </si>
  <si>
    <t>IT00153</t>
  </si>
  <si>
    <t>IT00154</t>
  </si>
  <si>
    <t>IT00155</t>
  </si>
  <si>
    <t>IT00156</t>
  </si>
  <si>
    <t>IT00157</t>
  </si>
  <si>
    <t>IT00158</t>
  </si>
  <si>
    <t>IT00159</t>
  </si>
  <si>
    <t>IT00160</t>
  </si>
  <si>
    <t>IT00161</t>
  </si>
  <si>
    <t>IT00162</t>
  </si>
  <si>
    <t>IT00163</t>
  </si>
  <si>
    <t>IT00164</t>
  </si>
  <si>
    <t>IT00165</t>
  </si>
  <si>
    <t>IT00166</t>
  </si>
  <si>
    <t>IT00167</t>
  </si>
  <si>
    <t>IT00168</t>
  </si>
  <si>
    <t>IT00169</t>
  </si>
  <si>
    <t>IT00170</t>
  </si>
  <si>
    <t>IT00171</t>
  </si>
  <si>
    <t>IT00172</t>
  </si>
  <si>
    <t>IT00173</t>
  </si>
  <si>
    <t>IT00174</t>
  </si>
  <si>
    <t>IT00175</t>
  </si>
  <si>
    <t>IT00176</t>
  </si>
  <si>
    <t>IT00177</t>
  </si>
  <si>
    <t>IT00178</t>
  </si>
  <si>
    <t>IT00179</t>
  </si>
  <si>
    <t>IT00180</t>
  </si>
  <si>
    <t>IT00181</t>
  </si>
  <si>
    <t>IT00182</t>
  </si>
  <si>
    <t>IT00183</t>
  </si>
  <si>
    <t>IT00184</t>
  </si>
  <si>
    <t>IT00185</t>
  </si>
  <si>
    <t>IT00186</t>
  </si>
  <si>
    <t>IT00187</t>
  </si>
  <si>
    <t>IT00188</t>
  </si>
  <si>
    <t>IT00189</t>
  </si>
  <si>
    <t>IT00190</t>
  </si>
  <si>
    <t>IT00191</t>
  </si>
  <si>
    <t>IT00192</t>
  </si>
  <si>
    <t>IT00193</t>
  </si>
  <si>
    <t>IT00194</t>
  </si>
  <si>
    <t>IT00195</t>
  </si>
  <si>
    <t>IT00196</t>
  </si>
  <si>
    <t>IT00197</t>
  </si>
  <si>
    <t>IT00198</t>
  </si>
  <si>
    <t>IT00199</t>
  </si>
  <si>
    <t>IT00200</t>
  </si>
  <si>
    <t>IT00201</t>
  </si>
  <si>
    <t>IT00202</t>
  </si>
  <si>
    <t>IT00203</t>
  </si>
  <si>
    <t>IT00204</t>
  </si>
  <si>
    <t>IT00205</t>
  </si>
  <si>
    <t>IT00206</t>
  </si>
  <si>
    <t>IT00207</t>
  </si>
  <si>
    <t>IT00208</t>
  </si>
  <si>
    <t>IT00209</t>
  </si>
  <si>
    <t>IT00210</t>
  </si>
  <si>
    <t>IT00211</t>
  </si>
  <si>
    <t>IT00212</t>
  </si>
  <si>
    <t>IT00213</t>
  </si>
  <si>
    <t>IT00214</t>
  </si>
  <si>
    <t>IT00215</t>
  </si>
  <si>
    <t>IT00216</t>
  </si>
  <si>
    <t>IT00217</t>
  </si>
  <si>
    <t>IT00218</t>
  </si>
  <si>
    <t>IT00219</t>
  </si>
  <si>
    <t>IT00220</t>
  </si>
  <si>
    <t>IT00221</t>
  </si>
  <si>
    <t>IT00222</t>
  </si>
  <si>
    <t>IT00223</t>
  </si>
  <si>
    <t>IT00224</t>
  </si>
  <si>
    <t>IT00225</t>
  </si>
  <si>
    <t>IT00226</t>
  </si>
  <si>
    <t>IT00227</t>
  </si>
  <si>
    <t>IT00228</t>
  </si>
  <si>
    <t>IT00229</t>
  </si>
  <si>
    <t>IT00230</t>
  </si>
  <si>
    <t>IT00231</t>
  </si>
  <si>
    <t>IT00232</t>
  </si>
  <si>
    <t>IT00233</t>
  </si>
  <si>
    <t>IT00234</t>
  </si>
  <si>
    <t>IT00235</t>
  </si>
  <si>
    <t>IT00236</t>
  </si>
  <si>
    <t>IT00237</t>
  </si>
  <si>
    <t>IT00238</t>
  </si>
  <si>
    <t>IT00239</t>
  </si>
  <si>
    <t>IT00240</t>
  </si>
  <si>
    <t>IT00241</t>
  </si>
  <si>
    <t>IT00242</t>
  </si>
  <si>
    <t>IT00243</t>
  </si>
  <si>
    <t>IT00244</t>
  </si>
  <si>
    <t>IT00245</t>
  </si>
  <si>
    <t>IT00246</t>
  </si>
  <si>
    <t>IT00247</t>
  </si>
  <si>
    <t>IT00248</t>
  </si>
  <si>
    <t>IT00249</t>
  </si>
  <si>
    <t>IT00250</t>
  </si>
  <si>
    <t>IT00251</t>
  </si>
  <si>
    <t>IT00252</t>
  </si>
  <si>
    <t>IT00253</t>
  </si>
  <si>
    <t>IT00254</t>
  </si>
  <si>
    <t>IT00255</t>
  </si>
  <si>
    <t>IT00256</t>
  </si>
  <si>
    <t>IT00257</t>
  </si>
  <si>
    <t>IT00258</t>
  </si>
  <si>
    <t>IT00259</t>
  </si>
  <si>
    <t>IT00260</t>
  </si>
  <si>
    <t>IT00261</t>
  </si>
  <si>
    <t>IT00262</t>
  </si>
  <si>
    <t>IT00263</t>
  </si>
  <si>
    <t>IT00264</t>
  </si>
  <si>
    <t>IT00265</t>
  </si>
  <si>
    <t>IT00266</t>
  </si>
  <si>
    <t>IT00267</t>
  </si>
  <si>
    <t>IT00268</t>
  </si>
  <si>
    <t>IT00269</t>
  </si>
  <si>
    <t>IT00270</t>
  </si>
  <si>
    <t>IT00271</t>
  </si>
  <si>
    <t>IT00272</t>
  </si>
  <si>
    <t>IT00273</t>
  </si>
  <si>
    <t>IT00274</t>
  </si>
  <si>
    <t>IT00275</t>
  </si>
  <si>
    <t>IT00276</t>
  </si>
  <si>
    <t>IT00277</t>
  </si>
  <si>
    <t>IT00278</t>
  </si>
  <si>
    <t>IT00279</t>
  </si>
  <si>
    <t>IT00280</t>
  </si>
  <si>
    <t>IT00281</t>
  </si>
  <si>
    <t>IT00282</t>
  </si>
  <si>
    <t>IT00283</t>
  </si>
  <si>
    <t>IT00284</t>
  </si>
  <si>
    <t>IT00285</t>
  </si>
  <si>
    <t>IT00286</t>
  </si>
  <si>
    <t>IT00287</t>
  </si>
  <si>
    <t>IT00288</t>
  </si>
  <si>
    <t>IT00289</t>
  </si>
  <si>
    <t>IT00290</t>
  </si>
  <si>
    <t>IT00291</t>
  </si>
  <si>
    <t>IT00292</t>
  </si>
  <si>
    <t>IT00293</t>
  </si>
  <si>
    <t>IT00294</t>
  </si>
  <si>
    <t>IT00295</t>
  </si>
  <si>
    <t>IT00296</t>
  </si>
  <si>
    <t>IT00297</t>
  </si>
  <si>
    <t>IT00298</t>
  </si>
  <si>
    <t>IT00299</t>
  </si>
  <si>
    <t>IT00300</t>
  </si>
  <si>
    <t>IT00301</t>
  </si>
  <si>
    <t>IT00302</t>
  </si>
  <si>
    <t>IT00303</t>
  </si>
  <si>
    <t>IT00304</t>
  </si>
  <si>
    <t>IT00305</t>
  </si>
  <si>
    <t>IT00306</t>
  </si>
  <si>
    <t>IT00307</t>
  </si>
  <si>
    <t>IT00308</t>
  </si>
  <si>
    <t>IT00309</t>
  </si>
  <si>
    <t>IT00310</t>
  </si>
  <si>
    <t>IT00311</t>
  </si>
  <si>
    <t>IT00312</t>
  </si>
  <si>
    <t>IT00313</t>
  </si>
  <si>
    <t>IT00314</t>
  </si>
  <si>
    <t>IT00315</t>
  </si>
  <si>
    <t>IT00316</t>
  </si>
  <si>
    <t>IT00317</t>
  </si>
  <si>
    <t>IT00318</t>
  </si>
  <si>
    <t>IT00319</t>
  </si>
  <si>
    <t>IT00320</t>
  </si>
  <si>
    <t>IT00321</t>
  </si>
  <si>
    <t>IT00322</t>
  </si>
  <si>
    <t>IT00323</t>
  </si>
  <si>
    <t>IT00324</t>
  </si>
  <si>
    <t>IT00325</t>
  </si>
  <si>
    <t>IT00326</t>
  </si>
  <si>
    <t>IT00327</t>
  </si>
  <si>
    <t>IT00328</t>
  </si>
  <si>
    <t>IT00329</t>
  </si>
  <si>
    <t>IT00330</t>
  </si>
  <si>
    <t>IT00331</t>
  </si>
  <si>
    <t>IT00332</t>
  </si>
  <si>
    <t>IT00333</t>
  </si>
  <si>
    <t>IT00334</t>
  </si>
  <si>
    <t>IT00335</t>
  </si>
  <si>
    <t>IT00336</t>
  </si>
  <si>
    <t>IT00337</t>
  </si>
  <si>
    <t>IT00338</t>
  </si>
  <si>
    <t>IT00339</t>
  </si>
  <si>
    <t>IT00340</t>
  </si>
  <si>
    <t>IT00341</t>
  </si>
  <si>
    <t>IT00342</t>
  </si>
  <si>
    <t>IT00343</t>
  </si>
  <si>
    <t>IT00344</t>
  </si>
  <si>
    <t>IT00345</t>
  </si>
  <si>
    <t>IT00346</t>
  </si>
  <si>
    <t>IT00347</t>
  </si>
  <si>
    <t>IT00348</t>
  </si>
  <si>
    <t>IT00349</t>
  </si>
  <si>
    <t>IT00350</t>
  </si>
  <si>
    <t>Karen</t>
  </si>
  <si>
    <t>Lee</t>
  </si>
  <si>
    <t>Kathy</t>
  </si>
  <si>
    <t>Phillips</t>
  </si>
  <si>
    <t>Christine</t>
  </si>
  <si>
    <t>Johnson</t>
  </si>
  <si>
    <t>Lisa</t>
  </si>
  <si>
    <t>Flores</t>
  </si>
  <si>
    <t>Janice</t>
  </si>
  <si>
    <t>Howard</t>
  </si>
  <si>
    <t>Matthew</t>
  </si>
  <si>
    <t>Washington</t>
  </si>
  <si>
    <t>Janet</t>
  </si>
  <si>
    <t>Rivera</t>
  </si>
  <si>
    <t>Emily</t>
  </si>
  <si>
    <t>Davis</t>
  </si>
  <si>
    <t>James</t>
  </si>
  <si>
    <t>Scott</t>
  </si>
  <si>
    <t>Doris</t>
  </si>
  <si>
    <t>Kelly</t>
  </si>
  <si>
    <t>Amy</t>
  </si>
  <si>
    <t>Reed</t>
  </si>
  <si>
    <t>Barbara</t>
  </si>
  <si>
    <t>Parker</t>
  </si>
  <si>
    <t>Ryan</t>
  </si>
  <si>
    <t>Carter</t>
  </si>
  <si>
    <t>Harry</t>
  </si>
  <si>
    <t>Sanchez</t>
  </si>
  <si>
    <t>Rachel</t>
  </si>
  <si>
    <t>Butler</t>
  </si>
  <si>
    <t>Louis</t>
  </si>
  <si>
    <t>Cox</t>
  </si>
  <si>
    <t>Donna</t>
  </si>
  <si>
    <t>Garcia</t>
  </si>
  <si>
    <t>Marilyn</t>
  </si>
  <si>
    <t>Cook</t>
  </si>
  <si>
    <t>Mary</t>
  </si>
  <si>
    <t>Adams</t>
  </si>
  <si>
    <t>Randy</t>
  </si>
  <si>
    <t>Wilson</t>
  </si>
  <si>
    <t>Peter</t>
  </si>
  <si>
    <t>Evans</t>
  </si>
  <si>
    <t>Eugene</t>
  </si>
  <si>
    <t>Martin</t>
  </si>
  <si>
    <t>Alan</t>
  </si>
  <si>
    <t>Henderson</t>
  </si>
  <si>
    <t>Jack</t>
  </si>
  <si>
    <t>Alexander</t>
  </si>
  <si>
    <t>Mitchell</t>
  </si>
  <si>
    <t>Bruce</t>
  </si>
  <si>
    <t>Robinson</t>
  </si>
  <si>
    <t>Willie</t>
  </si>
  <si>
    <t>Griffin</t>
  </si>
  <si>
    <t>Ruby</t>
  </si>
  <si>
    <t>Murphy</t>
  </si>
  <si>
    <t>Carol</t>
  </si>
  <si>
    <t>Harris</t>
  </si>
  <si>
    <t>Irene</t>
  </si>
  <si>
    <t>Wright</t>
  </si>
  <si>
    <t>Theresa</t>
  </si>
  <si>
    <t>Gonzales</t>
  </si>
  <si>
    <t>Fred</t>
  </si>
  <si>
    <t>Gonzalez</t>
  </si>
  <si>
    <t>Richard</t>
  </si>
  <si>
    <t>Morris</t>
  </si>
  <si>
    <t>Michael</t>
  </si>
  <si>
    <t>Peterson</t>
  </si>
  <si>
    <t>Daniel</t>
  </si>
  <si>
    <t>Diana</t>
  </si>
  <si>
    <t>Sanders</t>
  </si>
  <si>
    <t>Alice</t>
  </si>
  <si>
    <t>Bennett</t>
  </si>
  <si>
    <t>Maria</t>
  </si>
  <si>
    <t>Stewart</t>
  </si>
  <si>
    <t>Louise</t>
  </si>
  <si>
    <t>Ramirez</t>
  </si>
  <si>
    <t>Marie</t>
  </si>
  <si>
    <t>Taylor</t>
  </si>
  <si>
    <t>Virginia</t>
  </si>
  <si>
    <t>Nelson</t>
  </si>
  <si>
    <t>Martha</t>
  </si>
  <si>
    <t>Ross</t>
  </si>
  <si>
    <t>Kathryn</t>
  </si>
  <si>
    <t>Rogers</t>
  </si>
  <si>
    <t>Jeffrey</t>
  </si>
  <si>
    <t>Perry</t>
  </si>
  <si>
    <t>Bobby</t>
  </si>
  <si>
    <t>Rodriguez</t>
  </si>
  <si>
    <t>Aaron</t>
  </si>
  <si>
    <t>Clark</t>
  </si>
  <si>
    <t>Jane</t>
  </si>
  <si>
    <t>White</t>
  </si>
  <si>
    <t>Norma</t>
  </si>
  <si>
    <t>Campbell</t>
  </si>
  <si>
    <t>Jennifer</t>
  </si>
  <si>
    <t>Powell</t>
  </si>
  <si>
    <t>Julie</t>
  </si>
  <si>
    <t>Simmons</t>
  </si>
  <si>
    <t>Roy</t>
  </si>
  <si>
    <t>Hernandez</t>
  </si>
  <si>
    <t>Earl</t>
  </si>
  <si>
    <t>Morgan</t>
  </si>
  <si>
    <t>Joan</t>
  </si>
  <si>
    <t>Edwards</t>
  </si>
  <si>
    <t>Carolyn</t>
  </si>
  <si>
    <t>Smith</t>
  </si>
  <si>
    <t>Gary</t>
  </si>
  <si>
    <t>Patterson</t>
  </si>
  <si>
    <t>Dennis</t>
  </si>
  <si>
    <t>King</t>
  </si>
  <si>
    <t>Kathleen</t>
  </si>
  <si>
    <t>Brown</t>
  </si>
  <si>
    <t>Tina</t>
  </si>
  <si>
    <t>Cooper</t>
  </si>
  <si>
    <t>Juan</t>
  </si>
  <si>
    <t>Hill</t>
  </si>
  <si>
    <t>Timothy</t>
  </si>
  <si>
    <t>Jones</t>
  </si>
  <si>
    <t>Andrea</t>
  </si>
  <si>
    <t>Richardson</t>
  </si>
  <si>
    <t>Susan</t>
  </si>
  <si>
    <t>Diaz</t>
  </si>
  <si>
    <t>Kenneth</t>
  </si>
  <si>
    <t>Bailey</t>
  </si>
  <si>
    <t>Clarence</t>
  </si>
  <si>
    <t>Russell</t>
  </si>
  <si>
    <t>Jason</t>
  </si>
  <si>
    <t>Thomas</t>
  </si>
  <si>
    <t>Angela</t>
  </si>
  <si>
    <t>Turner</t>
  </si>
  <si>
    <t>Christopher</t>
  </si>
  <si>
    <t>Walker</t>
  </si>
  <si>
    <t>Roger</t>
  </si>
  <si>
    <t>Watson</t>
  </si>
  <si>
    <t>Sharon</t>
  </si>
  <si>
    <t>Roberts</t>
  </si>
  <si>
    <t>Samuel</t>
  </si>
  <si>
    <t>Jackson</t>
  </si>
  <si>
    <t>Melissa</t>
  </si>
  <si>
    <t>Miller</t>
  </si>
  <si>
    <t>Joseph</t>
  </si>
  <si>
    <t>Green</t>
  </si>
  <si>
    <t>Anne</t>
  </si>
  <si>
    <t>Coleman</t>
  </si>
  <si>
    <t>Mark</t>
  </si>
  <si>
    <t>Price</t>
  </si>
  <si>
    <t>Jimmy</t>
  </si>
  <si>
    <t>Hughes</t>
  </si>
  <si>
    <t>Henry</t>
  </si>
  <si>
    <t>Allen</t>
  </si>
  <si>
    <t>Paula</t>
  </si>
  <si>
    <t>Williams</t>
  </si>
  <si>
    <t>Adam</t>
  </si>
  <si>
    <t>Baker</t>
  </si>
  <si>
    <t>Terry</t>
  </si>
  <si>
    <t>Anderson</t>
  </si>
  <si>
    <t>David</t>
  </si>
  <si>
    <t>Moore</t>
  </si>
  <si>
    <t>Sara</t>
  </si>
  <si>
    <t>Ward</t>
  </si>
  <si>
    <t>Justin</t>
  </si>
  <si>
    <t>Wood</t>
  </si>
  <si>
    <t>Harold</t>
  </si>
  <si>
    <t>Bryant</t>
  </si>
  <si>
    <t>Perez</t>
  </si>
  <si>
    <t>Lewis</t>
  </si>
  <si>
    <t>Wanda</t>
  </si>
  <si>
    <t>Lopez</t>
  </si>
  <si>
    <t>Judith</t>
  </si>
  <si>
    <t>Gray</t>
  </si>
  <si>
    <t>Patricia</t>
  </si>
  <si>
    <t>Jenkins</t>
  </si>
  <si>
    <t>Larry</t>
  </si>
  <si>
    <t>Hall</t>
  </si>
  <si>
    <t>Lawrence</t>
  </si>
  <si>
    <t>Thompson</t>
  </si>
  <si>
    <t>Ernest</t>
  </si>
  <si>
    <t>Young</t>
  </si>
  <si>
    <t>Joe</t>
  </si>
  <si>
    <t>Martinez</t>
  </si>
  <si>
    <t>Brian</t>
  </si>
  <si>
    <t>Bell</t>
  </si>
  <si>
    <t>Stephanie</t>
  </si>
  <si>
    <t>Foster</t>
  </si>
  <si>
    <t>Jesse</t>
  </si>
  <si>
    <t>Torres</t>
  </si>
  <si>
    <t>Collins</t>
  </si>
  <si>
    <t>Shirley</t>
  </si>
  <si>
    <t>Long</t>
  </si>
  <si>
    <t>Lillian</t>
  </si>
  <si>
    <t>Barnes</t>
  </si>
  <si>
    <t>Edward</t>
  </si>
  <si>
    <t>Brooks</t>
  </si>
  <si>
    <t>Keith</t>
  </si>
  <si>
    <t>Billye</t>
  </si>
  <si>
    <t>Fulmer</t>
  </si>
  <si>
    <t>Latia</t>
  </si>
  <si>
    <t>Stacy</t>
  </si>
  <si>
    <t>Amada</t>
  </si>
  <si>
    <t>Carmona</t>
  </si>
  <si>
    <t>Alla</t>
  </si>
  <si>
    <t>Heller</t>
  </si>
  <si>
    <t>Charolette</t>
  </si>
  <si>
    <t>Rowan</t>
  </si>
  <si>
    <t>Estell</t>
  </si>
  <si>
    <t>Milburn</t>
  </si>
  <si>
    <t>Thomasena</t>
  </si>
  <si>
    <t>Bach</t>
  </si>
  <si>
    <t>Jodie</t>
  </si>
  <si>
    <t>Comstock</t>
  </si>
  <si>
    <t>Sherlyn</t>
  </si>
  <si>
    <t>Jeffers</t>
  </si>
  <si>
    <t>Sabina</t>
  </si>
  <si>
    <t>Easley</t>
  </si>
  <si>
    <t>Jessika</t>
  </si>
  <si>
    <t>Haag</t>
  </si>
  <si>
    <t>Delphine</t>
  </si>
  <si>
    <t>Calhoun</t>
  </si>
  <si>
    <t>Kimberli</t>
  </si>
  <si>
    <t>Mosier</t>
  </si>
  <si>
    <t>Hyman</t>
  </si>
  <si>
    <t>Lantz</t>
  </si>
  <si>
    <t>Marx</t>
  </si>
  <si>
    <t>Mattison</t>
  </si>
  <si>
    <t>Georgina</t>
  </si>
  <si>
    <t>Tolliver</t>
  </si>
  <si>
    <t>Georgann</t>
  </si>
  <si>
    <t>Alger</t>
  </si>
  <si>
    <t>Stephani</t>
  </si>
  <si>
    <t>Neuman</t>
  </si>
  <si>
    <t>Serita</t>
  </si>
  <si>
    <t>Denny</t>
  </si>
  <si>
    <t>Myles</t>
  </si>
  <si>
    <t>Bruno</t>
  </si>
  <si>
    <t>Hackney</t>
  </si>
  <si>
    <t>Tatum</t>
  </si>
  <si>
    <t>Palacios</t>
  </si>
  <si>
    <t>Leena</t>
  </si>
  <si>
    <t>Creamer</t>
  </si>
  <si>
    <t>Socorro</t>
  </si>
  <si>
    <t>Dorris</t>
  </si>
  <si>
    <t>Vincenzo</t>
  </si>
  <si>
    <t>Mcclellan</t>
  </si>
  <si>
    <t>Delinda</t>
  </si>
  <si>
    <t>Moses</t>
  </si>
  <si>
    <t>Lelia</t>
  </si>
  <si>
    <t>Darby</t>
  </si>
  <si>
    <t>Willodean</t>
  </si>
  <si>
    <t>Gabriel</t>
  </si>
  <si>
    <t>Lindsy</t>
  </si>
  <si>
    <t>Worthington</t>
  </si>
  <si>
    <t>Ocie</t>
  </si>
  <si>
    <t>Silvers</t>
  </si>
  <si>
    <t>Marissa</t>
  </si>
  <si>
    <t>Jernigan</t>
  </si>
  <si>
    <t>Annalee</t>
  </si>
  <si>
    <t>Burnett</t>
  </si>
  <si>
    <t>Minta</t>
  </si>
  <si>
    <t>Ha</t>
  </si>
  <si>
    <t>Henriette</t>
  </si>
  <si>
    <t>Oates</t>
  </si>
  <si>
    <t>Gerald</t>
  </si>
  <si>
    <t>Pfeiffer</t>
  </si>
  <si>
    <t>Sharleen</t>
  </si>
  <si>
    <t>Etheridge</t>
  </si>
  <si>
    <t>Delilah</t>
  </si>
  <si>
    <t>Shanks</t>
  </si>
  <si>
    <t>Melony</t>
  </si>
  <si>
    <t>Rosser</t>
  </si>
  <si>
    <t>Clementina</t>
  </si>
  <si>
    <t>Greenberg</t>
  </si>
  <si>
    <t>Graciela</t>
  </si>
  <si>
    <t>Sears</t>
  </si>
  <si>
    <t>Suzanna</t>
  </si>
  <si>
    <t>Noyes</t>
  </si>
  <si>
    <t>Susy</t>
  </si>
  <si>
    <t>Hope</t>
  </si>
  <si>
    <t>Eneida</t>
  </si>
  <si>
    <t>Linares</t>
  </si>
  <si>
    <t>Kit</t>
  </si>
  <si>
    <t>Schaefer</t>
  </si>
  <si>
    <t>Nguyet</t>
  </si>
  <si>
    <t>Faulk</t>
  </si>
  <si>
    <t>Kassie</t>
  </si>
  <si>
    <t>Thomsen</t>
  </si>
  <si>
    <t>Shea</t>
  </si>
  <si>
    <t>Moriarty</t>
  </si>
  <si>
    <t>Louella</t>
  </si>
  <si>
    <t>Craven</t>
  </si>
  <si>
    <t>Roseanne</t>
  </si>
  <si>
    <t>Glenn</t>
  </si>
  <si>
    <t>Wynell</t>
  </si>
  <si>
    <t>Moffett</t>
  </si>
  <si>
    <t>Nigel</t>
  </si>
  <si>
    <t>Mahoney</t>
  </si>
  <si>
    <t>Kraig</t>
  </si>
  <si>
    <t>Wetzel</t>
  </si>
  <si>
    <t>Miyoko</t>
  </si>
  <si>
    <t>Lofton</t>
  </si>
  <si>
    <t>Jama</t>
  </si>
  <si>
    <t>Diehl</t>
  </si>
  <si>
    <t>Alfonzo</t>
  </si>
  <si>
    <t>Gillen</t>
  </si>
  <si>
    <t>Audry</t>
  </si>
  <si>
    <t>Kellogg</t>
  </si>
  <si>
    <t>Malka</t>
  </si>
  <si>
    <t>Overstreet</t>
  </si>
  <si>
    <t>Aundrea</t>
  </si>
  <si>
    <t>Dancy</t>
  </si>
  <si>
    <t>Cecile</t>
  </si>
  <si>
    <t>Mccreary</t>
  </si>
  <si>
    <t>Yulanda</t>
  </si>
  <si>
    <t>Hatton</t>
  </si>
  <si>
    <t>Magdalena</t>
  </si>
  <si>
    <t>Mcnabb</t>
  </si>
  <si>
    <t>Venetta</t>
  </si>
  <si>
    <t>Desantis</t>
  </si>
  <si>
    <t>Lisbeth</t>
  </si>
  <si>
    <t>Tibbetts</t>
  </si>
  <si>
    <t>Hyo</t>
  </si>
  <si>
    <t>Lindstrom</t>
  </si>
  <si>
    <t>Barbra</t>
  </si>
  <si>
    <t>Pence</t>
  </si>
  <si>
    <t>Myrtis</t>
  </si>
  <si>
    <t>Fink</t>
  </si>
  <si>
    <t>Jeri</t>
  </si>
  <si>
    <t>Massie</t>
  </si>
  <si>
    <t>Lasandra</t>
  </si>
  <si>
    <t>Espino</t>
  </si>
  <si>
    <t>Luciano</t>
  </si>
  <si>
    <t>Hurst</t>
  </si>
  <si>
    <t>Albertine</t>
  </si>
  <si>
    <t>Sample</t>
  </si>
  <si>
    <t>Sachiko</t>
  </si>
  <si>
    <t>Tyson</t>
  </si>
  <si>
    <t>Autumn</t>
  </si>
  <si>
    <t>Deal</t>
  </si>
  <si>
    <t>Marlana</t>
  </si>
  <si>
    <t>Spears</t>
  </si>
  <si>
    <t>Cheree</t>
  </si>
  <si>
    <t>Foley</t>
  </si>
  <si>
    <t>Tameka</t>
  </si>
  <si>
    <t>Wheatley</t>
  </si>
  <si>
    <t>Debby</t>
  </si>
  <si>
    <t>Landry</t>
  </si>
  <si>
    <t>Loma</t>
  </si>
  <si>
    <t>Gauthier</t>
  </si>
  <si>
    <t>Cammie</t>
  </si>
  <si>
    <t>Madrid</t>
  </si>
  <si>
    <t>Rosalind</t>
  </si>
  <si>
    <t>Huey</t>
  </si>
  <si>
    <t>Temeka</t>
  </si>
  <si>
    <t>Carmichael</t>
  </si>
  <si>
    <t>Tillie</t>
  </si>
  <si>
    <t>Catron</t>
  </si>
  <si>
    <t>Michell</t>
  </si>
  <si>
    <t>Mckenna</t>
  </si>
  <si>
    <t>Gregorio</t>
  </si>
  <si>
    <t>Trevino</t>
  </si>
  <si>
    <t>Treva</t>
  </si>
  <si>
    <t>Gil</t>
  </si>
  <si>
    <t>Margot</t>
  </si>
  <si>
    <t>Rust</t>
  </si>
  <si>
    <t>Jacquline</t>
  </si>
  <si>
    <t>Diamond</t>
  </si>
  <si>
    <t>Fiona</t>
  </si>
  <si>
    <t>Roney</t>
  </si>
  <si>
    <t>Merri</t>
  </si>
  <si>
    <t>Buffington</t>
  </si>
  <si>
    <t>Delmar</t>
  </si>
  <si>
    <t>Blackwell</t>
  </si>
  <si>
    <t>Emmy</t>
  </si>
  <si>
    <t>Putman</t>
  </si>
  <si>
    <t>Hollis</t>
  </si>
  <si>
    <t>Wicker</t>
  </si>
  <si>
    <t>Michel</t>
  </si>
  <si>
    <t>Browning</t>
  </si>
  <si>
    <t>Hana</t>
  </si>
  <si>
    <t>Borrego</t>
  </si>
  <si>
    <t>Kristan</t>
  </si>
  <si>
    <t>Chalmers</t>
  </si>
  <si>
    <t>Oralia</t>
  </si>
  <si>
    <t>Blunt</t>
  </si>
  <si>
    <t>Afton</t>
  </si>
  <si>
    <t>Numbers</t>
  </si>
  <si>
    <t>Magan</t>
  </si>
  <si>
    <t>Gillette</t>
  </si>
  <si>
    <t>Alisia</t>
  </si>
  <si>
    <t>Bond</t>
  </si>
  <si>
    <t>Suzann</t>
  </si>
  <si>
    <t>Mcknight</t>
  </si>
  <si>
    <t>Cassidy</t>
  </si>
  <si>
    <t>Seaman</t>
  </si>
  <si>
    <t>Jackie</t>
  </si>
  <si>
    <t>Micheal</t>
  </si>
  <si>
    <t>Luna</t>
  </si>
  <si>
    <t>Luther</t>
  </si>
  <si>
    <t>Gregory</t>
  </si>
  <si>
    <t>Little</t>
  </si>
  <si>
    <t>Meghan</t>
  </si>
  <si>
    <t>Pierce</t>
  </si>
  <si>
    <t>Sarah</t>
  </si>
  <si>
    <t>Guzman</t>
  </si>
  <si>
    <t>Ian</t>
  </si>
  <si>
    <t>Frank</t>
  </si>
  <si>
    <t>Jenna</t>
  </si>
  <si>
    <t>Curry</t>
  </si>
  <si>
    <t>Virgil</t>
  </si>
  <si>
    <t>Abbott</t>
  </si>
  <si>
    <t>Heather</t>
  </si>
  <si>
    <t>Santiago</t>
  </si>
  <si>
    <t>Victoria</t>
  </si>
  <si>
    <t>Oliver</t>
  </si>
  <si>
    <t>Ida</t>
  </si>
  <si>
    <t>Sharp</t>
  </si>
  <si>
    <t>Owens</t>
  </si>
  <si>
    <t>Shari</t>
  </si>
  <si>
    <t>Hamilton</t>
  </si>
  <si>
    <t>Margarita</t>
  </si>
  <si>
    <t>Andrews</t>
  </si>
  <si>
    <t>Marsha</t>
  </si>
  <si>
    <t>Hopkins</t>
  </si>
  <si>
    <t>Monique</t>
  </si>
  <si>
    <t>Fuller</t>
  </si>
  <si>
    <t>Miranda</t>
  </si>
  <si>
    <t>Massey</t>
  </si>
  <si>
    <t>Noel</t>
  </si>
  <si>
    <t>Reid</t>
  </si>
  <si>
    <t>Irma</t>
  </si>
  <si>
    <t>Singleton</t>
  </si>
  <si>
    <t>Harrison</t>
  </si>
  <si>
    <t>Dominic</t>
  </si>
  <si>
    <t>Myers</t>
  </si>
  <si>
    <t>Kate</t>
  </si>
  <si>
    <t>Tomas</t>
  </si>
  <si>
    <t>Burns</t>
  </si>
  <si>
    <t>Miguel</t>
  </si>
  <si>
    <t>Williamson</t>
  </si>
  <si>
    <t>Jessica</t>
  </si>
  <si>
    <t>Cohen</t>
  </si>
  <si>
    <t>Molly</t>
  </si>
  <si>
    <t>Jordan</t>
  </si>
  <si>
    <t>Nettie</t>
  </si>
  <si>
    <t>Norton</t>
  </si>
  <si>
    <t>Darren</t>
  </si>
  <si>
    <t>Darlene</t>
  </si>
  <si>
    <t>Hodges</t>
  </si>
  <si>
    <t>Lynn</t>
  </si>
  <si>
    <t>Marsh</t>
  </si>
  <si>
    <t>Vicki</t>
  </si>
  <si>
    <t>Chambers</t>
  </si>
  <si>
    <t>Michele</t>
  </si>
  <si>
    <t>Phelps</t>
  </si>
  <si>
    <t>Eula</t>
  </si>
  <si>
    <t>Strickland</t>
  </si>
  <si>
    <t>Blanche</t>
  </si>
  <si>
    <t>Castillo</t>
  </si>
  <si>
    <t>Dianne</t>
  </si>
  <si>
    <t>Carroll</t>
  </si>
  <si>
    <t>Erik</t>
  </si>
  <si>
    <t>Bridges</t>
  </si>
  <si>
    <t>Mercedes</t>
  </si>
  <si>
    <t>Chapman</t>
  </si>
  <si>
    <t>Beth</t>
  </si>
  <si>
    <t>Park</t>
  </si>
  <si>
    <t>Courtney</t>
  </si>
  <si>
    <t>Banks</t>
  </si>
  <si>
    <t>Hoffman</t>
  </si>
  <si>
    <t>Lena</t>
  </si>
  <si>
    <t>Leonard</t>
  </si>
  <si>
    <t>Julian</t>
  </si>
  <si>
    <t>Adkins</t>
  </si>
  <si>
    <t>West</t>
  </si>
  <si>
    <t>Lori</t>
  </si>
  <si>
    <t>Blair</t>
  </si>
  <si>
    <t>Clifton</t>
  </si>
  <si>
    <t>Powers</t>
  </si>
  <si>
    <t>Jeremy</t>
  </si>
  <si>
    <t>Burton</t>
  </si>
  <si>
    <t>Gutierrez</t>
  </si>
  <si>
    <t>Shawna</t>
  </si>
  <si>
    <t>Ellis</t>
  </si>
  <si>
    <t>Robbins</t>
  </si>
  <si>
    <t>Antoinette</t>
  </si>
  <si>
    <t>Craig</t>
  </si>
  <si>
    <t>Jana</t>
  </si>
  <si>
    <t>Fletcher</t>
  </si>
  <si>
    <t>Nick</t>
  </si>
  <si>
    <t>Hunt</t>
  </si>
  <si>
    <t>Jerry</t>
  </si>
  <si>
    <t>Fowler</t>
  </si>
  <si>
    <t>Ruth</t>
  </si>
  <si>
    <t>May</t>
  </si>
  <si>
    <t>Stella</t>
  </si>
  <si>
    <t>Silvia</t>
  </si>
  <si>
    <t>Schneider</t>
  </si>
  <si>
    <t>Paulette</t>
  </si>
  <si>
    <t>Leland</t>
  </si>
  <si>
    <t>Jensen</t>
  </si>
  <si>
    <t>Lloyd</t>
  </si>
  <si>
    <t>Rose</t>
  </si>
  <si>
    <t>Janis</t>
  </si>
  <si>
    <t>Bishop</t>
  </si>
  <si>
    <t>Yvette</t>
  </si>
  <si>
    <t>Ortega</t>
  </si>
  <si>
    <t>Woodrow</t>
  </si>
  <si>
    <t>Mason</t>
  </si>
  <si>
    <t>Lynne</t>
  </si>
  <si>
    <t>Bass</t>
  </si>
  <si>
    <t>Goodman</t>
  </si>
  <si>
    <t>Carl</t>
  </si>
  <si>
    <t>Alvin</t>
  </si>
  <si>
    <t>Chandler</t>
  </si>
  <si>
    <t>Hardy</t>
  </si>
  <si>
    <t>Jo</t>
  </si>
  <si>
    <t>Grant</t>
  </si>
  <si>
    <t>Nadine</t>
  </si>
  <si>
    <t>Jimenez</t>
  </si>
  <si>
    <t>Kenny</t>
  </si>
  <si>
    <t>Hampton</t>
  </si>
  <si>
    <t>Olga</t>
  </si>
  <si>
    <t>Nash</t>
  </si>
  <si>
    <t>Dominick</t>
  </si>
  <si>
    <t>Warren</t>
  </si>
  <si>
    <t>Mildred</t>
  </si>
  <si>
    <t>Graves</t>
  </si>
  <si>
    <t>Clay</t>
  </si>
  <si>
    <t>Dixon</t>
  </si>
  <si>
    <t>Brooke</t>
  </si>
  <si>
    <t>Hogan</t>
  </si>
  <si>
    <t>Roberta</t>
  </si>
  <si>
    <t>Cody</t>
  </si>
  <si>
    <t>Moody</t>
  </si>
  <si>
    <t>Willis</t>
  </si>
  <si>
    <t>Ball</t>
  </si>
  <si>
    <t>Hawkins</t>
  </si>
  <si>
    <t>Stephen</t>
  </si>
  <si>
    <t>Patton</t>
  </si>
  <si>
    <t>Florence</t>
  </si>
  <si>
    <t>Terri</t>
  </si>
  <si>
    <t>Salazar</t>
  </si>
  <si>
    <t>Barton</t>
  </si>
  <si>
    <t>Hazel</t>
  </si>
  <si>
    <t>Mae</t>
  </si>
  <si>
    <t>Garza</t>
  </si>
  <si>
    <t>Belinda</t>
  </si>
  <si>
    <t>Brock</t>
  </si>
  <si>
    <t>Ashley</t>
  </si>
  <si>
    <t>Jefferson</t>
  </si>
  <si>
    <t>Gordon</t>
  </si>
  <si>
    <t>Morales</t>
  </si>
  <si>
    <t>Olivia</t>
  </si>
  <si>
    <t>Stevens</t>
  </si>
  <si>
    <t>Shannon</t>
  </si>
  <si>
    <t>Pittman</t>
  </si>
  <si>
    <t>Kyle</t>
  </si>
  <si>
    <t>Glover</t>
  </si>
  <si>
    <t>Ramona</t>
  </si>
  <si>
    <t>Robert</t>
  </si>
  <si>
    <t>Colon</t>
  </si>
  <si>
    <t>Brandon</t>
  </si>
  <si>
    <t>Charles</t>
  </si>
  <si>
    <t>Margaret</t>
  </si>
  <si>
    <t>Rebecca</t>
  </si>
  <si>
    <t>George</t>
  </si>
  <si>
    <t>Raymond</t>
  </si>
  <si>
    <t>Brenda</t>
  </si>
  <si>
    <t>John</t>
  </si>
  <si>
    <t>Anna</t>
  </si>
  <si>
    <t>Donald</t>
  </si>
  <si>
    <t>Betty</t>
  </si>
  <si>
    <t>Wayne</t>
  </si>
  <si>
    <t>Phillip</t>
  </si>
  <si>
    <t>Helen</t>
  </si>
  <si>
    <t>Christina</t>
  </si>
  <si>
    <t>Walter</t>
  </si>
  <si>
    <t>Pamela</t>
  </si>
  <si>
    <t>Lois</t>
  </si>
  <si>
    <t>Deborah</t>
  </si>
  <si>
    <t>Amanda</t>
  </si>
  <si>
    <t>Last Name</t>
  </si>
  <si>
    <t>Male</t>
  </si>
  <si>
    <t>Female</t>
  </si>
  <si>
    <t>Leaving Date</t>
  </si>
  <si>
    <t>Finance</t>
  </si>
  <si>
    <t>Admin</t>
  </si>
  <si>
    <t>HR</t>
  </si>
  <si>
    <t>Marketing</t>
  </si>
  <si>
    <t>R &amp; D</t>
  </si>
  <si>
    <t>Customer Support</t>
  </si>
  <si>
    <t>IT</t>
  </si>
  <si>
    <t>Sales</t>
  </si>
  <si>
    <t>Department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</si>
  <si>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</si>
  <si>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</si>
  <si>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</si>
  <si>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</si>
  <si>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</si>
  <si>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</si>
  <si>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</si>
  <si>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</si>
  <si>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</si>
  <si>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</si>
  <si>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</si>
  <si>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</si>
  <si>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</si>
  <si>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</si>
  <si>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</si>
  <si>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</si>
  <si>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</si>
  <si>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</si>
  <si>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</si>
  <si>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</si>
  <si>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</si>
  <si>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</si>
  <si>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</si>
  <si>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</si>
  <si>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</si>
  <si>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</si>
  <si>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</si>
  <si>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</si>
  <si>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</si>
  <si>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</si>
  <si>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</si>
  <si>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Time In</t>
  </si>
  <si>
    <t>Time Out</t>
  </si>
  <si>
    <t>Hours</t>
  </si>
  <si>
    <t>Sunday</t>
  </si>
  <si>
    <t>0:00</t>
  </si>
  <si>
    <t>Base Salary</t>
  </si>
  <si>
    <t>Annual Increment</t>
  </si>
  <si>
    <t>Hourly Bonus</t>
  </si>
  <si>
    <t>Holiday Penalty</t>
  </si>
  <si>
    <t>Base Salary is the Starting Salary that employees get in their first year.</t>
  </si>
  <si>
    <t>Their base salaries increasy by the annual increment every year.</t>
  </si>
  <si>
    <t>An employee is expected to work for 8 hours/day. If he works more than that, he gets the hourly bonus for every extra hour he worked for</t>
  </si>
  <si>
    <t>An employee can take maximum of 2 holidays in a month. If more holidays are taken, the holiday penalty applies for every extra day missed.</t>
  </si>
  <si>
    <t>The hourly bonus and the holiday penalty also increase every year according to the annual increment.</t>
  </si>
  <si>
    <t>CS</t>
  </si>
  <si>
    <t>Employee number</t>
  </si>
  <si>
    <t>Matthew Washington</t>
  </si>
  <si>
    <t>Emily Davis</t>
  </si>
  <si>
    <t>Amy Reed</t>
  </si>
  <si>
    <t>Alan Henderson</t>
  </si>
  <si>
    <t>Ruby Murphy</t>
  </si>
  <si>
    <t>Diana Sanders</t>
  </si>
  <si>
    <t>Julie Simmons</t>
  </si>
  <si>
    <t>Joan Edwards</t>
  </si>
  <si>
    <t>Kathleen Brown</t>
  </si>
  <si>
    <t>Tina Cooper</t>
  </si>
  <si>
    <t>Kenneth Bailey</t>
  </si>
  <si>
    <t>Christopher Walker</t>
  </si>
  <si>
    <t>Mark Price</t>
  </si>
  <si>
    <t>Henry Allen</t>
  </si>
  <si>
    <t>Scott Perez</t>
  </si>
  <si>
    <t>Patricia Jenkins</t>
  </si>
  <si>
    <t>Serita Joe</t>
  </si>
  <si>
    <t>Denny Myles</t>
  </si>
  <si>
    <t>Vincenzo Mcclellan</t>
  </si>
  <si>
    <t>Lelia Darby</t>
  </si>
  <si>
    <t>Clementina Greenberg</t>
  </si>
  <si>
    <t>Roseanne Glenn</t>
  </si>
  <si>
    <t>Wynell Moffett</t>
  </si>
  <si>
    <t>Nigel Mahoney</t>
  </si>
  <si>
    <t>Cecile Mccreary</t>
  </si>
  <si>
    <t>Cheree Foley</t>
  </si>
  <si>
    <t>Rosalind Huey</t>
  </si>
  <si>
    <t>Michell Mckenna</t>
  </si>
  <si>
    <t>Treva Gil</t>
  </si>
  <si>
    <t>Jacquline Diamond</t>
  </si>
  <si>
    <t>Kristan Chalmers</t>
  </si>
  <si>
    <t>Alisia Bond</t>
  </si>
  <si>
    <t>Jenna Curry</t>
  </si>
  <si>
    <t>Shari Hamilton</t>
  </si>
  <si>
    <t>Margarita Andrews</t>
  </si>
  <si>
    <t>Monique Washington</t>
  </si>
  <si>
    <t>Irma Singleton</t>
  </si>
  <si>
    <t>Richard Harrison</t>
  </si>
  <si>
    <t>Kate Baker</t>
  </si>
  <si>
    <t>Eula Strickland</t>
  </si>
  <si>
    <t>Courtney Banks</t>
  </si>
  <si>
    <t>Jeremy Burton</t>
  </si>
  <si>
    <t>Lloyd Rose</t>
  </si>
  <si>
    <t>Lynne Bass</t>
  </si>
  <si>
    <t>Alvin Chandler</t>
  </si>
  <si>
    <t>Clay Dixon</t>
  </si>
  <si>
    <t>Willis Ball</t>
  </si>
  <si>
    <t>Stephen Patton</t>
  </si>
  <si>
    <t>Hazel Sanchez</t>
  </si>
  <si>
    <t>Mae Garza</t>
  </si>
  <si>
    <t>Belinda Brock</t>
  </si>
  <si>
    <t>Ashley Jefferson</t>
  </si>
  <si>
    <t>Gordon Morales</t>
  </si>
  <si>
    <t>Olivia Stevens</t>
  </si>
  <si>
    <t>Shannon Pittman</t>
  </si>
  <si>
    <t>Kyle Glover</t>
  </si>
  <si>
    <t>Ramona Lloyd</t>
  </si>
  <si>
    <t>Diana Simmons</t>
  </si>
  <si>
    <t>Brandon Smith</t>
  </si>
  <si>
    <t>Dennis Perry</t>
  </si>
  <si>
    <t>Charles Brown</t>
  </si>
  <si>
    <t>Eugene Thomas</t>
  </si>
  <si>
    <t>Martha Clark</t>
  </si>
  <si>
    <t>Patricia Hernandez</t>
  </si>
  <si>
    <t>Stephanie Mitchell</t>
  </si>
  <si>
    <t>Margaret Flores</t>
  </si>
  <si>
    <t>Juan Jones</t>
  </si>
  <si>
    <t>Barbara Adams</t>
  </si>
  <si>
    <t>George Kelly</t>
  </si>
  <si>
    <t>Raymond Campbell</t>
  </si>
  <si>
    <t>Adam Ross</t>
  </si>
  <si>
    <t>Kathryn Anderson</t>
  </si>
  <si>
    <t>Brenda Lee</t>
  </si>
  <si>
    <t>John Washington</t>
  </si>
  <si>
    <t>Peter Barnes</t>
  </si>
  <si>
    <t>Jane Gonzales</t>
  </si>
  <si>
    <t>Anna Carter</t>
  </si>
  <si>
    <t>Sharon Evans</t>
  </si>
  <si>
    <t>Lisa Rogers</t>
  </si>
  <si>
    <t>Richard Murphy</t>
  </si>
  <si>
    <t>Bobby Williams</t>
  </si>
  <si>
    <t>Ernest Henderson</t>
  </si>
  <si>
    <t>Brian Bell</t>
  </si>
  <si>
    <t>Randy Bennett</t>
  </si>
  <si>
    <t>Donald Diaz</t>
  </si>
  <si>
    <t>Norma Powell</t>
  </si>
  <si>
    <t>Wayne Howard</t>
  </si>
  <si>
    <t>Phillip Nelson</t>
  </si>
  <si>
    <t>James James</t>
  </si>
  <si>
    <t>Mark Long</t>
  </si>
  <si>
    <t>Christina Thompson</t>
  </si>
  <si>
    <t>Walter Garcia</t>
  </si>
  <si>
    <t>Scott Rodriguez</t>
  </si>
  <si>
    <t>Thomas Morris</t>
  </si>
  <si>
    <t>Pamela Bailey</t>
  </si>
  <si>
    <t>Tina Ramirez</t>
  </si>
  <si>
    <t>Lois Rivera</t>
  </si>
  <si>
    <t>Roger Butler</t>
  </si>
  <si>
    <t>Deborah Watson</t>
  </si>
  <si>
    <t>Amanda Wright</t>
  </si>
  <si>
    <t>Jeffrey White</t>
  </si>
  <si>
    <t>Harold Peterson</t>
  </si>
  <si>
    <t>Full name</t>
  </si>
  <si>
    <t xml:space="preserve">Department </t>
  </si>
  <si>
    <t>Total</t>
  </si>
  <si>
    <t>Days</t>
  </si>
  <si>
    <t>minutes</t>
  </si>
  <si>
    <t>Output hours</t>
  </si>
  <si>
    <t>output hours final</t>
  </si>
  <si>
    <t>final hours</t>
  </si>
  <si>
    <t>Hours worked</t>
  </si>
  <si>
    <t>Holidays</t>
  </si>
  <si>
    <t>Years</t>
  </si>
  <si>
    <t>Expected working hours</t>
  </si>
  <si>
    <t>Salary</t>
  </si>
  <si>
    <t>Employees</t>
  </si>
  <si>
    <t>Departments</t>
  </si>
  <si>
    <t>Headcount</t>
  </si>
  <si>
    <t>Net salary</t>
  </si>
  <si>
    <t>Hour</t>
  </si>
  <si>
    <t>Salary per hour</t>
  </si>
  <si>
    <t>Row Labels</t>
  </si>
  <si>
    <t>Grand Total</t>
  </si>
  <si>
    <t>Column Labels</t>
  </si>
  <si>
    <t>Salary Ranges</t>
  </si>
  <si>
    <t>10,000-32,500</t>
  </si>
  <si>
    <t>32,501-55,000</t>
  </si>
  <si>
    <t>55,001-77,500</t>
  </si>
  <si>
    <t>77,501-1,00,000</t>
  </si>
  <si>
    <t>Maximum</t>
  </si>
  <si>
    <t>Minimum</t>
  </si>
  <si>
    <t>Min of Salary</t>
  </si>
  <si>
    <t>HR DATABASE DASHBOARD</t>
  </si>
  <si>
    <t>This Month's salary</t>
  </si>
  <si>
    <t>TOTAL</t>
  </si>
  <si>
    <t>Next years monthly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</si>
</sst>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 &quot;₹&quot;\ * #,##0.00_ ;_ &quot;₹&quot;\ * \-#,##0.00_ ;_ &quot;₹&quot;\ * &quot;-&quot;??_ ;_ @_ "/>
    <numFmt numFmtId="164" formatCode="[$-F400]h:mm:ss\ AM/PM"/>
    <numFmt numFmtId="165" formatCode="&quot;₹&quot;#,##0"/>
    <numFmt numFmtId="166" formatCode="_ &quot;₹&quot;\ * #,##0_ ;_ &quot;₹&quot;\ * \-#,##0_ ;_ &quot;₹&quot;\ * &quot;-&quot;??_ ;_ @_ "/>
    <numFmt numFmtId="167" formatCode="&quot;₹&quot;\ #,##0.00"/>
    <numFmt numFmtId="168" formatCode="&quot;₹&quot;\ #,##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double">
        <color theme="9" tint="-0.249977111117893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4" fontId="4" fillId="0" borderId="0" applyFont="0" applyFill="0" applyBorder="0" applyAlignment="0" applyProtection="0"/>
  </cellStyleXfs>
  <cellXfs count="42">
    <xf numFmtId="0" fontId="0" fillId="0" borderId="0" xfId="0"/>
    <xf numFmtId="15" fontId="0" fillId="0" borderId="0" xfId="0" applyNumberFormat="1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64" fontId="3" fillId="0" borderId="0" xfId="0" applyNumberFormat="1" applyFont="1"/>
    <xf numFmtId="0" fontId="0" fillId="0" borderId="0" xfId="0" applyAlignment="1"/>
    <xf numFmtId="164" fontId="0" fillId="0" borderId="0" xfId="0" applyNumberFormat="1" applyAlignment="1"/>
    <xf numFmtId="9" fontId="0" fillId="0" borderId="0" xfId="0" applyNumberFormat="1"/>
    <xf numFmtId="9" fontId="3" fillId="0" borderId="0" xfId="0" applyNumberFormat="1" applyFont="1"/>
    <xf numFmtId="165" fontId="0" fillId="0" borderId="0" xfId="0" applyNumberFormat="1"/>
    <xf numFmtId="1" fontId="0" fillId="0" borderId="0" xfId="0" applyNumberFormat="1"/>
    <xf numFmtId="166" fontId="0" fillId="0" borderId="0" xfId="21" applyNumberFormat="1" applyFont="1"/>
    <xf numFmtId="0" fontId="5" fillId="0" borderId="0" xfId="0" applyFont="1"/>
    <xf numFmtId="14" fontId="5" fillId="0" borderId="0" xfId="0" applyNumberFormat="1" applyFont="1"/>
    <xf numFmtId="0" fontId="0" fillId="2" borderId="0" xfId="0" applyFill="1"/>
    <xf numFmtId="167" fontId="0" fillId="0" borderId="0" xfId="0" applyNumberFormat="1"/>
    <xf numFmtId="168" fontId="0" fillId="0" borderId="0" xfId="0" applyNumberFormat="1"/>
    <xf numFmtId="0" fontId="0" fillId="0" borderId="0" xfId="0" applyBorder="1"/>
    <xf numFmtId="168" fontId="0" fillId="0" borderId="0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7" fontId="0" fillId="0" borderId="7" xfId="0" applyNumberFormat="1" applyBorder="1"/>
    <xf numFmtId="0" fontId="0" fillId="0" borderId="7" xfId="0" applyBorder="1"/>
    <xf numFmtId="167" fontId="0" fillId="0" borderId="8" xfId="0" applyNumberFormat="1" applyFont="1" applyBorder="1"/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9" fontId="5" fillId="0" borderId="0" xfId="0" applyNumberFormat="1" applyFont="1"/>
    <xf numFmtId="10" fontId="0" fillId="0" borderId="0" xfId="0" applyNumberFormat="1"/>
  </cellXfs>
  <cellStyles count="22">
    <cellStyle name="Currency" xfId="21" builtinId="4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68" formatCode="&quot;₹&quot;\ #,##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68" formatCode="&quot;₹&quot;\ #,##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Department</a:t>
            </a:r>
            <a:r>
              <a:rPr lang="en-IN" baseline="0"/>
              <a:t> wise Headcount &amp; Holidays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'Rough sheet'!$B$1</c:f>
              <c:strCache>
                <c:ptCount val="1"/>
                <c:pt idx="0">
                  <c:v>Headcount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'Rough sheet'!$A$2:$A$9</c:f>
              <c:strCache>
                <c:ptCount val="8"/>
                <c:pt idx="0">
                  <c:v>Admin</c:v>
                </c:pt>
                <c:pt idx="1">
                  <c:v>Customer Support</c:v>
                </c:pt>
                <c:pt idx="2">
                  <c:v>Finance</c:v>
                </c:pt>
                <c:pt idx="3">
                  <c:v>HR</c:v>
                </c:pt>
                <c:pt idx="4">
                  <c:v>IT</c:v>
                </c:pt>
                <c:pt idx="5">
                  <c:v>Marketing</c:v>
                </c:pt>
                <c:pt idx="6">
                  <c:v>R &amp; D</c:v>
                </c:pt>
                <c:pt idx="7">
                  <c:v>Sales</c:v>
                </c:pt>
              </c:strCache>
            </c:strRef>
          </c:cat>
          <c:val>
            <c:numRef>
              <c:f>'Rough sheet'!$B$2:$B$9</c:f>
              <c:numCache>
                <c:formatCode>General</c:formatCode>
                <c:ptCount val="8"/>
                <c:pt idx="0">
                  <c:v>7</c:v>
                </c:pt>
                <c:pt idx="1">
                  <c:v>18</c:v>
                </c:pt>
                <c:pt idx="2">
                  <c:v>15</c:v>
                </c:pt>
                <c:pt idx="3">
                  <c:v>21</c:v>
                </c:pt>
                <c:pt idx="4">
                  <c:v>11</c:v>
                </c:pt>
                <c:pt idx="5">
                  <c:v>6</c:v>
                </c:pt>
                <c:pt idx="6">
                  <c:v>16</c:v>
                </c:pt>
                <c:pt idx="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0F-4C61-9AAE-53F08C9230E4}"/>
            </c:ext>
          </c:extLst>
        </c:ser>
        <c:ser>
          <c:idx val="1"/>
          <c:order val="1"/>
          <c:tx>
            <c:strRef>
              <c:f>'Rough sheet'!$C$1</c:f>
              <c:strCache>
                <c:ptCount val="1"/>
                <c:pt idx="0">
                  <c:v>Holidays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'Rough sheet'!$A$2:$A$9</c:f>
              <c:strCache>
                <c:ptCount val="8"/>
                <c:pt idx="0">
                  <c:v>Admin</c:v>
                </c:pt>
                <c:pt idx="1">
                  <c:v>Customer Support</c:v>
                </c:pt>
                <c:pt idx="2">
                  <c:v>Finance</c:v>
                </c:pt>
                <c:pt idx="3">
                  <c:v>HR</c:v>
                </c:pt>
                <c:pt idx="4">
                  <c:v>IT</c:v>
                </c:pt>
                <c:pt idx="5">
                  <c:v>Marketing</c:v>
                </c:pt>
                <c:pt idx="6">
                  <c:v>R &amp; D</c:v>
                </c:pt>
                <c:pt idx="7">
                  <c:v>Sales</c:v>
                </c:pt>
              </c:strCache>
            </c:strRef>
          </c:cat>
          <c:val>
            <c:numRef>
              <c:f>'Rough sheet'!$C$2:$C$9</c:f>
              <c:numCache>
                <c:formatCode>General</c:formatCode>
                <c:ptCount val="8"/>
                <c:pt idx="0">
                  <c:v>6</c:v>
                </c:pt>
                <c:pt idx="1">
                  <c:v>18</c:v>
                </c:pt>
                <c:pt idx="2">
                  <c:v>24</c:v>
                </c:pt>
                <c:pt idx="3">
                  <c:v>23</c:v>
                </c:pt>
                <c:pt idx="4">
                  <c:v>10</c:v>
                </c:pt>
                <c:pt idx="5">
                  <c:v>5</c:v>
                </c:pt>
                <c:pt idx="6">
                  <c:v>18</c:v>
                </c:pt>
                <c:pt idx="7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0F-4C61-9AAE-53F08C9230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2415792"/>
        <c:axId val="1980639568"/>
      </c:barChart>
      <c:catAx>
        <c:axId val="1872415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639568"/>
        <c:crosses val="autoZero"/>
        <c:auto val="1"/>
        <c:lblAlgn val="ctr"/>
        <c:lblOffset val="100"/>
        <c:noMultiLvlLbl val="0"/>
      </c:catAx>
      <c:valAx>
        <c:axId val="198063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415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381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Department wise salary/hour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'Rough sheet'!$F$1</c:f>
              <c:strCache>
                <c:ptCount val="1"/>
                <c:pt idx="0">
                  <c:v>Salary per hour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'Rough sheet'!$A$2:$A$9</c:f>
              <c:strCache>
                <c:ptCount val="8"/>
                <c:pt idx="0">
                  <c:v>Admin</c:v>
                </c:pt>
                <c:pt idx="1">
                  <c:v>Customer Support</c:v>
                </c:pt>
                <c:pt idx="2">
                  <c:v>Finance</c:v>
                </c:pt>
                <c:pt idx="3">
                  <c:v>HR</c:v>
                </c:pt>
                <c:pt idx="4">
                  <c:v>IT</c:v>
                </c:pt>
                <c:pt idx="5">
                  <c:v>Marketing</c:v>
                </c:pt>
                <c:pt idx="6">
                  <c:v>R &amp; D</c:v>
                </c:pt>
                <c:pt idx="7">
                  <c:v>Sales</c:v>
                </c:pt>
              </c:strCache>
            </c:strRef>
          </c:cat>
          <c:val>
            <c:numRef>
              <c:f>'Rough sheet'!$F$2:$F$9</c:f>
              <c:numCache>
                <c:formatCode>"₹"\ #,##0.00</c:formatCode>
                <c:ptCount val="8"/>
                <c:pt idx="0">
                  <c:v>82.86298778498454</c:v>
                </c:pt>
                <c:pt idx="1">
                  <c:v>120.27121343378111</c:v>
                </c:pt>
                <c:pt idx="2">
                  <c:v>220.97073191790474</c:v>
                </c:pt>
                <c:pt idx="3">
                  <c:v>190.59017317059258</c:v>
                </c:pt>
                <c:pt idx="4">
                  <c:v>144.99758627881761</c:v>
                </c:pt>
                <c:pt idx="5">
                  <c:v>107.21048326576123</c:v>
                </c:pt>
                <c:pt idx="6">
                  <c:v>77.189188427329555</c:v>
                </c:pt>
                <c:pt idx="7">
                  <c:v>75.601557415576806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0E-423C-B535-17BA5BE529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0069712"/>
        <c:axId val="2107299984"/>
      </c:barChart>
      <c:catAx>
        <c:axId val="2110069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7299984"/>
        <c:crosses val="autoZero"/>
        <c:auto val="1"/>
        <c:lblAlgn val="ctr"/>
        <c:lblOffset val="100"/>
        <c:noMultiLvlLbl val="0"/>
      </c:catAx>
      <c:valAx>
        <c:axId val="210729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₹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069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381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Gender wise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ln w="38100"/>
          </c:spPr>
          <c:dPt>
            <c:idx val="0"/>
            <c:bubble3D val="0"/>
            <c:spPr>
              <a:solidFill>
                <a:schemeClr val="accent1"/>
              </a:solidFill>
              <a:ln w="3810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941-4431-8F31-47EA56052F0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3810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941-4431-8F31-47EA56052F0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'Rough sheet'!$D$14:$D$15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'Rough sheet'!$E$14:$E$15</c:f>
              <c:numCache>
                <c:formatCode>General</c:formatCode>
                <c:ptCount val="2"/>
                <c:pt idx="0">
                  <c:v>48</c:v>
                </c:pt>
                <c:pt idx="1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941-4431-8F31-47EA56052F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381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Department and Gender Wise Distribution of Average</a:t>
            </a:r>
            <a:r>
              <a:rPr lang="en-IN" baseline="0"/>
              <a:t> Salary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'Rough sheet'!$B$25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'Rough sheet'!$A$26:$A$33</c:f>
              <c:strCache>
                <c:ptCount val="8"/>
                <c:pt idx="0">
                  <c:v>Admin</c:v>
                </c:pt>
                <c:pt idx="1">
                  <c:v>Customer Support</c:v>
                </c:pt>
                <c:pt idx="2">
                  <c:v>Finance</c:v>
                </c:pt>
                <c:pt idx="3">
                  <c:v>HR</c:v>
                </c:pt>
                <c:pt idx="4">
                  <c:v>IT</c:v>
                </c:pt>
                <c:pt idx="5">
                  <c:v>Marketing</c:v>
                </c:pt>
                <c:pt idx="6">
                  <c:v>R &amp; D</c:v>
                </c:pt>
                <c:pt idx="7">
                  <c:v>Sales</c:v>
                </c:pt>
              </c:strCache>
            </c:strRef>
          </c:cat>
          <c:val>
            <c:numRef>
              <c:f>'Rough sheet'!$B$26:$B$33</c:f>
              <c:numCache>
                <c:formatCode>"₹"\ #,##0</c:formatCode>
                <c:ptCount val="8"/>
                <c:pt idx="0">
                  <c:v>14056.174006325005</c:v>
                </c:pt>
                <c:pt idx="1">
                  <c:v>16557.36467478596</c:v>
                </c:pt>
                <c:pt idx="2">
                  <c:v>22753.738633733486</c:v>
                </c:pt>
                <c:pt idx="3">
                  <c:v>22128.407400000007</c:v>
                </c:pt>
                <c:pt idx="4">
                  <c:v>27795.839873343681</c:v>
                </c:pt>
                <c:pt idx="5">
                  <c:v>35812.796212509187</c:v>
                </c:pt>
                <c:pt idx="6">
                  <c:v>53656.399356315669</c:v>
                </c:pt>
                <c:pt idx="7">
                  <c:v>41561.896273292557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07-484C-9F7A-364D78071AC1}"/>
            </c:ext>
          </c:extLst>
        </c:ser>
        <c:ser>
          <c:idx val="1"/>
          <c:order val="1"/>
          <c:tx>
            <c:strRef>
              <c:f>'Rough sheet'!$C$25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'Rough sheet'!$A$26:$A$33</c:f>
              <c:strCache>
                <c:ptCount val="8"/>
                <c:pt idx="0">
                  <c:v>Admin</c:v>
                </c:pt>
                <c:pt idx="1">
                  <c:v>Customer Support</c:v>
                </c:pt>
                <c:pt idx="2">
                  <c:v>Finance</c:v>
                </c:pt>
                <c:pt idx="3">
                  <c:v>HR</c:v>
                </c:pt>
                <c:pt idx="4">
                  <c:v>IT</c:v>
                </c:pt>
                <c:pt idx="5">
                  <c:v>Marketing</c:v>
                </c:pt>
                <c:pt idx="6">
                  <c:v>R &amp; D</c:v>
                </c:pt>
                <c:pt idx="7">
                  <c:v>Sales</c:v>
                </c:pt>
              </c:strCache>
            </c:strRef>
          </c:cat>
          <c:val>
            <c:numRef>
              <c:f>'Rough sheet'!$C$26:$C$33</c:f>
              <c:numCache>
                <c:formatCode>"₹"\ #,##0</c:formatCode>
                <c:ptCount val="8"/>
                <c:pt idx="0">
                  <c:v>19737.72215843782</c:v>
                </c:pt>
                <c:pt idx="1">
                  <c:v>17772.526878268858</c:v>
                </c:pt>
                <c:pt idx="2">
                  <c:v>15769.154934500008</c:v>
                </c:pt>
                <c:pt idx="3">
                  <c:v>24842.780451552808</c:v>
                </c:pt>
                <c:pt idx="4">
                  <c:v>26583.365984914984</c:v>
                </c:pt>
                <c:pt idx="5">
                  <c:v>24122.21878000001</c:v>
                </c:pt>
                <c:pt idx="6">
                  <c:v>42187.405015469172</c:v>
                </c:pt>
                <c:pt idx="7">
                  <c:v>46385.402913625527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07-484C-9F7A-364D78071A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32770496"/>
        <c:axId val="2113938096"/>
      </c:barChart>
      <c:catAx>
        <c:axId val="20327704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3938096"/>
        <c:crosses val="autoZero"/>
        <c:auto val="1"/>
        <c:lblAlgn val="ctr"/>
        <c:lblOffset val="100"/>
        <c:noMultiLvlLbl val="0"/>
      </c:catAx>
      <c:valAx>
        <c:axId val="211393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₹&quot;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2770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381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Department wise min and max salary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843130036197719"/>
          <c:y val="0.14764645398706605"/>
          <c:w val="0.85712425947082072"/>
          <c:h val="0.6764658927943285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'Rough sheet'!$H$1</c:f>
              <c:strCache>
                <c:ptCount val="1"/>
                <c:pt idx="0">
                  <c:v>Maximum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'Rough sheet'!$G$2:$G$9</c:f>
              <c:strCache>
                <c:ptCount val="8"/>
                <c:pt idx="0">
                  <c:v>Admin</c:v>
                </c:pt>
                <c:pt idx="1">
                  <c:v>Customer Support</c:v>
                </c:pt>
                <c:pt idx="2">
                  <c:v>Finance</c:v>
                </c:pt>
                <c:pt idx="3">
                  <c:v>HR</c:v>
                </c:pt>
                <c:pt idx="4">
                  <c:v>IT</c:v>
                </c:pt>
                <c:pt idx="5">
                  <c:v>Marketing</c:v>
                </c:pt>
                <c:pt idx="6">
                  <c:v>R &amp; D</c:v>
                </c:pt>
                <c:pt idx="7">
                  <c:v>Sales</c:v>
                </c:pt>
              </c:strCache>
            </c:strRef>
          </c:cat>
          <c:val>
            <c:numRef>
              <c:f>'Rough sheet'!$H$2:$H$9</c:f>
              <c:numCache>
                <c:formatCode>"₹"\ #,##0.00</c:formatCode>
                <c:ptCount val="8"/>
                <c:pt idx="0">
                  <c:v>36091.42418375126</c:v>
                </c:pt>
                <c:pt idx="1">
                  <c:v>32209.69043028765</c:v>
                </c:pt>
                <c:pt idx="2">
                  <c:v>28904.925349600435</c:v>
                </c:pt>
                <c:pt idx="3">
                  <c:v>35378.647155764025</c:v>
                </c:pt>
                <c:pt idx="4">
                  <c:v>48400.842425791299</c:v>
                </c:pt>
                <c:pt idx="5">
                  <c:v>54987.775902853355</c:v>
                </c:pt>
                <c:pt idx="6">
                  <c:v>91231.100020037906</c:v>
                </c:pt>
                <c:pt idx="7">
                  <c:v>73671.467715148829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F0-48B6-AA69-DC9373B5A5DA}"/>
            </c:ext>
          </c:extLst>
        </c:ser>
        <c:ser>
          <c:idx val="1"/>
          <c:order val="1"/>
          <c:tx>
            <c:strRef>
              <c:f>'Rough sheet'!$I$1</c:f>
              <c:strCache>
                <c:ptCount val="1"/>
                <c:pt idx="0">
                  <c:v>Minimum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'Rough sheet'!$G$2:$G$9</c:f>
              <c:strCache>
                <c:ptCount val="8"/>
                <c:pt idx="0">
                  <c:v>Admin</c:v>
                </c:pt>
                <c:pt idx="1">
                  <c:v>Customer Support</c:v>
                </c:pt>
                <c:pt idx="2">
                  <c:v>Finance</c:v>
                </c:pt>
                <c:pt idx="3">
                  <c:v>HR</c:v>
                </c:pt>
                <c:pt idx="4">
                  <c:v>IT</c:v>
                </c:pt>
                <c:pt idx="5">
                  <c:v>Marketing</c:v>
                </c:pt>
                <c:pt idx="6">
                  <c:v>R &amp; D</c:v>
                </c:pt>
                <c:pt idx="7">
                  <c:v>Sales</c:v>
                </c:pt>
              </c:strCache>
            </c:strRef>
          </c:cat>
          <c:val>
            <c:numRef>
              <c:f>'Rough sheet'!$I$2:$I$9</c:f>
              <c:numCache>
                <c:formatCode>"₹"\ #,##0.00</c:formatCode>
                <c:ptCount val="8"/>
                <c:pt idx="0">
                  <c:v>12631.190000000004</c:v>
                </c:pt>
                <c:pt idx="1">
                  <c:v>12245.200000000004</c:v>
                </c:pt>
                <c:pt idx="2">
                  <c:v>14143.206000000004</c:v>
                </c:pt>
                <c:pt idx="3">
                  <c:v>19139.780000000006</c:v>
                </c:pt>
                <c:pt idx="4">
                  <c:v>18634.000000000007</c:v>
                </c:pt>
                <c:pt idx="5">
                  <c:v>21141.604000000007</c:v>
                </c:pt>
                <c:pt idx="6">
                  <c:v>29415.100000000009</c:v>
                </c:pt>
                <c:pt idx="7">
                  <c:v>25501.960000000006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F0-48B6-AA69-DC9373B5A5D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2117765456"/>
        <c:axId val="1980674048"/>
      </c:barChart>
      <c:catAx>
        <c:axId val="2117765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674048"/>
        <c:crosses val="autoZero"/>
        <c:auto val="1"/>
        <c:lblAlgn val="ctr"/>
        <c:lblOffset val="100"/>
        <c:noMultiLvlLbl val="0"/>
      </c:catAx>
      <c:valAx>
        <c:axId val="198067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₹&quot;\ 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7765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9219783163642491"/>
          <c:y val="0.91439862542955319"/>
          <c:w val="0.24649779730676849"/>
          <c:h val="5.90464036394233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381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686359</xdr:colOff>
      <xdr:row>2</xdr:row>
      <xdr:rowOff>0</xdr:rowOff>
    </xdr:from>
    <xdr:to>
      <xdr:col>11</xdr:col>
      <xdr:colOff>280146</xdr:colOff>
      <xdr:row>15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20BB44-13FF-4AD1-8B2F-677CD8AFD0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420222</xdr:colOff>
      <xdr:row>2</xdr:row>
      <xdr:rowOff>0</xdr:rowOff>
    </xdr:from>
    <xdr:to>
      <xdr:col>19</xdr:col>
      <xdr:colOff>658347</xdr:colOff>
      <xdr:row>15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3C73EF3-5064-4D19-82AB-6E7B29ADEE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22</xdr:row>
      <xdr:rowOff>19049</xdr:rowOff>
    </xdr:from>
    <xdr:to>
      <xdr:col>3</xdr:col>
      <xdr:colOff>9525</xdr:colOff>
      <xdr:row>32</xdr:row>
      <xdr:rowOff>28574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3FFEBBB-F3EF-46B6-A9B2-457F739005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686359</xdr:colOff>
      <xdr:row>18</xdr:row>
      <xdr:rowOff>0</xdr:rowOff>
    </xdr:from>
    <xdr:to>
      <xdr:col>11</xdr:col>
      <xdr:colOff>280146</xdr:colOff>
      <xdr:row>36</xdr:row>
      <xdr:rowOff>85725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6B8A952-368E-4DF4-B597-2594D6CB0A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433667</xdr:colOff>
      <xdr:row>18</xdr:row>
      <xdr:rowOff>0</xdr:rowOff>
    </xdr:from>
    <xdr:to>
      <xdr:col>19</xdr:col>
      <xdr:colOff>662828</xdr:colOff>
      <xdr:row>36</xdr:row>
      <xdr:rowOff>85725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76FA887-E670-4DA8-B0F6-1500262E39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ashita" refreshedDate="44038.116583564813" createdVersion="6" refreshedVersion="6" minRefreshableVersion="3" recordCount="102" xr:uid="{8AD00D13-8E55-4D33-B019-848BA3C23EEB}">
  <cacheSource type="worksheet">
    <worksheetSource ref="A1:I103" sheet="Data Sheet"/>
  </cacheSource>
  <cacheFields count="9">
    <cacheField name="Employee number" numFmtId="0">
      <sharedItems/>
    </cacheField>
    <cacheField name="Full name" numFmtId="0">
      <sharedItems/>
    </cacheField>
    <cacheField name="Department " numFmtId="0">
      <sharedItems count="8">
        <s v="Sales"/>
        <s v="R &amp; D"/>
        <s v="Admin"/>
        <s v="Marketing"/>
        <s v="Customer Support"/>
        <s v="IT"/>
        <s v="Finance"/>
        <s v="HR"/>
      </sharedItems>
    </cacheField>
    <cacheField name="Hours worked" numFmtId="0">
      <sharedItems containsSemiMixedTypes="0" containsString="0" containsNumber="1" containsInteger="1" minValue="187" maxValue="241"/>
    </cacheField>
    <cacheField name="Holidays" numFmtId="0">
      <sharedItems containsSemiMixedTypes="0" containsString="0" containsNumber="1" containsInteger="1" minValue="0" maxValue="5"/>
    </cacheField>
    <cacheField name="Years" numFmtId="1">
      <sharedItems containsSemiMixedTypes="0" containsString="0" containsNumber="1" containsInteger="1" minValue="3" maxValue="15"/>
    </cacheField>
    <cacheField name="Expected working hours" numFmtId="1">
      <sharedItems containsSemiMixedTypes="0" containsString="0" containsNumber="1" containsInteger="1" minValue="168" maxValue="208"/>
    </cacheField>
    <cacheField name="Salary" numFmtId="166">
      <sharedItems containsSemiMixedTypes="0" containsString="0" containsNumber="1" minValue="12245.200000000004" maxValue="91231.100020037906"/>
    </cacheField>
    <cacheField name="Gender" numFmtId="0">
      <sharedItems count="2">
        <s v="Female"/>
        <s v="Mal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">
  <r>
    <s v="IT00006"/>
    <s v="Matthew Washington"/>
    <x v="0"/>
    <n v="187"/>
    <n v="5"/>
    <n v="15"/>
    <n v="168"/>
    <n v="68924.594795358309"/>
    <x v="0"/>
  </r>
  <r>
    <s v="IT00008"/>
    <s v="Emily Davis"/>
    <x v="1"/>
    <n v="191"/>
    <n v="4"/>
    <n v="15"/>
    <n v="176"/>
    <n v="91231.100020037906"/>
    <x v="0"/>
  </r>
  <r>
    <s v="IT00011"/>
    <s v="Amy Reed"/>
    <x v="2"/>
    <n v="226"/>
    <n v="2"/>
    <n v="15"/>
    <n v="192"/>
    <n v="36091.42418375126"/>
    <x v="1"/>
  </r>
  <r>
    <s v="IT00023"/>
    <s v="Alan Henderson"/>
    <x v="0"/>
    <n v="232"/>
    <n v="0"/>
    <n v="14"/>
    <n v="208"/>
    <n v="73671.467715148829"/>
    <x v="1"/>
  </r>
  <r>
    <s v="IT00028"/>
    <s v="Ruby Murphy"/>
    <x v="3"/>
    <n v="217"/>
    <n v="1"/>
    <n v="14"/>
    <n v="200"/>
    <n v="54987.775902853355"/>
    <x v="0"/>
  </r>
  <r>
    <s v="IT00036"/>
    <s v="Diana Sanders"/>
    <x v="0"/>
    <n v="234"/>
    <n v="0"/>
    <n v="14"/>
    <n v="208"/>
    <n v="73063.867981415649"/>
    <x v="0"/>
  </r>
  <r>
    <s v="IT00050"/>
    <s v="Julie Simmons"/>
    <x v="4"/>
    <n v="213"/>
    <n v="2"/>
    <n v="13"/>
    <n v="192"/>
    <n v="31622.804323840825"/>
    <x v="1"/>
  </r>
  <r>
    <s v="IT00053"/>
    <s v="Joan Edwards"/>
    <x v="1"/>
    <n v="216"/>
    <n v="2"/>
    <n v="13"/>
    <n v="192"/>
    <n v="78021.329445284122"/>
    <x v="1"/>
  </r>
  <r>
    <s v="IT00057"/>
    <s v="Kathleen Brown"/>
    <x v="0"/>
    <n v="215"/>
    <n v="2"/>
    <n v="13"/>
    <n v="192"/>
    <n v="62693.245253378751"/>
    <x v="1"/>
  </r>
  <r>
    <s v="IT00058"/>
    <s v="Tina Cooper"/>
    <x v="4"/>
    <n v="225"/>
    <n v="1"/>
    <n v="13"/>
    <n v="200"/>
    <n v="32209.69043028765"/>
    <x v="0"/>
  </r>
  <r>
    <s v="IT00063"/>
    <s v="Kenneth Bailey"/>
    <x v="3"/>
    <n v="230"/>
    <n v="0"/>
    <n v="13"/>
    <n v="208"/>
    <n v="50679.341427290754"/>
    <x v="0"/>
  </r>
  <r>
    <s v="IT00067"/>
    <s v="Christopher Walker"/>
    <x v="0"/>
    <n v="217"/>
    <n v="2"/>
    <n v="13"/>
    <n v="192"/>
    <n v="62140.881859075853"/>
    <x v="0"/>
  </r>
  <r>
    <s v="IT00074"/>
    <s v="Mark Price"/>
    <x v="5"/>
    <n v="241"/>
    <n v="0"/>
    <n v="13"/>
    <n v="208"/>
    <n v="48400.842425791299"/>
    <x v="1"/>
  </r>
  <r>
    <s v="IT00076"/>
    <s v="Henry Allen"/>
    <x v="6"/>
    <n v="228"/>
    <n v="1"/>
    <n v="12"/>
    <n v="200"/>
    <n v="28904.925349600435"/>
    <x v="0"/>
  </r>
  <r>
    <s v="IT00084"/>
    <s v="Scott Perez"/>
    <x v="0"/>
    <n v="228"/>
    <n v="0"/>
    <n v="12"/>
    <n v="208"/>
    <n v="61889.807588938173"/>
    <x v="0"/>
  </r>
  <r>
    <s v="IT00088"/>
    <s v="Patricia Jenkins"/>
    <x v="3"/>
    <n v="204"/>
    <n v="3"/>
    <n v="12"/>
    <n v="184"/>
    <n v="41741.097410389331"/>
    <x v="0"/>
  </r>
  <r>
    <s v="IT00119"/>
    <s v="Serita Joe"/>
    <x v="1"/>
    <n v="224"/>
    <n v="1"/>
    <n v="11"/>
    <n v="200"/>
    <n v="66848.524424157353"/>
    <x v="0"/>
  </r>
  <r>
    <s v="IT00120"/>
    <s v="Denny Myles"/>
    <x v="0"/>
    <n v="226"/>
    <n v="0"/>
    <n v="11"/>
    <n v="208"/>
    <n v="56719.96011746685"/>
    <x v="0"/>
  </r>
  <r>
    <s v="IT00125"/>
    <s v="Vincenzo Mcclellan"/>
    <x v="3"/>
    <n v="225"/>
    <n v="1"/>
    <n v="11"/>
    <n v="200"/>
    <n v="39943.633885540032"/>
    <x v="0"/>
  </r>
  <r>
    <s v="IT00127"/>
    <s v="Lelia Darby"/>
    <x v="5"/>
    <n v="234"/>
    <n v="0"/>
    <n v="11"/>
    <n v="208"/>
    <n v="41199.005236228433"/>
    <x v="1"/>
  </r>
  <r>
    <s v="IT00139"/>
    <s v="Clementina Greenberg"/>
    <x v="0"/>
    <n v="230"/>
    <n v="1"/>
    <n v="10"/>
    <n v="200"/>
    <n v="47361.737321426037"/>
    <x v="0"/>
  </r>
  <r>
    <s v="IT00149"/>
    <s v="Roseanne Glenn"/>
    <x v="1"/>
    <n v="218"/>
    <n v="2"/>
    <n v="10"/>
    <n v="192"/>
    <n v="58099.831106240039"/>
    <x v="0"/>
  </r>
  <r>
    <s v="IT00150"/>
    <s v="Wynell Moffett"/>
    <x v="5"/>
    <n v="227"/>
    <n v="0"/>
    <n v="10"/>
    <n v="208"/>
    <n v="38543.01295708603"/>
    <x v="0"/>
  </r>
  <r>
    <s v="IT00151"/>
    <s v="Nigel Mahoney"/>
    <x v="7"/>
    <n v="231"/>
    <n v="1"/>
    <n v="10"/>
    <n v="200"/>
    <n v="35378.647155764025"/>
    <x v="1"/>
  </r>
  <r>
    <s v="IT00159"/>
    <s v="Cecile Mccreary"/>
    <x v="5"/>
    <n v="229"/>
    <n v="1"/>
    <n v="10"/>
    <n v="200"/>
    <n v="35689.896250976024"/>
    <x v="0"/>
  </r>
  <r>
    <s v="IT00174"/>
    <s v="Cheree Foley"/>
    <x v="1"/>
    <n v="230"/>
    <n v="1"/>
    <n v="9"/>
    <n v="200"/>
    <n v="53831.945785530035"/>
    <x v="0"/>
  </r>
  <r>
    <s v="IT00179"/>
    <s v="Rosalind Huey"/>
    <x v="3"/>
    <n v="225"/>
    <n v="1"/>
    <n v="9"/>
    <n v="200"/>
    <n v="33011.267674000017"/>
    <x v="0"/>
  </r>
  <r>
    <s v="IT00182"/>
    <s v="Michell Mckenna"/>
    <x v="4"/>
    <n v="223"/>
    <n v="1"/>
    <n v="9"/>
    <n v="200"/>
    <n v="22188.287772310014"/>
    <x v="1"/>
  </r>
  <r>
    <s v="IT00184"/>
    <s v="Treva Gil"/>
    <x v="5"/>
    <n v="219"/>
    <n v="1"/>
    <n v="9"/>
    <n v="200"/>
    <n v="33860.128842760023"/>
    <x v="1"/>
  </r>
  <r>
    <s v="IT00186"/>
    <s v="Jacquline Diamond"/>
    <x v="1"/>
    <n v="233"/>
    <n v="0"/>
    <n v="9"/>
    <n v="208"/>
    <n v="56968.016214560033"/>
    <x v="0"/>
  </r>
  <r>
    <s v="IT00194"/>
    <s v="Kristan Chalmers"/>
    <x v="6"/>
    <n v="215"/>
    <n v="2"/>
    <n v="8"/>
    <n v="192"/>
    <n v="19463.786394800009"/>
    <x v="0"/>
  </r>
  <r>
    <s v="IT00198"/>
    <s v="Alisia Bond"/>
    <x v="0"/>
    <n v="235"/>
    <n v="0"/>
    <n v="8"/>
    <n v="208"/>
    <n v="41071.161599600018"/>
    <x v="1"/>
  </r>
  <r>
    <s v="IT00208"/>
    <s v="Jenna Curry"/>
    <x v="6"/>
    <n v="210"/>
    <n v="2"/>
    <n v="8"/>
    <n v="192"/>
    <n v="19892.504156800009"/>
    <x v="0"/>
  </r>
  <r>
    <s v="IT00214"/>
    <s v="Shari Hamilton"/>
    <x v="0"/>
    <n v="222"/>
    <n v="1"/>
    <n v="8"/>
    <n v="200"/>
    <n v="40513.828509000021"/>
    <x v="0"/>
  </r>
  <r>
    <s v="IT00215"/>
    <s v="Margarita Andrews"/>
    <x v="5"/>
    <n v="228"/>
    <n v="1"/>
    <n v="8"/>
    <n v="200"/>
    <n v="29624.397354200017"/>
    <x v="1"/>
  </r>
  <r>
    <s v="IT00217"/>
    <s v="Monique Washington"/>
    <x v="7"/>
    <n v="238"/>
    <n v="0"/>
    <n v="8"/>
    <n v="208"/>
    <n v="30438.961102000016"/>
    <x v="1"/>
  </r>
  <r>
    <s v="IT00221"/>
    <s v="Irma Singleton"/>
    <x v="2"/>
    <n v="190"/>
    <n v="5"/>
    <n v="8"/>
    <n v="168"/>
    <n v="17427.377025300008"/>
    <x v="0"/>
  </r>
  <r>
    <s v="IT00222"/>
    <s v="Richard Harrison"/>
    <x v="1"/>
    <n v="223"/>
    <n v="1"/>
    <n v="7"/>
    <n v="200"/>
    <n v="45853.31336300003"/>
    <x v="1"/>
  </r>
  <r>
    <s v="IT00224"/>
    <s v="Kate Baker"/>
    <x v="5"/>
    <n v="210"/>
    <n v="2"/>
    <n v="7"/>
    <n v="192"/>
    <n v="27126.142032000018"/>
    <x v="0"/>
  </r>
  <r>
    <s v="IT00236"/>
    <s v="Eula Strickland"/>
    <x v="4"/>
    <n v="215"/>
    <n v="2"/>
    <n v="7"/>
    <n v="192"/>
    <n v="17694.351268000009"/>
    <x v="0"/>
  </r>
  <r>
    <s v="IT00242"/>
    <s v="Courtney Banks"/>
    <x v="6"/>
    <n v="230"/>
    <n v="0"/>
    <n v="7"/>
    <n v="208"/>
    <n v="19058.453238000013"/>
    <x v="1"/>
  </r>
  <r>
    <s v="IT00249"/>
    <s v="Jeremy Burton"/>
    <x v="3"/>
    <n v="235"/>
    <n v="0"/>
    <n v="6"/>
    <n v="208"/>
    <n v="25475.047180000012"/>
    <x v="1"/>
  </r>
  <r>
    <s v="IT00262"/>
    <s v="Lloyd Rose"/>
    <x v="4"/>
    <n v="220"/>
    <n v="1"/>
    <n v="6"/>
    <n v="200"/>
    <n v="16882.976330000009"/>
    <x v="1"/>
  </r>
  <r>
    <s v="IT00267"/>
    <s v="Lynne Bass"/>
    <x v="3"/>
    <n v="216"/>
    <n v="2"/>
    <n v="6"/>
    <n v="192"/>
    <n v="24022.367160000013"/>
    <x v="1"/>
  </r>
  <r>
    <s v="IT00270"/>
    <s v="Alvin Chandler"/>
    <x v="2"/>
    <n v="222"/>
    <n v="1"/>
    <n v="6"/>
    <n v="200"/>
    <n v="16741.251450000007"/>
    <x v="1"/>
  </r>
  <r>
    <s v="IT00279"/>
    <s v="Clay Dixon"/>
    <x v="5"/>
    <n v="216"/>
    <n v="2"/>
    <n v="6"/>
    <n v="192"/>
    <n v="24022.367160000013"/>
    <x v="1"/>
  </r>
  <r>
    <s v="IT00284"/>
    <s v="Willis Ball"/>
    <x v="3"/>
    <n v="228"/>
    <n v="1"/>
    <n v="5"/>
    <n v="200"/>
    <n v="22257.248200000009"/>
    <x v="0"/>
  </r>
  <r>
    <s v="IT00286"/>
    <s v="Stephen Patton"/>
    <x v="0"/>
    <n v="226"/>
    <n v="1"/>
    <n v="5"/>
    <n v="200"/>
    <n v="29923.27580000001"/>
    <x v="0"/>
  </r>
  <r>
    <s v="IT00290"/>
    <s v="Hazel Sanchez"/>
    <x v="1"/>
    <n v="210"/>
    <n v="2"/>
    <n v="5"/>
    <n v="192"/>
    <n v="37363.832000000009"/>
    <x v="1"/>
  </r>
  <r>
    <s v="IT00291"/>
    <s v="Mae Garza"/>
    <x v="7"/>
    <n v="213"/>
    <n v="2"/>
    <n v="5"/>
    <n v="192"/>
    <n v="22128.407400000007"/>
    <x v="0"/>
  </r>
  <r>
    <s v="IT00292"/>
    <s v="Belinda Brock"/>
    <x v="4"/>
    <n v="223"/>
    <n v="1"/>
    <n v="5"/>
    <n v="200"/>
    <n v="15154.899100000006"/>
    <x v="0"/>
  </r>
  <r>
    <s v="IT00293"/>
    <s v="Ashley Jefferson"/>
    <x v="1"/>
    <n v="223"/>
    <n v="1"/>
    <n v="5"/>
    <n v="200"/>
    <n v="37895.30030000001"/>
    <x v="1"/>
  </r>
  <r>
    <s v="IT00294"/>
    <s v="Gordon Morales"/>
    <x v="0"/>
    <n v="214"/>
    <n v="2"/>
    <n v="5"/>
    <n v="192"/>
    <n v="29375.702400000009"/>
    <x v="0"/>
  </r>
  <r>
    <s v="IT00295"/>
    <s v="Olivia Stevens"/>
    <x v="4"/>
    <n v="238"/>
    <n v="0"/>
    <n v="5"/>
    <n v="208"/>
    <n v="15235.424600000006"/>
    <x v="0"/>
  </r>
  <r>
    <s v="IT00296"/>
    <s v="Shannon Pittman"/>
    <x v="3"/>
    <n v="238"/>
    <n v="0"/>
    <n v="5"/>
    <n v="208"/>
    <n v="22869.242000000009"/>
    <x v="1"/>
  </r>
  <r>
    <s v="IT00297"/>
    <s v="Kyle Glover"/>
    <x v="5"/>
    <n v="221"/>
    <n v="1"/>
    <n v="5"/>
    <n v="200"/>
    <n v="22933.662400000008"/>
    <x v="0"/>
  </r>
  <r>
    <s v="IT00298"/>
    <s v="Ramona Lloyd"/>
    <x v="3"/>
    <n v="223"/>
    <n v="1"/>
    <n v="5"/>
    <n v="200"/>
    <n v="22740.401200000008"/>
    <x v="0"/>
  </r>
  <r>
    <s v="IT00300"/>
    <s v="Diana Simmons"/>
    <x v="0"/>
    <n v="224"/>
    <n v="2"/>
    <n v="5"/>
    <n v="192"/>
    <n v="28087.29440000001"/>
    <x v="0"/>
  </r>
  <r>
    <s v="IT00301"/>
    <s v="Brandon Smith"/>
    <x v="6"/>
    <n v="228"/>
    <n v="1"/>
    <n v="5"/>
    <n v="200"/>
    <n v="14832.797100000005"/>
    <x v="1"/>
  </r>
  <r>
    <s v="IT00302"/>
    <s v="Dennis Perry"/>
    <x v="0"/>
    <n v="235"/>
    <n v="0"/>
    <n v="5"/>
    <n v="208"/>
    <n v="30857.371600000009"/>
    <x v="0"/>
  </r>
  <r>
    <s v="IT00303"/>
    <s v="Charles Brown"/>
    <x v="0"/>
    <n v="217"/>
    <n v="2"/>
    <n v="5"/>
    <n v="192"/>
    <n v="28989.180000000011"/>
    <x v="1"/>
  </r>
  <r>
    <s v="IT00304"/>
    <s v="Eugene Thomas"/>
    <x v="4"/>
    <n v="212"/>
    <n v="2"/>
    <n v="5"/>
    <n v="192"/>
    <n v="14816.692000000005"/>
    <x v="1"/>
  </r>
  <r>
    <s v="IT00305"/>
    <s v="Martha Clark"/>
    <x v="5"/>
    <n v="214"/>
    <n v="2"/>
    <n v="5"/>
    <n v="192"/>
    <n v="22031.776800000007"/>
    <x v="1"/>
  </r>
  <r>
    <s v="IT00306"/>
    <s v="Patricia Hernandez"/>
    <x v="6"/>
    <n v="241"/>
    <n v="0"/>
    <n v="5"/>
    <n v="208"/>
    <n v="15042.163400000005"/>
    <x v="1"/>
  </r>
  <r>
    <s v="IT00307"/>
    <s v="Stephanie Mitchell"/>
    <x v="5"/>
    <n v="232"/>
    <n v="0"/>
    <n v="5"/>
    <n v="208"/>
    <n v="23449.025600000008"/>
    <x v="0"/>
  </r>
  <r>
    <s v="IT00308"/>
    <s v="Margaret Flores"/>
    <x v="1"/>
    <n v="226"/>
    <n v="1"/>
    <n v="5"/>
    <n v="200"/>
    <n v="37412.147300000011"/>
    <x v="0"/>
  </r>
  <r>
    <s v="IT00311"/>
    <s v="Juan Jones"/>
    <x v="4"/>
    <n v="208"/>
    <n v="2"/>
    <n v="5"/>
    <n v="192"/>
    <n v="15074.373600000004"/>
    <x v="1"/>
  </r>
  <r>
    <s v="IT00312"/>
    <s v="Barbara Adams"/>
    <x v="7"/>
    <n v="213"/>
    <n v="2"/>
    <n v="4"/>
    <n v="192"/>
    <n v="20116.734000000004"/>
    <x v="1"/>
  </r>
  <r>
    <s v="IT00313"/>
    <s v="George Kelly"/>
    <x v="4"/>
    <n v="225"/>
    <n v="1"/>
    <n v="4"/>
    <n v="200"/>
    <n v="13660.053000000004"/>
    <x v="1"/>
  </r>
  <r>
    <s v="IT00314"/>
    <s v="Raymond Campbell"/>
    <x v="5"/>
    <n v="220"/>
    <n v="1"/>
    <n v="4"/>
    <n v="200"/>
    <n v="20936.630000000005"/>
    <x v="1"/>
  </r>
  <r>
    <s v="IT00315"/>
    <s v="Adam Ross"/>
    <x v="0"/>
    <n v="210"/>
    <n v="2"/>
    <n v="4"/>
    <n v="192"/>
    <n v="27173.696000000007"/>
    <x v="0"/>
  </r>
  <r>
    <s v="IT00316"/>
    <s v="Kathryn Anderson"/>
    <x v="5"/>
    <n v="231"/>
    <n v="1"/>
    <n v="4"/>
    <n v="200"/>
    <n v="19970.324000000004"/>
    <x v="1"/>
  </r>
  <r>
    <s v="IT00317"/>
    <s v="Brenda Lee"/>
    <x v="0"/>
    <n v="223"/>
    <n v="2"/>
    <n v="4"/>
    <n v="192"/>
    <n v="25651.032000000007"/>
    <x v="0"/>
  </r>
  <r>
    <s v="IT00318"/>
    <s v="John Washington"/>
    <x v="2"/>
    <n v="230"/>
    <n v="1"/>
    <n v="4"/>
    <n v="200"/>
    <n v="13367.233000000004"/>
    <x v="1"/>
  </r>
  <r>
    <s v="IT00319"/>
    <s v="Peter Barnes"/>
    <x v="3"/>
    <n v="234"/>
    <n v="0"/>
    <n v="4"/>
    <n v="208"/>
    <n v="21141.604000000007"/>
    <x v="0"/>
  </r>
  <r>
    <s v="IT00320"/>
    <s v="Jane Gonzales"/>
    <x v="0"/>
    <n v="226"/>
    <n v="1"/>
    <n v="4"/>
    <n v="200"/>
    <n v="27202.978000000006"/>
    <x v="0"/>
  </r>
  <r>
    <s v="IT00321"/>
    <s v="Anna Carter"/>
    <x v="1"/>
    <n v="212"/>
    <n v="2"/>
    <n v="4"/>
    <n v="192"/>
    <n v="33674.30000000001"/>
    <x v="0"/>
  </r>
  <r>
    <s v="IT00322"/>
    <s v="Sharon Evans"/>
    <x v="1"/>
    <n v="204"/>
    <n v="3"/>
    <n v="4"/>
    <n v="184"/>
    <n v="32459.097000000009"/>
    <x v="1"/>
  </r>
  <r>
    <s v="IT00324"/>
    <s v="Lisa Rogers"/>
    <x v="5"/>
    <n v="228"/>
    <n v="1"/>
    <n v="4"/>
    <n v="200"/>
    <n v="20233.862000000005"/>
    <x v="1"/>
  </r>
  <r>
    <s v="IT00325"/>
    <s v="Richard Murphy"/>
    <x v="4"/>
    <n v="237"/>
    <n v="0"/>
    <n v="4"/>
    <n v="208"/>
    <n v="13908.950000000004"/>
    <x v="1"/>
  </r>
  <r>
    <s v="IT00326"/>
    <s v="Bobby Williams"/>
    <x v="4"/>
    <n v="234"/>
    <n v="0"/>
    <n v="4"/>
    <n v="208"/>
    <n v="14084.642000000003"/>
    <x v="0"/>
  </r>
  <r>
    <s v="IT00327"/>
    <s v="Ernest Henderson"/>
    <x v="1"/>
    <n v="224"/>
    <n v="1"/>
    <n v="4"/>
    <n v="200"/>
    <n v="34303.863000000012"/>
    <x v="1"/>
  </r>
  <r>
    <s v="IT00328"/>
    <s v="Brian Bell"/>
    <x v="0"/>
    <n v="230"/>
    <n v="0"/>
    <n v="4"/>
    <n v="208"/>
    <n v="28637.796000000009"/>
    <x v="0"/>
  </r>
  <r>
    <s v="IT00329"/>
    <s v="Randy Bennett"/>
    <x v="4"/>
    <n v="212"/>
    <n v="2"/>
    <n v="4"/>
    <n v="192"/>
    <n v="13469.720000000003"/>
    <x v="0"/>
  </r>
  <r>
    <s v="IT00330"/>
    <s v="Donald Diaz"/>
    <x v="0"/>
    <n v="240"/>
    <n v="0"/>
    <n v="4"/>
    <n v="208"/>
    <n v="27466.516000000007"/>
    <x v="0"/>
  </r>
  <r>
    <s v="IT00332"/>
    <s v="Norma Powell"/>
    <x v="5"/>
    <n v="222"/>
    <n v="1"/>
    <n v="4"/>
    <n v="200"/>
    <n v="20760.938000000006"/>
    <x v="1"/>
  </r>
  <r>
    <s v="IT00333"/>
    <s v="Wayne Howard"/>
    <x v="5"/>
    <n v="222"/>
    <n v="2"/>
    <n v="4"/>
    <n v="192"/>
    <n v="19326.120000000006"/>
    <x v="1"/>
  </r>
  <r>
    <s v="IT00334"/>
    <s v="Phillip Nelson"/>
    <x v="4"/>
    <n v="235"/>
    <n v="0"/>
    <n v="4"/>
    <n v="208"/>
    <n v="14026.078000000003"/>
    <x v="1"/>
  </r>
  <r>
    <s v="IT00337"/>
    <s v="James James"/>
    <x v="6"/>
    <n v="233"/>
    <n v="0"/>
    <n v="4"/>
    <n v="208"/>
    <n v="14143.206000000004"/>
    <x v="1"/>
  </r>
  <r>
    <s v="IT00338"/>
    <s v="Mark Long"/>
    <x v="2"/>
    <n v="231"/>
    <n v="1"/>
    <n v="4"/>
    <n v="200"/>
    <n v="13308.669000000004"/>
    <x v="0"/>
  </r>
  <r>
    <s v="IT00339"/>
    <s v="Christina Thompson"/>
    <x v="2"/>
    <n v="235"/>
    <n v="0"/>
    <n v="3"/>
    <n v="208"/>
    <n v="12750.980000000003"/>
    <x v="1"/>
  </r>
  <r>
    <s v="IT00340"/>
    <s v="Walter Garcia"/>
    <x v="1"/>
    <n v="221"/>
    <n v="2"/>
    <n v="3"/>
    <n v="192"/>
    <n v="29415.100000000009"/>
    <x v="1"/>
  </r>
  <r>
    <s v="IT00341"/>
    <s v="Scott Rodriguez"/>
    <x v="5"/>
    <n v="220"/>
    <n v="1"/>
    <n v="3"/>
    <n v="200"/>
    <n v="19033.300000000007"/>
    <x v="0"/>
  </r>
  <r>
    <s v="IT00342"/>
    <s v="Thomas Morris"/>
    <x v="0"/>
    <n v="235"/>
    <n v="0"/>
    <n v="3"/>
    <n v="208"/>
    <n v="25501.960000000006"/>
    <x v="1"/>
  </r>
  <r>
    <s v="IT00343"/>
    <s v="Pamela Bailey"/>
    <x v="2"/>
    <n v="233"/>
    <n v="0"/>
    <n v="3"/>
    <n v="208"/>
    <n v="12857.460000000005"/>
    <x v="0"/>
  </r>
  <r>
    <s v="IT00344"/>
    <s v="Tina Ramirez"/>
    <x v="1"/>
    <n v="224"/>
    <n v="1"/>
    <n v="3"/>
    <n v="200"/>
    <n v="31185.330000000009"/>
    <x v="0"/>
  </r>
  <r>
    <s v="IT00345"/>
    <s v="Lois Rivera"/>
    <x v="5"/>
    <n v="225"/>
    <n v="1"/>
    <n v="3"/>
    <n v="200"/>
    <n v="18634.000000000007"/>
    <x v="1"/>
  </r>
  <r>
    <s v="IT00346"/>
    <s v="Roger Butler"/>
    <x v="4"/>
    <n v="212"/>
    <n v="2"/>
    <n v="3"/>
    <n v="192"/>
    <n v="12245.200000000004"/>
    <x v="0"/>
  </r>
  <r>
    <s v="IT00347"/>
    <s v="Deborah Watson"/>
    <x v="4"/>
    <n v="226"/>
    <n v="1"/>
    <n v="3"/>
    <n v="200"/>
    <n v="12364.990000000003"/>
    <x v="0"/>
  </r>
  <r>
    <s v="IT00348"/>
    <s v="Amanda Wright"/>
    <x v="7"/>
    <n v="235"/>
    <n v="0"/>
    <n v="3"/>
    <n v="208"/>
    <n v="19139.780000000006"/>
    <x v="1"/>
  </r>
  <r>
    <s v="IT00349"/>
    <s v="Jeffrey White"/>
    <x v="2"/>
    <n v="221"/>
    <n v="1"/>
    <n v="3"/>
    <n v="200"/>
    <n v="12631.190000000004"/>
    <x v="0"/>
  </r>
  <r>
    <s v="IT00350"/>
    <s v="Harold Peterson"/>
    <x v="7"/>
    <n v="235"/>
    <n v="0"/>
    <n v="3"/>
    <n v="208"/>
    <n v="19139.780000000006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69724F-E180-4C56-809C-87B14B4FDC55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13" firstHeaderRow="1" firstDataRow="2" firstDataCol="1"/>
  <pivotFields count="9">
    <pivotField showAll="0"/>
    <pivotField showAll="0"/>
    <pivotField axis="axisRow" showAll="0">
      <items count="9">
        <item x="2"/>
        <item x="4"/>
        <item x="6"/>
        <item x="7"/>
        <item x="5"/>
        <item x="3"/>
        <item x="1"/>
        <item x="0"/>
        <item t="default"/>
      </items>
    </pivotField>
    <pivotField showAll="0"/>
    <pivotField showAll="0"/>
    <pivotField numFmtId="1" showAll="0"/>
    <pivotField numFmtId="1" showAll="0"/>
    <pivotField dataField="1" numFmtId="166" showAll="0"/>
    <pivotField axis="axisCol" showAll="0">
      <items count="3">
        <item x="0"/>
        <item x="1"/>
        <item t="default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8"/>
  </colFields>
  <colItems count="3">
    <i>
      <x/>
    </i>
    <i>
      <x v="1"/>
    </i>
    <i t="grand">
      <x/>
    </i>
  </colItems>
  <dataFields count="1">
    <dataField name="Min of Salary" fld="7" subtotal="min" baseField="2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EF0242-5C76-4729-AD8C-05CC8FCA7EB5}" name="Table13" displayName="Table13" ref="B12:C21" totalsRowShown="0" tableBorderDxfId="6">
  <autoFilter ref="B12:C21" xr:uid="{E28C5DFC-F120-41A5-8AF3-BE179C770393}">
    <filterColumn colId="0" hiddenButton="1"/>
    <filterColumn colId="1" hiddenButton="1"/>
  </autoFilter>
  <tableColumns count="2">
    <tableColumn id="1" xr3:uid="{5B9E4708-66D1-41D9-A18F-79D859DEDF04}" name="Department "/>
    <tableColumn id="2" xr3:uid="{104D264F-DA16-4D05-89B9-287203F084EC}" name="Net salary" dataDxfId="5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0BD1F15-0614-4D01-BEA4-CBA1A948BE54}" name="Table5" displayName="Table5" ref="B34:C39" totalsRowShown="0" tableBorderDxfId="4">
  <autoFilter ref="B34:C39" xr:uid="{31D1E71A-911B-4A36-B42D-F53131B23013}">
    <filterColumn colId="0" hiddenButton="1"/>
    <filterColumn colId="1" hiddenButton="1"/>
  </autoFilter>
  <tableColumns count="2">
    <tableColumn id="1" xr3:uid="{DDF90B03-0B19-4669-A6D2-40DFEA5E093B}" name="Salary Ranges"/>
    <tableColumn id="2" xr3:uid="{631F5798-6619-417C-A562-CE19D892AFDF}" name="Headcount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3C5F9D-1956-42B2-B02C-77C244A12265}" name="Table1" displayName="Table1" ref="A13:B22" totalsRowShown="0">
  <autoFilter ref="A13:B22" xr:uid="{CCAB45B1-FFFE-4E6F-88C9-B1D4AD6BCD68}">
    <filterColumn colId="0" hiddenButton="1"/>
    <filterColumn colId="1" hiddenButton="1"/>
  </autoFilter>
  <tableColumns count="2">
    <tableColumn id="1" xr3:uid="{CA1DD697-A9B0-42C4-B376-997D3178EF4C}" name="Department "/>
    <tableColumn id="2" xr3:uid="{2816EE27-D51D-41E4-9E08-BEA67FE83727}" name="Net salary" dataDxfId="3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77"/>
  <sheetViews>
    <sheetView workbookViewId="0">
      <selection activeCell="A7" sqref="A7:A351"/>
    </sheetView>
  </sheetViews>
  <sheetFormatPr defaultColWidth="11" defaultRowHeight="15.75" x14ac:dyDescent="0.25"/>
  <cols>
    <col min="1" max="1" width="16.375" bestFit="1" customWidth="1"/>
    <col min="2" max="2" width="9.375" bestFit="1" customWidth="1"/>
    <col min="3" max="4" width="11" bestFit="1" customWidth="1"/>
    <col min="5" max="5" width="7.875" bestFit="1" customWidth="1"/>
    <col min="6" max="6" width="7.625" bestFit="1" customWidth="1"/>
    <col min="7" max="8" width="11.5" bestFit="1" customWidth="1"/>
    <col min="10" max="10" width="11.5" bestFit="1" customWidth="1"/>
    <col min="11" max="11" width="10.875" style="3"/>
  </cols>
  <sheetData>
    <row r="1" spans="1:15" x14ac:dyDescent="0.25">
      <c r="A1" t="s">
        <v>0</v>
      </c>
      <c r="B1" t="s">
        <v>1</v>
      </c>
      <c r="C1" t="s">
        <v>938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941</v>
      </c>
      <c r="K1" s="3" t="s">
        <v>950</v>
      </c>
    </row>
    <row r="2" spans="1:15" x14ac:dyDescent="0.25">
      <c r="A2" t="s">
        <v>8</v>
      </c>
      <c r="B2" t="s">
        <v>358</v>
      </c>
      <c r="C2" t="s">
        <v>359</v>
      </c>
      <c r="D2" s="2">
        <v>38373</v>
      </c>
      <c r="G2" s="1"/>
      <c r="H2" s="2">
        <v>32875</v>
      </c>
      <c r="I2" s="1" t="s">
        <v>939</v>
      </c>
      <c r="J2" s="2">
        <v>40413</v>
      </c>
      <c r="K2" s="3" t="s">
        <v>942</v>
      </c>
      <c r="O2" s="2"/>
    </row>
    <row r="3" spans="1:15" x14ac:dyDescent="0.25">
      <c r="A3" t="s">
        <v>9</v>
      </c>
      <c r="B3" t="s">
        <v>360</v>
      </c>
      <c r="C3" t="s">
        <v>361</v>
      </c>
      <c r="D3" s="2">
        <v>38404</v>
      </c>
      <c r="H3" s="2">
        <v>33236</v>
      </c>
      <c r="I3" s="1" t="s">
        <v>939</v>
      </c>
      <c r="J3" s="2">
        <v>40202</v>
      </c>
      <c r="K3" s="3" t="s">
        <v>942</v>
      </c>
    </row>
    <row r="4" spans="1:15" x14ac:dyDescent="0.25">
      <c r="A4" t="s">
        <v>10</v>
      </c>
      <c r="B4" t="s">
        <v>362</v>
      </c>
      <c r="C4" t="s">
        <v>363</v>
      </c>
      <c r="D4" s="2">
        <v>38418</v>
      </c>
      <c r="H4" s="2">
        <v>32421</v>
      </c>
      <c r="I4" s="1" t="s">
        <v>939</v>
      </c>
      <c r="J4" s="2">
        <v>40317</v>
      </c>
      <c r="K4" s="3" t="s">
        <v>944</v>
      </c>
    </row>
    <row r="5" spans="1:15" x14ac:dyDescent="0.25">
      <c r="A5" t="s">
        <v>11</v>
      </c>
      <c r="B5" t="s">
        <v>364</v>
      </c>
      <c r="C5" t="s">
        <v>365</v>
      </c>
      <c r="D5" s="2">
        <v>38426</v>
      </c>
      <c r="H5" s="2">
        <v>32220</v>
      </c>
      <c r="I5" s="1" t="s">
        <v>939</v>
      </c>
      <c r="J5" s="2">
        <v>40519</v>
      </c>
      <c r="K5" s="3" t="s">
        <v>944</v>
      </c>
    </row>
    <row r="6" spans="1:15" x14ac:dyDescent="0.25">
      <c r="A6" t="s">
        <v>12</v>
      </c>
      <c r="B6" t="s">
        <v>366</v>
      </c>
      <c r="C6" t="s">
        <v>367</v>
      </c>
      <c r="D6" s="2">
        <v>38427</v>
      </c>
      <c r="H6" s="2">
        <v>33432</v>
      </c>
      <c r="I6" s="1" t="s">
        <v>940</v>
      </c>
      <c r="J6" s="2">
        <v>40340</v>
      </c>
      <c r="K6" s="3" t="s">
        <v>948</v>
      </c>
    </row>
    <row r="7" spans="1:15" x14ac:dyDescent="0.25">
      <c r="A7" t="s">
        <v>13</v>
      </c>
      <c r="B7" t="s">
        <v>368</v>
      </c>
      <c r="C7" t="s">
        <v>369</v>
      </c>
      <c r="D7" s="2">
        <v>38438</v>
      </c>
      <c r="H7" s="2">
        <v>32022</v>
      </c>
      <c r="I7" s="1" t="s">
        <v>940</v>
      </c>
      <c r="J7" s="2"/>
      <c r="K7" s="3" t="s">
        <v>949</v>
      </c>
    </row>
    <row r="8" spans="1:15" x14ac:dyDescent="0.25">
      <c r="A8" t="s">
        <v>14</v>
      </c>
      <c r="B8" t="s">
        <v>370</v>
      </c>
      <c r="C8" t="s">
        <v>371</v>
      </c>
      <c r="D8" s="2">
        <v>38465</v>
      </c>
      <c r="H8" s="2">
        <v>33601</v>
      </c>
      <c r="I8" s="1" t="s">
        <v>939</v>
      </c>
      <c r="J8" s="2">
        <v>40488</v>
      </c>
      <c r="K8" s="3" t="s">
        <v>944</v>
      </c>
    </row>
    <row r="9" spans="1:15" x14ac:dyDescent="0.25">
      <c r="A9" t="s">
        <v>15</v>
      </c>
      <c r="B9" t="s">
        <v>372</v>
      </c>
      <c r="C9" t="s">
        <v>373</v>
      </c>
      <c r="D9" s="2">
        <v>38467</v>
      </c>
      <c r="H9" s="2">
        <v>31357</v>
      </c>
      <c r="I9" s="1" t="s">
        <v>940</v>
      </c>
      <c r="J9" s="2"/>
      <c r="K9" s="3" t="s">
        <v>946</v>
      </c>
    </row>
    <row r="10" spans="1:15" x14ac:dyDescent="0.25">
      <c r="A10" t="s">
        <v>16</v>
      </c>
      <c r="B10" t="s">
        <v>374</v>
      </c>
      <c r="C10" t="s">
        <v>375</v>
      </c>
      <c r="D10" s="2">
        <v>38474</v>
      </c>
      <c r="H10" s="2">
        <v>32937</v>
      </c>
      <c r="I10" s="1" t="s">
        <v>939</v>
      </c>
      <c r="J10" s="2">
        <v>40411</v>
      </c>
      <c r="K10" s="3" t="s">
        <v>947</v>
      </c>
    </row>
    <row r="11" spans="1:15" x14ac:dyDescent="0.25">
      <c r="A11" t="s">
        <v>17</v>
      </c>
      <c r="B11" t="s">
        <v>376</v>
      </c>
      <c r="C11" t="s">
        <v>377</v>
      </c>
      <c r="D11" s="2">
        <v>38492</v>
      </c>
      <c r="H11" s="2">
        <v>31554</v>
      </c>
      <c r="I11" s="1" t="s">
        <v>939</v>
      </c>
      <c r="J11" s="2">
        <v>40248</v>
      </c>
      <c r="K11" s="3" t="s">
        <v>945</v>
      </c>
    </row>
    <row r="12" spans="1:15" x14ac:dyDescent="0.25">
      <c r="A12" t="s">
        <v>18</v>
      </c>
      <c r="B12" t="s">
        <v>378</v>
      </c>
      <c r="C12" t="s">
        <v>379</v>
      </c>
      <c r="D12" s="2">
        <v>38493</v>
      </c>
      <c r="H12" s="2">
        <v>31449</v>
      </c>
      <c r="I12" s="1" t="s">
        <v>939</v>
      </c>
      <c r="J12" s="2"/>
      <c r="K12" s="3" t="s">
        <v>943</v>
      </c>
    </row>
    <row r="13" spans="1:15" x14ac:dyDescent="0.25">
      <c r="A13" t="s">
        <v>19</v>
      </c>
      <c r="B13" t="s">
        <v>380</v>
      </c>
      <c r="C13" t="s">
        <v>381</v>
      </c>
      <c r="D13" s="2">
        <v>38521</v>
      </c>
      <c r="H13" s="2">
        <v>34156</v>
      </c>
      <c r="I13" s="1" t="s">
        <v>939</v>
      </c>
      <c r="J13" s="2">
        <v>40511</v>
      </c>
      <c r="K13" s="3" t="s">
        <v>949</v>
      </c>
    </row>
    <row r="14" spans="1:15" x14ac:dyDescent="0.25">
      <c r="A14" t="s">
        <v>20</v>
      </c>
      <c r="B14" t="s">
        <v>382</v>
      </c>
      <c r="C14" t="s">
        <v>383</v>
      </c>
      <c r="D14" s="2">
        <v>38544</v>
      </c>
      <c r="H14" s="2">
        <v>33184</v>
      </c>
      <c r="I14" s="1" t="s">
        <v>940</v>
      </c>
      <c r="J14" s="2">
        <v>40181</v>
      </c>
      <c r="K14" s="3" t="s">
        <v>943</v>
      </c>
    </row>
    <row r="15" spans="1:15" x14ac:dyDescent="0.25">
      <c r="A15" t="s">
        <v>21</v>
      </c>
      <c r="B15" t="s">
        <v>384</v>
      </c>
      <c r="C15" t="s">
        <v>385</v>
      </c>
      <c r="D15" s="2">
        <v>38548</v>
      </c>
      <c r="H15" s="2">
        <v>32594</v>
      </c>
      <c r="I15" s="1" t="s">
        <v>939</v>
      </c>
      <c r="J15" s="2">
        <v>40250</v>
      </c>
      <c r="K15" s="3" t="s">
        <v>948</v>
      </c>
    </row>
    <row r="16" spans="1:15" x14ac:dyDescent="0.25">
      <c r="A16" t="s">
        <v>22</v>
      </c>
      <c r="B16" t="s">
        <v>386</v>
      </c>
      <c r="C16" t="s">
        <v>387</v>
      </c>
      <c r="D16" s="2">
        <v>38549</v>
      </c>
      <c r="H16" s="2">
        <v>31113</v>
      </c>
      <c r="I16" s="1" t="s">
        <v>939</v>
      </c>
      <c r="J16" s="2">
        <v>40416</v>
      </c>
      <c r="K16" s="3" t="s">
        <v>944</v>
      </c>
    </row>
    <row r="17" spans="1:11" x14ac:dyDescent="0.25">
      <c r="A17" t="s">
        <v>23</v>
      </c>
      <c r="B17" t="s">
        <v>388</v>
      </c>
      <c r="C17" t="s">
        <v>389</v>
      </c>
      <c r="D17" s="2">
        <v>38564</v>
      </c>
      <c r="H17" s="2">
        <v>33055</v>
      </c>
      <c r="I17" s="1" t="s">
        <v>939</v>
      </c>
      <c r="J17" s="2">
        <v>40277</v>
      </c>
      <c r="K17" s="3" t="s">
        <v>945</v>
      </c>
    </row>
    <row r="18" spans="1:11" x14ac:dyDescent="0.25">
      <c r="A18" t="s">
        <v>24</v>
      </c>
      <c r="B18" t="s">
        <v>390</v>
      </c>
      <c r="C18" t="s">
        <v>391</v>
      </c>
      <c r="D18" s="2">
        <v>38570</v>
      </c>
      <c r="H18" s="2">
        <v>31801</v>
      </c>
      <c r="I18" s="1" t="s">
        <v>940</v>
      </c>
      <c r="J18" s="2">
        <v>40340</v>
      </c>
      <c r="K18" s="3" t="s">
        <v>943</v>
      </c>
    </row>
    <row r="19" spans="1:11" x14ac:dyDescent="0.25">
      <c r="A19" t="s">
        <v>25</v>
      </c>
      <c r="B19" t="s">
        <v>392</v>
      </c>
      <c r="C19" t="s">
        <v>393</v>
      </c>
      <c r="D19" s="2">
        <v>38575</v>
      </c>
      <c r="H19" s="2">
        <v>33470</v>
      </c>
      <c r="I19" s="1" t="s">
        <v>939</v>
      </c>
      <c r="J19" s="2">
        <v>40480</v>
      </c>
      <c r="K19" s="3" t="s">
        <v>945</v>
      </c>
    </row>
    <row r="20" spans="1:11" x14ac:dyDescent="0.25">
      <c r="A20" t="s">
        <v>26</v>
      </c>
      <c r="B20" t="s">
        <v>394</v>
      </c>
      <c r="C20" t="s">
        <v>395</v>
      </c>
      <c r="D20" s="2">
        <v>38580</v>
      </c>
      <c r="H20" s="2">
        <v>31343</v>
      </c>
      <c r="I20" s="1" t="s">
        <v>940</v>
      </c>
      <c r="J20" s="2">
        <v>40531</v>
      </c>
      <c r="K20" s="3" t="s">
        <v>947</v>
      </c>
    </row>
    <row r="21" spans="1:11" x14ac:dyDescent="0.25">
      <c r="A21" t="s">
        <v>27</v>
      </c>
      <c r="B21" t="s">
        <v>396</v>
      </c>
      <c r="C21" t="s">
        <v>397</v>
      </c>
      <c r="D21" s="2">
        <v>38598</v>
      </c>
      <c r="H21" s="2">
        <v>33811</v>
      </c>
      <c r="I21" s="1" t="s">
        <v>939</v>
      </c>
      <c r="J21" s="2">
        <v>40462</v>
      </c>
      <c r="K21" s="3" t="s">
        <v>946</v>
      </c>
    </row>
    <row r="22" spans="1:11" x14ac:dyDescent="0.25">
      <c r="A22" t="s">
        <v>28</v>
      </c>
      <c r="B22" t="s">
        <v>398</v>
      </c>
      <c r="C22" t="s">
        <v>399</v>
      </c>
      <c r="D22" s="2">
        <v>38646</v>
      </c>
      <c r="H22" s="2">
        <v>32913</v>
      </c>
      <c r="I22" s="1" t="s">
        <v>939</v>
      </c>
      <c r="J22" s="2">
        <v>40310</v>
      </c>
      <c r="K22" s="3" t="s">
        <v>944</v>
      </c>
    </row>
    <row r="23" spans="1:11" x14ac:dyDescent="0.25">
      <c r="A23" t="s">
        <v>29</v>
      </c>
      <c r="B23" t="s">
        <v>400</v>
      </c>
      <c r="C23" t="s">
        <v>401</v>
      </c>
      <c r="D23" s="2">
        <v>38662</v>
      </c>
      <c r="H23" s="2">
        <v>32720</v>
      </c>
      <c r="I23" s="1" t="s">
        <v>939</v>
      </c>
      <c r="J23" s="2">
        <v>40187</v>
      </c>
      <c r="K23" s="3" t="s">
        <v>943</v>
      </c>
    </row>
    <row r="24" spans="1:11" x14ac:dyDescent="0.25">
      <c r="A24" t="s">
        <v>30</v>
      </c>
      <c r="B24" t="s">
        <v>402</v>
      </c>
      <c r="C24" t="s">
        <v>403</v>
      </c>
      <c r="D24" s="2">
        <v>38672</v>
      </c>
      <c r="H24" s="2">
        <v>33528</v>
      </c>
      <c r="I24" s="1" t="s">
        <v>939</v>
      </c>
      <c r="J24" s="2"/>
      <c r="K24" s="3" t="s">
        <v>949</v>
      </c>
    </row>
    <row r="25" spans="1:11" x14ac:dyDescent="0.25">
      <c r="A25" t="s">
        <v>31</v>
      </c>
      <c r="B25" t="s">
        <v>404</v>
      </c>
      <c r="C25" t="s">
        <v>405</v>
      </c>
      <c r="D25" s="2">
        <v>38679</v>
      </c>
      <c r="H25" s="2">
        <v>33605</v>
      </c>
      <c r="I25" s="1" t="s">
        <v>940</v>
      </c>
      <c r="J25" s="2">
        <v>40395</v>
      </c>
      <c r="K25" s="3" t="s">
        <v>945</v>
      </c>
    </row>
    <row r="26" spans="1:11" x14ac:dyDescent="0.25">
      <c r="A26" t="s">
        <v>32</v>
      </c>
      <c r="B26" t="s">
        <v>377</v>
      </c>
      <c r="C26" t="s">
        <v>406</v>
      </c>
      <c r="D26" s="2">
        <v>38698</v>
      </c>
      <c r="H26" s="2">
        <v>34124</v>
      </c>
      <c r="I26" s="1" t="s">
        <v>940</v>
      </c>
      <c r="J26" s="2">
        <v>40197</v>
      </c>
      <c r="K26" s="3" t="s">
        <v>943</v>
      </c>
    </row>
    <row r="27" spans="1:11" x14ac:dyDescent="0.25">
      <c r="A27" t="s">
        <v>33</v>
      </c>
      <c r="B27" t="s">
        <v>407</v>
      </c>
      <c r="C27" t="s">
        <v>408</v>
      </c>
      <c r="D27" s="2">
        <v>38701</v>
      </c>
      <c r="H27" s="2">
        <v>34110</v>
      </c>
      <c r="I27" s="1" t="s">
        <v>940</v>
      </c>
      <c r="J27" s="2">
        <v>40531</v>
      </c>
      <c r="K27" s="3" t="s">
        <v>946</v>
      </c>
    </row>
    <row r="28" spans="1:11" x14ac:dyDescent="0.25">
      <c r="A28" t="s">
        <v>34</v>
      </c>
      <c r="B28" t="s">
        <v>409</v>
      </c>
      <c r="C28" t="s">
        <v>410</v>
      </c>
      <c r="D28" s="2">
        <v>38706</v>
      </c>
      <c r="H28" s="2">
        <v>31631</v>
      </c>
      <c r="I28" s="1" t="s">
        <v>940</v>
      </c>
      <c r="J28" s="2">
        <v>40346</v>
      </c>
      <c r="K28" s="3" t="s">
        <v>943</v>
      </c>
    </row>
    <row r="29" spans="1:11" x14ac:dyDescent="0.25">
      <c r="A29" t="s">
        <v>35</v>
      </c>
      <c r="B29" t="s">
        <v>411</v>
      </c>
      <c r="C29" t="s">
        <v>412</v>
      </c>
      <c r="D29" s="2">
        <v>38708</v>
      </c>
      <c r="H29" s="2">
        <v>33376</v>
      </c>
      <c r="I29" s="1" t="s">
        <v>940</v>
      </c>
      <c r="J29" s="2"/>
      <c r="K29" s="3" t="s">
        <v>945</v>
      </c>
    </row>
    <row r="30" spans="1:11" x14ac:dyDescent="0.25">
      <c r="A30" t="s">
        <v>36</v>
      </c>
      <c r="B30" t="s">
        <v>413</v>
      </c>
      <c r="C30" t="s">
        <v>414</v>
      </c>
      <c r="D30" s="2">
        <v>38709</v>
      </c>
      <c r="H30" s="2">
        <v>31382</v>
      </c>
      <c r="I30" s="1" t="s">
        <v>940</v>
      </c>
      <c r="J30" s="2">
        <v>40539</v>
      </c>
      <c r="K30" s="3" t="s">
        <v>947</v>
      </c>
    </row>
    <row r="31" spans="1:11" x14ac:dyDescent="0.25">
      <c r="A31" t="s">
        <v>37</v>
      </c>
      <c r="B31" t="s">
        <v>415</v>
      </c>
      <c r="C31" t="s">
        <v>416</v>
      </c>
      <c r="D31" s="2">
        <v>38717</v>
      </c>
      <c r="H31" s="2">
        <v>31831</v>
      </c>
      <c r="I31" s="1" t="s">
        <v>940</v>
      </c>
      <c r="J31" s="2">
        <v>40379</v>
      </c>
      <c r="K31" s="3" t="s">
        <v>942</v>
      </c>
    </row>
    <row r="32" spans="1:11" x14ac:dyDescent="0.25">
      <c r="A32" t="s">
        <v>38</v>
      </c>
      <c r="B32" t="s">
        <v>417</v>
      </c>
      <c r="C32" t="s">
        <v>418</v>
      </c>
      <c r="D32" s="2">
        <v>38731</v>
      </c>
      <c r="H32" s="2">
        <v>33102</v>
      </c>
      <c r="I32" s="1" t="s">
        <v>939</v>
      </c>
      <c r="J32" s="2">
        <v>40196</v>
      </c>
      <c r="K32" s="3" t="s">
        <v>942</v>
      </c>
    </row>
    <row r="33" spans="1:11" x14ac:dyDescent="0.25">
      <c r="A33" t="s">
        <v>39</v>
      </c>
      <c r="B33" t="s">
        <v>419</v>
      </c>
      <c r="C33" t="s">
        <v>420</v>
      </c>
      <c r="D33" s="2">
        <v>38768</v>
      </c>
      <c r="H33" s="2">
        <v>31888</v>
      </c>
      <c r="I33" s="1" t="s">
        <v>940</v>
      </c>
      <c r="J33" s="2">
        <v>40361</v>
      </c>
      <c r="K33" s="3" t="s">
        <v>945</v>
      </c>
    </row>
    <row r="34" spans="1:11" x14ac:dyDescent="0.25">
      <c r="A34" t="s">
        <v>40</v>
      </c>
      <c r="B34" t="s">
        <v>421</v>
      </c>
      <c r="C34" t="s">
        <v>422</v>
      </c>
      <c r="D34" s="2">
        <v>38807</v>
      </c>
      <c r="H34" s="2">
        <v>31484</v>
      </c>
      <c r="I34" s="1" t="s">
        <v>939</v>
      </c>
      <c r="J34" s="2">
        <v>40239</v>
      </c>
      <c r="K34" s="3" t="s">
        <v>948</v>
      </c>
    </row>
    <row r="35" spans="1:11" x14ac:dyDescent="0.25">
      <c r="A35" t="s">
        <v>41</v>
      </c>
      <c r="B35" t="s">
        <v>423</v>
      </c>
      <c r="C35" t="s">
        <v>424</v>
      </c>
      <c r="D35" s="2">
        <v>38815</v>
      </c>
      <c r="H35" s="2">
        <v>33425</v>
      </c>
      <c r="I35" s="1" t="s">
        <v>939</v>
      </c>
      <c r="J35" s="2">
        <v>40386</v>
      </c>
      <c r="K35" s="3" t="s">
        <v>947</v>
      </c>
    </row>
    <row r="36" spans="1:11" x14ac:dyDescent="0.25">
      <c r="A36" t="s">
        <v>42</v>
      </c>
      <c r="B36" t="s">
        <v>425</v>
      </c>
      <c r="C36" t="s">
        <v>374</v>
      </c>
      <c r="D36" s="2">
        <v>38865</v>
      </c>
      <c r="H36" s="2">
        <v>32716</v>
      </c>
      <c r="I36" s="1" t="s">
        <v>940</v>
      </c>
      <c r="J36" s="2">
        <v>40185</v>
      </c>
      <c r="K36" s="3" t="s">
        <v>947</v>
      </c>
    </row>
    <row r="37" spans="1:11" x14ac:dyDescent="0.25">
      <c r="A37" t="s">
        <v>43</v>
      </c>
      <c r="B37" t="s">
        <v>426</v>
      </c>
      <c r="C37" t="s">
        <v>427</v>
      </c>
      <c r="D37" s="2">
        <v>38878</v>
      </c>
      <c r="H37" s="2">
        <v>31708</v>
      </c>
      <c r="I37" s="1" t="s">
        <v>940</v>
      </c>
      <c r="J37" s="2"/>
      <c r="K37" s="3" t="s">
        <v>949</v>
      </c>
    </row>
    <row r="38" spans="1:11" x14ac:dyDescent="0.25">
      <c r="A38" t="s">
        <v>44</v>
      </c>
      <c r="B38" t="s">
        <v>428</v>
      </c>
      <c r="C38" t="s">
        <v>429</v>
      </c>
      <c r="D38" s="2">
        <v>38879</v>
      </c>
      <c r="H38" s="2">
        <v>32084</v>
      </c>
      <c r="I38" s="1" t="s">
        <v>939</v>
      </c>
      <c r="J38" s="2">
        <v>40240</v>
      </c>
      <c r="K38" s="3" t="s">
        <v>942</v>
      </c>
    </row>
    <row r="39" spans="1:11" x14ac:dyDescent="0.25">
      <c r="A39" t="s">
        <v>45</v>
      </c>
      <c r="B39" t="s">
        <v>430</v>
      </c>
      <c r="C39" t="s">
        <v>431</v>
      </c>
      <c r="D39" s="2">
        <v>38892</v>
      </c>
      <c r="H39" s="2">
        <v>33244</v>
      </c>
      <c r="I39" s="1" t="s">
        <v>940</v>
      </c>
      <c r="J39" s="2">
        <v>40284</v>
      </c>
      <c r="K39" s="3" t="s">
        <v>947</v>
      </c>
    </row>
    <row r="40" spans="1:11" x14ac:dyDescent="0.25">
      <c r="A40" t="s">
        <v>46</v>
      </c>
      <c r="B40" t="s">
        <v>432</v>
      </c>
      <c r="C40" t="s">
        <v>433</v>
      </c>
      <c r="D40" s="2">
        <v>38894</v>
      </c>
      <c r="H40" s="2">
        <v>32200</v>
      </c>
      <c r="I40" s="1" t="s">
        <v>939</v>
      </c>
      <c r="J40" s="2">
        <v>40473</v>
      </c>
      <c r="K40" s="3" t="s">
        <v>942</v>
      </c>
    </row>
    <row r="41" spans="1:11" x14ac:dyDescent="0.25">
      <c r="A41" t="s">
        <v>47</v>
      </c>
      <c r="B41" t="s">
        <v>434</v>
      </c>
      <c r="C41" t="s">
        <v>435</v>
      </c>
      <c r="D41" s="2">
        <v>38905</v>
      </c>
      <c r="H41" s="2">
        <v>32875</v>
      </c>
      <c r="I41" s="1" t="s">
        <v>939</v>
      </c>
      <c r="J41" s="2">
        <v>40294</v>
      </c>
      <c r="K41" s="3" t="s">
        <v>948</v>
      </c>
    </row>
    <row r="42" spans="1:11" x14ac:dyDescent="0.25">
      <c r="A42" t="s">
        <v>48</v>
      </c>
      <c r="B42" t="s">
        <v>436</v>
      </c>
      <c r="C42" t="s">
        <v>437</v>
      </c>
      <c r="D42" s="2">
        <v>38912</v>
      </c>
      <c r="H42" s="2">
        <v>31519</v>
      </c>
      <c r="I42" s="1" t="s">
        <v>939</v>
      </c>
      <c r="J42" s="2">
        <v>40422</v>
      </c>
      <c r="K42" s="3" t="s">
        <v>946</v>
      </c>
    </row>
    <row r="43" spans="1:11" x14ac:dyDescent="0.25">
      <c r="A43" t="s">
        <v>49</v>
      </c>
      <c r="B43" t="s">
        <v>438</v>
      </c>
      <c r="C43" t="s">
        <v>439</v>
      </c>
      <c r="D43" s="2">
        <v>38912</v>
      </c>
      <c r="H43" s="2">
        <v>31914</v>
      </c>
      <c r="I43" s="1" t="s">
        <v>939</v>
      </c>
      <c r="J43" s="2">
        <v>40508</v>
      </c>
      <c r="K43" s="3" t="s">
        <v>944</v>
      </c>
    </row>
    <row r="44" spans="1:11" x14ac:dyDescent="0.25">
      <c r="A44" t="s">
        <v>50</v>
      </c>
      <c r="B44" t="s">
        <v>440</v>
      </c>
      <c r="C44" t="s">
        <v>441</v>
      </c>
      <c r="D44" s="2">
        <v>38933</v>
      </c>
      <c r="H44" s="2">
        <v>31521</v>
      </c>
      <c r="I44" s="1" t="s">
        <v>939</v>
      </c>
      <c r="J44" s="2">
        <v>40370</v>
      </c>
      <c r="K44" s="3" t="s">
        <v>946</v>
      </c>
    </row>
    <row r="45" spans="1:11" x14ac:dyDescent="0.25">
      <c r="A45" t="s">
        <v>51</v>
      </c>
      <c r="B45" t="s">
        <v>442</v>
      </c>
      <c r="C45" t="s">
        <v>443</v>
      </c>
      <c r="D45" s="2">
        <v>38935</v>
      </c>
      <c r="H45" s="2">
        <v>33292</v>
      </c>
      <c r="I45" s="1" t="s">
        <v>940</v>
      </c>
      <c r="J45" s="2">
        <v>40269</v>
      </c>
      <c r="K45" s="3" t="s">
        <v>943</v>
      </c>
    </row>
    <row r="46" spans="1:11" x14ac:dyDescent="0.25">
      <c r="A46" t="s">
        <v>52</v>
      </c>
      <c r="B46" t="s">
        <v>444</v>
      </c>
      <c r="C46" t="s">
        <v>445</v>
      </c>
      <c r="D46" s="2">
        <v>38941</v>
      </c>
      <c r="H46" s="2">
        <v>32192</v>
      </c>
      <c r="I46" s="1" t="s">
        <v>939</v>
      </c>
      <c r="J46" s="2">
        <v>40389</v>
      </c>
      <c r="K46" s="3" t="s">
        <v>943</v>
      </c>
    </row>
    <row r="47" spans="1:11" x14ac:dyDescent="0.25">
      <c r="A47" t="s">
        <v>53</v>
      </c>
      <c r="B47" t="s">
        <v>446</v>
      </c>
      <c r="C47" t="s">
        <v>447</v>
      </c>
      <c r="D47" s="2">
        <v>38946</v>
      </c>
      <c r="H47" s="2">
        <v>32264</v>
      </c>
      <c r="I47" s="1" t="s">
        <v>940</v>
      </c>
      <c r="J47" s="2">
        <v>40440</v>
      </c>
      <c r="K47" s="3" t="s">
        <v>946</v>
      </c>
    </row>
    <row r="48" spans="1:11" x14ac:dyDescent="0.25">
      <c r="A48" t="s">
        <v>54</v>
      </c>
      <c r="B48" t="s">
        <v>448</v>
      </c>
      <c r="C48" t="s">
        <v>449</v>
      </c>
      <c r="D48" s="2">
        <v>38957</v>
      </c>
      <c r="H48" s="2">
        <v>31686</v>
      </c>
      <c r="I48" s="1" t="s">
        <v>940</v>
      </c>
      <c r="J48" s="2">
        <v>40259</v>
      </c>
      <c r="K48" s="3" t="s">
        <v>944</v>
      </c>
    </row>
    <row r="49" spans="1:11" x14ac:dyDescent="0.25">
      <c r="A49" t="s">
        <v>55</v>
      </c>
      <c r="B49" t="s">
        <v>450</v>
      </c>
      <c r="C49" t="s">
        <v>451</v>
      </c>
      <c r="D49" s="2">
        <v>38960</v>
      </c>
      <c r="H49" s="2">
        <v>32812</v>
      </c>
      <c r="I49" s="1" t="s">
        <v>939</v>
      </c>
      <c r="J49" s="2">
        <v>40480</v>
      </c>
      <c r="K49" s="3" t="s">
        <v>949</v>
      </c>
    </row>
    <row r="50" spans="1:11" x14ac:dyDescent="0.25">
      <c r="A50" t="s">
        <v>56</v>
      </c>
      <c r="B50" t="s">
        <v>452</v>
      </c>
      <c r="C50" t="s">
        <v>453</v>
      </c>
      <c r="D50" s="2">
        <v>38974</v>
      </c>
      <c r="H50" s="2">
        <v>31816</v>
      </c>
      <c r="I50" s="1" t="s">
        <v>940</v>
      </c>
      <c r="J50" s="2">
        <v>40535</v>
      </c>
      <c r="K50" s="3" t="s">
        <v>944</v>
      </c>
    </row>
    <row r="51" spans="1:11" x14ac:dyDescent="0.25">
      <c r="A51" t="s">
        <v>57</v>
      </c>
      <c r="B51" t="s">
        <v>454</v>
      </c>
      <c r="C51" t="s">
        <v>455</v>
      </c>
      <c r="D51" s="2">
        <v>38986</v>
      </c>
      <c r="H51" s="2">
        <v>31886</v>
      </c>
      <c r="I51" s="1" t="s">
        <v>939</v>
      </c>
      <c r="J51" s="2"/>
      <c r="K51" s="3" t="s">
        <v>947</v>
      </c>
    </row>
    <row r="52" spans="1:11" x14ac:dyDescent="0.25">
      <c r="A52" t="s">
        <v>58</v>
      </c>
      <c r="B52" t="s">
        <v>456</v>
      </c>
      <c r="C52" t="s">
        <v>457</v>
      </c>
      <c r="D52" s="2">
        <v>38989</v>
      </c>
      <c r="H52" s="2">
        <v>31274</v>
      </c>
      <c r="I52" s="1" t="s">
        <v>940</v>
      </c>
      <c r="J52" s="2">
        <v>40309</v>
      </c>
      <c r="K52" s="3" t="s">
        <v>947</v>
      </c>
    </row>
    <row r="53" spans="1:11" x14ac:dyDescent="0.25">
      <c r="A53" t="s">
        <v>59</v>
      </c>
      <c r="B53" t="s">
        <v>458</v>
      </c>
      <c r="C53" t="s">
        <v>459</v>
      </c>
      <c r="D53" s="2">
        <v>38992</v>
      </c>
      <c r="H53" s="2">
        <v>32973</v>
      </c>
      <c r="I53" s="1" t="s">
        <v>940</v>
      </c>
      <c r="J53" s="2">
        <v>40528</v>
      </c>
      <c r="K53" s="3" t="s">
        <v>947</v>
      </c>
    </row>
    <row r="54" spans="1:11" x14ac:dyDescent="0.25">
      <c r="A54" t="s">
        <v>60</v>
      </c>
      <c r="B54" t="s">
        <v>460</v>
      </c>
      <c r="C54" t="s">
        <v>461</v>
      </c>
      <c r="D54" s="2">
        <v>39006</v>
      </c>
      <c r="H54" s="2">
        <v>32532</v>
      </c>
      <c r="I54" s="1" t="s">
        <v>939</v>
      </c>
      <c r="J54" s="2"/>
      <c r="K54" s="3" t="s">
        <v>946</v>
      </c>
    </row>
    <row r="55" spans="1:11" x14ac:dyDescent="0.25">
      <c r="A55" t="s">
        <v>61</v>
      </c>
      <c r="B55" t="s">
        <v>462</v>
      </c>
      <c r="C55" t="s">
        <v>463</v>
      </c>
      <c r="D55" s="2">
        <v>39013</v>
      </c>
      <c r="H55" s="2">
        <v>32484</v>
      </c>
      <c r="I55" s="1" t="s">
        <v>939</v>
      </c>
      <c r="J55" s="2">
        <v>40303</v>
      </c>
      <c r="K55" s="3" t="s">
        <v>946</v>
      </c>
    </row>
    <row r="56" spans="1:11" x14ac:dyDescent="0.25">
      <c r="A56" t="s">
        <v>62</v>
      </c>
      <c r="B56" t="s">
        <v>464</v>
      </c>
      <c r="C56" t="s">
        <v>465</v>
      </c>
      <c r="D56" s="2">
        <v>39038</v>
      </c>
      <c r="H56" s="2">
        <v>33636</v>
      </c>
      <c r="I56" s="1" t="s">
        <v>939</v>
      </c>
      <c r="J56" s="2">
        <v>40354</v>
      </c>
      <c r="K56" s="3" t="s">
        <v>947</v>
      </c>
    </row>
    <row r="57" spans="1:11" x14ac:dyDescent="0.25">
      <c r="A57" t="s">
        <v>63</v>
      </c>
      <c r="B57" t="s">
        <v>466</v>
      </c>
      <c r="C57" t="s">
        <v>467</v>
      </c>
      <c r="D57" s="2">
        <v>39039</v>
      </c>
      <c r="H57" s="2">
        <v>32749</v>
      </c>
      <c r="I57" s="1" t="s">
        <v>939</v>
      </c>
      <c r="J57" s="2">
        <v>40422</v>
      </c>
      <c r="K57" s="3" t="s">
        <v>946</v>
      </c>
    </row>
    <row r="58" spans="1:11" x14ac:dyDescent="0.25">
      <c r="A58" t="s">
        <v>64</v>
      </c>
      <c r="B58" t="s">
        <v>468</v>
      </c>
      <c r="C58" t="s">
        <v>469</v>
      </c>
      <c r="D58" s="2">
        <v>39055</v>
      </c>
      <c r="H58" s="2">
        <v>33013</v>
      </c>
      <c r="I58" s="1" t="s">
        <v>939</v>
      </c>
      <c r="J58" s="2"/>
      <c r="K58" s="3" t="s">
        <v>949</v>
      </c>
    </row>
    <row r="59" spans="1:11" x14ac:dyDescent="0.25">
      <c r="A59" t="s">
        <v>65</v>
      </c>
      <c r="B59" t="s">
        <v>470</v>
      </c>
      <c r="C59" t="s">
        <v>471</v>
      </c>
      <c r="D59" s="2">
        <v>39064</v>
      </c>
      <c r="H59" s="2">
        <v>31821</v>
      </c>
      <c r="I59" s="1" t="s">
        <v>940</v>
      </c>
      <c r="J59" s="2"/>
      <c r="K59" s="3" t="s">
        <v>947</v>
      </c>
    </row>
    <row r="60" spans="1:11" x14ac:dyDescent="0.25">
      <c r="A60" t="s">
        <v>66</v>
      </c>
      <c r="B60" t="s">
        <v>472</v>
      </c>
      <c r="C60" t="s">
        <v>473</v>
      </c>
      <c r="D60" s="2">
        <v>39067</v>
      </c>
      <c r="H60" s="2">
        <v>31715</v>
      </c>
      <c r="I60" s="1" t="s">
        <v>939</v>
      </c>
      <c r="J60" s="2">
        <v>40391</v>
      </c>
      <c r="K60" s="3" t="s">
        <v>942</v>
      </c>
    </row>
    <row r="61" spans="1:11" x14ac:dyDescent="0.25">
      <c r="A61" t="s">
        <v>67</v>
      </c>
      <c r="B61" t="s">
        <v>474</v>
      </c>
      <c r="C61" t="s">
        <v>475</v>
      </c>
      <c r="D61" s="2">
        <v>39092</v>
      </c>
      <c r="H61" s="2">
        <v>32527</v>
      </c>
      <c r="I61" s="1" t="s">
        <v>940</v>
      </c>
      <c r="J61" s="2">
        <v>40421</v>
      </c>
      <c r="K61" s="3" t="s">
        <v>945</v>
      </c>
    </row>
    <row r="62" spans="1:11" x14ac:dyDescent="0.25">
      <c r="A62" t="s">
        <v>68</v>
      </c>
      <c r="B62" t="s">
        <v>476</v>
      </c>
      <c r="C62" t="s">
        <v>477</v>
      </c>
      <c r="D62" s="2">
        <v>39101</v>
      </c>
      <c r="H62" s="2">
        <v>33770</v>
      </c>
      <c r="I62" s="1" t="s">
        <v>939</v>
      </c>
      <c r="J62" s="2">
        <v>40352</v>
      </c>
      <c r="K62" s="3" t="s">
        <v>944</v>
      </c>
    </row>
    <row r="63" spans="1:11" x14ac:dyDescent="0.25">
      <c r="A63" t="s">
        <v>69</v>
      </c>
      <c r="B63" t="s">
        <v>478</v>
      </c>
      <c r="C63" t="s">
        <v>479</v>
      </c>
      <c r="D63" s="2">
        <v>39106</v>
      </c>
      <c r="H63" s="2">
        <v>34220</v>
      </c>
      <c r="I63" s="1" t="s">
        <v>939</v>
      </c>
      <c r="J63" s="2">
        <v>40241</v>
      </c>
      <c r="K63" s="3" t="s">
        <v>948</v>
      </c>
    </row>
    <row r="64" spans="1:11" x14ac:dyDescent="0.25">
      <c r="A64" t="s">
        <v>70</v>
      </c>
      <c r="B64" t="s">
        <v>480</v>
      </c>
      <c r="C64" t="s">
        <v>481</v>
      </c>
      <c r="D64" s="2">
        <v>39129</v>
      </c>
      <c r="H64" s="2">
        <v>33175</v>
      </c>
      <c r="I64" s="1" t="s">
        <v>940</v>
      </c>
      <c r="J64" s="2"/>
      <c r="K64" s="3" t="s">
        <v>945</v>
      </c>
    </row>
    <row r="65" spans="1:11" x14ac:dyDescent="0.25">
      <c r="A65" t="s">
        <v>71</v>
      </c>
      <c r="B65" t="s">
        <v>482</v>
      </c>
      <c r="C65" t="s">
        <v>483</v>
      </c>
      <c r="D65" s="2">
        <v>39153</v>
      </c>
      <c r="H65" s="2">
        <v>33812</v>
      </c>
      <c r="I65" s="1" t="s">
        <v>940</v>
      </c>
      <c r="J65" s="2">
        <v>40484</v>
      </c>
      <c r="K65" s="3" t="s">
        <v>943</v>
      </c>
    </row>
    <row r="66" spans="1:11" x14ac:dyDescent="0.25">
      <c r="A66" t="s">
        <v>72</v>
      </c>
      <c r="B66" t="s">
        <v>484</v>
      </c>
      <c r="C66" t="s">
        <v>485</v>
      </c>
      <c r="D66" s="2">
        <v>39166</v>
      </c>
      <c r="H66" s="2">
        <v>32420</v>
      </c>
      <c r="I66" s="1" t="s">
        <v>940</v>
      </c>
      <c r="J66" s="2">
        <v>40407</v>
      </c>
      <c r="K66" s="3" t="s">
        <v>948</v>
      </c>
    </row>
    <row r="67" spans="1:11" x14ac:dyDescent="0.25">
      <c r="A67" t="s">
        <v>73</v>
      </c>
      <c r="B67" t="s">
        <v>486</v>
      </c>
      <c r="C67" t="s">
        <v>487</v>
      </c>
      <c r="D67" s="2">
        <v>39182</v>
      </c>
      <c r="H67" s="2">
        <v>34108</v>
      </c>
      <c r="I67" s="1" t="s">
        <v>939</v>
      </c>
      <c r="J67" s="2">
        <v>40382</v>
      </c>
      <c r="K67" s="3" t="s">
        <v>945</v>
      </c>
    </row>
    <row r="68" spans="1:11" x14ac:dyDescent="0.25">
      <c r="A68" t="s">
        <v>74</v>
      </c>
      <c r="B68" t="s">
        <v>488</v>
      </c>
      <c r="C68" t="s">
        <v>489</v>
      </c>
      <c r="D68" s="2">
        <v>39190</v>
      </c>
      <c r="H68" s="2">
        <v>32187</v>
      </c>
      <c r="I68" s="1" t="s">
        <v>940</v>
      </c>
      <c r="J68" s="2"/>
      <c r="K68" s="3" t="s">
        <v>949</v>
      </c>
    </row>
    <row r="69" spans="1:11" x14ac:dyDescent="0.25">
      <c r="A69" t="s">
        <v>75</v>
      </c>
      <c r="B69" t="s">
        <v>490</v>
      </c>
      <c r="C69" t="s">
        <v>491</v>
      </c>
      <c r="D69" s="2">
        <v>39199</v>
      </c>
      <c r="H69" s="2">
        <v>33556</v>
      </c>
      <c r="I69" s="1" t="s">
        <v>939</v>
      </c>
      <c r="J69" s="2">
        <v>40195</v>
      </c>
      <c r="K69" s="3" t="s">
        <v>947</v>
      </c>
    </row>
    <row r="70" spans="1:11" x14ac:dyDescent="0.25">
      <c r="A70" t="s">
        <v>76</v>
      </c>
      <c r="B70" t="s">
        <v>492</v>
      </c>
      <c r="C70" t="s">
        <v>493</v>
      </c>
      <c r="D70" s="2">
        <v>39199</v>
      </c>
      <c r="H70" s="2">
        <v>34263</v>
      </c>
      <c r="I70" s="1" t="s">
        <v>940</v>
      </c>
      <c r="J70" s="2">
        <v>40265</v>
      </c>
      <c r="K70" s="3" t="s">
        <v>949</v>
      </c>
    </row>
    <row r="71" spans="1:11" x14ac:dyDescent="0.25">
      <c r="A71" t="s">
        <v>77</v>
      </c>
      <c r="B71" t="s">
        <v>494</v>
      </c>
      <c r="C71" t="s">
        <v>495</v>
      </c>
      <c r="D71" s="2">
        <v>39203</v>
      </c>
      <c r="H71" s="2">
        <v>31781</v>
      </c>
      <c r="I71" s="1" t="s">
        <v>939</v>
      </c>
      <c r="J71" s="2">
        <v>40454</v>
      </c>
      <c r="K71" s="3" t="s">
        <v>943</v>
      </c>
    </row>
    <row r="72" spans="1:11" x14ac:dyDescent="0.25">
      <c r="A72" t="s">
        <v>78</v>
      </c>
      <c r="B72" t="s">
        <v>496</v>
      </c>
      <c r="C72" t="s">
        <v>497</v>
      </c>
      <c r="D72" s="2">
        <v>39203</v>
      </c>
      <c r="H72" s="2">
        <v>32776</v>
      </c>
      <c r="I72" s="1" t="s">
        <v>939</v>
      </c>
      <c r="J72" s="2">
        <v>40323</v>
      </c>
      <c r="K72" s="3" t="s">
        <v>948</v>
      </c>
    </row>
    <row r="73" spans="1:11" x14ac:dyDescent="0.25">
      <c r="A73" t="s">
        <v>79</v>
      </c>
      <c r="B73" t="s">
        <v>498</v>
      </c>
      <c r="C73" t="s">
        <v>499</v>
      </c>
      <c r="D73" s="2">
        <v>39206</v>
      </c>
      <c r="H73" s="2">
        <v>33357</v>
      </c>
      <c r="I73" s="1" t="s">
        <v>939</v>
      </c>
      <c r="J73" s="2">
        <v>40251</v>
      </c>
      <c r="K73" s="3" t="s">
        <v>947</v>
      </c>
    </row>
    <row r="74" spans="1:11" x14ac:dyDescent="0.25">
      <c r="A74" t="s">
        <v>80</v>
      </c>
      <c r="B74" t="s">
        <v>500</v>
      </c>
      <c r="C74" t="s">
        <v>501</v>
      </c>
      <c r="D74" s="2">
        <v>39223</v>
      </c>
      <c r="H74" s="2">
        <v>33561</v>
      </c>
      <c r="I74" s="1" t="s">
        <v>939</v>
      </c>
      <c r="J74" s="2">
        <v>40253</v>
      </c>
      <c r="K74" s="3" t="s">
        <v>945</v>
      </c>
    </row>
    <row r="75" spans="1:11" x14ac:dyDescent="0.25">
      <c r="A75" t="s">
        <v>81</v>
      </c>
      <c r="B75" t="s">
        <v>502</v>
      </c>
      <c r="C75" t="s">
        <v>503</v>
      </c>
      <c r="D75" s="2">
        <v>39257</v>
      </c>
      <c r="H75" s="2">
        <v>33561</v>
      </c>
      <c r="I75" s="1" t="s">
        <v>939</v>
      </c>
      <c r="J75" s="2"/>
      <c r="K75" s="3" t="s">
        <v>948</v>
      </c>
    </row>
    <row r="76" spans="1:11" x14ac:dyDescent="0.25">
      <c r="A76" t="s">
        <v>82</v>
      </c>
      <c r="B76" t="s">
        <v>504</v>
      </c>
      <c r="C76" t="s">
        <v>505</v>
      </c>
      <c r="D76" s="2">
        <v>39277</v>
      </c>
      <c r="H76" s="2">
        <v>34055</v>
      </c>
      <c r="I76" s="1" t="s">
        <v>939</v>
      </c>
      <c r="J76" s="2">
        <v>40424</v>
      </c>
      <c r="K76" s="3" t="s">
        <v>947</v>
      </c>
    </row>
    <row r="77" spans="1:11" x14ac:dyDescent="0.25">
      <c r="A77" t="s">
        <v>83</v>
      </c>
      <c r="B77" t="s">
        <v>506</v>
      </c>
      <c r="C77" t="s">
        <v>507</v>
      </c>
      <c r="D77" s="2">
        <v>39301</v>
      </c>
      <c r="H77" s="2">
        <v>31947</v>
      </c>
      <c r="I77" s="1" t="s">
        <v>940</v>
      </c>
      <c r="J77" s="2"/>
      <c r="K77" s="3" t="s">
        <v>942</v>
      </c>
    </row>
    <row r="78" spans="1:11" x14ac:dyDescent="0.25">
      <c r="A78" t="s">
        <v>84</v>
      </c>
      <c r="B78" t="s">
        <v>508</v>
      </c>
      <c r="C78" t="s">
        <v>509</v>
      </c>
      <c r="D78" s="2">
        <v>39311</v>
      </c>
      <c r="H78" s="2">
        <v>34106</v>
      </c>
      <c r="I78" s="1" t="s">
        <v>940</v>
      </c>
      <c r="J78" s="2">
        <v>40453</v>
      </c>
      <c r="K78" s="3" t="s">
        <v>942</v>
      </c>
    </row>
    <row r="79" spans="1:11" x14ac:dyDescent="0.25">
      <c r="A79" t="s">
        <v>85</v>
      </c>
      <c r="B79" t="s">
        <v>510</v>
      </c>
      <c r="C79" t="s">
        <v>511</v>
      </c>
      <c r="D79" s="2">
        <v>39321</v>
      </c>
      <c r="H79" s="2">
        <v>34288</v>
      </c>
      <c r="I79" s="1" t="s">
        <v>939</v>
      </c>
      <c r="J79" s="2">
        <v>40496</v>
      </c>
      <c r="K79" s="3" t="s">
        <v>947</v>
      </c>
    </row>
    <row r="80" spans="1:11" x14ac:dyDescent="0.25">
      <c r="A80" t="s">
        <v>86</v>
      </c>
      <c r="B80" t="s">
        <v>512</v>
      </c>
      <c r="C80" t="s">
        <v>513</v>
      </c>
      <c r="D80" s="2">
        <v>39331</v>
      </c>
      <c r="H80" s="2">
        <v>33562</v>
      </c>
      <c r="I80" s="1" t="s">
        <v>940</v>
      </c>
      <c r="J80" s="2">
        <v>40233</v>
      </c>
      <c r="K80" s="3" t="s">
        <v>943</v>
      </c>
    </row>
    <row r="81" spans="1:11" x14ac:dyDescent="0.25">
      <c r="A81" t="s">
        <v>87</v>
      </c>
      <c r="B81" t="s">
        <v>514</v>
      </c>
      <c r="C81" t="s">
        <v>515</v>
      </c>
      <c r="D81" s="2">
        <v>39341</v>
      </c>
      <c r="H81" s="2">
        <v>34209</v>
      </c>
      <c r="I81" s="1" t="s">
        <v>939</v>
      </c>
      <c r="J81" s="2">
        <v>40218</v>
      </c>
      <c r="K81" s="3" t="s">
        <v>947</v>
      </c>
    </row>
    <row r="82" spans="1:11" x14ac:dyDescent="0.25">
      <c r="A82" t="s">
        <v>88</v>
      </c>
      <c r="B82" t="s">
        <v>516</v>
      </c>
      <c r="C82" t="s">
        <v>517</v>
      </c>
      <c r="D82" s="2">
        <v>39367</v>
      </c>
      <c r="H82" s="2">
        <v>32192</v>
      </c>
      <c r="I82" s="1" t="s">
        <v>939</v>
      </c>
      <c r="J82" s="2">
        <v>40520</v>
      </c>
      <c r="K82" s="3" t="s">
        <v>946</v>
      </c>
    </row>
    <row r="83" spans="1:11" x14ac:dyDescent="0.25">
      <c r="A83" t="s">
        <v>89</v>
      </c>
      <c r="B83" t="s">
        <v>518</v>
      </c>
      <c r="C83" t="s">
        <v>519</v>
      </c>
      <c r="D83" s="2">
        <v>39380</v>
      </c>
      <c r="H83" s="2">
        <v>33670</v>
      </c>
      <c r="I83" s="1" t="s">
        <v>939</v>
      </c>
      <c r="J83" s="2">
        <v>40203</v>
      </c>
      <c r="K83" s="3" t="s">
        <v>942</v>
      </c>
    </row>
    <row r="84" spans="1:11" x14ac:dyDescent="0.25">
      <c r="A84" t="s">
        <v>90</v>
      </c>
      <c r="B84" t="s">
        <v>520</v>
      </c>
      <c r="C84" t="s">
        <v>521</v>
      </c>
      <c r="D84" s="2">
        <v>39385</v>
      </c>
      <c r="H84" s="2">
        <v>31453</v>
      </c>
      <c r="I84" s="1" t="s">
        <v>939</v>
      </c>
      <c r="J84" s="2">
        <v>40484</v>
      </c>
      <c r="K84" s="3" t="s">
        <v>948</v>
      </c>
    </row>
    <row r="85" spans="1:11" x14ac:dyDescent="0.25">
      <c r="A85" t="s">
        <v>91</v>
      </c>
      <c r="B85" t="s">
        <v>375</v>
      </c>
      <c r="C85" t="s">
        <v>522</v>
      </c>
      <c r="D85" s="2">
        <v>39393</v>
      </c>
      <c r="H85" s="2">
        <v>33023</v>
      </c>
      <c r="I85" s="1" t="s">
        <v>940</v>
      </c>
      <c r="J85" s="2"/>
      <c r="K85" s="3" t="s">
        <v>949</v>
      </c>
    </row>
    <row r="86" spans="1:11" x14ac:dyDescent="0.25">
      <c r="A86" t="s">
        <v>92</v>
      </c>
      <c r="B86" t="s">
        <v>483</v>
      </c>
      <c r="C86" t="s">
        <v>523</v>
      </c>
      <c r="D86" s="2">
        <v>39396</v>
      </c>
      <c r="H86" s="2">
        <v>33738</v>
      </c>
      <c r="I86" s="1" t="s">
        <v>939</v>
      </c>
      <c r="J86" s="2">
        <v>40452</v>
      </c>
      <c r="K86" s="3" t="s">
        <v>948</v>
      </c>
    </row>
    <row r="87" spans="1:11" x14ac:dyDescent="0.25">
      <c r="A87" t="s">
        <v>93</v>
      </c>
      <c r="B87" t="s">
        <v>524</v>
      </c>
      <c r="C87" t="s">
        <v>525</v>
      </c>
      <c r="D87" s="2">
        <v>39400</v>
      </c>
      <c r="H87" s="2">
        <v>33024</v>
      </c>
      <c r="I87" s="1" t="s">
        <v>940</v>
      </c>
      <c r="J87" s="2">
        <v>40365</v>
      </c>
      <c r="K87" s="3" t="s">
        <v>948</v>
      </c>
    </row>
    <row r="88" spans="1:11" x14ac:dyDescent="0.25">
      <c r="A88" t="s">
        <v>94</v>
      </c>
      <c r="B88" t="s">
        <v>526</v>
      </c>
      <c r="C88" t="s">
        <v>527</v>
      </c>
      <c r="D88" s="2">
        <v>39418</v>
      </c>
      <c r="H88" s="2">
        <v>32614</v>
      </c>
      <c r="I88" s="1" t="s">
        <v>939</v>
      </c>
      <c r="J88" s="2">
        <v>40421</v>
      </c>
      <c r="K88" s="3" t="s">
        <v>942</v>
      </c>
    </row>
    <row r="89" spans="1:11" x14ac:dyDescent="0.25">
      <c r="A89" t="s">
        <v>95</v>
      </c>
      <c r="B89" t="s">
        <v>528</v>
      </c>
      <c r="C89" t="s">
        <v>529</v>
      </c>
      <c r="D89" s="2">
        <v>39433</v>
      </c>
      <c r="H89" s="2">
        <v>31804</v>
      </c>
      <c r="I89" s="1" t="s">
        <v>940</v>
      </c>
      <c r="J89" s="2"/>
      <c r="K89" s="3" t="s">
        <v>945</v>
      </c>
    </row>
    <row r="90" spans="1:11" x14ac:dyDescent="0.25">
      <c r="A90" t="s">
        <v>96</v>
      </c>
      <c r="B90" t="s">
        <v>530</v>
      </c>
      <c r="C90" t="s">
        <v>531</v>
      </c>
      <c r="D90" s="2">
        <v>39444</v>
      </c>
      <c r="H90" s="2">
        <v>31732</v>
      </c>
      <c r="I90" s="1" t="s">
        <v>940</v>
      </c>
      <c r="J90" s="2">
        <v>40479</v>
      </c>
      <c r="K90" s="3" t="s">
        <v>946</v>
      </c>
    </row>
    <row r="91" spans="1:11" x14ac:dyDescent="0.25">
      <c r="A91" t="s">
        <v>97</v>
      </c>
      <c r="B91" t="s">
        <v>532</v>
      </c>
      <c r="C91" t="s">
        <v>533</v>
      </c>
      <c r="D91" s="2">
        <v>39455</v>
      </c>
      <c r="H91" s="2">
        <v>31574</v>
      </c>
      <c r="I91" s="1" t="s">
        <v>939</v>
      </c>
      <c r="J91" s="2">
        <v>40374</v>
      </c>
      <c r="K91" s="3" t="s">
        <v>947</v>
      </c>
    </row>
    <row r="92" spans="1:11" x14ac:dyDescent="0.25">
      <c r="A92" t="s">
        <v>98</v>
      </c>
      <c r="B92" t="s">
        <v>534</v>
      </c>
      <c r="C92" t="s">
        <v>535</v>
      </c>
      <c r="D92" s="2">
        <v>39471</v>
      </c>
      <c r="H92" s="2">
        <v>31410</v>
      </c>
      <c r="I92" s="1" t="s">
        <v>940</v>
      </c>
      <c r="J92" s="2">
        <v>40476</v>
      </c>
      <c r="K92" s="3" t="s">
        <v>945</v>
      </c>
    </row>
    <row r="93" spans="1:11" x14ac:dyDescent="0.25">
      <c r="A93" t="s">
        <v>99</v>
      </c>
      <c r="B93" t="s">
        <v>536</v>
      </c>
      <c r="C93" t="s">
        <v>537</v>
      </c>
      <c r="D93" s="2">
        <v>39478</v>
      </c>
      <c r="H93" s="2">
        <v>31156</v>
      </c>
      <c r="I93" s="1" t="s">
        <v>940</v>
      </c>
      <c r="J93" s="2">
        <v>40394</v>
      </c>
      <c r="K93" s="3" t="s">
        <v>945</v>
      </c>
    </row>
    <row r="94" spans="1:11" x14ac:dyDescent="0.25">
      <c r="A94" t="s">
        <v>100</v>
      </c>
      <c r="B94" t="s">
        <v>538</v>
      </c>
      <c r="C94" t="s">
        <v>539</v>
      </c>
      <c r="D94" s="2">
        <v>39483</v>
      </c>
      <c r="H94" s="2">
        <v>33286</v>
      </c>
      <c r="I94" s="1" t="s">
        <v>939</v>
      </c>
      <c r="J94" s="2">
        <v>40201</v>
      </c>
      <c r="K94" s="3" t="s">
        <v>948</v>
      </c>
    </row>
    <row r="95" spans="1:11" x14ac:dyDescent="0.25">
      <c r="A95" t="s">
        <v>101</v>
      </c>
      <c r="B95" t="s">
        <v>540</v>
      </c>
      <c r="C95" t="s">
        <v>541</v>
      </c>
      <c r="D95" s="2">
        <v>39489</v>
      </c>
      <c r="H95" s="2">
        <v>31601</v>
      </c>
      <c r="I95" s="1" t="s">
        <v>940</v>
      </c>
      <c r="J95" s="2">
        <v>40283</v>
      </c>
      <c r="K95" s="3" t="s">
        <v>949</v>
      </c>
    </row>
    <row r="96" spans="1:11" x14ac:dyDescent="0.25">
      <c r="A96" t="s">
        <v>102</v>
      </c>
      <c r="B96" t="s">
        <v>542</v>
      </c>
      <c r="C96" t="s">
        <v>543</v>
      </c>
      <c r="D96" s="2">
        <v>39494</v>
      </c>
      <c r="H96" s="2">
        <v>33304</v>
      </c>
      <c r="I96" s="1" t="s">
        <v>940</v>
      </c>
      <c r="J96" s="2">
        <v>40218</v>
      </c>
      <c r="K96" s="3" t="s">
        <v>945</v>
      </c>
    </row>
    <row r="97" spans="1:11" x14ac:dyDescent="0.25">
      <c r="A97" t="s">
        <v>103</v>
      </c>
      <c r="B97" t="s">
        <v>485</v>
      </c>
      <c r="C97" t="s">
        <v>544</v>
      </c>
      <c r="D97" s="2">
        <v>39506</v>
      </c>
      <c r="H97" s="2">
        <v>34324</v>
      </c>
      <c r="I97" s="1" t="s">
        <v>940</v>
      </c>
      <c r="J97" s="2">
        <v>40402</v>
      </c>
      <c r="K97" s="3" t="s">
        <v>942</v>
      </c>
    </row>
    <row r="98" spans="1:11" x14ac:dyDescent="0.25">
      <c r="A98" t="s">
        <v>104</v>
      </c>
      <c r="B98" t="s">
        <v>545</v>
      </c>
      <c r="C98" t="s">
        <v>546</v>
      </c>
      <c r="D98" s="2">
        <v>39519</v>
      </c>
      <c r="H98" s="2">
        <v>32021</v>
      </c>
      <c r="I98" s="1" t="s">
        <v>940</v>
      </c>
      <c r="J98" s="2">
        <v>40232</v>
      </c>
      <c r="K98" s="3" t="s">
        <v>945</v>
      </c>
    </row>
    <row r="99" spans="1:11" x14ac:dyDescent="0.25">
      <c r="A99" t="s">
        <v>105</v>
      </c>
      <c r="B99" t="s">
        <v>547</v>
      </c>
      <c r="C99" t="s">
        <v>548</v>
      </c>
      <c r="D99" s="2">
        <v>39526</v>
      </c>
      <c r="H99" s="2">
        <v>32066</v>
      </c>
      <c r="I99" s="1" t="s">
        <v>940</v>
      </c>
      <c r="J99" s="2">
        <v>40438</v>
      </c>
      <c r="K99" s="3" t="s">
        <v>942</v>
      </c>
    </row>
    <row r="100" spans="1:11" x14ac:dyDescent="0.25">
      <c r="A100" t="s">
        <v>106</v>
      </c>
      <c r="B100" t="s">
        <v>549</v>
      </c>
      <c r="C100" t="s">
        <v>550</v>
      </c>
      <c r="D100" s="2">
        <v>39529</v>
      </c>
      <c r="H100" s="2">
        <v>32009</v>
      </c>
      <c r="I100" s="1" t="s">
        <v>940</v>
      </c>
      <c r="J100" s="2">
        <v>40335</v>
      </c>
      <c r="K100" s="3" t="s">
        <v>947</v>
      </c>
    </row>
    <row r="101" spans="1:11" x14ac:dyDescent="0.25">
      <c r="A101" t="s">
        <v>107</v>
      </c>
      <c r="B101" t="s">
        <v>551</v>
      </c>
      <c r="C101" t="s">
        <v>509</v>
      </c>
      <c r="D101" s="2">
        <v>39530</v>
      </c>
      <c r="H101" s="2">
        <v>32652</v>
      </c>
      <c r="I101" s="1" t="s">
        <v>939</v>
      </c>
      <c r="J101" s="2">
        <v>40293</v>
      </c>
      <c r="K101" s="3" t="s">
        <v>946</v>
      </c>
    </row>
    <row r="102" spans="1:11" x14ac:dyDescent="0.25">
      <c r="A102" t="s">
        <v>108</v>
      </c>
      <c r="B102" t="s">
        <v>552</v>
      </c>
      <c r="C102" t="s">
        <v>553</v>
      </c>
      <c r="D102" s="2">
        <v>39547</v>
      </c>
      <c r="H102" s="2">
        <v>32933</v>
      </c>
      <c r="I102" s="1" t="s">
        <v>939</v>
      </c>
      <c r="J102" s="2">
        <v>40435</v>
      </c>
      <c r="K102" s="3" t="s">
        <v>944</v>
      </c>
    </row>
    <row r="103" spans="1:11" x14ac:dyDescent="0.25">
      <c r="A103" t="s">
        <v>109</v>
      </c>
      <c r="B103" t="s">
        <v>554</v>
      </c>
      <c r="C103" t="s">
        <v>555</v>
      </c>
      <c r="D103" s="2">
        <v>39565</v>
      </c>
      <c r="H103" s="2">
        <v>32793</v>
      </c>
      <c r="I103" s="1" t="s">
        <v>940</v>
      </c>
      <c r="J103" s="2">
        <v>40369</v>
      </c>
      <c r="K103" s="3" t="s">
        <v>946</v>
      </c>
    </row>
    <row r="104" spans="1:11" x14ac:dyDescent="0.25">
      <c r="A104" t="s">
        <v>110</v>
      </c>
      <c r="B104" t="s">
        <v>556</v>
      </c>
      <c r="C104" t="s">
        <v>557</v>
      </c>
      <c r="D104" s="2">
        <v>39589</v>
      </c>
      <c r="H104" s="2">
        <v>33868</v>
      </c>
      <c r="I104" s="1" t="s">
        <v>939</v>
      </c>
      <c r="J104" s="2">
        <v>40526</v>
      </c>
      <c r="K104" s="3" t="s">
        <v>947</v>
      </c>
    </row>
    <row r="105" spans="1:11" x14ac:dyDescent="0.25">
      <c r="A105" t="s">
        <v>111</v>
      </c>
      <c r="B105" t="s">
        <v>558</v>
      </c>
      <c r="C105" t="s">
        <v>559</v>
      </c>
      <c r="D105" s="2">
        <v>39603</v>
      </c>
      <c r="H105" s="2">
        <v>32405</v>
      </c>
      <c r="I105" s="1" t="s">
        <v>939</v>
      </c>
      <c r="J105" s="2">
        <v>40197</v>
      </c>
      <c r="K105" s="3" t="s">
        <v>946</v>
      </c>
    </row>
    <row r="106" spans="1:11" x14ac:dyDescent="0.25">
      <c r="A106" t="s">
        <v>112</v>
      </c>
      <c r="B106" t="s">
        <v>560</v>
      </c>
      <c r="C106" t="s">
        <v>561</v>
      </c>
      <c r="D106" s="2">
        <v>39663</v>
      </c>
      <c r="H106" s="2">
        <v>31133</v>
      </c>
      <c r="I106" s="1" t="s">
        <v>940</v>
      </c>
      <c r="J106" s="2">
        <v>40500</v>
      </c>
      <c r="K106" s="3" t="s">
        <v>949</v>
      </c>
    </row>
    <row r="107" spans="1:11" x14ac:dyDescent="0.25">
      <c r="A107" t="s">
        <v>113</v>
      </c>
      <c r="B107" t="s">
        <v>562</v>
      </c>
      <c r="C107" t="s">
        <v>563</v>
      </c>
      <c r="D107" s="2">
        <v>39680</v>
      </c>
      <c r="H107" s="2">
        <v>32258</v>
      </c>
      <c r="I107" s="1" t="s">
        <v>940</v>
      </c>
      <c r="J107" s="2">
        <v>40302</v>
      </c>
      <c r="K107" s="3" t="s">
        <v>944</v>
      </c>
    </row>
    <row r="108" spans="1:11" x14ac:dyDescent="0.25">
      <c r="A108" t="s">
        <v>114</v>
      </c>
      <c r="B108" t="s">
        <v>564</v>
      </c>
      <c r="C108" t="s">
        <v>565</v>
      </c>
      <c r="D108" s="2">
        <v>39693</v>
      </c>
      <c r="H108" s="2">
        <v>33045</v>
      </c>
      <c r="I108" s="1" t="s">
        <v>940</v>
      </c>
      <c r="J108" s="2">
        <v>40312</v>
      </c>
      <c r="K108" s="3" t="s">
        <v>949</v>
      </c>
    </row>
    <row r="109" spans="1:11" x14ac:dyDescent="0.25">
      <c r="A109" t="s">
        <v>115</v>
      </c>
      <c r="B109" t="s">
        <v>566</v>
      </c>
      <c r="C109" t="s">
        <v>567</v>
      </c>
      <c r="D109" s="2">
        <v>39704</v>
      </c>
      <c r="H109" s="2">
        <v>32305</v>
      </c>
      <c r="I109" s="1" t="s">
        <v>939</v>
      </c>
      <c r="J109" s="2">
        <v>40425</v>
      </c>
      <c r="K109" s="3" t="s">
        <v>942</v>
      </c>
    </row>
    <row r="110" spans="1:11" x14ac:dyDescent="0.25">
      <c r="A110" t="s">
        <v>116</v>
      </c>
      <c r="B110" t="s">
        <v>568</v>
      </c>
      <c r="C110" t="s">
        <v>569</v>
      </c>
      <c r="D110" s="2">
        <v>39714</v>
      </c>
      <c r="H110" s="2">
        <v>32060</v>
      </c>
      <c r="I110" s="1" t="s">
        <v>940</v>
      </c>
      <c r="J110" s="2">
        <v>40508</v>
      </c>
      <c r="K110" s="3" t="s">
        <v>945</v>
      </c>
    </row>
    <row r="111" spans="1:11" x14ac:dyDescent="0.25">
      <c r="A111" t="s">
        <v>117</v>
      </c>
      <c r="B111" t="s">
        <v>570</v>
      </c>
      <c r="C111" t="s">
        <v>571</v>
      </c>
      <c r="D111" s="2">
        <v>39747</v>
      </c>
      <c r="H111" s="2">
        <v>33682</v>
      </c>
      <c r="I111" s="1" t="s">
        <v>939</v>
      </c>
      <c r="J111" s="2">
        <v>40407</v>
      </c>
      <c r="K111" s="3" t="s">
        <v>948</v>
      </c>
    </row>
    <row r="112" spans="1:11" x14ac:dyDescent="0.25">
      <c r="A112" t="s">
        <v>118</v>
      </c>
      <c r="B112" t="s">
        <v>572</v>
      </c>
      <c r="C112" t="s">
        <v>573</v>
      </c>
      <c r="D112" s="2">
        <v>39762</v>
      </c>
      <c r="H112" s="2">
        <v>31942</v>
      </c>
      <c r="I112" s="1" t="s">
        <v>940</v>
      </c>
      <c r="J112" s="2">
        <v>40476</v>
      </c>
      <c r="K112" s="3" t="s">
        <v>947</v>
      </c>
    </row>
    <row r="113" spans="1:11" x14ac:dyDescent="0.25">
      <c r="A113" t="s">
        <v>119</v>
      </c>
      <c r="B113" t="s">
        <v>574</v>
      </c>
      <c r="C113" t="s">
        <v>575</v>
      </c>
      <c r="D113" s="2">
        <v>39762</v>
      </c>
      <c r="H113" s="2">
        <v>32575</v>
      </c>
      <c r="I113" s="1" t="s">
        <v>939</v>
      </c>
      <c r="J113" s="2">
        <v>40493</v>
      </c>
      <c r="K113" s="3" t="s">
        <v>945</v>
      </c>
    </row>
    <row r="114" spans="1:11" x14ac:dyDescent="0.25">
      <c r="A114" t="s">
        <v>120</v>
      </c>
      <c r="B114" t="s">
        <v>576</v>
      </c>
      <c r="C114" t="s">
        <v>577</v>
      </c>
      <c r="D114" s="2">
        <v>39792</v>
      </c>
      <c r="H114" s="2">
        <v>31061</v>
      </c>
      <c r="I114" s="1" t="s">
        <v>940</v>
      </c>
      <c r="J114" s="2">
        <v>40288</v>
      </c>
      <c r="K114" s="3" t="s">
        <v>942</v>
      </c>
    </row>
    <row r="115" spans="1:11" x14ac:dyDescent="0.25">
      <c r="A115" t="s">
        <v>121</v>
      </c>
      <c r="B115" t="s">
        <v>578</v>
      </c>
      <c r="C115" t="s">
        <v>579</v>
      </c>
      <c r="D115" s="2">
        <v>39795</v>
      </c>
      <c r="H115" s="2">
        <v>32116</v>
      </c>
      <c r="I115" s="1" t="s">
        <v>939</v>
      </c>
      <c r="J115" s="2">
        <v>40294</v>
      </c>
      <c r="K115" s="3" t="s">
        <v>942</v>
      </c>
    </row>
    <row r="116" spans="1:11" x14ac:dyDescent="0.25">
      <c r="A116" t="s">
        <v>122</v>
      </c>
      <c r="B116" t="s">
        <v>580</v>
      </c>
      <c r="C116" t="s">
        <v>581</v>
      </c>
      <c r="D116" s="2">
        <v>39802</v>
      </c>
      <c r="H116" s="2">
        <v>31410</v>
      </c>
      <c r="I116" s="1" t="s">
        <v>939</v>
      </c>
      <c r="J116" s="2">
        <v>40501</v>
      </c>
      <c r="K116" s="3" t="s">
        <v>943</v>
      </c>
    </row>
    <row r="117" spans="1:11" x14ac:dyDescent="0.25">
      <c r="A117" t="s">
        <v>123</v>
      </c>
      <c r="B117" t="s">
        <v>582</v>
      </c>
      <c r="C117" t="s">
        <v>583</v>
      </c>
      <c r="D117" s="2">
        <v>39825</v>
      </c>
      <c r="H117" s="2">
        <v>32054</v>
      </c>
      <c r="I117" s="1" t="s">
        <v>939</v>
      </c>
      <c r="J117" s="2">
        <v>40256</v>
      </c>
      <c r="K117" s="3" t="s">
        <v>946</v>
      </c>
    </row>
    <row r="118" spans="1:11" x14ac:dyDescent="0.25">
      <c r="A118" t="s">
        <v>124</v>
      </c>
      <c r="B118" t="s">
        <v>584</v>
      </c>
      <c r="C118" t="s">
        <v>585</v>
      </c>
      <c r="D118" s="2">
        <v>39859</v>
      </c>
      <c r="H118" s="2">
        <v>33921</v>
      </c>
      <c r="I118" s="1" t="s">
        <v>940</v>
      </c>
      <c r="J118" s="2">
        <v>40281</v>
      </c>
      <c r="K118" s="3" t="s">
        <v>949</v>
      </c>
    </row>
    <row r="119" spans="1:11" x14ac:dyDescent="0.25">
      <c r="A119" t="s">
        <v>125</v>
      </c>
      <c r="B119" t="s">
        <v>586</v>
      </c>
      <c r="C119" t="s">
        <v>587</v>
      </c>
      <c r="D119" s="2">
        <v>39885</v>
      </c>
      <c r="H119" s="2">
        <v>31189</v>
      </c>
      <c r="I119" s="1" t="s">
        <v>939</v>
      </c>
      <c r="J119" s="2">
        <v>40513</v>
      </c>
      <c r="K119" s="3" t="s">
        <v>948</v>
      </c>
    </row>
    <row r="120" spans="1:11" x14ac:dyDescent="0.25">
      <c r="A120" t="s">
        <v>126</v>
      </c>
      <c r="B120" t="s">
        <v>588</v>
      </c>
      <c r="C120" t="s">
        <v>536</v>
      </c>
      <c r="D120" s="2">
        <v>39903</v>
      </c>
      <c r="H120" s="2">
        <v>33411</v>
      </c>
      <c r="I120" s="1" t="s">
        <v>940</v>
      </c>
      <c r="J120" s="2"/>
      <c r="K120" s="3" t="s">
        <v>946</v>
      </c>
    </row>
    <row r="121" spans="1:11" x14ac:dyDescent="0.25">
      <c r="A121" t="s">
        <v>127</v>
      </c>
      <c r="B121" t="s">
        <v>589</v>
      </c>
      <c r="C121" t="s">
        <v>590</v>
      </c>
      <c r="D121" s="2">
        <v>39903</v>
      </c>
      <c r="H121" s="2">
        <v>32145</v>
      </c>
      <c r="I121" s="1" t="s">
        <v>940</v>
      </c>
      <c r="J121" s="2"/>
      <c r="K121" s="3" t="s">
        <v>949</v>
      </c>
    </row>
    <row r="122" spans="1:11" x14ac:dyDescent="0.25">
      <c r="A122" t="s">
        <v>128</v>
      </c>
      <c r="B122" t="s">
        <v>591</v>
      </c>
      <c r="C122" t="s">
        <v>592</v>
      </c>
      <c r="D122" s="2">
        <v>39906</v>
      </c>
      <c r="H122" s="2">
        <v>32150</v>
      </c>
      <c r="I122" s="1" t="s">
        <v>940</v>
      </c>
      <c r="J122" s="2">
        <v>40318</v>
      </c>
      <c r="K122" s="3" t="s">
        <v>946</v>
      </c>
    </row>
    <row r="123" spans="1:11" x14ac:dyDescent="0.25">
      <c r="A123" t="s">
        <v>129</v>
      </c>
      <c r="B123" t="s">
        <v>593</v>
      </c>
      <c r="C123" t="s">
        <v>594</v>
      </c>
      <c r="D123" s="2">
        <v>39906</v>
      </c>
      <c r="H123" s="2">
        <v>33024</v>
      </c>
      <c r="I123" s="1" t="s">
        <v>940</v>
      </c>
      <c r="J123" s="2">
        <v>40485</v>
      </c>
      <c r="K123" s="3" t="s">
        <v>948</v>
      </c>
    </row>
    <row r="124" spans="1:11" x14ac:dyDescent="0.25">
      <c r="A124" t="s">
        <v>130</v>
      </c>
      <c r="B124" t="s">
        <v>595</v>
      </c>
      <c r="C124" t="s">
        <v>596</v>
      </c>
      <c r="D124" s="2">
        <v>39912</v>
      </c>
      <c r="H124" s="2">
        <v>31821</v>
      </c>
      <c r="I124" s="1" t="s">
        <v>940</v>
      </c>
      <c r="J124" s="2">
        <v>40271</v>
      </c>
      <c r="K124" s="3" t="s">
        <v>943</v>
      </c>
    </row>
    <row r="125" spans="1:11" x14ac:dyDescent="0.25">
      <c r="A125" t="s">
        <v>131</v>
      </c>
      <c r="B125" t="s">
        <v>597</v>
      </c>
      <c r="C125" t="s">
        <v>598</v>
      </c>
      <c r="D125" s="2">
        <v>39954</v>
      </c>
      <c r="H125" s="2">
        <v>31056</v>
      </c>
      <c r="I125" s="1" t="s">
        <v>939</v>
      </c>
      <c r="J125" s="2">
        <v>40409</v>
      </c>
      <c r="K125" s="3" t="s">
        <v>949</v>
      </c>
    </row>
    <row r="126" spans="1:11" x14ac:dyDescent="0.25">
      <c r="A126" t="s">
        <v>132</v>
      </c>
      <c r="B126" t="s">
        <v>599</v>
      </c>
      <c r="C126" t="s">
        <v>600</v>
      </c>
      <c r="D126" s="2">
        <v>39960</v>
      </c>
      <c r="H126" s="2">
        <v>33347</v>
      </c>
      <c r="I126" s="1" t="s">
        <v>940</v>
      </c>
      <c r="J126" s="2"/>
      <c r="K126" s="3" t="s">
        <v>945</v>
      </c>
    </row>
    <row r="127" spans="1:11" x14ac:dyDescent="0.25">
      <c r="A127" t="s">
        <v>133</v>
      </c>
      <c r="B127" t="s">
        <v>601</v>
      </c>
      <c r="C127" t="s">
        <v>602</v>
      </c>
      <c r="D127" s="2">
        <v>40005</v>
      </c>
      <c r="H127" s="2">
        <v>34212</v>
      </c>
      <c r="I127" s="1" t="s">
        <v>939</v>
      </c>
      <c r="J127" s="2">
        <v>40294</v>
      </c>
      <c r="K127" s="3" t="s">
        <v>944</v>
      </c>
    </row>
    <row r="128" spans="1:11" x14ac:dyDescent="0.25">
      <c r="A128" t="s">
        <v>134</v>
      </c>
      <c r="B128" t="s">
        <v>603</v>
      </c>
      <c r="C128" t="s">
        <v>604</v>
      </c>
      <c r="D128" s="2">
        <v>40010</v>
      </c>
      <c r="H128" s="2">
        <v>33565</v>
      </c>
      <c r="I128" s="1" t="s">
        <v>939</v>
      </c>
      <c r="J128" s="2"/>
      <c r="K128" s="3" t="s">
        <v>948</v>
      </c>
    </row>
    <row r="129" spans="1:11" x14ac:dyDescent="0.25">
      <c r="A129" t="s">
        <v>135</v>
      </c>
      <c r="B129" t="s">
        <v>605</v>
      </c>
      <c r="C129" t="s">
        <v>606</v>
      </c>
      <c r="D129" s="2">
        <v>40024</v>
      </c>
      <c r="H129" s="2">
        <v>33034</v>
      </c>
      <c r="I129" s="1" t="s">
        <v>939</v>
      </c>
      <c r="J129" s="2">
        <v>40448</v>
      </c>
      <c r="K129" s="3" t="s">
        <v>943</v>
      </c>
    </row>
    <row r="130" spans="1:11" x14ac:dyDescent="0.25">
      <c r="A130" t="s">
        <v>136</v>
      </c>
      <c r="B130" t="s">
        <v>607</v>
      </c>
      <c r="C130" t="s">
        <v>608</v>
      </c>
      <c r="D130" s="2">
        <v>40034</v>
      </c>
      <c r="H130" s="2">
        <v>32906</v>
      </c>
      <c r="I130" s="1" t="s">
        <v>939</v>
      </c>
      <c r="J130" s="2">
        <v>40410</v>
      </c>
      <c r="K130" s="3" t="s">
        <v>945</v>
      </c>
    </row>
    <row r="131" spans="1:11" x14ac:dyDescent="0.25">
      <c r="A131" t="s">
        <v>137</v>
      </c>
      <c r="B131" t="s">
        <v>609</v>
      </c>
      <c r="C131" t="s">
        <v>610</v>
      </c>
      <c r="D131" s="2">
        <v>40040</v>
      </c>
      <c r="H131" s="2">
        <v>33323</v>
      </c>
      <c r="I131" s="1" t="s">
        <v>940</v>
      </c>
      <c r="J131" s="2">
        <v>40394</v>
      </c>
      <c r="K131" s="3" t="s">
        <v>946</v>
      </c>
    </row>
    <row r="132" spans="1:11" x14ac:dyDescent="0.25">
      <c r="A132" t="s">
        <v>138</v>
      </c>
      <c r="B132" t="s">
        <v>611</v>
      </c>
      <c r="C132" t="s">
        <v>612</v>
      </c>
      <c r="D132" s="2">
        <v>40056</v>
      </c>
      <c r="H132" s="2">
        <v>31291</v>
      </c>
      <c r="I132" s="1" t="s">
        <v>939</v>
      </c>
      <c r="J132" s="2">
        <v>40456</v>
      </c>
      <c r="K132" s="3" t="s">
        <v>943</v>
      </c>
    </row>
    <row r="133" spans="1:11" x14ac:dyDescent="0.25">
      <c r="A133" t="s">
        <v>139</v>
      </c>
      <c r="B133" t="s">
        <v>613</v>
      </c>
      <c r="C133" t="s">
        <v>614</v>
      </c>
      <c r="D133" s="2">
        <v>40061</v>
      </c>
      <c r="H133" s="2">
        <v>33907</v>
      </c>
      <c r="I133" s="1" t="s">
        <v>940</v>
      </c>
      <c r="J133" s="2">
        <v>40260</v>
      </c>
      <c r="K133" s="3" t="s">
        <v>948</v>
      </c>
    </row>
    <row r="134" spans="1:11" x14ac:dyDescent="0.25">
      <c r="A134" t="s">
        <v>140</v>
      </c>
      <c r="B134" t="s">
        <v>615</v>
      </c>
      <c r="C134" t="s">
        <v>616</v>
      </c>
      <c r="D134" s="2">
        <v>40062</v>
      </c>
      <c r="H134" s="2">
        <v>33886</v>
      </c>
      <c r="I134" s="1" t="s">
        <v>940</v>
      </c>
      <c r="J134" s="2">
        <v>40192</v>
      </c>
      <c r="K134" s="3" t="s">
        <v>949</v>
      </c>
    </row>
    <row r="135" spans="1:11" x14ac:dyDescent="0.25">
      <c r="A135" t="s">
        <v>141</v>
      </c>
      <c r="B135" t="s">
        <v>617</v>
      </c>
      <c r="C135" t="s">
        <v>618</v>
      </c>
      <c r="D135" s="2">
        <v>40085</v>
      </c>
      <c r="H135" s="2">
        <v>31748</v>
      </c>
      <c r="I135" s="1" t="s">
        <v>940</v>
      </c>
      <c r="J135" s="2">
        <v>40301</v>
      </c>
      <c r="K135" s="3" t="s">
        <v>942</v>
      </c>
    </row>
    <row r="136" spans="1:11" x14ac:dyDescent="0.25">
      <c r="A136" t="s">
        <v>142</v>
      </c>
      <c r="B136" t="s">
        <v>619</v>
      </c>
      <c r="C136" t="s">
        <v>620</v>
      </c>
      <c r="D136" s="2">
        <v>40086</v>
      </c>
      <c r="H136" s="2">
        <v>33095</v>
      </c>
      <c r="I136" s="1" t="s">
        <v>939</v>
      </c>
      <c r="J136" s="2">
        <v>40221</v>
      </c>
      <c r="K136" s="3" t="s">
        <v>945</v>
      </c>
    </row>
    <row r="137" spans="1:11" x14ac:dyDescent="0.25">
      <c r="A137" t="s">
        <v>143</v>
      </c>
      <c r="B137" t="s">
        <v>621</v>
      </c>
      <c r="C137" t="s">
        <v>622</v>
      </c>
      <c r="D137" s="2">
        <v>40095</v>
      </c>
      <c r="H137" s="2">
        <v>31310</v>
      </c>
      <c r="I137" s="1" t="s">
        <v>939</v>
      </c>
      <c r="J137" s="2">
        <v>40244</v>
      </c>
      <c r="K137" s="3" t="s">
        <v>946</v>
      </c>
    </row>
    <row r="138" spans="1:11" x14ac:dyDescent="0.25">
      <c r="A138" t="s">
        <v>144</v>
      </c>
      <c r="B138" t="s">
        <v>623</v>
      </c>
      <c r="C138" t="s">
        <v>624</v>
      </c>
      <c r="D138" s="2">
        <v>40096</v>
      </c>
      <c r="H138" s="2">
        <v>33160</v>
      </c>
      <c r="I138" s="1" t="s">
        <v>939</v>
      </c>
      <c r="J138" s="2">
        <v>40512</v>
      </c>
      <c r="K138" s="3" t="s">
        <v>944</v>
      </c>
    </row>
    <row r="139" spans="1:11" x14ac:dyDescent="0.25">
      <c r="A139" t="s">
        <v>145</v>
      </c>
      <c r="B139" t="s">
        <v>625</v>
      </c>
      <c r="C139" t="s">
        <v>626</v>
      </c>
      <c r="D139" s="2">
        <v>40102</v>
      </c>
      <c r="H139" s="2">
        <v>33677</v>
      </c>
      <c r="I139" s="1" t="s">
        <v>940</v>
      </c>
      <c r="J139" s="2">
        <v>40471</v>
      </c>
      <c r="K139" s="3" t="s">
        <v>945</v>
      </c>
    </row>
    <row r="140" spans="1:11" x14ac:dyDescent="0.25">
      <c r="A140" t="s">
        <v>146</v>
      </c>
      <c r="B140" t="s">
        <v>627</v>
      </c>
      <c r="C140" t="s">
        <v>628</v>
      </c>
      <c r="D140" s="2">
        <v>40119</v>
      </c>
      <c r="H140" s="2">
        <v>32231</v>
      </c>
      <c r="I140" s="1" t="s">
        <v>940</v>
      </c>
      <c r="J140" s="2"/>
      <c r="K140" s="3" t="s">
        <v>949</v>
      </c>
    </row>
    <row r="141" spans="1:11" x14ac:dyDescent="0.25">
      <c r="A141" t="s">
        <v>147</v>
      </c>
      <c r="B141" t="s">
        <v>629</v>
      </c>
      <c r="C141" t="s">
        <v>630</v>
      </c>
      <c r="D141" s="2">
        <v>40133</v>
      </c>
      <c r="H141" s="2">
        <v>32198</v>
      </c>
      <c r="I141" s="1" t="s">
        <v>940</v>
      </c>
      <c r="J141" s="2">
        <v>40488</v>
      </c>
      <c r="K141" s="3" t="s">
        <v>943</v>
      </c>
    </row>
    <row r="142" spans="1:11" x14ac:dyDescent="0.25">
      <c r="A142" t="s">
        <v>148</v>
      </c>
      <c r="B142" t="s">
        <v>631</v>
      </c>
      <c r="C142" t="s">
        <v>632</v>
      </c>
      <c r="D142" s="2">
        <v>40134</v>
      </c>
      <c r="H142" s="2">
        <v>32661</v>
      </c>
      <c r="I142" s="1" t="s">
        <v>940</v>
      </c>
      <c r="J142" s="2">
        <v>40298</v>
      </c>
      <c r="K142" s="3" t="s">
        <v>944</v>
      </c>
    </row>
    <row r="143" spans="1:11" x14ac:dyDescent="0.25">
      <c r="A143" t="s">
        <v>149</v>
      </c>
      <c r="B143" t="s">
        <v>633</v>
      </c>
      <c r="C143" t="s">
        <v>634</v>
      </c>
      <c r="D143" s="2">
        <v>40142</v>
      </c>
      <c r="H143" s="2">
        <v>32907</v>
      </c>
      <c r="I143" s="1" t="s">
        <v>939</v>
      </c>
      <c r="J143" s="2">
        <v>40517</v>
      </c>
      <c r="K143" s="3" t="s">
        <v>942</v>
      </c>
    </row>
    <row r="144" spans="1:11" x14ac:dyDescent="0.25">
      <c r="A144" t="s">
        <v>150</v>
      </c>
      <c r="B144" t="s">
        <v>635</v>
      </c>
      <c r="C144" t="s">
        <v>636</v>
      </c>
      <c r="D144" s="2">
        <v>40143</v>
      </c>
      <c r="H144" s="2">
        <v>32993</v>
      </c>
      <c r="I144" s="1" t="s">
        <v>940</v>
      </c>
      <c r="J144" s="2">
        <v>40339</v>
      </c>
      <c r="K144" s="3" t="s">
        <v>942</v>
      </c>
    </row>
    <row r="145" spans="1:11" x14ac:dyDescent="0.25">
      <c r="A145" t="s">
        <v>151</v>
      </c>
      <c r="B145" t="s">
        <v>637</v>
      </c>
      <c r="C145" t="s">
        <v>638</v>
      </c>
      <c r="D145" s="2">
        <v>40171</v>
      </c>
      <c r="H145" s="2">
        <v>31116</v>
      </c>
      <c r="I145" s="1" t="s">
        <v>940</v>
      </c>
      <c r="J145" s="2">
        <v>40462</v>
      </c>
      <c r="K145" s="3" t="s">
        <v>949</v>
      </c>
    </row>
    <row r="146" spans="1:11" x14ac:dyDescent="0.25">
      <c r="A146" t="s">
        <v>152</v>
      </c>
      <c r="B146" t="s">
        <v>639</v>
      </c>
      <c r="C146" t="s">
        <v>640</v>
      </c>
      <c r="D146" s="2">
        <v>40172</v>
      </c>
      <c r="H146" s="2">
        <v>32638</v>
      </c>
      <c r="I146" s="1" t="s">
        <v>939</v>
      </c>
      <c r="J146" s="2">
        <v>40290</v>
      </c>
      <c r="K146" s="3" t="s">
        <v>948</v>
      </c>
    </row>
    <row r="147" spans="1:11" x14ac:dyDescent="0.25">
      <c r="A147" t="s">
        <v>153</v>
      </c>
      <c r="B147" t="s">
        <v>641</v>
      </c>
      <c r="C147" t="s">
        <v>642</v>
      </c>
      <c r="D147" s="2">
        <v>40191</v>
      </c>
      <c r="H147" s="2">
        <v>33290</v>
      </c>
      <c r="I147" s="1" t="s">
        <v>940</v>
      </c>
      <c r="J147" s="2">
        <v>42622</v>
      </c>
      <c r="K147" s="3" t="s">
        <v>946</v>
      </c>
    </row>
    <row r="148" spans="1:11" x14ac:dyDescent="0.25">
      <c r="A148" t="s">
        <v>154</v>
      </c>
      <c r="B148" t="s">
        <v>643</v>
      </c>
      <c r="C148" t="s">
        <v>644</v>
      </c>
      <c r="D148" s="2">
        <v>40194</v>
      </c>
      <c r="H148" s="2">
        <v>31762</v>
      </c>
      <c r="I148" s="1" t="s">
        <v>939</v>
      </c>
      <c r="J148" s="2">
        <v>42170</v>
      </c>
      <c r="K148" s="3" t="s">
        <v>945</v>
      </c>
    </row>
    <row r="149" spans="1:11" x14ac:dyDescent="0.25">
      <c r="A149" t="s">
        <v>155</v>
      </c>
      <c r="B149" t="s">
        <v>645</v>
      </c>
      <c r="C149" t="s">
        <v>646</v>
      </c>
      <c r="D149" s="2">
        <v>40198</v>
      </c>
      <c r="H149" s="2">
        <v>33169</v>
      </c>
      <c r="I149" s="1" t="s">
        <v>939</v>
      </c>
      <c r="J149" s="2">
        <v>42234</v>
      </c>
      <c r="K149" s="3" t="s">
        <v>944</v>
      </c>
    </row>
    <row r="150" spans="1:11" x14ac:dyDescent="0.25">
      <c r="A150" t="s">
        <v>156</v>
      </c>
      <c r="B150" t="s">
        <v>647</v>
      </c>
      <c r="C150" t="s">
        <v>648</v>
      </c>
      <c r="D150" s="2">
        <v>40202</v>
      </c>
      <c r="H150" s="2">
        <v>33859</v>
      </c>
      <c r="I150" s="1" t="s">
        <v>940</v>
      </c>
      <c r="J150" s="2"/>
      <c r="K150" s="3" t="s">
        <v>946</v>
      </c>
    </row>
    <row r="151" spans="1:11" x14ac:dyDescent="0.25">
      <c r="A151" t="s">
        <v>157</v>
      </c>
      <c r="B151" t="s">
        <v>649</v>
      </c>
      <c r="C151" t="s">
        <v>650</v>
      </c>
      <c r="D151" s="2">
        <v>40209</v>
      </c>
      <c r="H151" s="2">
        <v>32338</v>
      </c>
      <c r="I151" s="1" t="s">
        <v>940</v>
      </c>
      <c r="J151" s="2"/>
      <c r="K151" s="3" t="s">
        <v>948</v>
      </c>
    </row>
    <row r="152" spans="1:11" x14ac:dyDescent="0.25">
      <c r="A152" t="s">
        <v>158</v>
      </c>
      <c r="B152" t="s">
        <v>651</v>
      </c>
      <c r="C152" t="s">
        <v>652</v>
      </c>
      <c r="D152" s="2">
        <v>40213</v>
      </c>
      <c r="H152" s="2">
        <v>34111</v>
      </c>
      <c r="I152" s="1" t="s">
        <v>939</v>
      </c>
      <c r="J152" s="2"/>
      <c r="K152" s="3" t="s">
        <v>944</v>
      </c>
    </row>
    <row r="153" spans="1:11" x14ac:dyDescent="0.25">
      <c r="A153" t="s">
        <v>159</v>
      </c>
      <c r="B153" t="s">
        <v>653</v>
      </c>
      <c r="C153" t="s">
        <v>654</v>
      </c>
      <c r="D153" s="2">
        <v>40250</v>
      </c>
      <c r="H153" s="2">
        <v>32250</v>
      </c>
      <c r="I153" s="1" t="s">
        <v>940</v>
      </c>
      <c r="J153" s="2">
        <v>42668</v>
      </c>
      <c r="K153" s="3" t="s">
        <v>949</v>
      </c>
    </row>
    <row r="154" spans="1:11" x14ac:dyDescent="0.25">
      <c r="A154" t="s">
        <v>160</v>
      </c>
      <c r="B154" t="s">
        <v>655</v>
      </c>
      <c r="C154" t="s">
        <v>656</v>
      </c>
      <c r="D154" s="2">
        <v>40277</v>
      </c>
      <c r="H154" s="2">
        <v>33782</v>
      </c>
      <c r="I154" s="1" t="s">
        <v>940</v>
      </c>
      <c r="J154" s="2">
        <v>42528</v>
      </c>
      <c r="K154" s="3" t="s">
        <v>943</v>
      </c>
    </row>
    <row r="155" spans="1:11" x14ac:dyDescent="0.25">
      <c r="A155" t="s">
        <v>161</v>
      </c>
      <c r="B155" t="s">
        <v>657</v>
      </c>
      <c r="C155" t="s">
        <v>658</v>
      </c>
      <c r="D155" s="2">
        <v>40301</v>
      </c>
      <c r="H155" s="2">
        <v>33803</v>
      </c>
      <c r="I155" s="1" t="s">
        <v>939</v>
      </c>
      <c r="J155" s="2">
        <v>42470</v>
      </c>
      <c r="K155" s="3" t="s">
        <v>945</v>
      </c>
    </row>
    <row r="156" spans="1:11" x14ac:dyDescent="0.25">
      <c r="A156" t="s">
        <v>162</v>
      </c>
      <c r="B156" t="s">
        <v>659</v>
      </c>
      <c r="C156" t="s">
        <v>660</v>
      </c>
      <c r="D156" s="2">
        <v>40321</v>
      </c>
      <c r="H156" s="2">
        <v>32057</v>
      </c>
      <c r="I156" s="1" t="s">
        <v>939</v>
      </c>
      <c r="J156" s="2">
        <v>42709</v>
      </c>
      <c r="K156" s="3" t="s">
        <v>943</v>
      </c>
    </row>
    <row r="157" spans="1:11" x14ac:dyDescent="0.25">
      <c r="A157" t="s">
        <v>163</v>
      </c>
      <c r="B157" t="s">
        <v>661</v>
      </c>
      <c r="C157" t="s">
        <v>662</v>
      </c>
      <c r="D157" s="2">
        <v>40327</v>
      </c>
      <c r="H157" s="2">
        <v>31499</v>
      </c>
      <c r="I157" s="1" t="s">
        <v>940</v>
      </c>
      <c r="J157" s="2">
        <v>42346</v>
      </c>
      <c r="K157" s="3" t="s">
        <v>945</v>
      </c>
    </row>
    <row r="158" spans="1:11" x14ac:dyDescent="0.25">
      <c r="A158" t="s">
        <v>164</v>
      </c>
      <c r="B158" t="s">
        <v>663</v>
      </c>
      <c r="C158" t="s">
        <v>664</v>
      </c>
      <c r="D158" s="2">
        <v>40342</v>
      </c>
      <c r="H158" s="2">
        <v>31338</v>
      </c>
      <c r="I158" s="1" t="s">
        <v>940</v>
      </c>
      <c r="J158" s="2">
        <v>42224</v>
      </c>
      <c r="K158" s="3" t="s">
        <v>946</v>
      </c>
    </row>
    <row r="159" spans="1:11" x14ac:dyDescent="0.25">
      <c r="A159" t="s">
        <v>165</v>
      </c>
      <c r="B159" t="s">
        <v>665</v>
      </c>
      <c r="C159" t="s">
        <v>666</v>
      </c>
      <c r="D159" s="2">
        <v>40345</v>
      </c>
      <c r="H159" s="2">
        <v>32832</v>
      </c>
      <c r="I159" s="1" t="s">
        <v>939</v>
      </c>
      <c r="J159" s="2">
        <v>42393</v>
      </c>
      <c r="K159" s="3" t="s">
        <v>946</v>
      </c>
    </row>
    <row r="160" spans="1:11" x14ac:dyDescent="0.25">
      <c r="A160" t="s">
        <v>166</v>
      </c>
      <c r="B160" t="s">
        <v>667</v>
      </c>
      <c r="C160" t="s">
        <v>668</v>
      </c>
      <c r="D160" s="2">
        <v>40362</v>
      </c>
      <c r="H160" s="2">
        <v>33714</v>
      </c>
      <c r="I160" s="1" t="s">
        <v>940</v>
      </c>
      <c r="J160" s="2"/>
      <c r="K160" s="3" t="s">
        <v>948</v>
      </c>
    </row>
    <row r="161" spans="1:11" x14ac:dyDescent="0.25">
      <c r="A161" t="s">
        <v>167</v>
      </c>
      <c r="B161" t="s">
        <v>669</v>
      </c>
      <c r="C161" t="s">
        <v>670</v>
      </c>
      <c r="D161" s="2">
        <v>40370</v>
      </c>
      <c r="H161" s="2">
        <v>32644</v>
      </c>
      <c r="I161" s="1" t="s">
        <v>939</v>
      </c>
      <c r="J161" s="2">
        <v>42600</v>
      </c>
      <c r="K161" s="3" t="s">
        <v>947</v>
      </c>
    </row>
    <row r="162" spans="1:11" x14ac:dyDescent="0.25">
      <c r="A162" t="s">
        <v>168</v>
      </c>
      <c r="B162" t="s">
        <v>671</v>
      </c>
      <c r="C162" t="s">
        <v>672</v>
      </c>
      <c r="D162" s="2">
        <v>40386</v>
      </c>
      <c r="H162" s="2">
        <v>32222</v>
      </c>
      <c r="I162" s="1" t="s">
        <v>940</v>
      </c>
      <c r="J162" s="2">
        <v>42247</v>
      </c>
      <c r="K162" s="3" t="s">
        <v>946</v>
      </c>
    </row>
    <row r="163" spans="1:11" x14ac:dyDescent="0.25">
      <c r="A163" t="s">
        <v>169</v>
      </c>
      <c r="B163" t="s">
        <v>673</v>
      </c>
      <c r="C163" t="s">
        <v>674</v>
      </c>
      <c r="D163" s="2">
        <v>40400</v>
      </c>
      <c r="H163" s="2">
        <v>33208</v>
      </c>
      <c r="I163" s="1" t="s">
        <v>939</v>
      </c>
      <c r="J163" s="2">
        <v>42082</v>
      </c>
      <c r="K163" s="3" t="s">
        <v>946</v>
      </c>
    </row>
    <row r="164" spans="1:11" x14ac:dyDescent="0.25">
      <c r="A164" t="s">
        <v>170</v>
      </c>
      <c r="B164" t="s">
        <v>675</v>
      </c>
      <c r="C164" t="s">
        <v>676</v>
      </c>
      <c r="D164" s="2">
        <v>40407</v>
      </c>
      <c r="H164" s="2">
        <v>32106</v>
      </c>
      <c r="I164" s="1" t="s">
        <v>939</v>
      </c>
      <c r="J164" s="2">
        <v>42732</v>
      </c>
      <c r="K164" s="3" t="s">
        <v>946</v>
      </c>
    </row>
    <row r="165" spans="1:11" x14ac:dyDescent="0.25">
      <c r="A165" t="s">
        <v>171</v>
      </c>
      <c r="B165" t="s">
        <v>677</v>
      </c>
      <c r="C165" t="s">
        <v>678</v>
      </c>
      <c r="D165" s="2">
        <v>40410</v>
      </c>
      <c r="H165" s="2">
        <v>31885</v>
      </c>
      <c r="I165" s="1" t="s">
        <v>939</v>
      </c>
      <c r="J165" s="2">
        <v>42131</v>
      </c>
      <c r="K165" s="3" t="s">
        <v>947</v>
      </c>
    </row>
    <row r="166" spans="1:11" x14ac:dyDescent="0.25">
      <c r="A166" t="s">
        <v>172</v>
      </c>
      <c r="B166" t="s">
        <v>679</v>
      </c>
      <c r="C166" t="s">
        <v>680</v>
      </c>
      <c r="D166" s="2">
        <v>40471</v>
      </c>
      <c r="H166" s="2">
        <v>32828</v>
      </c>
      <c r="I166" s="1" t="s">
        <v>939</v>
      </c>
      <c r="J166" s="2">
        <v>42129</v>
      </c>
      <c r="K166" s="3" t="s">
        <v>943</v>
      </c>
    </row>
    <row r="167" spans="1:11" x14ac:dyDescent="0.25">
      <c r="A167" t="s">
        <v>173</v>
      </c>
      <c r="B167" t="s">
        <v>681</v>
      </c>
      <c r="C167" t="s">
        <v>682</v>
      </c>
      <c r="D167" s="2">
        <v>40499</v>
      </c>
      <c r="H167" s="2">
        <v>32712</v>
      </c>
      <c r="I167" s="1" t="s">
        <v>939</v>
      </c>
      <c r="J167" s="2">
        <v>42115</v>
      </c>
      <c r="K167" s="3" t="s">
        <v>948</v>
      </c>
    </row>
    <row r="168" spans="1:11" x14ac:dyDescent="0.25">
      <c r="A168" t="s">
        <v>174</v>
      </c>
      <c r="B168" t="s">
        <v>683</v>
      </c>
      <c r="C168" t="s">
        <v>684</v>
      </c>
      <c r="D168" s="2">
        <v>40508</v>
      </c>
      <c r="H168" s="2">
        <v>31356</v>
      </c>
      <c r="I168" s="1" t="s">
        <v>940</v>
      </c>
      <c r="J168" s="2">
        <v>42650</v>
      </c>
      <c r="K168" s="3" t="s">
        <v>944</v>
      </c>
    </row>
    <row r="169" spans="1:11" x14ac:dyDescent="0.25">
      <c r="A169" t="s">
        <v>175</v>
      </c>
      <c r="B169" t="s">
        <v>685</v>
      </c>
      <c r="C169" t="s">
        <v>686</v>
      </c>
      <c r="D169" s="2">
        <v>40536</v>
      </c>
      <c r="H169" s="2">
        <v>34163</v>
      </c>
      <c r="I169" s="1" t="s">
        <v>940</v>
      </c>
      <c r="J169" s="2">
        <v>42069</v>
      </c>
      <c r="K169" s="3" t="s">
        <v>949</v>
      </c>
    </row>
    <row r="170" spans="1:11" x14ac:dyDescent="0.25">
      <c r="A170" t="s">
        <v>176</v>
      </c>
      <c r="B170" t="s">
        <v>687</v>
      </c>
      <c r="C170" t="s">
        <v>688</v>
      </c>
      <c r="D170" s="2">
        <v>40539</v>
      </c>
      <c r="H170" s="2">
        <v>33513</v>
      </c>
      <c r="I170" s="1" t="s">
        <v>939</v>
      </c>
      <c r="J170" s="2">
        <v>42379</v>
      </c>
      <c r="K170" s="3" t="s">
        <v>942</v>
      </c>
    </row>
    <row r="171" spans="1:11" x14ac:dyDescent="0.25">
      <c r="A171" t="s">
        <v>177</v>
      </c>
      <c r="B171" t="s">
        <v>689</v>
      </c>
      <c r="C171" t="s">
        <v>690</v>
      </c>
      <c r="D171" s="2">
        <v>40550</v>
      </c>
      <c r="H171" s="2">
        <v>32158</v>
      </c>
      <c r="I171" s="1" t="s">
        <v>940</v>
      </c>
      <c r="J171" s="2">
        <v>42690</v>
      </c>
      <c r="K171" s="3" t="s">
        <v>945</v>
      </c>
    </row>
    <row r="172" spans="1:11" x14ac:dyDescent="0.25">
      <c r="A172" t="s">
        <v>178</v>
      </c>
      <c r="B172" t="s">
        <v>691</v>
      </c>
      <c r="C172" t="s">
        <v>692</v>
      </c>
      <c r="D172" s="2">
        <v>40551</v>
      </c>
      <c r="H172" s="2">
        <v>33452</v>
      </c>
      <c r="I172" s="1" t="s">
        <v>939</v>
      </c>
      <c r="J172" s="2">
        <v>42423</v>
      </c>
      <c r="K172" s="3" t="s">
        <v>947</v>
      </c>
    </row>
    <row r="173" spans="1:11" x14ac:dyDescent="0.25">
      <c r="A173" t="s">
        <v>179</v>
      </c>
      <c r="B173" t="s">
        <v>693</v>
      </c>
      <c r="C173" t="s">
        <v>694</v>
      </c>
      <c r="D173" s="2">
        <v>40559</v>
      </c>
      <c r="H173" s="2">
        <v>32098</v>
      </c>
      <c r="I173" s="1" t="s">
        <v>939</v>
      </c>
      <c r="J173" s="2">
        <v>42285</v>
      </c>
      <c r="K173" s="3" t="s">
        <v>946</v>
      </c>
    </row>
    <row r="174" spans="1:11" x14ac:dyDescent="0.25">
      <c r="A174" t="s">
        <v>180</v>
      </c>
      <c r="B174" t="s">
        <v>695</v>
      </c>
      <c r="C174" t="s">
        <v>696</v>
      </c>
      <c r="D174" s="2">
        <v>40574</v>
      </c>
      <c r="H174" s="2">
        <v>32343</v>
      </c>
      <c r="I174" s="1" t="s">
        <v>940</v>
      </c>
      <c r="J174" s="2">
        <v>42121</v>
      </c>
      <c r="K174" s="3" t="s">
        <v>947</v>
      </c>
    </row>
    <row r="175" spans="1:11" x14ac:dyDescent="0.25">
      <c r="A175" t="s">
        <v>181</v>
      </c>
      <c r="B175" t="s">
        <v>697</v>
      </c>
      <c r="C175" t="s">
        <v>698</v>
      </c>
      <c r="D175" s="2">
        <v>40578</v>
      </c>
      <c r="H175" s="2">
        <v>34090</v>
      </c>
      <c r="I175" s="1" t="s">
        <v>940</v>
      </c>
      <c r="J175" s="2"/>
      <c r="K175" s="3" t="s">
        <v>946</v>
      </c>
    </row>
    <row r="176" spans="1:11" x14ac:dyDescent="0.25">
      <c r="A176" t="s">
        <v>182</v>
      </c>
      <c r="B176" t="s">
        <v>699</v>
      </c>
      <c r="C176" t="s">
        <v>700</v>
      </c>
      <c r="D176" s="2">
        <v>40583</v>
      </c>
      <c r="H176" s="2">
        <v>33071</v>
      </c>
      <c r="I176" s="1" t="s">
        <v>940</v>
      </c>
      <c r="J176" s="2">
        <v>42266</v>
      </c>
      <c r="K176" s="3" t="s">
        <v>943</v>
      </c>
    </row>
    <row r="177" spans="1:11" x14ac:dyDescent="0.25">
      <c r="A177" t="s">
        <v>183</v>
      </c>
      <c r="B177" t="s">
        <v>701</v>
      </c>
      <c r="C177" t="s">
        <v>702</v>
      </c>
      <c r="D177" s="2">
        <v>40598</v>
      </c>
      <c r="H177" s="2">
        <v>32285</v>
      </c>
      <c r="I177" s="1" t="s">
        <v>939</v>
      </c>
      <c r="J177" s="2">
        <v>42344</v>
      </c>
      <c r="K177" s="3" t="s">
        <v>942</v>
      </c>
    </row>
    <row r="178" spans="1:11" x14ac:dyDescent="0.25">
      <c r="A178" t="s">
        <v>184</v>
      </c>
      <c r="B178" t="s">
        <v>703</v>
      </c>
      <c r="C178" t="s">
        <v>704</v>
      </c>
      <c r="D178" s="2">
        <v>40604</v>
      </c>
      <c r="H178" s="2">
        <v>33634</v>
      </c>
      <c r="I178" s="1" t="s">
        <v>940</v>
      </c>
      <c r="J178" s="2">
        <v>42595</v>
      </c>
      <c r="K178" s="3" t="s">
        <v>948</v>
      </c>
    </row>
    <row r="179" spans="1:11" x14ac:dyDescent="0.25">
      <c r="A179" t="s">
        <v>185</v>
      </c>
      <c r="B179" t="s">
        <v>705</v>
      </c>
      <c r="C179" t="s">
        <v>706</v>
      </c>
      <c r="D179" s="2">
        <v>40611</v>
      </c>
      <c r="H179" s="2">
        <v>32224</v>
      </c>
      <c r="I179" s="1" t="s">
        <v>939</v>
      </c>
      <c r="J179" s="2">
        <v>42368</v>
      </c>
      <c r="K179" s="3" t="s">
        <v>946</v>
      </c>
    </row>
    <row r="180" spans="1:11" x14ac:dyDescent="0.25">
      <c r="A180" t="s">
        <v>186</v>
      </c>
      <c r="B180" t="s">
        <v>707</v>
      </c>
      <c r="C180" t="s">
        <v>708</v>
      </c>
      <c r="D180" s="2">
        <v>40616</v>
      </c>
      <c r="H180" s="2">
        <v>33475</v>
      </c>
      <c r="I180" s="1" t="s">
        <v>940</v>
      </c>
      <c r="J180" s="2"/>
      <c r="K180" s="3" t="s">
        <v>945</v>
      </c>
    </row>
    <row r="181" spans="1:11" x14ac:dyDescent="0.25">
      <c r="A181" t="s">
        <v>187</v>
      </c>
      <c r="B181" t="s">
        <v>709</v>
      </c>
      <c r="C181" t="s">
        <v>710</v>
      </c>
      <c r="D181" s="2">
        <v>40622</v>
      </c>
      <c r="H181" s="2">
        <v>31491</v>
      </c>
      <c r="I181" s="1" t="s">
        <v>939</v>
      </c>
      <c r="J181" s="2">
        <v>42299</v>
      </c>
      <c r="K181" s="3" t="s">
        <v>943</v>
      </c>
    </row>
    <row r="182" spans="1:11" x14ac:dyDescent="0.25">
      <c r="A182" t="s">
        <v>188</v>
      </c>
      <c r="B182" t="s">
        <v>711</v>
      </c>
      <c r="C182" t="s">
        <v>712</v>
      </c>
      <c r="D182" s="2">
        <v>40630</v>
      </c>
      <c r="H182" s="2">
        <v>32971</v>
      </c>
      <c r="I182" s="1" t="s">
        <v>940</v>
      </c>
      <c r="J182" s="2">
        <v>42118</v>
      </c>
      <c r="K182" s="3" t="s">
        <v>945</v>
      </c>
    </row>
    <row r="183" spans="1:11" x14ac:dyDescent="0.25">
      <c r="A183" t="s">
        <v>189</v>
      </c>
      <c r="B183" t="s">
        <v>713</v>
      </c>
      <c r="C183" t="s">
        <v>714</v>
      </c>
      <c r="D183" s="2">
        <v>40645</v>
      </c>
      <c r="H183" s="2">
        <v>33341</v>
      </c>
      <c r="I183" s="1" t="s">
        <v>939</v>
      </c>
      <c r="J183" s="2"/>
      <c r="K183" s="3" t="s">
        <v>947</v>
      </c>
    </row>
    <row r="184" spans="1:11" x14ac:dyDescent="0.25">
      <c r="A184" t="s">
        <v>190</v>
      </c>
      <c r="B184" t="s">
        <v>715</v>
      </c>
      <c r="C184" t="s">
        <v>716</v>
      </c>
      <c r="D184" s="2">
        <v>40647</v>
      </c>
      <c r="H184" s="2">
        <v>34165</v>
      </c>
      <c r="I184" s="1" t="s">
        <v>939</v>
      </c>
      <c r="J184" s="2">
        <v>42523</v>
      </c>
      <c r="K184" s="3" t="s">
        <v>948</v>
      </c>
    </row>
    <row r="185" spans="1:11" x14ac:dyDescent="0.25">
      <c r="A185" t="s">
        <v>191</v>
      </c>
      <c r="B185" t="s">
        <v>717</v>
      </c>
      <c r="C185" t="s">
        <v>718</v>
      </c>
      <c r="D185" s="2">
        <v>40647</v>
      </c>
      <c r="H185" s="2">
        <v>31116</v>
      </c>
      <c r="I185" s="1" t="s">
        <v>939</v>
      </c>
      <c r="J185" s="2"/>
      <c r="K185" s="3" t="s">
        <v>948</v>
      </c>
    </row>
    <row r="186" spans="1:11" x14ac:dyDescent="0.25">
      <c r="A186" t="s">
        <v>192</v>
      </c>
      <c r="B186" t="s">
        <v>719</v>
      </c>
      <c r="C186" t="s">
        <v>720</v>
      </c>
      <c r="D186" s="2">
        <v>40648</v>
      </c>
      <c r="H186" s="2">
        <v>31573</v>
      </c>
      <c r="I186" s="1" t="s">
        <v>939</v>
      </c>
      <c r="J186" s="2">
        <v>42317</v>
      </c>
      <c r="K186" s="3" t="s">
        <v>946</v>
      </c>
    </row>
    <row r="187" spans="1:11" x14ac:dyDescent="0.25">
      <c r="A187" t="s">
        <v>193</v>
      </c>
      <c r="B187" t="s">
        <v>721</v>
      </c>
      <c r="C187" t="s">
        <v>722</v>
      </c>
      <c r="D187" s="2">
        <v>40665</v>
      </c>
      <c r="H187" s="2">
        <v>32860</v>
      </c>
      <c r="I187" s="1" t="s">
        <v>940</v>
      </c>
      <c r="J187" s="2"/>
      <c r="K187" s="3" t="s">
        <v>946</v>
      </c>
    </row>
    <row r="188" spans="1:11" x14ac:dyDescent="0.25">
      <c r="A188" t="s">
        <v>194</v>
      </c>
      <c r="B188" t="s">
        <v>723</v>
      </c>
      <c r="C188" t="s">
        <v>724</v>
      </c>
      <c r="D188" s="2">
        <v>40673</v>
      </c>
      <c r="H188" s="2">
        <v>32060</v>
      </c>
      <c r="I188" s="1" t="s">
        <v>940</v>
      </c>
      <c r="J188" s="2">
        <v>42709</v>
      </c>
      <c r="K188" s="3" t="s">
        <v>947</v>
      </c>
    </row>
    <row r="189" spans="1:11" x14ac:dyDescent="0.25">
      <c r="A189" t="s">
        <v>195</v>
      </c>
      <c r="B189" t="s">
        <v>725</v>
      </c>
      <c r="C189" t="s">
        <v>726</v>
      </c>
      <c r="D189" s="2">
        <v>40772</v>
      </c>
      <c r="H189" s="2">
        <v>33415</v>
      </c>
      <c r="I189" s="1" t="s">
        <v>939</v>
      </c>
      <c r="J189" s="2">
        <v>42696</v>
      </c>
      <c r="K189" s="3" t="s">
        <v>946</v>
      </c>
    </row>
    <row r="190" spans="1:11" x14ac:dyDescent="0.25">
      <c r="A190" t="s">
        <v>196</v>
      </c>
      <c r="B190" t="s">
        <v>727</v>
      </c>
      <c r="C190" t="s">
        <v>728</v>
      </c>
      <c r="D190" s="2">
        <v>40787</v>
      </c>
      <c r="H190" s="2">
        <v>31117</v>
      </c>
      <c r="I190" s="1" t="s">
        <v>940</v>
      </c>
      <c r="J190" s="2">
        <v>42111</v>
      </c>
      <c r="K190" s="3" t="s">
        <v>946</v>
      </c>
    </row>
    <row r="191" spans="1:11" x14ac:dyDescent="0.25">
      <c r="A191" t="s">
        <v>197</v>
      </c>
      <c r="B191" t="s">
        <v>729</v>
      </c>
      <c r="C191" t="s">
        <v>730</v>
      </c>
      <c r="D191" s="2">
        <v>40818</v>
      </c>
      <c r="H191" s="2">
        <v>34203</v>
      </c>
      <c r="I191" s="1" t="s">
        <v>940</v>
      </c>
      <c r="J191" s="2">
        <v>42067</v>
      </c>
      <c r="K191" s="3" t="s">
        <v>947</v>
      </c>
    </row>
    <row r="192" spans="1:11" x14ac:dyDescent="0.25">
      <c r="A192" t="s">
        <v>198</v>
      </c>
      <c r="B192" t="s">
        <v>731</v>
      </c>
      <c r="C192" t="s">
        <v>732</v>
      </c>
      <c r="D192" s="2">
        <v>40820</v>
      </c>
      <c r="H192" s="2">
        <v>33461</v>
      </c>
      <c r="I192" s="1" t="s">
        <v>940</v>
      </c>
      <c r="J192" s="2">
        <v>42393</v>
      </c>
      <c r="K192" s="3" t="s">
        <v>945</v>
      </c>
    </row>
    <row r="193" spans="1:11" x14ac:dyDescent="0.25">
      <c r="A193" t="s">
        <v>199</v>
      </c>
      <c r="B193" t="s">
        <v>733</v>
      </c>
      <c r="C193" t="s">
        <v>734</v>
      </c>
      <c r="D193" s="2">
        <v>40821</v>
      </c>
      <c r="H193" s="2">
        <v>31160</v>
      </c>
      <c r="I193" s="1" t="s">
        <v>939</v>
      </c>
      <c r="J193" s="2">
        <v>42210</v>
      </c>
      <c r="K193" s="3" t="s">
        <v>946</v>
      </c>
    </row>
    <row r="194" spans="1:11" x14ac:dyDescent="0.25">
      <c r="A194" t="s">
        <v>200</v>
      </c>
      <c r="B194" t="s">
        <v>735</v>
      </c>
      <c r="C194" t="s">
        <v>736</v>
      </c>
      <c r="D194" s="2">
        <v>40845</v>
      </c>
      <c r="H194" s="2">
        <v>33571</v>
      </c>
      <c r="I194" s="1" t="s">
        <v>940</v>
      </c>
      <c r="J194" s="2">
        <v>42277</v>
      </c>
      <c r="K194" s="3" t="s">
        <v>944</v>
      </c>
    </row>
    <row r="195" spans="1:11" x14ac:dyDescent="0.25">
      <c r="A195" t="s">
        <v>201</v>
      </c>
      <c r="B195" t="s">
        <v>737</v>
      </c>
      <c r="C195" t="s">
        <v>738</v>
      </c>
      <c r="D195" s="2">
        <v>40856</v>
      </c>
      <c r="H195" s="2">
        <v>31660</v>
      </c>
      <c r="I195" s="1" t="s">
        <v>940</v>
      </c>
      <c r="J195" s="2"/>
      <c r="K195" s="3" t="s">
        <v>942</v>
      </c>
    </row>
    <row r="196" spans="1:11" x14ac:dyDescent="0.25">
      <c r="A196" t="s">
        <v>202</v>
      </c>
      <c r="B196" t="s">
        <v>739</v>
      </c>
      <c r="C196" t="s">
        <v>740</v>
      </c>
      <c r="D196" s="2">
        <v>40858</v>
      </c>
      <c r="H196" s="2">
        <v>31356</v>
      </c>
      <c r="I196" s="1" t="s">
        <v>939</v>
      </c>
      <c r="J196" s="2">
        <v>42091</v>
      </c>
      <c r="K196" s="3" t="s">
        <v>947</v>
      </c>
    </row>
    <row r="197" spans="1:11" x14ac:dyDescent="0.25">
      <c r="A197" t="s">
        <v>203</v>
      </c>
      <c r="B197" t="s">
        <v>741</v>
      </c>
      <c r="C197" t="s">
        <v>742</v>
      </c>
      <c r="D197" s="2">
        <v>40864</v>
      </c>
      <c r="H197" s="2">
        <v>33911</v>
      </c>
      <c r="I197" s="1" t="s">
        <v>939</v>
      </c>
      <c r="J197" s="2">
        <v>42324</v>
      </c>
      <c r="K197" s="3" t="s">
        <v>942</v>
      </c>
    </row>
    <row r="198" spans="1:11" x14ac:dyDescent="0.25">
      <c r="A198" t="s">
        <v>204</v>
      </c>
      <c r="B198" t="s">
        <v>743</v>
      </c>
      <c r="C198" t="s">
        <v>744</v>
      </c>
      <c r="D198" s="2">
        <v>40865</v>
      </c>
      <c r="H198" s="2">
        <v>32556</v>
      </c>
      <c r="I198" s="1" t="s">
        <v>939</v>
      </c>
      <c r="J198" s="2">
        <v>42656</v>
      </c>
      <c r="K198" s="3" t="s">
        <v>943</v>
      </c>
    </row>
    <row r="199" spans="1:11" x14ac:dyDescent="0.25">
      <c r="A199" t="s">
        <v>205</v>
      </c>
      <c r="B199" t="s">
        <v>745</v>
      </c>
      <c r="C199" t="s">
        <v>746</v>
      </c>
      <c r="D199" s="2">
        <v>40867</v>
      </c>
      <c r="H199" s="2">
        <v>32085</v>
      </c>
      <c r="I199" s="1" t="s">
        <v>939</v>
      </c>
      <c r="J199" s="2"/>
      <c r="K199" s="3" t="s">
        <v>949</v>
      </c>
    </row>
    <row r="200" spans="1:11" x14ac:dyDescent="0.25">
      <c r="A200" t="s">
        <v>206</v>
      </c>
      <c r="B200" t="s">
        <v>747</v>
      </c>
      <c r="C200" t="s">
        <v>748</v>
      </c>
      <c r="D200" s="2">
        <v>40868</v>
      </c>
      <c r="H200" s="2">
        <v>34140</v>
      </c>
      <c r="I200" s="1" t="s">
        <v>940</v>
      </c>
      <c r="J200" s="2">
        <v>42683</v>
      </c>
      <c r="K200" s="3" t="s">
        <v>946</v>
      </c>
    </row>
    <row r="201" spans="1:11" x14ac:dyDescent="0.25">
      <c r="A201" t="s">
        <v>207</v>
      </c>
      <c r="B201" t="s">
        <v>749</v>
      </c>
      <c r="C201" t="s">
        <v>750</v>
      </c>
      <c r="D201" s="2">
        <v>40884</v>
      </c>
      <c r="H201" s="2">
        <v>31888</v>
      </c>
      <c r="I201" s="1" t="s">
        <v>940</v>
      </c>
      <c r="J201" s="2">
        <v>42407</v>
      </c>
      <c r="K201" s="3" t="s">
        <v>943</v>
      </c>
    </row>
    <row r="202" spans="1:11" x14ac:dyDescent="0.25">
      <c r="A202" t="s">
        <v>208</v>
      </c>
      <c r="B202" t="s">
        <v>751</v>
      </c>
      <c r="C202" t="s">
        <v>399</v>
      </c>
      <c r="D202" s="2">
        <v>40912</v>
      </c>
      <c r="H202" s="2">
        <v>32076</v>
      </c>
      <c r="I202" s="1" t="s">
        <v>940</v>
      </c>
      <c r="J202" s="2">
        <v>42300</v>
      </c>
      <c r="K202" s="3" t="s">
        <v>943</v>
      </c>
    </row>
    <row r="203" spans="1:11" x14ac:dyDescent="0.25">
      <c r="A203" t="s">
        <v>209</v>
      </c>
      <c r="B203" t="s">
        <v>752</v>
      </c>
      <c r="C203" t="s">
        <v>753</v>
      </c>
      <c r="D203" s="2">
        <v>40925</v>
      </c>
      <c r="H203" s="2">
        <v>31365</v>
      </c>
      <c r="I203" s="1" t="s">
        <v>940</v>
      </c>
      <c r="J203" s="2">
        <v>42633</v>
      </c>
      <c r="K203" s="3" t="s">
        <v>946</v>
      </c>
    </row>
    <row r="204" spans="1:11" x14ac:dyDescent="0.25">
      <c r="A204" t="s">
        <v>210</v>
      </c>
      <c r="B204" t="s">
        <v>754</v>
      </c>
      <c r="C204" t="s">
        <v>755</v>
      </c>
      <c r="D204" s="2">
        <v>40930</v>
      </c>
      <c r="H204" s="2">
        <v>32569</v>
      </c>
      <c r="I204" s="1" t="s">
        <v>940</v>
      </c>
      <c r="J204" s="2">
        <v>42154</v>
      </c>
      <c r="K204" s="3" t="s">
        <v>947</v>
      </c>
    </row>
    <row r="205" spans="1:11" x14ac:dyDescent="0.25">
      <c r="A205" t="s">
        <v>211</v>
      </c>
      <c r="B205" t="s">
        <v>508</v>
      </c>
      <c r="C205" t="s">
        <v>756</v>
      </c>
      <c r="D205" s="2">
        <v>40932</v>
      </c>
      <c r="H205" s="2">
        <v>32332</v>
      </c>
      <c r="I205" s="1" t="s">
        <v>939</v>
      </c>
      <c r="J205" s="2">
        <v>42584</v>
      </c>
      <c r="K205" s="3" t="s">
        <v>947</v>
      </c>
    </row>
    <row r="206" spans="1:11" x14ac:dyDescent="0.25">
      <c r="A206" t="s">
        <v>212</v>
      </c>
      <c r="B206" t="s">
        <v>757</v>
      </c>
      <c r="C206" t="s">
        <v>758</v>
      </c>
      <c r="D206" s="2">
        <v>40960</v>
      </c>
      <c r="H206" s="2">
        <v>33612</v>
      </c>
      <c r="I206" s="1" t="s">
        <v>939</v>
      </c>
      <c r="J206" s="2">
        <v>42644</v>
      </c>
      <c r="K206" s="3" t="s">
        <v>946</v>
      </c>
    </row>
    <row r="207" spans="1:11" x14ac:dyDescent="0.25">
      <c r="A207" t="s">
        <v>213</v>
      </c>
      <c r="B207" t="s">
        <v>759</v>
      </c>
      <c r="C207" t="s">
        <v>760</v>
      </c>
      <c r="D207" s="2">
        <v>40961</v>
      </c>
      <c r="H207" s="2">
        <v>31168</v>
      </c>
      <c r="I207" s="1" t="s">
        <v>940</v>
      </c>
      <c r="J207" s="2">
        <v>42210</v>
      </c>
      <c r="K207" s="3" t="s">
        <v>949</v>
      </c>
    </row>
    <row r="208" spans="1:11" x14ac:dyDescent="0.25">
      <c r="A208" t="s">
        <v>214</v>
      </c>
      <c r="B208" t="s">
        <v>761</v>
      </c>
      <c r="C208" t="s">
        <v>762</v>
      </c>
      <c r="D208" s="2">
        <v>40968</v>
      </c>
      <c r="H208" s="2">
        <v>32179</v>
      </c>
      <c r="I208" s="1" t="s">
        <v>940</v>
      </c>
      <c r="J208" s="2">
        <v>42285</v>
      </c>
      <c r="K208" s="3" t="s">
        <v>942</v>
      </c>
    </row>
    <row r="209" spans="1:11" x14ac:dyDescent="0.25">
      <c r="A209" t="s">
        <v>215</v>
      </c>
      <c r="B209" t="s">
        <v>763</v>
      </c>
      <c r="C209" t="s">
        <v>764</v>
      </c>
      <c r="D209" s="2">
        <v>40975</v>
      </c>
      <c r="H209" s="2">
        <v>32843</v>
      </c>
      <c r="I209" s="1" t="s">
        <v>940</v>
      </c>
      <c r="J209" s="2"/>
      <c r="K209" s="3" t="s">
        <v>942</v>
      </c>
    </row>
    <row r="210" spans="1:11" x14ac:dyDescent="0.25">
      <c r="A210" t="s">
        <v>216</v>
      </c>
      <c r="B210" t="s">
        <v>765</v>
      </c>
      <c r="C210" t="s">
        <v>766</v>
      </c>
      <c r="D210" s="2">
        <v>40983</v>
      </c>
      <c r="H210" s="2">
        <v>31925</v>
      </c>
      <c r="I210" s="1" t="s">
        <v>940</v>
      </c>
      <c r="J210" s="2">
        <v>42590</v>
      </c>
      <c r="K210" s="3" t="s">
        <v>944</v>
      </c>
    </row>
    <row r="211" spans="1:11" x14ac:dyDescent="0.25">
      <c r="A211" t="s">
        <v>217</v>
      </c>
      <c r="B211" t="s">
        <v>767</v>
      </c>
      <c r="C211" t="s">
        <v>768</v>
      </c>
      <c r="D211" s="2">
        <v>40983</v>
      </c>
      <c r="H211" s="2">
        <v>31670</v>
      </c>
      <c r="I211" s="1" t="s">
        <v>939</v>
      </c>
      <c r="J211" s="2">
        <v>42170</v>
      </c>
      <c r="K211" s="3" t="s">
        <v>942</v>
      </c>
    </row>
    <row r="212" spans="1:11" x14ac:dyDescent="0.25">
      <c r="A212" t="s">
        <v>218</v>
      </c>
      <c r="B212" t="s">
        <v>769</v>
      </c>
      <c r="C212" t="s">
        <v>770</v>
      </c>
      <c r="D212" s="2">
        <v>40984</v>
      </c>
      <c r="H212" s="2">
        <v>32813</v>
      </c>
      <c r="I212" s="1" t="s">
        <v>939</v>
      </c>
      <c r="J212" s="2">
        <v>42217</v>
      </c>
      <c r="K212" s="3" t="s">
        <v>946</v>
      </c>
    </row>
    <row r="213" spans="1:11" x14ac:dyDescent="0.25">
      <c r="A213" t="s">
        <v>219</v>
      </c>
      <c r="B213" t="s">
        <v>771</v>
      </c>
      <c r="C213" t="s">
        <v>772</v>
      </c>
      <c r="D213" s="2">
        <v>41001</v>
      </c>
      <c r="H213" s="2">
        <v>31382</v>
      </c>
      <c r="I213" s="1" t="s">
        <v>940</v>
      </c>
      <c r="J213" s="2">
        <v>42068</v>
      </c>
      <c r="K213" s="3" t="s">
        <v>943</v>
      </c>
    </row>
    <row r="214" spans="1:11" x14ac:dyDescent="0.25">
      <c r="A214" t="s">
        <v>220</v>
      </c>
      <c r="B214" t="s">
        <v>372</v>
      </c>
      <c r="C214" t="s">
        <v>773</v>
      </c>
      <c r="D214" s="2">
        <v>41008</v>
      </c>
      <c r="H214" s="2">
        <v>33812</v>
      </c>
      <c r="I214" s="1" t="s">
        <v>939</v>
      </c>
      <c r="J214" s="2">
        <v>42033</v>
      </c>
      <c r="K214" s="3" t="s">
        <v>944</v>
      </c>
    </row>
    <row r="215" spans="1:11" x14ac:dyDescent="0.25">
      <c r="A215" t="s">
        <v>221</v>
      </c>
      <c r="B215" t="s">
        <v>774</v>
      </c>
      <c r="C215" t="s">
        <v>775</v>
      </c>
      <c r="D215" s="2">
        <v>41012</v>
      </c>
      <c r="H215" s="2">
        <v>33307</v>
      </c>
      <c r="I215" s="1" t="s">
        <v>940</v>
      </c>
      <c r="J215" s="2"/>
      <c r="K215" s="3" t="s">
        <v>949</v>
      </c>
    </row>
    <row r="216" spans="1:11" x14ac:dyDescent="0.25">
      <c r="A216" t="s">
        <v>222</v>
      </c>
      <c r="B216" t="s">
        <v>776</v>
      </c>
      <c r="C216" t="s">
        <v>777</v>
      </c>
      <c r="D216" s="2">
        <v>41052</v>
      </c>
      <c r="H216" s="2">
        <v>32317</v>
      </c>
      <c r="I216" s="1" t="s">
        <v>939</v>
      </c>
      <c r="J216" s="2"/>
      <c r="K216" s="3" t="s">
        <v>948</v>
      </c>
    </row>
    <row r="217" spans="1:11" x14ac:dyDescent="0.25">
      <c r="A217" t="s">
        <v>223</v>
      </c>
      <c r="B217" t="s">
        <v>778</v>
      </c>
      <c r="C217" t="s">
        <v>779</v>
      </c>
      <c r="D217" s="2">
        <v>41056</v>
      </c>
      <c r="H217" s="2">
        <v>34069</v>
      </c>
      <c r="I217" s="1" t="s">
        <v>939</v>
      </c>
      <c r="J217" s="2">
        <v>42021</v>
      </c>
      <c r="K217" s="3" t="s">
        <v>947</v>
      </c>
    </row>
    <row r="218" spans="1:11" x14ac:dyDescent="0.25">
      <c r="A218" t="s">
        <v>224</v>
      </c>
      <c r="B218" t="s">
        <v>780</v>
      </c>
      <c r="C218" t="s">
        <v>369</v>
      </c>
      <c r="D218" s="2">
        <v>41063</v>
      </c>
      <c r="H218" s="2">
        <v>32932</v>
      </c>
      <c r="I218" s="1" t="s">
        <v>939</v>
      </c>
      <c r="J218" s="2"/>
      <c r="K218" s="3" t="s">
        <v>944</v>
      </c>
    </row>
    <row r="219" spans="1:11" x14ac:dyDescent="0.25">
      <c r="A219" t="s">
        <v>225</v>
      </c>
      <c r="B219" t="s">
        <v>404</v>
      </c>
      <c r="C219" t="s">
        <v>781</v>
      </c>
      <c r="D219" s="2">
        <v>41069</v>
      </c>
      <c r="H219" s="2">
        <v>33576</v>
      </c>
      <c r="I219" s="1" t="s">
        <v>940</v>
      </c>
      <c r="J219" s="2">
        <v>42079</v>
      </c>
      <c r="K219" s="3" t="s">
        <v>945</v>
      </c>
    </row>
    <row r="220" spans="1:11" x14ac:dyDescent="0.25">
      <c r="A220" t="s">
        <v>226</v>
      </c>
      <c r="B220" t="s">
        <v>782</v>
      </c>
      <c r="C220" t="s">
        <v>783</v>
      </c>
      <c r="D220" s="2">
        <v>41073</v>
      </c>
      <c r="H220" s="2">
        <v>34307</v>
      </c>
      <c r="I220" s="1" t="s">
        <v>940</v>
      </c>
      <c r="J220" s="2">
        <v>42040</v>
      </c>
      <c r="K220" s="3" t="s">
        <v>942</v>
      </c>
    </row>
    <row r="221" spans="1:11" x14ac:dyDescent="0.25">
      <c r="A221" t="s">
        <v>227</v>
      </c>
      <c r="B221" t="s">
        <v>784</v>
      </c>
      <c r="C221" t="s">
        <v>785</v>
      </c>
      <c r="D221" s="2">
        <v>41080</v>
      </c>
      <c r="H221" s="2">
        <v>32655</v>
      </c>
      <c r="I221" s="1" t="s">
        <v>939</v>
      </c>
      <c r="J221" s="2">
        <v>42035</v>
      </c>
      <c r="K221" s="3" t="s">
        <v>947</v>
      </c>
    </row>
    <row r="222" spans="1:11" x14ac:dyDescent="0.25">
      <c r="A222" t="s">
        <v>228</v>
      </c>
      <c r="B222" t="s">
        <v>786</v>
      </c>
      <c r="C222" t="s">
        <v>787</v>
      </c>
      <c r="D222" s="2">
        <v>41100</v>
      </c>
      <c r="H222" s="2">
        <v>32218</v>
      </c>
      <c r="I222" s="1" t="s">
        <v>940</v>
      </c>
      <c r="J222" s="2"/>
      <c r="K222" s="3" t="s">
        <v>943</v>
      </c>
    </row>
    <row r="223" spans="1:11" x14ac:dyDescent="0.25">
      <c r="A223" t="s">
        <v>229</v>
      </c>
      <c r="B223" t="s">
        <v>421</v>
      </c>
      <c r="C223" t="s">
        <v>788</v>
      </c>
      <c r="D223" s="2">
        <v>41140</v>
      </c>
      <c r="H223" s="2">
        <v>34106</v>
      </c>
      <c r="I223" s="1" t="s">
        <v>939</v>
      </c>
      <c r="J223" s="2"/>
      <c r="K223" s="3" t="s">
        <v>946</v>
      </c>
    </row>
    <row r="224" spans="1:11" x14ac:dyDescent="0.25">
      <c r="A224" t="s">
        <v>230</v>
      </c>
      <c r="B224" t="s">
        <v>789</v>
      </c>
      <c r="C224" t="s">
        <v>790</v>
      </c>
      <c r="D224" s="2">
        <v>41213</v>
      </c>
      <c r="H224" s="2">
        <v>32634</v>
      </c>
      <c r="I224" s="1" t="s">
        <v>939</v>
      </c>
      <c r="J224" s="2">
        <v>42422</v>
      </c>
      <c r="K224" s="3" t="s">
        <v>944</v>
      </c>
    </row>
    <row r="225" spans="1:11" x14ac:dyDescent="0.25">
      <c r="A225" t="s">
        <v>231</v>
      </c>
      <c r="B225" t="s">
        <v>791</v>
      </c>
      <c r="C225" t="s">
        <v>511</v>
      </c>
      <c r="D225" s="2">
        <v>41234</v>
      </c>
      <c r="H225" s="2">
        <v>33405</v>
      </c>
      <c r="I225" s="1" t="s">
        <v>940</v>
      </c>
      <c r="J225" s="2"/>
      <c r="K225" s="3" t="s">
        <v>948</v>
      </c>
    </row>
    <row r="226" spans="1:11" x14ac:dyDescent="0.25">
      <c r="A226" t="s">
        <v>232</v>
      </c>
      <c r="B226" t="s">
        <v>792</v>
      </c>
      <c r="C226" t="s">
        <v>793</v>
      </c>
      <c r="D226" s="2">
        <v>41236</v>
      </c>
      <c r="H226" s="2">
        <v>32558</v>
      </c>
      <c r="I226" s="1" t="s">
        <v>939</v>
      </c>
      <c r="J226" s="2">
        <v>42583</v>
      </c>
      <c r="K226" s="3" t="s">
        <v>942</v>
      </c>
    </row>
    <row r="227" spans="1:11" x14ac:dyDescent="0.25">
      <c r="A227" t="s">
        <v>233</v>
      </c>
      <c r="B227" t="s">
        <v>794</v>
      </c>
      <c r="C227" t="s">
        <v>795</v>
      </c>
      <c r="D227" s="2">
        <v>41250</v>
      </c>
      <c r="H227" s="2">
        <v>32126</v>
      </c>
      <c r="I227" s="1" t="s">
        <v>939</v>
      </c>
      <c r="J227" s="2">
        <v>42339</v>
      </c>
      <c r="K227" s="3" t="s">
        <v>949</v>
      </c>
    </row>
    <row r="228" spans="1:11" x14ac:dyDescent="0.25">
      <c r="A228" t="s">
        <v>234</v>
      </c>
      <c r="B228" t="s">
        <v>796</v>
      </c>
      <c r="C228" t="s">
        <v>797</v>
      </c>
      <c r="D228" s="2">
        <v>41284</v>
      </c>
      <c r="H228" s="2">
        <v>33184</v>
      </c>
      <c r="I228" s="1" t="s">
        <v>940</v>
      </c>
      <c r="J228" s="2">
        <v>42201</v>
      </c>
      <c r="K228" s="3" t="s">
        <v>948</v>
      </c>
    </row>
    <row r="229" spans="1:11" x14ac:dyDescent="0.25">
      <c r="A229" t="s">
        <v>235</v>
      </c>
      <c r="B229" t="s">
        <v>798</v>
      </c>
      <c r="C229" t="s">
        <v>799</v>
      </c>
      <c r="D229" s="2">
        <v>41289</v>
      </c>
      <c r="H229" s="2">
        <v>32035</v>
      </c>
      <c r="I229" s="1" t="s">
        <v>939</v>
      </c>
      <c r="J229" s="2">
        <v>42182</v>
      </c>
      <c r="K229" s="3" t="s">
        <v>946</v>
      </c>
    </row>
    <row r="230" spans="1:11" x14ac:dyDescent="0.25">
      <c r="A230" t="s">
        <v>236</v>
      </c>
      <c r="B230" t="s">
        <v>800</v>
      </c>
      <c r="C230" t="s">
        <v>801</v>
      </c>
      <c r="D230" s="2">
        <v>41299</v>
      </c>
      <c r="H230" s="2">
        <v>31064</v>
      </c>
      <c r="I230" s="1" t="s">
        <v>939</v>
      </c>
      <c r="J230" s="2">
        <v>42352</v>
      </c>
      <c r="K230" s="3" t="s">
        <v>949</v>
      </c>
    </row>
    <row r="231" spans="1:11" x14ac:dyDescent="0.25">
      <c r="A231" t="s">
        <v>237</v>
      </c>
      <c r="B231" t="s">
        <v>802</v>
      </c>
      <c r="C231" t="s">
        <v>367</v>
      </c>
      <c r="D231" s="2">
        <v>41300</v>
      </c>
      <c r="H231" s="2">
        <v>33499</v>
      </c>
      <c r="I231" s="1" t="s">
        <v>939</v>
      </c>
      <c r="J231" s="2">
        <v>42039</v>
      </c>
      <c r="K231" s="3" t="s">
        <v>948</v>
      </c>
    </row>
    <row r="232" spans="1:11" x14ac:dyDescent="0.25">
      <c r="A232" t="s">
        <v>238</v>
      </c>
      <c r="B232" t="s">
        <v>803</v>
      </c>
      <c r="C232" t="s">
        <v>804</v>
      </c>
      <c r="D232" s="2">
        <v>41301</v>
      </c>
      <c r="H232" s="2">
        <v>34089</v>
      </c>
      <c r="I232" s="1" t="s">
        <v>939</v>
      </c>
      <c r="J232" s="2">
        <v>42210</v>
      </c>
      <c r="K232" s="3" t="s">
        <v>942</v>
      </c>
    </row>
    <row r="233" spans="1:11" x14ac:dyDescent="0.25">
      <c r="A233" t="s">
        <v>239</v>
      </c>
      <c r="B233" t="s">
        <v>805</v>
      </c>
      <c r="C233" t="s">
        <v>806</v>
      </c>
      <c r="D233" s="2">
        <v>41312</v>
      </c>
      <c r="H233" s="2">
        <v>31259</v>
      </c>
      <c r="I233" s="1" t="s">
        <v>939</v>
      </c>
      <c r="J233" s="2">
        <v>42579</v>
      </c>
      <c r="K233" s="3" t="s">
        <v>943</v>
      </c>
    </row>
    <row r="234" spans="1:11" x14ac:dyDescent="0.25">
      <c r="A234" t="s">
        <v>240</v>
      </c>
      <c r="B234" t="s">
        <v>807</v>
      </c>
      <c r="C234" t="s">
        <v>808</v>
      </c>
      <c r="D234" s="2">
        <v>41321</v>
      </c>
      <c r="H234" s="2">
        <v>33945</v>
      </c>
      <c r="I234" s="1" t="s">
        <v>939</v>
      </c>
      <c r="J234" s="2">
        <v>42667</v>
      </c>
      <c r="K234" s="3" t="s">
        <v>942</v>
      </c>
    </row>
    <row r="235" spans="1:11" x14ac:dyDescent="0.25">
      <c r="A235" t="s">
        <v>241</v>
      </c>
      <c r="B235" t="s">
        <v>809</v>
      </c>
      <c r="C235" t="s">
        <v>463</v>
      </c>
      <c r="D235" s="2">
        <v>41366</v>
      </c>
      <c r="H235" s="2">
        <v>33034</v>
      </c>
      <c r="I235" s="1" t="s">
        <v>939</v>
      </c>
      <c r="J235" s="2">
        <v>42625</v>
      </c>
      <c r="K235" s="3" t="s">
        <v>947</v>
      </c>
    </row>
    <row r="236" spans="1:11" x14ac:dyDescent="0.25">
      <c r="A236" t="s">
        <v>242</v>
      </c>
      <c r="B236" t="s">
        <v>411</v>
      </c>
      <c r="C236" t="s">
        <v>810</v>
      </c>
      <c r="D236" s="2">
        <v>41368</v>
      </c>
      <c r="H236" s="2">
        <v>31081</v>
      </c>
      <c r="I236" s="1" t="s">
        <v>940</v>
      </c>
      <c r="J236" s="2">
        <v>42342</v>
      </c>
      <c r="K236" s="3" t="s">
        <v>944</v>
      </c>
    </row>
    <row r="237" spans="1:11" x14ac:dyDescent="0.25">
      <c r="A237" t="s">
        <v>243</v>
      </c>
      <c r="B237" t="s">
        <v>811</v>
      </c>
      <c r="C237" t="s">
        <v>812</v>
      </c>
      <c r="D237" s="2">
        <v>41375</v>
      </c>
      <c r="H237" s="2">
        <v>33484</v>
      </c>
      <c r="I237" s="1" t="s">
        <v>940</v>
      </c>
      <c r="J237" s="2"/>
      <c r="K237" s="3" t="s">
        <v>947</v>
      </c>
    </row>
    <row r="238" spans="1:11" x14ac:dyDescent="0.25">
      <c r="A238" t="s">
        <v>244</v>
      </c>
      <c r="B238" t="s">
        <v>813</v>
      </c>
      <c r="C238" t="s">
        <v>814</v>
      </c>
      <c r="D238" s="2">
        <v>41377</v>
      </c>
      <c r="H238" s="2">
        <v>31697</v>
      </c>
      <c r="I238" s="1" t="s">
        <v>940</v>
      </c>
      <c r="J238" s="2">
        <v>42052</v>
      </c>
      <c r="K238" s="3" t="s">
        <v>943</v>
      </c>
    </row>
    <row r="239" spans="1:11" x14ac:dyDescent="0.25">
      <c r="A239" t="s">
        <v>245</v>
      </c>
      <c r="B239" t="s">
        <v>815</v>
      </c>
      <c r="C239" t="s">
        <v>816</v>
      </c>
      <c r="D239" s="2">
        <v>41390</v>
      </c>
      <c r="H239" s="2">
        <v>32631</v>
      </c>
      <c r="I239" s="1" t="s">
        <v>940</v>
      </c>
      <c r="J239" s="2">
        <v>42266</v>
      </c>
      <c r="K239" s="3" t="s">
        <v>942</v>
      </c>
    </row>
    <row r="240" spans="1:11" x14ac:dyDescent="0.25">
      <c r="A240" t="s">
        <v>246</v>
      </c>
      <c r="B240" t="s">
        <v>817</v>
      </c>
      <c r="C240" t="s">
        <v>818</v>
      </c>
      <c r="D240" s="2">
        <v>41391</v>
      </c>
      <c r="H240" s="2">
        <v>31633</v>
      </c>
      <c r="I240" s="1" t="s">
        <v>940</v>
      </c>
      <c r="J240" s="2">
        <v>42229</v>
      </c>
      <c r="K240" s="3" t="s">
        <v>944</v>
      </c>
    </row>
    <row r="241" spans="1:11" x14ac:dyDescent="0.25">
      <c r="A241" t="s">
        <v>247</v>
      </c>
      <c r="B241" t="s">
        <v>819</v>
      </c>
      <c r="C241" t="s">
        <v>820</v>
      </c>
      <c r="D241" s="2">
        <v>41395</v>
      </c>
      <c r="H241" s="2">
        <v>32855</v>
      </c>
      <c r="I241" s="1" t="s">
        <v>940</v>
      </c>
      <c r="J241" s="2">
        <v>42157</v>
      </c>
      <c r="K241" s="3" t="s">
        <v>942</v>
      </c>
    </row>
    <row r="242" spans="1:11" x14ac:dyDescent="0.25">
      <c r="A242" t="s">
        <v>248</v>
      </c>
      <c r="B242" t="s">
        <v>821</v>
      </c>
      <c r="C242" t="s">
        <v>822</v>
      </c>
      <c r="D242" s="2">
        <v>41412</v>
      </c>
      <c r="H242" s="2">
        <v>31348</v>
      </c>
      <c r="I242" s="1" t="s">
        <v>940</v>
      </c>
      <c r="J242" s="2">
        <v>42359</v>
      </c>
      <c r="K242" s="3" t="s">
        <v>949</v>
      </c>
    </row>
    <row r="243" spans="1:11" x14ac:dyDescent="0.25">
      <c r="A243" t="s">
        <v>249</v>
      </c>
      <c r="B243" t="s">
        <v>823</v>
      </c>
      <c r="C243" t="s">
        <v>824</v>
      </c>
      <c r="D243" s="2">
        <v>41454</v>
      </c>
      <c r="H243" s="2">
        <v>34037</v>
      </c>
      <c r="I243" s="1" t="s">
        <v>939</v>
      </c>
      <c r="J243" s="2"/>
      <c r="K243" s="3" t="s">
        <v>942</v>
      </c>
    </row>
    <row r="244" spans="1:11" x14ac:dyDescent="0.25">
      <c r="A244" t="s">
        <v>250</v>
      </c>
      <c r="B244" t="s">
        <v>378</v>
      </c>
      <c r="C244" t="s">
        <v>825</v>
      </c>
      <c r="D244" s="2">
        <v>41464</v>
      </c>
      <c r="H244" s="2">
        <v>33479</v>
      </c>
      <c r="I244" s="1" t="s">
        <v>939</v>
      </c>
      <c r="J244" s="2">
        <v>42135</v>
      </c>
      <c r="K244" s="3" t="s">
        <v>944</v>
      </c>
    </row>
    <row r="245" spans="1:11" x14ac:dyDescent="0.25">
      <c r="A245" t="s">
        <v>251</v>
      </c>
      <c r="B245" t="s">
        <v>826</v>
      </c>
      <c r="C245" t="s">
        <v>827</v>
      </c>
      <c r="D245" s="2">
        <v>41499</v>
      </c>
      <c r="H245" s="2">
        <v>31641</v>
      </c>
      <c r="I245" s="1" t="s">
        <v>939</v>
      </c>
      <c r="J245" s="2">
        <v>42466</v>
      </c>
      <c r="K245" s="3" t="s">
        <v>945</v>
      </c>
    </row>
    <row r="246" spans="1:11" x14ac:dyDescent="0.25">
      <c r="A246" t="s">
        <v>252</v>
      </c>
      <c r="B246" t="s">
        <v>828</v>
      </c>
      <c r="C246" t="s">
        <v>829</v>
      </c>
      <c r="D246" s="2">
        <v>41504</v>
      </c>
      <c r="H246" s="2">
        <v>33937</v>
      </c>
      <c r="I246" s="1" t="s">
        <v>940</v>
      </c>
      <c r="J246" s="2">
        <v>42560</v>
      </c>
      <c r="K246" s="3" t="s">
        <v>949</v>
      </c>
    </row>
    <row r="247" spans="1:11" x14ac:dyDescent="0.25">
      <c r="A247" t="s">
        <v>253</v>
      </c>
      <c r="B247" t="s">
        <v>510</v>
      </c>
      <c r="C247" t="s">
        <v>830</v>
      </c>
      <c r="D247" s="2">
        <v>41515</v>
      </c>
      <c r="H247" s="2">
        <v>33314</v>
      </c>
      <c r="I247" s="1" t="s">
        <v>939</v>
      </c>
      <c r="J247" s="2">
        <v>42585</v>
      </c>
      <c r="K247" s="3" t="s">
        <v>944</v>
      </c>
    </row>
    <row r="248" spans="1:11" x14ac:dyDescent="0.25">
      <c r="A248" t="s">
        <v>254</v>
      </c>
      <c r="B248" t="s">
        <v>831</v>
      </c>
      <c r="C248" t="s">
        <v>832</v>
      </c>
      <c r="D248" s="2">
        <v>41520</v>
      </c>
      <c r="H248" s="2">
        <v>31628</v>
      </c>
      <c r="I248" s="1" t="s">
        <v>940</v>
      </c>
      <c r="J248" s="2">
        <v>42680</v>
      </c>
      <c r="K248" s="3" t="s">
        <v>945</v>
      </c>
    </row>
    <row r="249" spans="1:11" x14ac:dyDescent="0.25">
      <c r="A249" t="s">
        <v>255</v>
      </c>
      <c r="B249" t="s">
        <v>833</v>
      </c>
      <c r="C249" t="s">
        <v>834</v>
      </c>
      <c r="D249" s="2">
        <v>41522</v>
      </c>
      <c r="H249" s="2">
        <v>31425</v>
      </c>
      <c r="I249" s="1" t="s">
        <v>940</v>
      </c>
      <c r="J249" s="2">
        <v>42382</v>
      </c>
      <c r="K249" s="3" t="s">
        <v>943</v>
      </c>
    </row>
    <row r="250" spans="1:11" x14ac:dyDescent="0.25">
      <c r="A250" t="s">
        <v>256</v>
      </c>
      <c r="B250" t="s">
        <v>835</v>
      </c>
      <c r="C250" t="s">
        <v>836</v>
      </c>
      <c r="D250" s="2">
        <v>41523</v>
      </c>
      <c r="H250" s="2">
        <v>32912</v>
      </c>
      <c r="I250" s="1" t="s">
        <v>939</v>
      </c>
      <c r="J250" s="2"/>
      <c r="K250" s="3" t="s">
        <v>945</v>
      </c>
    </row>
    <row r="251" spans="1:11" x14ac:dyDescent="0.25">
      <c r="A251" t="s">
        <v>257</v>
      </c>
      <c r="B251" t="s">
        <v>390</v>
      </c>
      <c r="C251" t="s">
        <v>837</v>
      </c>
      <c r="D251" s="2">
        <v>41527</v>
      </c>
      <c r="H251" s="2">
        <v>32964</v>
      </c>
      <c r="I251" s="1" t="s">
        <v>940</v>
      </c>
      <c r="J251" s="2">
        <v>42421</v>
      </c>
      <c r="K251" s="3" t="s">
        <v>943</v>
      </c>
    </row>
    <row r="252" spans="1:11" x14ac:dyDescent="0.25">
      <c r="A252" t="s">
        <v>258</v>
      </c>
      <c r="B252" t="s">
        <v>838</v>
      </c>
      <c r="C252" t="s">
        <v>839</v>
      </c>
      <c r="D252" s="2">
        <v>41544</v>
      </c>
      <c r="H252" s="2">
        <v>32421</v>
      </c>
      <c r="I252" s="1" t="s">
        <v>939</v>
      </c>
      <c r="J252" s="2">
        <v>42137</v>
      </c>
      <c r="K252" s="3" t="s">
        <v>944</v>
      </c>
    </row>
    <row r="253" spans="1:11" x14ac:dyDescent="0.25">
      <c r="A253" t="s">
        <v>259</v>
      </c>
      <c r="B253" t="s">
        <v>364</v>
      </c>
      <c r="C253" t="s">
        <v>840</v>
      </c>
      <c r="D253" s="2">
        <v>41554</v>
      </c>
      <c r="H253" s="2">
        <v>34204</v>
      </c>
      <c r="I253" s="1" t="s">
        <v>939</v>
      </c>
      <c r="J253" s="2">
        <v>42142</v>
      </c>
      <c r="K253" s="3" t="s">
        <v>946</v>
      </c>
    </row>
    <row r="254" spans="1:11" x14ac:dyDescent="0.25">
      <c r="A254" t="s">
        <v>260</v>
      </c>
      <c r="B254" t="s">
        <v>841</v>
      </c>
      <c r="C254" t="s">
        <v>842</v>
      </c>
      <c r="D254" s="2">
        <v>41561</v>
      </c>
      <c r="H254" s="2">
        <v>33544</v>
      </c>
      <c r="I254" s="1" t="s">
        <v>939</v>
      </c>
      <c r="J254" s="2">
        <v>42528</v>
      </c>
      <c r="K254" s="3" t="s">
        <v>947</v>
      </c>
    </row>
    <row r="255" spans="1:11" x14ac:dyDescent="0.25">
      <c r="A255" t="s">
        <v>261</v>
      </c>
      <c r="B255" t="s">
        <v>843</v>
      </c>
      <c r="C255" t="s">
        <v>844</v>
      </c>
      <c r="D255" s="2">
        <v>41561</v>
      </c>
      <c r="H255" s="2">
        <v>31171</v>
      </c>
      <c r="I255" s="1" t="s">
        <v>940</v>
      </c>
      <c r="J255" s="2">
        <v>42706</v>
      </c>
      <c r="K255" s="3" t="s">
        <v>947</v>
      </c>
    </row>
    <row r="256" spans="1:11" x14ac:dyDescent="0.25">
      <c r="A256" t="s">
        <v>262</v>
      </c>
      <c r="B256" t="s">
        <v>845</v>
      </c>
      <c r="C256" t="s">
        <v>846</v>
      </c>
      <c r="D256" s="2">
        <v>41585</v>
      </c>
      <c r="H256" s="2">
        <v>33156</v>
      </c>
      <c r="I256" s="1" t="s">
        <v>939</v>
      </c>
      <c r="J256" s="2">
        <v>42495</v>
      </c>
      <c r="K256" s="3" t="s">
        <v>945</v>
      </c>
    </row>
    <row r="257" spans="1:11" x14ac:dyDescent="0.25">
      <c r="A257" t="s">
        <v>263</v>
      </c>
      <c r="B257" t="s">
        <v>847</v>
      </c>
      <c r="C257" t="s">
        <v>848</v>
      </c>
      <c r="D257" s="2">
        <v>41586</v>
      </c>
      <c r="H257" s="2">
        <v>32366</v>
      </c>
      <c r="I257" s="1" t="s">
        <v>940</v>
      </c>
      <c r="J257" s="2">
        <v>42405</v>
      </c>
      <c r="K257" s="3" t="s">
        <v>948</v>
      </c>
    </row>
    <row r="258" spans="1:11" x14ac:dyDescent="0.25">
      <c r="A258" t="s">
        <v>264</v>
      </c>
      <c r="B258" t="s">
        <v>849</v>
      </c>
      <c r="C258" t="s">
        <v>850</v>
      </c>
      <c r="D258" s="2">
        <v>41596</v>
      </c>
      <c r="H258" s="2">
        <v>34243</v>
      </c>
      <c r="I258" s="1" t="s">
        <v>939</v>
      </c>
      <c r="J258" s="2">
        <v>42395</v>
      </c>
      <c r="K258" s="3" t="s">
        <v>943</v>
      </c>
    </row>
    <row r="259" spans="1:11" x14ac:dyDescent="0.25">
      <c r="A259" t="s">
        <v>265</v>
      </c>
      <c r="B259" t="s">
        <v>851</v>
      </c>
      <c r="C259" t="s">
        <v>481</v>
      </c>
      <c r="D259" s="2">
        <v>41625</v>
      </c>
      <c r="H259" s="2">
        <v>31626</v>
      </c>
      <c r="I259" s="1" t="s">
        <v>940</v>
      </c>
      <c r="J259" s="2">
        <v>42268</v>
      </c>
      <c r="K259" s="3" t="s">
        <v>945</v>
      </c>
    </row>
    <row r="260" spans="1:11" x14ac:dyDescent="0.25">
      <c r="A260" t="s">
        <v>266</v>
      </c>
      <c r="B260" t="s">
        <v>852</v>
      </c>
      <c r="C260" t="s">
        <v>853</v>
      </c>
      <c r="D260" s="2">
        <v>41639</v>
      </c>
      <c r="H260" s="2">
        <v>31259</v>
      </c>
      <c r="I260" s="1" t="s">
        <v>940</v>
      </c>
      <c r="J260" s="2">
        <v>42483</v>
      </c>
      <c r="K260" s="3" t="s">
        <v>949</v>
      </c>
    </row>
    <row r="261" spans="1:11" x14ac:dyDescent="0.25">
      <c r="A261" t="s">
        <v>267</v>
      </c>
      <c r="B261" t="s">
        <v>854</v>
      </c>
      <c r="C261" t="s">
        <v>374</v>
      </c>
      <c r="D261" s="2">
        <v>41641</v>
      </c>
      <c r="H261" s="2">
        <v>32115</v>
      </c>
      <c r="I261" s="1" t="s">
        <v>939</v>
      </c>
      <c r="J261" s="2">
        <v>42543</v>
      </c>
      <c r="K261" s="3" t="s">
        <v>948</v>
      </c>
    </row>
    <row r="262" spans="1:11" x14ac:dyDescent="0.25">
      <c r="A262" t="s">
        <v>268</v>
      </c>
      <c r="B262" t="s">
        <v>855</v>
      </c>
      <c r="C262" t="s">
        <v>856</v>
      </c>
      <c r="D262" s="2">
        <v>41644</v>
      </c>
      <c r="H262" s="2">
        <v>33139</v>
      </c>
      <c r="I262" s="1" t="s">
        <v>939</v>
      </c>
      <c r="J262" s="2">
        <v>42026</v>
      </c>
      <c r="K262" s="3" t="s">
        <v>948</v>
      </c>
    </row>
    <row r="263" spans="1:11" x14ac:dyDescent="0.25">
      <c r="A263" t="s">
        <v>269</v>
      </c>
      <c r="B263" t="s">
        <v>857</v>
      </c>
      <c r="C263" t="s">
        <v>858</v>
      </c>
      <c r="D263" s="2">
        <v>41652</v>
      </c>
      <c r="H263" s="2">
        <v>31153</v>
      </c>
      <c r="I263" s="1" t="s">
        <v>939</v>
      </c>
      <c r="J263" s="2"/>
      <c r="K263" s="3" t="s">
        <v>947</v>
      </c>
    </row>
    <row r="264" spans="1:11" x14ac:dyDescent="0.25">
      <c r="A264" t="s">
        <v>270</v>
      </c>
      <c r="B264" t="s">
        <v>859</v>
      </c>
      <c r="C264" t="s">
        <v>860</v>
      </c>
      <c r="D264" s="2">
        <v>41679</v>
      </c>
      <c r="H264" s="2">
        <v>33311</v>
      </c>
      <c r="I264" s="1" t="s">
        <v>940</v>
      </c>
      <c r="J264" s="2">
        <v>42006</v>
      </c>
      <c r="K264" s="3" t="s">
        <v>944</v>
      </c>
    </row>
    <row r="265" spans="1:11" x14ac:dyDescent="0.25">
      <c r="A265" t="s">
        <v>271</v>
      </c>
      <c r="B265" t="s">
        <v>861</v>
      </c>
      <c r="C265" t="s">
        <v>862</v>
      </c>
      <c r="D265" s="2">
        <v>41700</v>
      </c>
      <c r="H265" s="2">
        <v>34270</v>
      </c>
      <c r="I265" s="1" t="s">
        <v>939</v>
      </c>
      <c r="J265" s="2">
        <v>42562</v>
      </c>
      <c r="K265" s="3" t="s">
        <v>944</v>
      </c>
    </row>
    <row r="266" spans="1:11" x14ac:dyDescent="0.25">
      <c r="A266" t="s">
        <v>272</v>
      </c>
      <c r="B266" t="s">
        <v>480</v>
      </c>
      <c r="C266" t="s">
        <v>501</v>
      </c>
      <c r="D266" s="2">
        <v>41714</v>
      </c>
      <c r="H266" s="2">
        <v>33439</v>
      </c>
      <c r="I266" s="1" t="s">
        <v>940</v>
      </c>
      <c r="J266" s="2">
        <v>42286</v>
      </c>
      <c r="K266" s="3" t="s">
        <v>946</v>
      </c>
    </row>
    <row r="267" spans="1:11" x14ac:dyDescent="0.25">
      <c r="A267" t="s">
        <v>273</v>
      </c>
      <c r="B267" t="s">
        <v>863</v>
      </c>
      <c r="C267" t="s">
        <v>864</v>
      </c>
      <c r="D267" s="2">
        <v>41721</v>
      </c>
      <c r="H267" s="2">
        <v>32363</v>
      </c>
      <c r="I267" s="1" t="s">
        <v>940</v>
      </c>
      <c r="J267" s="2">
        <v>42274</v>
      </c>
      <c r="K267" s="3" t="s">
        <v>947</v>
      </c>
    </row>
    <row r="268" spans="1:11" x14ac:dyDescent="0.25">
      <c r="A268" t="s">
        <v>274</v>
      </c>
      <c r="B268" t="s">
        <v>865</v>
      </c>
      <c r="C268" t="s">
        <v>866</v>
      </c>
      <c r="D268" s="2">
        <v>41743</v>
      </c>
      <c r="H268" s="2">
        <v>31064</v>
      </c>
      <c r="I268" s="1" t="s">
        <v>939</v>
      </c>
      <c r="J268" s="2"/>
      <c r="K268" s="3" t="s">
        <v>945</v>
      </c>
    </row>
    <row r="269" spans="1:11" x14ac:dyDescent="0.25">
      <c r="A269" t="s">
        <v>275</v>
      </c>
      <c r="B269" t="s">
        <v>466</v>
      </c>
      <c r="C269" t="s">
        <v>867</v>
      </c>
      <c r="D269" s="2">
        <v>41750</v>
      </c>
      <c r="H269" s="2">
        <v>32458</v>
      </c>
      <c r="I269" s="1" t="s">
        <v>940</v>
      </c>
      <c r="J269" s="2">
        <v>42187</v>
      </c>
      <c r="K269" s="3" t="s">
        <v>944</v>
      </c>
    </row>
    <row r="270" spans="1:11" x14ac:dyDescent="0.25">
      <c r="A270" t="s">
        <v>276</v>
      </c>
      <c r="B270" t="s">
        <v>868</v>
      </c>
      <c r="C270" t="s">
        <v>465</v>
      </c>
      <c r="D270" s="2">
        <v>41751</v>
      </c>
      <c r="H270" s="2">
        <v>31120</v>
      </c>
      <c r="I270" s="1" t="s">
        <v>940</v>
      </c>
      <c r="J270" s="2">
        <v>42227</v>
      </c>
      <c r="K270" s="3" t="s">
        <v>948</v>
      </c>
    </row>
    <row r="271" spans="1:11" x14ac:dyDescent="0.25">
      <c r="A271" t="s">
        <v>277</v>
      </c>
      <c r="B271" t="s">
        <v>869</v>
      </c>
      <c r="C271" t="s">
        <v>870</v>
      </c>
      <c r="D271" s="2">
        <v>41759</v>
      </c>
      <c r="H271" s="2">
        <v>34110</v>
      </c>
      <c r="I271" s="1" t="s">
        <v>939</v>
      </c>
      <c r="J271" s="2"/>
      <c r="K271" s="3" t="s">
        <v>943</v>
      </c>
    </row>
    <row r="272" spans="1:11" x14ac:dyDescent="0.25">
      <c r="A272" t="s">
        <v>278</v>
      </c>
      <c r="B272" t="s">
        <v>526</v>
      </c>
      <c r="C272" t="s">
        <v>871</v>
      </c>
      <c r="D272" s="2">
        <v>41760</v>
      </c>
      <c r="H272" s="2">
        <v>32128</v>
      </c>
      <c r="I272" s="1" t="s">
        <v>939</v>
      </c>
      <c r="J272" s="2">
        <v>42687</v>
      </c>
      <c r="K272" s="3" t="s">
        <v>948</v>
      </c>
    </row>
    <row r="273" spans="1:11" x14ac:dyDescent="0.25">
      <c r="A273" t="s">
        <v>279</v>
      </c>
      <c r="B273" t="s">
        <v>872</v>
      </c>
      <c r="C273" t="s">
        <v>873</v>
      </c>
      <c r="D273" s="2">
        <v>41768</v>
      </c>
      <c r="H273" s="2">
        <v>32332</v>
      </c>
      <c r="I273" s="1" t="s">
        <v>940</v>
      </c>
      <c r="J273" s="2">
        <v>42160</v>
      </c>
      <c r="K273" s="3" t="s">
        <v>944</v>
      </c>
    </row>
    <row r="274" spans="1:11" x14ac:dyDescent="0.25">
      <c r="A274" t="s">
        <v>280</v>
      </c>
      <c r="B274" t="s">
        <v>874</v>
      </c>
      <c r="C274" t="s">
        <v>875</v>
      </c>
      <c r="D274" s="2">
        <v>41772</v>
      </c>
      <c r="H274" s="2">
        <v>32824</v>
      </c>
      <c r="I274" s="1" t="s">
        <v>940</v>
      </c>
      <c r="J274" s="2">
        <v>42445</v>
      </c>
      <c r="K274" s="3" t="s">
        <v>946</v>
      </c>
    </row>
    <row r="275" spans="1:11" x14ac:dyDescent="0.25">
      <c r="A275" t="s">
        <v>281</v>
      </c>
      <c r="B275" t="s">
        <v>876</v>
      </c>
      <c r="C275" t="s">
        <v>408</v>
      </c>
      <c r="D275" s="2">
        <v>41776</v>
      </c>
      <c r="H275" s="2">
        <v>33081</v>
      </c>
      <c r="I275" s="1" t="s">
        <v>939</v>
      </c>
      <c r="J275" s="2">
        <v>42024</v>
      </c>
      <c r="K275" s="3" t="s">
        <v>943</v>
      </c>
    </row>
    <row r="276" spans="1:11" x14ac:dyDescent="0.25">
      <c r="A276" t="s">
        <v>282</v>
      </c>
      <c r="B276" t="s">
        <v>377</v>
      </c>
      <c r="C276" t="s">
        <v>877</v>
      </c>
      <c r="D276" s="2">
        <v>41781</v>
      </c>
      <c r="H276" s="2">
        <v>34134</v>
      </c>
      <c r="I276" s="1" t="s">
        <v>939</v>
      </c>
      <c r="J276" s="2">
        <v>42196</v>
      </c>
      <c r="K276" s="3" t="s">
        <v>947</v>
      </c>
    </row>
    <row r="277" spans="1:11" x14ac:dyDescent="0.25">
      <c r="A277" t="s">
        <v>283</v>
      </c>
      <c r="B277" t="s">
        <v>878</v>
      </c>
      <c r="C277" t="s">
        <v>879</v>
      </c>
      <c r="D277" s="2">
        <v>41816</v>
      </c>
      <c r="H277" s="2">
        <v>33234</v>
      </c>
      <c r="I277" s="1" t="s">
        <v>940</v>
      </c>
      <c r="J277" s="2">
        <v>42709</v>
      </c>
      <c r="K277" s="3" t="s">
        <v>945</v>
      </c>
    </row>
    <row r="278" spans="1:11" x14ac:dyDescent="0.25">
      <c r="A278" t="s">
        <v>284</v>
      </c>
      <c r="B278" t="s">
        <v>880</v>
      </c>
      <c r="C278" t="s">
        <v>881</v>
      </c>
      <c r="D278" s="2">
        <v>41823</v>
      </c>
      <c r="H278" s="2">
        <v>34134</v>
      </c>
      <c r="I278" s="1" t="s">
        <v>939</v>
      </c>
      <c r="J278" s="2">
        <v>42057</v>
      </c>
      <c r="K278" s="3" t="s">
        <v>944</v>
      </c>
    </row>
    <row r="279" spans="1:11" x14ac:dyDescent="0.25">
      <c r="A279" t="s">
        <v>285</v>
      </c>
      <c r="B279" t="s">
        <v>882</v>
      </c>
      <c r="C279" t="s">
        <v>883</v>
      </c>
      <c r="D279" s="2">
        <v>41840</v>
      </c>
      <c r="H279" s="2">
        <v>32097</v>
      </c>
      <c r="I279" s="1" t="s">
        <v>940</v>
      </c>
      <c r="J279" s="2">
        <v>42329</v>
      </c>
      <c r="K279" s="3" t="s">
        <v>942</v>
      </c>
    </row>
    <row r="280" spans="1:11" x14ac:dyDescent="0.25">
      <c r="A280" t="s">
        <v>286</v>
      </c>
      <c r="B280" t="s">
        <v>884</v>
      </c>
      <c r="C280" t="s">
        <v>885</v>
      </c>
      <c r="D280" s="2">
        <v>41841</v>
      </c>
      <c r="H280" s="2">
        <v>32657</v>
      </c>
      <c r="I280" s="1" t="s">
        <v>939</v>
      </c>
      <c r="J280" s="2"/>
      <c r="K280" s="3" t="s">
        <v>948</v>
      </c>
    </row>
    <row r="281" spans="1:11" x14ac:dyDescent="0.25">
      <c r="A281" t="s">
        <v>287</v>
      </c>
      <c r="B281" t="s">
        <v>886</v>
      </c>
      <c r="C281" t="s">
        <v>887</v>
      </c>
      <c r="D281" s="2">
        <v>41860</v>
      </c>
      <c r="H281" s="2">
        <v>31231</v>
      </c>
      <c r="I281" s="1" t="s">
        <v>939</v>
      </c>
      <c r="J281" s="2">
        <v>42409</v>
      </c>
      <c r="K281" s="3" t="s">
        <v>946</v>
      </c>
    </row>
    <row r="282" spans="1:11" x14ac:dyDescent="0.25">
      <c r="A282" t="s">
        <v>288</v>
      </c>
      <c r="B282" t="s">
        <v>888</v>
      </c>
      <c r="C282" t="s">
        <v>381</v>
      </c>
      <c r="D282" s="2">
        <v>41869</v>
      </c>
      <c r="H282" s="2">
        <v>33405</v>
      </c>
      <c r="I282" s="1" t="s">
        <v>940</v>
      </c>
      <c r="J282" s="2">
        <v>42162</v>
      </c>
      <c r="K282" s="3" t="s">
        <v>945</v>
      </c>
    </row>
    <row r="283" spans="1:11" x14ac:dyDescent="0.25">
      <c r="A283" t="s">
        <v>289</v>
      </c>
      <c r="B283" t="s">
        <v>858</v>
      </c>
      <c r="C283" t="s">
        <v>395</v>
      </c>
      <c r="D283" s="2">
        <v>41873</v>
      </c>
      <c r="H283" s="2">
        <v>33759</v>
      </c>
      <c r="I283" s="1" t="s">
        <v>939</v>
      </c>
      <c r="J283" s="2">
        <v>42159</v>
      </c>
      <c r="K283" s="3" t="s">
        <v>942</v>
      </c>
    </row>
    <row r="284" spans="1:11" x14ac:dyDescent="0.25">
      <c r="A284" t="s">
        <v>290</v>
      </c>
      <c r="B284" t="s">
        <v>889</v>
      </c>
      <c r="C284" t="s">
        <v>890</v>
      </c>
      <c r="D284" s="2">
        <v>41876</v>
      </c>
      <c r="H284" s="2">
        <v>32479</v>
      </c>
      <c r="I284" s="1" t="s">
        <v>940</v>
      </c>
      <c r="J284" s="2">
        <v>42219</v>
      </c>
      <c r="K284" s="3" t="s">
        <v>944</v>
      </c>
    </row>
    <row r="285" spans="1:11" x14ac:dyDescent="0.25">
      <c r="A285" t="s">
        <v>291</v>
      </c>
      <c r="B285" t="s">
        <v>891</v>
      </c>
      <c r="C285" t="s">
        <v>892</v>
      </c>
      <c r="D285" s="2">
        <v>41904</v>
      </c>
      <c r="H285" s="2">
        <v>31899</v>
      </c>
      <c r="I285" s="1" t="s">
        <v>940</v>
      </c>
      <c r="J285" s="2"/>
      <c r="K285" s="3" t="s">
        <v>945</v>
      </c>
    </row>
    <row r="286" spans="1:11" x14ac:dyDescent="0.25">
      <c r="A286" t="s">
        <v>292</v>
      </c>
      <c r="B286" t="s">
        <v>770</v>
      </c>
      <c r="C286" t="s">
        <v>893</v>
      </c>
      <c r="D286" s="2">
        <v>41919</v>
      </c>
      <c r="H286" s="2">
        <v>33556</v>
      </c>
      <c r="I286" s="1" t="s">
        <v>940</v>
      </c>
      <c r="J286" s="2">
        <v>42338</v>
      </c>
      <c r="K286" s="3" t="s">
        <v>947</v>
      </c>
    </row>
    <row r="287" spans="1:11" x14ac:dyDescent="0.25">
      <c r="A287" t="s">
        <v>293</v>
      </c>
      <c r="B287" t="s">
        <v>894</v>
      </c>
      <c r="C287" t="s">
        <v>895</v>
      </c>
      <c r="D287" s="2">
        <v>41928</v>
      </c>
      <c r="H287" s="2">
        <v>33686</v>
      </c>
      <c r="I287" s="1" t="s">
        <v>940</v>
      </c>
      <c r="J287" s="2"/>
      <c r="K287" s="3" t="s">
        <v>949</v>
      </c>
    </row>
    <row r="288" spans="1:11" x14ac:dyDescent="0.25">
      <c r="A288" t="s">
        <v>294</v>
      </c>
      <c r="B288" t="s">
        <v>896</v>
      </c>
      <c r="C288" t="s">
        <v>393</v>
      </c>
      <c r="D288" s="2">
        <v>41937</v>
      </c>
      <c r="H288" s="2">
        <v>32153</v>
      </c>
      <c r="I288" s="1" t="s">
        <v>939</v>
      </c>
      <c r="J288" s="2">
        <v>42138</v>
      </c>
      <c r="K288" s="3" t="s">
        <v>943</v>
      </c>
    </row>
    <row r="289" spans="1:11" x14ac:dyDescent="0.25">
      <c r="A289" t="s">
        <v>295</v>
      </c>
      <c r="B289" t="s">
        <v>897</v>
      </c>
      <c r="C289" t="s">
        <v>898</v>
      </c>
      <c r="D289" s="2">
        <v>41962</v>
      </c>
      <c r="H289" s="2">
        <v>31694</v>
      </c>
      <c r="I289" s="1" t="s">
        <v>939</v>
      </c>
      <c r="J289" s="2">
        <v>42509</v>
      </c>
      <c r="K289" s="3" t="s">
        <v>947</v>
      </c>
    </row>
    <row r="290" spans="1:11" x14ac:dyDescent="0.25">
      <c r="A290" t="s">
        <v>296</v>
      </c>
      <c r="B290" t="s">
        <v>547</v>
      </c>
      <c r="C290" t="s">
        <v>899</v>
      </c>
      <c r="D290" s="2">
        <v>41988</v>
      </c>
      <c r="H290" s="2">
        <v>31556</v>
      </c>
      <c r="I290" s="1" t="s">
        <v>939</v>
      </c>
      <c r="J290" s="2">
        <v>42612</v>
      </c>
      <c r="K290" s="3" t="s">
        <v>947</v>
      </c>
    </row>
    <row r="291" spans="1:11" x14ac:dyDescent="0.25">
      <c r="A291" t="s">
        <v>297</v>
      </c>
      <c r="B291" t="s">
        <v>900</v>
      </c>
      <c r="C291" t="s">
        <v>385</v>
      </c>
      <c r="D291" s="2">
        <v>42022</v>
      </c>
      <c r="H291" s="2">
        <v>33033</v>
      </c>
      <c r="I291" s="1" t="s">
        <v>939</v>
      </c>
      <c r="J291" s="2"/>
      <c r="K291" s="3" t="s">
        <v>946</v>
      </c>
    </row>
    <row r="292" spans="1:11" x14ac:dyDescent="0.25">
      <c r="A292" t="s">
        <v>298</v>
      </c>
      <c r="B292" t="s">
        <v>901</v>
      </c>
      <c r="C292" t="s">
        <v>902</v>
      </c>
      <c r="D292" s="2">
        <v>42047</v>
      </c>
      <c r="H292" s="2">
        <v>31549</v>
      </c>
      <c r="I292" s="1" t="s">
        <v>940</v>
      </c>
      <c r="J292" s="2"/>
      <c r="K292" s="3" t="s">
        <v>944</v>
      </c>
    </row>
    <row r="293" spans="1:11" x14ac:dyDescent="0.25">
      <c r="A293" t="s">
        <v>299</v>
      </c>
      <c r="B293" t="s">
        <v>903</v>
      </c>
      <c r="C293" t="s">
        <v>904</v>
      </c>
      <c r="D293" s="2">
        <v>42047</v>
      </c>
      <c r="H293" s="2">
        <v>32169</v>
      </c>
      <c r="I293" s="1" t="s">
        <v>940</v>
      </c>
      <c r="J293" s="2"/>
      <c r="K293" s="3" t="s">
        <v>947</v>
      </c>
    </row>
    <row r="294" spans="1:11" x14ac:dyDescent="0.25">
      <c r="A294" t="s">
        <v>300</v>
      </c>
      <c r="B294" t="s">
        <v>905</v>
      </c>
      <c r="C294" t="s">
        <v>906</v>
      </c>
      <c r="D294" s="2">
        <v>42050</v>
      </c>
      <c r="H294" s="2">
        <v>32011</v>
      </c>
      <c r="I294" s="1" t="s">
        <v>939</v>
      </c>
      <c r="J294" s="2"/>
      <c r="K294" s="3" t="s">
        <v>946</v>
      </c>
    </row>
    <row r="295" spans="1:11" x14ac:dyDescent="0.25">
      <c r="A295" t="s">
        <v>301</v>
      </c>
      <c r="B295" t="s">
        <v>907</v>
      </c>
      <c r="C295" t="s">
        <v>908</v>
      </c>
      <c r="D295" s="2">
        <v>42052</v>
      </c>
      <c r="H295" s="2">
        <v>33694</v>
      </c>
      <c r="I295" s="1" t="s">
        <v>940</v>
      </c>
      <c r="J295" s="2"/>
      <c r="K295" s="3" t="s">
        <v>949</v>
      </c>
    </row>
    <row r="296" spans="1:11" x14ac:dyDescent="0.25">
      <c r="A296" t="s">
        <v>302</v>
      </c>
      <c r="B296" t="s">
        <v>909</v>
      </c>
      <c r="C296" t="s">
        <v>910</v>
      </c>
      <c r="D296" s="2">
        <v>42057</v>
      </c>
      <c r="H296" s="2">
        <v>33313</v>
      </c>
      <c r="I296" s="1" t="s">
        <v>940</v>
      </c>
      <c r="J296" s="2"/>
      <c r="K296" s="3" t="s">
        <v>947</v>
      </c>
    </row>
    <row r="297" spans="1:11" x14ac:dyDescent="0.25">
      <c r="A297" t="s">
        <v>303</v>
      </c>
      <c r="B297" t="s">
        <v>911</v>
      </c>
      <c r="C297" t="s">
        <v>912</v>
      </c>
      <c r="D297" s="2">
        <v>42080</v>
      </c>
      <c r="H297" s="2">
        <v>31534</v>
      </c>
      <c r="I297" s="1" t="s">
        <v>939</v>
      </c>
      <c r="J297" s="2"/>
      <c r="K297" s="3" t="s">
        <v>945</v>
      </c>
    </row>
    <row r="298" spans="1:11" x14ac:dyDescent="0.25">
      <c r="A298" t="s">
        <v>304</v>
      </c>
      <c r="B298" t="s">
        <v>913</v>
      </c>
      <c r="C298" t="s">
        <v>914</v>
      </c>
      <c r="D298" s="2">
        <v>42080</v>
      </c>
      <c r="H298" s="2">
        <v>31793</v>
      </c>
      <c r="I298" s="1" t="s">
        <v>940</v>
      </c>
      <c r="J298" s="2"/>
      <c r="K298" s="3" t="s">
        <v>948</v>
      </c>
    </row>
    <row r="299" spans="1:11" x14ac:dyDescent="0.25">
      <c r="A299" t="s">
        <v>305</v>
      </c>
      <c r="B299" t="s">
        <v>915</v>
      </c>
      <c r="C299" t="s">
        <v>857</v>
      </c>
      <c r="D299" s="2">
        <v>42083</v>
      </c>
      <c r="H299" s="2">
        <v>34006</v>
      </c>
      <c r="I299" s="1" t="s">
        <v>940</v>
      </c>
      <c r="J299" s="2"/>
      <c r="K299" s="3" t="s">
        <v>945</v>
      </c>
    </row>
    <row r="300" spans="1:11" x14ac:dyDescent="0.25">
      <c r="A300" t="s">
        <v>306</v>
      </c>
      <c r="B300" t="s">
        <v>916</v>
      </c>
      <c r="C300" t="s">
        <v>917</v>
      </c>
      <c r="D300" s="2">
        <v>42084</v>
      </c>
      <c r="H300" s="2">
        <v>31727</v>
      </c>
      <c r="I300" s="1" t="s">
        <v>939</v>
      </c>
      <c r="J300" s="2">
        <v>42384</v>
      </c>
      <c r="K300" s="3" t="s">
        <v>942</v>
      </c>
    </row>
    <row r="301" spans="1:11" x14ac:dyDescent="0.25">
      <c r="A301" t="s">
        <v>307</v>
      </c>
      <c r="B301" t="s">
        <v>426</v>
      </c>
      <c r="C301" t="s">
        <v>455</v>
      </c>
      <c r="D301" s="2">
        <v>42106</v>
      </c>
      <c r="H301" s="2">
        <v>33345</v>
      </c>
      <c r="I301" s="1" t="s">
        <v>940</v>
      </c>
      <c r="J301" s="2"/>
      <c r="K301" s="3" t="s">
        <v>949</v>
      </c>
    </row>
    <row r="302" spans="1:11" x14ac:dyDescent="0.25">
      <c r="A302" t="s">
        <v>308</v>
      </c>
      <c r="B302" t="s">
        <v>918</v>
      </c>
      <c r="C302" t="s">
        <v>463</v>
      </c>
      <c r="D302" s="2">
        <v>42112</v>
      </c>
      <c r="H302" s="2">
        <v>33466</v>
      </c>
      <c r="I302" s="1" t="s">
        <v>939</v>
      </c>
      <c r="J302" s="2"/>
      <c r="K302" s="3" t="s">
        <v>942</v>
      </c>
    </row>
    <row r="303" spans="1:11" x14ac:dyDescent="0.25">
      <c r="A303" t="s">
        <v>309</v>
      </c>
      <c r="B303" t="s">
        <v>466</v>
      </c>
      <c r="C303" t="s">
        <v>443</v>
      </c>
      <c r="D303" s="2">
        <v>42130</v>
      </c>
      <c r="H303" s="2">
        <v>33281</v>
      </c>
      <c r="I303" s="1" t="s">
        <v>940</v>
      </c>
      <c r="J303" s="2"/>
      <c r="K303" s="3" t="s">
        <v>949</v>
      </c>
    </row>
    <row r="304" spans="1:11" x14ac:dyDescent="0.25">
      <c r="A304" t="s">
        <v>310</v>
      </c>
      <c r="B304" t="s">
        <v>919</v>
      </c>
      <c r="C304" t="s">
        <v>469</v>
      </c>
      <c r="D304" s="2">
        <v>42139</v>
      </c>
      <c r="H304" s="2">
        <v>31371</v>
      </c>
      <c r="I304" s="1" t="s">
        <v>939</v>
      </c>
      <c r="J304" s="2"/>
      <c r="K304" s="3" t="s">
        <v>949</v>
      </c>
    </row>
    <row r="305" spans="1:11" x14ac:dyDescent="0.25">
      <c r="A305" t="s">
        <v>311</v>
      </c>
      <c r="B305" t="s">
        <v>400</v>
      </c>
      <c r="C305" t="s">
        <v>485</v>
      </c>
      <c r="D305" s="2">
        <v>42148</v>
      </c>
      <c r="H305" s="2">
        <v>31978</v>
      </c>
      <c r="I305" s="1" t="s">
        <v>939</v>
      </c>
      <c r="J305" s="2"/>
      <c r="K305" s="3" t="s">
        <v>947</v>
      </c>
    </row>
    <row r="306" spans="1:11" x14ac:dyDescent="0.25">
      <c r="A306" t="s">
        <v>312</v>
      </c>
      <c r="B306" t="s">
        <v>438</v>
      </c>
      <c r="C306" t="s">
        <v>447</v>
      </c>
      <c r="D306" s="2">
        <v>42148</v>
      </c>
      <c r="H306" s="2">
        <v>33742</v>
      </c>
      <c r="I306" s="1" t="s">
        <v>939</v>
      </c>
      <c r="J306" s="2"/>
      <c r="K306" s="3" t="s">
        <v>948</v>
      </c>
    </row>
    <row r="307" spans="1:11" x14ac:dyDescent="0.25">
      <c r="A307" t="s">
        <v>313</v>
      </c>
      <c r="B307" t="s">
        <v>528</v>
      </c>
      <c r="C307" t="s">
        <v>457</v>
      </c>
      <c r="D307" s="2">
        <v>42156</v>
      </c>
      <c r="H307" s="2">
        <v>32253</v>
      </c>
      <c r="I307" s="1" t="s">
        <v>939</v>
      </c>
      <c r="J307" s="2"/>
      <c r="K307" s="3" t="s">
        <v>942</v>
      </c>
    </row>
    <row r="308" spans="1:11" x14ac:dyDescent="0.25">
      <c r="A308" t="s">
        <v>314</v>
      </c>
      <c r="B308" t="s">
        <v>540</v>
      </c>
      <c r="C308" t="s">
        <v>406</v>
      </c>
      <c r="D308" s="2">
        <v>42158</v>
      </c>
      <c r="H308" s="2">
        <v>32388</v>
      </c>
      <c r="I308" s="1" t="s">
        <v>940</v>
      </c>
      <c r="J308" s="2"/>
      <c r="K308" s="3" t="s">
        <v>948</v>
      </c>
    </row>
    <row r="309" spans="1:11" x14ac:dyDescent="0.25">
      <c r="A309" t="s">
        <v>315</v>
      </c>
      <c r="B309" t="s">
        <v>920</v>
      </c>
      <c r="C309" t="s">
        <v>365</v>
      </c>
      <c r="D309" s="2">
        <v>42166</v>
      </c>
      <c r="H309" s="2">
        <v>33206</v>
      </c>
      <c r="I309" s="1" t="s">
        <v>940</v>
      </c>
      <c r="J309" s="2"/>
      <c r="K309" s="3" t="s">
        <v>946</v>
      </c>
    </row>
    <row r="310" spans="1:11" x14ac:dyDescent="0.25">
      <c r="A310" t="s">
        <v>316</v>
      </c>
      <c r="B310" t="s">
        <v>921</v>
      </c>
      <c r="C310" t="s">
        <v>525</v>
      </c>
      <c r="D310" s="2">
        <v>42170</v>
      </c>
      <c r="H310" s="2">
        <v>34041</v>
      </c>
      <c r="I310" s="1" t="s">
        <v>940</v>
      </c>
      <c r="J310" s="2">
        <v>42452</v>
      </c>
      <c r="K310" s="3" t="s">
        <v>943</v>
      </c>
    </row>
    <row r="311" spans="1:11" x14ac:dyDescent="0.25">
      <c r="A311" t="s">
        <v>317</v>
      </c>
      <c r="B311" t="s">
        <v>619</v>
      </c>
      <c r="C311" t="s">
        <v>381</v>
      </c>
      <c r="D311" s="2">
        <v>42190</v>
      </c>
      <c r="H311" s="2">
        <v>32914</v>
      </c>
      <c r="I311" s="1" t="s">
        <v>940</v>
      </c>
      <c r="J311" s="2">
        <v>42526</v>
      </c>
      <c r="K311" s="3" t="s">
        <v>946</v>
      </c>
    </row>
    <row r="312" spans="1:11" x14ac:dyDescent="0.25">
      <c r="A312" t="s">
        <v>318</v>
      </c>
      <c r="B312" t="s">
        <v>472</v>
      </c>
      <c r="C312" t="s">
        <v>475</v>
      </c>
      <c r="D312" s="2">
        <v>42212</v>
      </c>
      <c r="H312" s="2">
        <v>31922</v>
      </c>
      <c r="I312" s="1" t="s">
        <v>939</v>
      </c>
      <c r="J312" s="2"/>
      <c r="K312" s="3" t="s">
        <v>947</v>
      </c>
    </row>
    <row r="313" spans="1:11" x14ac:dyDescent="0.25">
      <c r="A313" t="s">
        <v>319</v>
      </c>
      <c r="B313" t="s">
        <v>380</v>
      </c>
      <c r="C313" t="s">
        <v>395</v>
      </c>
      <c r="D313" s="2">
        <v>42230</v>
      </c>
      <c r="H313" s="2">
        <v>33219</v>
      </c>
      <c r="I313" s="1" t="s">
        <v>939</v>
      </c>
      <c r="J313" s="2"/>
      <c r="K313" s="3" t="s">
        <v>944</v>
      </c>
    </row>
    <row r="314" spans="1:11" x14ac:dyDescent="0.25">
      <c r="A314" t="s">
        <v>320</v>
      </c>
      <c r="B314" t="s">
        <v>922</v>
      </c>
      <c r="C314" t="s">
        <v>377</v>
      </c>
      <c r="D314" s="2">
        <v>42237</v>
      </c>
      <c r="H314" s="2">
        <v>33000</v>
      </c>
      <c r="I314" s="1" t="s">
        <v>939</v>
      </c>
      <c r="J314" s="2"/>
      <c r="K314" s="3" t="s">
        <v>947</v>
      </c>
    </row>
    <row r="315" spans="1:11" x14ac:dyDescent="0.25">
      <c r="A315" t="s">
        <v>321</v>
      </c>
      <c r="B315" t="s">
        <v>923</v>
      </c>
      <c r="C315" t="s">
        <v>451</v>
      </c>
      <c r="D315" s="2">
        <v>42243</v>
      </c>
      <c r="H315" s="2">
        <v>33436</v>
      </c>
      <c r="I315" s="1" t="s">
        <v>939</v>
      </c>
      <c r="J315" s="2"/>
      <c r="K315" s="3" t="s">
        <v>948</v>
      </c>
    </row>
    <row r="316" spans="1:11" x14ac:dyDescent="0.25">
      <c r="A316" t="s">
        <v>322</v>
      </c>
      <c r="B316" t="s">
        <v>510</v>
      </c>
      <c r="C316" t="s">
        <v>439</v>
      </c>
      <c r="D316" s="2">
        <v>42244</v>
      </c>
      <c r="H316" s="2">
        <v>32722</v>
      </c>
      <c r="I316" s="1" t="s">
        <v>940</v>
      </c>
      <c r="J316" s="2"/>
      <c r="K316" s="3" t="s">
        <v>949</v>
      </c>
    </row>
    <row r="317" spans="1:11" x14ac:dyDescent="0.25">
      <c r="A317" t="s">
        <v>323</v>
      </c>
      <c r="B317" t="s">
        <v>440</v>
      </c>
      <c r="C317" t="s">
        <v>513</v>
      </c>
      <c r="D317" s="2">
        <v>42292</v>
      </c>
      <c r="H317" s="2">
        <v>31629</v>
      </c>
      <c r="I317" s="1" t="s">
        <v>939</v>
      </c>
      <c r="J317" s="2"/>
      <c r="K317" s="3" t="s">
        <v>948</v>
      </c>
    </row>
    <row r="318" spans="1:11" x14ac:dyDescent="0.25">
      <c r="A318" t="s">
        <v>324</v>
      </c>
      <c r="B318" t="s">
        <v>924</v>
      </c>
      <c r="C318" t="s">
        <v>359</v>
      </c>
      <c r="D318" s="2">
        <v>42299</v>
      </c>
      <c r="H318" s="2">
        <v>32577</v>
      </c>
      <c r="I318" s="1" t="s">
        <v>940</v>
      </c>
      <c r="J318" s="2"/>
      <c r="K318" s="3" t="s">
        <v>949</v>
      </c>
    </row>
    <row r="319" spans="1:11" x14ac:dyDescent="0.25">
      <c r="A319" t="s">
        <v>325</v>
      </c>
      <c r="B319" t="s">
        <v>925</v>
      </c>
      <c r="C319" t="s">
        <v>369</v>
      </c>
      <c r="D319" s="2">
        <v>42302</v>
      </c>
      <c r="H319" s="2">
        <v>31159</v>
      </c>
      <c r="I319" s="1" t="s">
        <v>939</v>
      </c>
      <c r="J319" s="2"/>
      <c r="K319" s="3" t="s">
        <v>943</v>
      </c>
    </row>
    <row r="320" spans="1:11" x14ac:dyDescent="0.25">
      <c r="A320" t="s">
        <v>326</v>
      </c>
      <c r="B320" t="s">
        <v>398</v>
      </c>
      <c r="C320" t="s">
        <v>548</v>
      </c>
      <c r="D320" s="2">
        <v>42303</v>
      </c>
      <c r="H320" s="2">
        <v>34175</v>
      </c>
      <c r="I320" s="1" t="s">
        <v>940</v>
      </c>
      <c r="J320" s="2"/>
      <c r="K320" s="3" t="s">
        <v>945</v>
      </c>
    </row>
    <row r="321" spans="1:11" x14ac:dyDescent="0.25">
      <c r="A321" t="s">
        <v>327</v>
      </c>
      <c r="B321" t="s">
        <v>448</v>
      </c>
      <c r="C321" t="s">
        <v>418</v>
      </c>
      <c r="D321" s="2">
        <v>42316</v>
      </c>
      <c r="H321" s="2">
        <v>34300</v>
      </c>
      <c r="I321" s="1" t="s">
        <v>940</v>
      </c>
      <c r="J321" s="2"/>
      <c r="K321" s="3" t="s">
        <v>949</v>
      </c>
    </row>
    <row r="322" spans="1:11" x14ac:dyDescent="0.25">
      <c r="A322" t="s">
        <v>328</v>
      </c>
      <c r="B322" t="s">
        <v>926</v>
      </c>
      <c r="C322" t="s">
        <v>383</v>
      </c>
      <c r="D322" s="2">
        <v>42316</v>
      </c>
      <c r="H322" s="2">
        <v>31203</v>
      </c>
      <c r="I322" s="1" t="s">
        <v>940</v>
      </c>
      <c r="J322" s="2"/>
      <c r="K322" s="3" t="s">
        <v>946</v>
      </c>
    </row>
    <row r="323" spans="1:11" x14ac:dyDescent="0.25">
      <c r="A323" t="s">
        <v>329</v>
      </c>
      <c r="B323" t="s">
        <v>492</v>
      </c>
      <c r="C323" t="s">
        <v>399</v>
      </c>
      <c r="D323" s="2">
        <v>42319</v>
      </c>
      <c r="H323" s="2">
        <v>33337</v>
      </c>
      <c r="I323" s="1" t="s">
        <v>939</v>
      </c>
      <c r="J323" s="2"/>
      <c r="K323" s="3" t="s">
        <v>946</v>
      </c>
    </row>
    <row r="324" spans="1:11" x14ac:dyDescent="0.25">
      <c r="A324" t="s">
        <v>330</v>
      </c>
      <c r="B324" t="s">
        <v>423</v>
      </c>
      <c r="C324" t="s">
        <v>473</v>
      </c>
      <c r="D324" s="2">
        <v>42325</v>
      </c>
      <c r="H324" s="2">
        <v>33577</v>
      </c>
      <c r="I324" s="1" t="s">
        <v>939</v>
      </c>
      <c r="J324" s="2">
        <v>42660</v>
      </c>
      <c r="K324" s="3" t="s">
        <v>947</v>
      </c>
    </row>
    <row r="325" spans="1:11" x14ac:dyDescent="0.25">
      <c r="A325" t="s">
        <v>331</v>
      </c>
      <c r="B325" t="s">
        <v>364</v>
      </c>
      <c r="C325" t="s">
        <v>441</v>
      </c>
      <c r="D325" s="2">
        <v>42343</v>
      </c>
      <c r="H325" s="2">
        <v>32633</v>
      </c>
      <c r="I325" s="1" t="s">
        <v>939</v>
      </c>
      <c r="J325" s="2"/>
      <c r="K325" s="3" t="s">
        <v>948</v>
      </c>
    </row>
    <row r="326" spans="1:11" x14ac:dyDescent="0.25">
      <c r="A326" t="s">
        <v>332</v>
      </c>
      <c r="B326" t="s">
        <v>421</v>
      </c>
      <c r="C326" t="s">
        <v>412</v>
      </c>
      <c r="D326" s="2">
        <v>42344</v>
      </c>
      <c r="H326" s="2">
        <v>31323</v>
      </c>
      <c r="I326" s="1" t="s">
        <v>939</v>
      </c>
      <c r="J326" s="2"/>
      <c r="K326" s="3" t="s">
        <v>947</v>
      </c>
    </row>
    <row r="327" spans="1:11" x14ac:dyDescent="0.25">
      <c r="A327" t="s">
        <v>333</v>
      </c>
      <c r="B327" t="s">
        <v>444</v>
      </c>
      <c r="C327" t="s">
        <v>509</v>
      </c>
      <c r="D327" s="2">
        <v>42344</v>
      </c>
      <c r="H327" s="2">
        <v>33981</v>
      </c>
      <c r="I327" s="1" t="s">
        <v>940</v>
      </c>
      <c r="J327" s="2"/>
      <c r="K327" s="3" t="s">
        <v>947</v>
      </c>
    </row>
    <row r="328" spans="1:11" x14ac:dyDescent="0.25">
      <c r="A328" t="s">
        <v>334</v>
      </c>
      <c r="B328" t="s">
        <v>534</v>
      </c>
      <c r="C328" t="s">
        <v>403</v>
      </c>
      <c r="D328" s="2">
        <v>42350</v>
      </c>
      <c r="H328" s="2">
        <v>31274</v>
      </c>
      <c r="I328" s="1" t="s">
        <v>939</v>
      </c>
      <c r="J328" s="2"/>
      <c r="K328" s="3" t="s">
        <v>946</v>
      </c>
    </row>
    <row r="329" spans="1:11" x14ac:dyDescent="0.25">
      <c r="A329" t="s">
        <v>335</v>
      </c>
      <c r="B329" t="s">
        <v>538</v>
      </c>
      <c r="C329" t="s">
        <v>539</v>
      </c>
      <c r="D329" s="2">
        <v>42395</v>
      </c>
      <c r="H329" s="2">
        <v>32411</v>
      </c>
      <c r="I329" s="1" t="s">
        <v>940</v>
      </c>
      <c r="J329" s="2"/>
      <c r="K329" s="3" t="s">
        <v>949</v>
      </c>
    </row>
    <row r="330" spans="1:11" x14ac:dyDescent="0.25">
      <c r="A330" t="s">
        <v>336</v>
      </c>
      <c r="B330" t="s">
        <v>396</v>
      </c>
      <c r="C330" t="s">
        <v>429</v>
      </c>
      <c r="D330" s="2">
        <v>42398</v>
      </c>
      <c r="H330" s="2">
        <v>32160</v>
      </c>
      <c r="I330" s="1" t="s">
        <v>940</v>
      </c>
      <c r="J330" s="2"/>
      <c r="K330" s="3" t="s">
        <v>947</v>
      </c>
    </row>
    <row r="331" spans="1:11" x14ac:dyDescent="0.25">
      <c r="A331" t="s">
        <v>337</v>
      </c>
      <c r="B331" t="s">
        <v>927</v>
      </c>
      <c r="C331" t="s">
        <v>479</v>
      </c>
      <c r="D331" s="2">
        <v>42407</v>
      </c>
      <c r="H331" s="2">
        <v>33845</v>
      </c>
      <c r="I331" s="1" t="s">
        <v>940</v>
      </c>
      <c r="J331" s="2"/>
      <c r="K331" s="3" t="s">
        <v>949</v>
      </c>
    </row>
    <row r="332" spans="1:11" x14ac:dyDescent="0.25">
      <c r="A332" t="s">
        <v>338</v>
      </c>
      <c r="B332" t="s">
        <v>928</v>
      </c>
      <c r="C332" t="s">
        <v>414</v>
      </c>
      <c r="D332" s="2">
        <v>42440</v>
      </c>
      <c r="H332" s="2">
        <v>31314</v>
      </c>
      <c r="I332" s="1" t="s">
        <v>940</v>
      </c>
      <c r="J332" s="2">
        <v>42793</v>
      </c>
      <c r="K332" s="3" t="s">
        <v>944</v>
      </c>
    </row>
    <row r="333" spans="1:11" x14ac:dyDescent="0.25">
      <c r="A333" t="s">
        <v>339</v>
      </c>
      <c r="B333" t="s">
        <v>450</v>
      </c>
      <c r="C333" t="s">
        <v>453</v>
      </c>
      <c r="D333" s="2">
        <v>42468</v>
      </c>
      <c r="H333" s="2">
        <v>31669</v>
      </c>
      <c r="I333" s="1" t="s">
        <v>939</v>
      </c>
      <c r="J333" s="2"/>
      <c r="K333" s="3" t="s">
        <v>948</v>
      </c>
    </row>
    <row r="334" spans="1:11" x14ac:dyDescent="0.25">
      <c r="A334" t="s">
        <v>340</v>
      </c>
      <c r="B334" t="s">
        <v>929</v>
      </c>
      <c r="C334" t="s">
        <v>367</v>
      </c>
      <c r="D334" s="2">
        <v>42476</v>
      </c>
      <c r="H334" s="2">
        <v>34299</v>
      </c>
      <c r="I334" s="1" t="s">
        <v>939</v>
      </c>
      <c r="J334" s="2"/>
      <c r="K334" s="3" t="s">
        <v>948</v>
      </c>
    </row>
    <row r="335" spans="1:11" x14ac:dyDescent="0.25">
      <c r="A335" t="s">
        <v>341</v>
      </c>
      <c r="B335" t="s">
        <v>930</v>
      </c>
      <c r="C335" t="s">
        <v>437</v>
      </c>
      <c r="D335" s="2">
        <v>42498</v>
      </c>
      <c r="H335" s="2">
        <v>34107</v>
      </c>
      <c r="I335" s="1" t="s">
        <v>939</v>
      </c>
      <c r="J335" s="2"/>
      <c r="K335" s="3" t="s">
        <v>947</v>
      </c>
    </row>
    <row r="336" spans="1:11" x14ac:dyDescent="0.25">
      <c r="A336" t="s">
        <v>342</v>
      </c>
      <c r="B336" t="s">
        <v>931</v>
      </c>
      <c r="C336" t="s">
        <v>550</v>
      </c>
      <c r="D336" s="2">
        <v>42503</v>
      </c>
      <c r="H336" s="2">
        <v>32911</v>
      </c>
      <c r="I336" s="1" t="s">
        <v>939</v>
      </c>
      <c r="J336" s="2">
        <v>42678</v>
      </c>
      <c r="K336" s="3" t="s">
        <v>949</v>
      </c>
    </row>
    <row r="337" spans="1:11" x14ac:dyDescent="0.25">
      <c r="A337" t="s">
        <v>343</v>
      </c>
      <c r="B337" t="s">
        <v>514</v>
      </c>
      <c r="C337" t="s">
        <v>477</v>
      </c>
      <c r="D337" s="2">
        <v>42529</v>
      </c>
      <c r="H337" s="2">
        <v>33541</v>
      </c>
      <c r="I337" s="1" t="s">
        <v>939</v>
      </c>
      <c r="J337" s="2">
        <v>42803</v>
      </c>
      <c r="K337" s="3" t="s">
        <v>947</v>
      </c>
    </row>
    <row r="338" spans="1:11" x14ac:dyDescent="0.25">
      <c r="A338" t="s">
        <v>344</v>
      </c>
      <c r="B338" t="s">
        <v>374</v>
      </c>
      <c r="C338" t="s">
        <v>374</v>
      </c>
      <c r="D338" s="2">
        <v>42546</v>
      </c>
      <c r="H338" s="2">
        <v>34280</v>
      </c>
      <c r="I338" s="1" t="s">
        <v>939</v>
      </c>
      <c r="J338" s="2"/>
      <c r="K338" s="3" t="s">
        <v>942</v>
      </c>
    </row>
    <row r="339" spans="1:11" x14ac:dyDescent="0.25">
      <c r="A339" t="s">
        <v>345</v>
      </c>
      <c r="B339" t="s">
        <v>502</v>
      </c>
      <c r="C339" t="s">
        <v>546</v>
      </c>
      <c r="D339" s="2">
        <v>42555</v>
      </c>
      <c r="H339" s="2">
        <v>33991</v>
      </c>
      <c r="I339" s="1" t="s">
        <v>940</v>
      </c>
      <c r="J339" s="2"/>
      <c r="K339" s="3" t="s">
        <v>943</v>
      </c>
    </row>
    <row r="340" spans="1:11" x14ac:dyDescent="0.25">
      <c r="A340" t="s">
        <v>346</v>
      </c>
      <c r="B340" t="s">
        <v>932</v>
      </c>
      <c r="C340" t="s">
        <v>533</v>
      </c>
      <c r="D340" s="2">
        <v>42598</v>
      </c>
      <c r="H340" s="2">
        <v>34031</v>
      </c>
      <c r="I340" s="1" t="s">
        <v>939</v>
      </c>
      <c r="J340" s="2"/>
      <c r="K340" s="3" t="s">
        <v>943</v>
      </c>
    </row>
    <row r="341" spans="1:11" x14ac:dyDescent="0.25">
      <c r="A341" t="s">
        <v>347</v>
      </c>
      <c r="B341" t="s">
        <v>933</v>
      </c>
      <c r="C341" t="s">
        <v>391</v>
      </c>
      <c r="D341" s="2">
        <v>42617</v>
      </c>
      <c r="H341" s="2">
        <v>31119</v>
      </c>
      <c r="I341" s="1" t="s">
        <v>939</v>
      </c>
      <c r="J341" s="2"/>
      <c r="K341" s="3" t="s">
        <v>946</v>
      </c>
    </row>
    <row r="342" spans="1:11" x14ac:dyDescent="0.25">
      <c r="A342" t="s">
        <v>348</v>
      </c>
      <c r="B342" t="s">
        <v>375</v>
      </c>
      <c r="C342" t="s">
        <v>445</v>
      </c>
      <c r="D342" s="2">
        <v>42644</v>
      </c>
      <c r="H342" s="2">
        <v>32833</v>
      </c>
      <c r="I342" s="1" t="s">
        <v>940</v>
      </c>
      <c r="J342" s="2"/>
      <c r="K342" s="3" t="s">
        <v>948</v>
      </c>
    </row>
    <row r="343" spans="1:11" x14ac:dyDescent="0.25">
      <c r="A343" t="s">
        <v>349</v>
      </c>
      <c r="B343" t="s">
        <v>485</v>
      </c>
      <c r="C343" t="s">
        <v>422</v>
      </c>
      <c r="D343" s="2">
        <v>42645</v>
      </c>
      <c r="H343" s="2">
        <v>34264</v>
      </c>
      <c r="I343" s="1" t="s">
        <v>939</v>
      </c>
      <c r="J343" s="2"/>
      <c r="K343" s="3" t="s">
        <v>949</v>
      </c>
    </row>
    <row r="344" spans="1:11" x14ac:dyDescent="0.25">
      <c r="A344" t="s">
        <v>350</v>
      </c>
      <c r="B344" t="s">
        <v>934</v>
      </c>
      <c r="C344" t="s">
        <v>481</v>
      </c>
      <c r="D344" s="2">
        <v>42646</v>
      </c>
      <c r="H344" s="2">
        <v>32784</v>
      </c>
      <c r="I344" s="1" t="s">
        <v>940</v>
      </c>
      <c r="J344" s="2"/>
      <c r="K344" s="3" t="s">
        <v>943</v>
      </c>
    </row>
    <row r="345" spans="1:11" x14ac:dyDescent="0.25">
      <c r="A345" t="s">
        <v>351</v>
      </c>
      <c r="B345" t="s">
        <v>470</v>
      </c>
      <c r="C345" t="s">
        <v>433</v>
      </c>
      <c r="D345" s="2">
        <v>42647</v>
      </c>
      <c r="H345" s="2">
        <v>33312</v>
      </c>
      <c r="I345" s="1" t="s">
        <v>940</v>
      </c>
      <c r="J345" s="2"/>
      <c r="K345" s="3" t="s">
        <v>946</v>
      </c>
    </row>
    <row r="346" spans="1:11" x14ac:dyDescent="0.25">
      <c r="A346" t="s">
        <v>352</v>
      </c>
      <c r="B346" t="s">
        <v>935</v>
      </c>
      <c r="C346" t="s">
        <v>371</v>
      </c>
      <c r="D346" s="2">
        <v>42652</v>
      </c>
      <c r="H346" s="2">
        <v>31090</v>
      </c>
      <c r="I346" s="1" t="s">
        <v>939</v>
      </c>
      <c r="J346" s="2"/>
      <c r="K346" s="3" t="s">
        <v>948</v>
      </c>
    </row>
    <row r="347" spans="1:11" x14ac:dyDescent="0.25">
      <c r="A347" t="s">
        <v>353</v>
      </c>
      <c r="B347" t="s">
        <v>490</v>
      </c>
      <c r="C347" t="s">
        <v>387</v>
      </c>
      <c r="D347" s="2">
        <v>42663</v>
      </c>
      <c r="H347" s="2">
        <v>34247</v>
      </c>
      <c r="I347" s="1" t="s">
        <v>940</v>
      </c>
      <c r="J347" s="2"/>
      <c r="K347" s="3" t="s">
        <v>947</v>
      </c>
    </row>
    <row r="348" spans="1:11" x14ac:dyDescent="0.25">
      <c r="A348" t="s">
        <v>354</v>
      </c>
      <c r="B348" t="s">
        <v>936</v>
      </c>
      <c r="C348" t="s">
        <v>491</v>
      </c>
      <c r="D348" s="2">
        <v>42672</v>
      </c>
      <c r="H348" s="2">
        <v>34118</v>
      </c>
      <c r="I348" s="1" t="s">
        <v>940</v>
      </c>
      <c r="J348" s="2"/>
      <c r="K348" s="3" t="s">
        <v>947</v>
      </c>
    </row>
    <row r="349" spans="1:11" x14ac:dyDescent="0.25">
      <c r="A349" t="s">
        <v>355</v>
      </c>
      <c r="B349" t="s">
        <v>937</v>
      </c>
      <c r="C349" t="s">
        <v>416</v>
      </c>
      <c r="D349" s="2">
        <v>42677</v>
      </c>
      <c r="H349" s="2">
        <v>33611</v>
      </c>
      <c r="I349" s="1" t="s">
        <v>939</v>
      </c>
      <c r="J349" s="2"/>
      <c r="K349" s="3" t="s">
        <v>944</v>
      </c>
    </row>
    <row r="350" spans="1:11" x14ac:dyDescent="0.25">
      <c r="A350" t="s">
        <v>356</v>
      </c>
      <c r="B350" t="s">
        <v>442</v>
      </c>
      <c r="C350" t="s">
        <v>449</v>
      </c>
      <c r="D350" s="2">
        <v>42698</v>
      </c>
      <c r="H350" s="2">
        <v>31084</v>
      </c>
      <c r="I350" s="1" t="s">
        <v>940</v>
      </c>
      <c r="J350" s="2"/>
      <c r="K350" s="3" t="s">
        <v>943</v>
      </c>
    </row>
    <row r="351" spans="1:11" x14ac:dyDescent="0.25">
      <c r="A351" t="s">
        <v>357</v>
      </c>
      <c r="B351" t="s">
        <v>520</v>
      </c>
      <c r="C351" t="s">
        <v>424</v>
      </c>
      <c r="D351" s="2">
        <v>42710</v>
      </c>
      <c r="H351" s="2">
        <v>31770</v>
      </c>
      <c r="I351" s="1" t="s">
        <v>939</v>
      </c>
      <c r="J351" s="2"/>
      <c r="K351" s="3" t="s">
        <v>944</v>
      </c>
    </row>
    <row r="352" spans="1:11" x14ac:dyDescent="0.25">
      <c r="H352" s="2"/>
      <c r="I352" s="1"/>
    </row>
    <row r="353" spans="8:9" x14ac:dyDescent="0.25">
      <c r="H353" s="2"/>
      <c r="I353" s="1"/>
    </row>
    <row r="354" spans="8:9" x14ac:dyDescent="0.25">
      <c r="H354" s="2"/>
      <c r="I354" s="1"/>
    </row>
    <row r="355" spans="8:9" x14ac:dyDescent="0.25">
      <c r="H355" s="2"/>
      <c r="I355" s="1"/>
    </row>
    <row r="356" spans="8:9" x14ac:dyDescent="0.25">
      <c r="H356" s="2"/>
      <c r="I356" s="1"/>
    </row>
    <row r="357" spans="8:9" x14ac:dyDescent="0.25">
      <c r="H357" s="2"/>
      <c r="I357" s="1"/>
    </row>
    <row r="358" spans="8:9" x14ac:dyDescent="0.25">
      <c r="H358" s="2"/>
      <c r="I358" s="1"/>
    </row>
    <row r="359" spans="8:9" x14ac:dyDescent="0.25">
      <c r="H359" s="2"/>
      <c r="I359" s="1"/>
    </row>
    <row r="360" spans="8:9" x14ac:dyDescent="0.25">
      <c r="H360" s="2"/>
      <c r="I360" s="1"/>
    </row>
    <row r="361" spans="8:9" x14ac:dyDescent="0.25">
      <c r="H361" s="2"/>
      <c r="I361" s="1"/>
    </row>
    <row r="362" spans="8:9" x14ac:dyDescent="0.25">
      <c r="H362" s="2"/>
      <c r="I362" s="1"/>
    </row>
    <row r="363" spans="8:9" x14ac:dyDescent="0.25">
      <c r="H363" s="2"/>
      <c r="I363" s="1"/>
    </row>
    <row r="364" spans="8:9" x14ac:dyDescent="0.25">
      <c r="H364" s="2"/>
      <c r="I364" s="1"/>
    </row>
    <row r="365" spans="8:9" x14ac:dyDescent="0.25">
      <c r="H365" s="2"/>
      <c r="I365" s="1"/>
    </row>
    <row r="366" spans="8:9" x14ac:dyDescent="0.25">
      <c r="H366" s="2"/>
      <c r="I366" s="1"/>
    </row>
    <row r="367" spans="8:9" x14ac:dyDescent="0.25">
      <c r="H367" s="2"/>
      <c r="I367" s="1"/>
    </row>
    <row r="368" spans="8:9" x14ac:dyDescent="0.25">
      <c r="H368" s="2"/>
      <c r="I368" s="1"/>
    </row>
    <row r="369" spans="8:9" x14ac:dyDescent="0.25">
      <c r="H369" s="2"/>
      <c r="I369" s="1"/>
    </row>
    <row r="370" spans="8:9" x14ac:dyDescent="0.25">
      <c r="H370" s="2"/>
      <c r="I370" s="1"/>
    </row>
    <row r="371" spans="8:9" x14ac:dyDescent="0.25">
      <c r="H371" s="2"/>
      <c r="I371" s="1"/>
    </row>
    <row r="372" spans="8:9" x14ac:dyDescent="0.25">
      <c r="H372" s="2"/>
      <c r="I372" s="1"/>
    </row>
    <row r="373" spans="8:9" x14ac:dyDescent="0.25">
      <c r="H373" s="2"/>
      <c r="I373" s="1"/>
    </row>
    <row r="374" spans="8:9" x14ac:dyDescent="0.25">
      <c r="H374" s="2"/>
      <c r="I374" s="1"/>
    </row>
    <row r="375" spans="8:9" x14ac:dyDescent="0.25">
      <c r="H375" s="2"/>
      <c r="I375" s="1"/>
    </row>
    <row r="376" spans="8:9" x14ac:dyDescent="0.25">
      <c r="H376" s="2"/>
      <c r="I376" s="1"/>
    </row>
    <row r="377" spans="8:9" x14ac:dyDescent="0.25">
      <c r="H377" s="2"/>
      <c r="I377" s="1"/>
    </row>
    <row r="378" spans="8:9" x14ac:dyDescent="0.25">
      <c r="H378" s="2"/>
      <c r="I378" s="1"/>
    </row>
    <row r="379" spans="8:9" x14ac:dyDescent="0.25">
      <c r="H379" s="2"/>
      <c r="I379" s="1"/>
    </row>
    <row r="380" spans="8:9" x14ac:dyDescent="0.25">
      <c r="H380" s="2"/>
      <c r="I380" s="1"/>
    </row>
    <row r="381" spans="8:9" x14ac:dyDescent="0.25">
      <c r="H381" s="2"/>
      <c r="I381" s="1"/>
    </row>
    <row r="382" spans="8:9" x14ac:dyDescent="0.25">
      <c r="H382" s="2"/>
      <c r="I382" s="1"/>
    </row>
    <row r="383" spans="8:9" x14ac:dyDescent="0.25">
      <c r="H383" s="2"/>
      <c r="I383" s="1"/>
    </row>
    <row r="384" spans="8:9" x14ac:dyDescent="0.25">
      <c r="H384" s="2"/>
      <c r="I384" s="1"/>
    </row>
    <row r="385" spans="8:9" x14ac:dyDescent="0.25">
      <c r="H385" s="2"/>
      <c r="I385" s="1"/>
    </row>
    <row r="386" spans="8:9" x14ac:dyDescent="0.25">
      <c r="H386" s="2"/>
      <c r="I386" s="1"/>
    </row>
    <row r="387" spans="8:9" x14ac:dyDescent="0.25">
      <c r="H387" s="2"/>
      <c r="I387" s="1"/>
    </row>
    <row r="388" spans="8:9" x14ac:dyDescent="0.25">
      <c r="H388" s="2"/>
      <c r="I388" s="1"/>
    </row>
    <row r="389" spans="8:9" x14ac:dyDescent="0.25">
      <c r="H389" s="2"/>
      <c r="I389" s="1"/>
    </row>
    <row r="390" spans="8:9" x14ac:dyDescent="0.25">
      <c r="H390" s="2"/>
      <c r="I390" s="1"/>
    </row>
    <row r="391" spans="8:9" x14ac:dyDescent="0.25">
      <c r="H391" s="2"/>
      <c r="I391" s="1"/>
    </row>
    <row r="392" spans="8:9" x14ac:dyDescent="0.25">
      <c r="H392" s="2"/>
      <c r="I392" s="1"/>
    </row>
    <row r="393" spans="8:9" x14ac:dyDescent="0.25">
      <c r="H393" s="2"/>
      <c r="I393" s="1"/>
    </row>
    <row r="394" spans="8:9" x14ac:dyDescent="0.25">
      <c r="H394" s="2"/>
      <c r="I394" s="1"/>
    </row>
    <row r="395" spans="8:9" x14ac:dyDescent="0.25">
      <c r="H395" s="2"/>
      <c r="I395" s="1"/>
    </row>
    <row r="396" spans="8:9" x14ac:dyDescent="0.25">
      <c r="H396" s="2"/>
      <c r="I396" s="1"/>
    </row>
    <row r="397" spans="8:9" x14ac:dyDescent="0.25">
      <c r="H397" s="2"/>
      <c r="I397" s="1"/>
    </row>
    <row r="398" spans="8:9" x14ac:dyDescent="0.25">
      <c r="H398" s="2"/>
      <c r="I398" s="1"/>
    </row>
    <row r="399" spans="8:9" x14ac:dyDescent="0.25">
      <c r="H399" s="2"/>
      <c r="I399" s="1"/>
    </row>
    <row r="400" spans="8:9" x14ac:dyDescent="0.25">
      <c r="H400" s="2"/>
      <c r="I400" s="1"/>
    </row>
    <row r="401" spans="8:9" x14ac:dyDescent="0.25">
      <c r="H401" s="2"/>
      <c r="I401" s="1"/>
    </row>
    <row r="402" spans="8:9" x14ac:dyDescent="0.25">
      <c r="H402" s="2"/>
      <c r="I402" s="1"/>
    </row>
    <row r="403" spans="8:9" x14ac:dyDescent="0.25">
      <c r="H403" s="2"/>
      <c r="I403" s="1"/>
    </row>
    <row r="404" spans="8:9" x14ac:dyDescent="0.25">
      <c r="H404" s="2"/>
      <c r="I404" s="1"/>
    </row>
    <row r="405" spans="8:9" x14ac:dyDescent="0.25">
      <c r="H405" s="2"/>
      <c r="I405" s="1"/>
    </row>
    <row r="406" spans="8:9" x14ac:dyDescent="0.25">
      <c r="H406" s="2"/>
      <c r="I406" s="1"/>
    </row>
    <row r="407" spans="8:9" x14ac:dyDescent="0.25">
      <c r="H407" s="2"/>
      <c r="I407" s="1"/>
    </row>
    <row r="408" spans="8:9" x14ac:dyDescent="0.25">
      <c r="H408" s="2"/>
      <c r="I408" s="1"/>
    </row>
    <row r="409" spans="8:9" x14ac:dyDescent="0.25">
      <c r="H409" s="2"/>
      <c r="I409" s="1"/>
    </row>
    <row r="410" spans="8:9" x14ac:dyDescent="0.25">
      <c r="H410" s="2"/>
      <c r="I410" s="1"/>
    </row>
    <row r="411" spans="8:9" x14ac:dyDescent="0.25">
      <c r="H411" s="2"/>
      <c r="I411" s="1"/>
    </row>
    <row r="412" spans="8:9" x14ac:dyDescent="0.25">
      <c r="H412" s="2"/>
      <c r="I412" s="1"/>
    </row>
    <row r="413" spans="8:9" x14ac:dyDescent="0.25">
      <c r="H413" s="2"/>
      <c r="I413" s="1"/>
    </row>
    <row r="414" spans="8:9" x14ac:dyDescent="0.25">
      <c r="H414" s="2"/>
      <c r="I414" s="1"/>
    </row>
    <row r="415" spans="8:9" x14ac:dyDescent="0.25">
      <c r="H415" s="2"/>
      <c r="I415" s="1"/>
    </row>
    <row r="416" spans="8:9" x14ac:dyDescent="0.25">
      <c r="H416" s="2"/>
      <c r="I416" s="1"/>
    </row>
    <row r="417" spans="8:9" x14ac:dyDescent="0.25">
      <c r="H417" s="2"/>
      <c r="I417" s="1"/>
    </row>
    <row r="418" spans="8:9" x14ac:dyDescent="0.25">
      <c r="H418" s="2"/>
      <c r="I418" s="1"/>
    </row>
    <row r="419" spans="8:9" x14ac:dyDescent="0.25">
      <c r="H419" s="2"/>
      <c r="I419" s="1"/>
    </row>
    <row r="420" spans="8:9" x14ac:dyDescent="0.25">
      <c r="H420" s="2"/>
      <c r="I420" s="1"/>
    </row>
    <row r="421" spans="8:9" x14ac:dyDescent="0.25">
      <c r="H421" s="2"/>
      <c r="I421" s="1"/>
    </row>
    <row r="422" spans="8:9" x14ac:dyDescent="0.25">
      <c r="H422" s="2"/>
      <c r="I422" s="1"/>
    </row>
    <row r="423" spans="8:9" x14ac:dyDescent="0.25">
      <c r="H423" s="2"/>
      <c r="I423" s="1"/>
    </row>
    <row r="424" spans="8:9" x14ac:dyDescent="0.25">
      <c r="H424" s="2"/>
      <c r="I424" s="1"/>
    </row>
    <row r="425" spans="8:9" x14ac:dyDescent="0.25">
      <c r="H425" s="2"/>
      <c r="I425" s="1"/>
    </row>
    <row r="426" spans="8:9" x14ac:dyDescent="0.25">
      <c r="H426" s="2"/>
      <c r="I426" s="1"/>
    </row>
    <row r="427" spans="8:9" x14ac:dyDescent="0.25">
      <c r="H427" s="2"/>
      <c r="I427" s="1"/>
    </row>
    <row r="428" spans="8:9" x14ac:dyDescent="0.25">
      <c r="H428" s="2"/>
      <c r="I428" s="1"/>
    </row>
    <row r="429" spans="8:9" x14ac:dyDescent="0.25">
      <c r="H429" s="2"/>
      <c r="I429" s="1"/>
    </row>
    <row r="430" spans="8:9" x14ac:dyDescent="0.25">
      <c r="H430" s="2"/>
      <c r="I430" s="1"/>
    </row>
    <row r="431" spans="8:9" x14ac:dyDescent="0.25">
      <c r="H431" s="2"/>
      <c r="I431" s="1"/>
    </row>
    <row r="432" spans="8:9" x14ac:dyDescent="0.25">
      <c r="H432" s="2"/>
      <c r="I432" s="1"/>
    </row>
    <row r="433" spans="8:9" x14ac:dyDescent="0.25">
      <c r="H433" s="2"/>
      <c r="I433" s="1"/>
    </row>
    <row r="434" spans="8:9" x14ac:dyDescent="0.25">
      <c r="H434" s="2"/>
      <c r="I434" s="1"/>
    </row>
    <row r="435" spans="8:9" x14ac:dyDescent="0.25">
      <c r="H435" s="2"/>
      <c r="I435" s="1"/>
    </row>
    <row r="436" spans="8:9" x14ac:dyDescent="0.25">
      <c r="H436" s="2"/>
      <c r="I436" s="1"/>
    </row>
    <row r="437" spans="8:9" x14ac:dyDescent="0.25">
      <c r="H437" s="2"/>
      <c r="I437" s="1"/>
    </row>
    <row r="438" spans="8:9" x14ac:dyDescent="0.25">
      <c r="H438" s="2"/>
      <c r="I438" s="1"/>
    </row>
    <row r="439" spans="8:9" x14ac:dyDescent="0.25">
      <c r="H439" s="2"/>
      <c r="I439" s="1"/>
    </row>
    <row r="440" spans="8:9" x14ac:dyDescent="0.25">
      <c r="H440" s="2"/>
      <c r="I440" s="1"/>
    </row>
    <row r="441" spans="8:9" x14ac:dyDescent="0.25">
      <c r="H441" s="2"/>
      <c r="I441" s="1"/>
    </row>
    <row r="442" spans="8:9" x14ac:dyDescent="0.25">
      <c r="H442" s="2"/>
      <c r="I442" s="1"/>
    </row>
    <row r="443" spans="8:9" x14ac:dyDescent="0.25">
      <c r="H443" s="2"/>
      <c r="I443" s="1"/>
    </row>
    <row r="444" spans="8:9" x14ac:dyDescent="0.25">
      <c r="H444" s="2"/>
      <c r="I444" s="1"/>
    </row>
    <row r="445" spans="8:9" x14ac:dyDescent="0.25">
      <c r="H445" s="2"/>
      <c r="I445" s="1"/>
    </row>
    <row r="446" spans="8:9" x14ac:dyDescent="0.25">
      <c r="I446" s="1"/>
    </row>
    <row r="447" spans="8:9" x14ac:dyDescent="0.25">
      <c r="I447" s="1"/>
    </row>
    <row r="448" spans="8:9" x14ac:dyDescent="0.25">
      <c r="I448" s="1"/>
    </row>
    <row r="449" spans="9:9" x14ac:dyDescent="0.25">
      <c r="I449" s="1"/>
    </row>
    <row r="450" spans="9:9" x14ac:dyDescent="0.25">
      <c r="I450" s="1"/>
    </row>
    <row r="451" spans="9:9" x14ac:dyDescent="0.25">
      <c r="I451" s="1"/>
    </row>
    <row r="452" spans="9:9" x14ac:dyDescent="0.25">
      <c r="I452" s="1"/>
    </row>
    <row r="453" spans="9:9" x14ac:dyDescent="0.25">
      <c r="I453" s="1"/>
    </row>
    <row r="454" spans="9:9" x14ac:dyDescent="0.25">
      <c r="I454" s="1"/>
    </row>
    <row r="455" spans="9:9" x14ac:dyDescent="0.25">
      <c r="I455" s="1"/>
    </row>
    <row r="456" spans="9:9" x14ac:dyDescent="0.25">
      <c r="I456" s="1"/>
    </row>
    <row r="457" spans="9:9" x14ac:dyDescent="0.25">
      <c r="I457" s="1"/>
    </row>
    <row r="458" spans="9:9" x14ac:dyDescent="0.25">
      <c r="I458" s="1"/>
    </row>
    <row r="459" spans="9:9" x14ac:dyDescent="0.25">
      <c r="I459" s="1"/>
    </row>
    <row r="460" spans="9:9" x14ac:dyDescent="0.25">
      <c r="I460" s="1"/>
    </row>
    <row r="461" spans="9:9" x14ac:dyDescent="0.25">
      <c r="I461" s="1"/>
    </row>
    <row r="462" spans="9:9" x14ac:dyDescent="0.25">
      <c r="I462" s="1"/>
    </row>
    <row r="463" spans="9:9" x14ac:dyDescent="0.25">
      <c r="I463" s="1"/>
    </row>
    <row r="464" spans="9:9" x14ac:dyDescent="0.25">
      <c r="I464" s="1"/>
    </row>
    <row r="465" spans="9:9" x14ac:dyDescent="0.25">
      <c r="I465" s="1"/>
    </row>
    <row r="466" spans="9:9" x14ac:dyDescent="0.25">
      <c r="I466" s="1"/>
    </row>
    <row r="467" spans="9:9" x14ac:dyDescent="0.25">
      <c r="I467" s="1"/>
    </row>
    <row r="468" spans="9:9" x14ac:dyDescent="0.25">
      <c r="I468" s="1"/>
    </row>
    <row r="469" spans="9:9" x14ac:dyDescent="0.25">
      <c r="I469" s="1"/>
    </row>
    <row r="470" spans="9:9" x14ac:dyDescent="0.25">
      <c r="I470" s="1"/>
    </row>
    <row r="471" spans="9:9" x14ac:dyDescent="0.25">
      <c r="I471" s="1"/>
    </row>
    <row r="472" spans="9:9" x14ac:dyDescent="0.25">
      <c r="I472" s="1"/>
    </row>
    <row r="473" spans="9:9" x14ac:dyDescent="0.25">
      <c r="I473" s="1"/>
    </row>
    <row r="474" spans="9:9" x14ac:dyDescent="0.25">
      <c r="I474" s="1"/>
    </row>
    <row r="475" spans="9:9" x14ac:dyDescent="0.25">
      <c r="I475" s="1"/>
    </row>
    <row r="476" spans="9:9" x14ac:dyDescent="0.25">
      <c r="I476" s="1"/>
    </row>
    <row r="477" spans="9:9" x14ac:dyDescent="0.25">
      <c r="I477" s="1"/>
    </row>
  </sheetData>
  <sortState ref="D2:D477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8346D-3B6F-43D9-9516-AEDE352BC9B0}">
  <dimension ref="A3:D13"/>
  <sheetViews>
    <sheetView workbookViewId="0">
      <selection activeCell="D13" sqref="D13"/>
    </sheetView>
  </sheetViews>
  <sheetFormatPr defaultRowHeight="15.75" x14ac:dyDescent="0.25"/>
  <cols>
    <col min="1" max="1" width="15.375" bestFit="1" customWidth="1"/>
    <col min="2" max="2" width="14.75" bestFit="1" customWidth="1"/>
    <col min="3" max="3" width="9.875" bestFit="1" customWidth="1"/>
    <col min="4" max="4" width="10.375" bestFit="1" customWidth="1"/>
  </cols>
  <sheetData>
    <row r="3" spans="1:4" x14ac:dyDescent="0.25">
      <c r="A3" s="20" t="s">
        <v>1129</v>
      </c>
      <c r="B3" s="20" t="s">
        <v>1121</v>
      </c>
    </row>
    <row r="4" spans="1:4" x14ac:dyDescent="0.25">
      <c r="A4" s="20" t="s">
        <v>1119</v>
      </c>
      <c r="B4" t="s">
        <v>940</v>
      </c>
      <c r="C4" t="s">
        <v>939</v>
      </c>
      <c r="D4" t="s">
        <v>1120</v>
      </c>
    </row>
    <row r="5" spans="1:4" x14ac:dyDescent="0.25">
      <c r="A5" s="21" t="s">
        <v>943</v>
      </c>
      <c r="B5" s="22">
        <v>12631.190000000004</v>
      </c>
      <c r="C5" s="22">
        <v>12750.980000000003</v>
      </c>
      <c r="D5" s="22">
        <v>12631.190000000004</v>
      </c>
    </row>
    <row r="6" spans="1:4" x14ac:dyDescent="0.25">
      <c r="A6" s="21" t="s">
        <v>947</v>
      </c>
      <c r="B6" s="22">
        <v>12245.200000000004</v>
      </c>
      <c r="C6" s="22">
        <v>13660.053000000004</v>
      </c>
      <c r="D6" s="22">
        <v>12245.200000000004</v>
      </c>
    </row>
    <row r="7" spans="1:4" x14ac:dyDescent="0.25">
      <c r="A7" s="21" t="s">
        <v>942</v>
      </c>
      <c r="B7" s="22">
        <v>19463.786394800009</v>
      </c>
      <c r="C7" s="22">
        <v>14143.206000000004</v>
      </c>
      <c r="D7" s="22">
        <v>14143.206000000004</v>
      </c>
    </row>
    <row r="8" spans="1:4" x14ac:dyDescent="0.25">
      <c r="A8" s="21" t="s">
        <v>944</v>
      </c>
      <c r="B8" s="22">
        <v>22128.407400000007</v>
      </c>
      <c r="C8" s="22">
        <v>19139.780000000006</v>
      </c>
      <c r="D8" s="22">
        <v>19139.780000000006</v>
      </c>
    </row>
    <row r="9" spans="1:4" x14ac:dyDescent="0.25">
      <c r="A9" s="21" t="s">
        <v>948</v>
      </c>
      <c r="B9" s="22">
        <v>19033.300000000007</v>
      </c>
      <c r="C9" s="22">
        <v>18634.000000000007</v>
      </c>
      <c r="D9" s="22">
        <v>18634.000000000007</v>
      </c>
    </row>
    <row r="10" spans="1:4" x14ac:dyDescent="0.25">
      <c r="A10" s="21" t="s">
        <v>945</v>
      </c>
      <c r="B10" s="22">
        <v>21141.604000000007</v>
      </c>
      <c r="C10" s="22">
        <v>22869.242000000009</v>
      </c>
      <c r="D10" s="22">
        <v>21141.604000000007</v>
      </c>
    </row>
    <row r="11" spans="1:4" x14ac:dyDescent="0.25">
      <c r="A11" s="21" t="s">
        <v>946</v>
      </c>
      <c r="B11" s="22">
        <v>31185.330000000009</v>
      </c>
      <c r="C11" s="22">
        <v>29415.100000000009</v>
      </c>
      <c r="D11" s="22">
        <v>29415.100000000009</v>
      </c>
    </row>
    <row r="12" spans="1:4" x14ac:dyDescent="0.25">
      <c r="A12" s="21" t="s">
        <v>949</v>
      </c>
      <c r="B12" s="22">
        <v>25651.032000000007</v>
      </c>
      <c r="C12" s="22">
        <v>25501.960000000006</v>
      </c>
      <c r="D12" s="22">
        <v>25501.960000000006</v>
      </c>
    </row>
    <row r="13" spans="1:4" x14ac:dyDescent="0.25">
      <c r="A13" s="21" t="s">
        <v>1120</v>
      </c>
      <c r="B13" s="22">
        <v>12245.200000000004</v>
      </c>
      <c r="C13" s="22">
        <v>12750.980000000003</v>
      </c>
      <c r="D13" s="22">
        <v>12245.200000000004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7AE0D-4FAD-4A4A-9916-4ACD3E825231}">
  <dimension ref="A1:N103"/>
  <sheetViews>
    <sheetView workbookViewId="0">
      <selection activeCell="F1" activeCellId="3" sqref="A1:A1048576 B1:B1048576 C1:C1048576 F1:F1048576"/>
    </sheetView>
  </sheetViews>
  <sheetFormatPr defaultRowHeight="15.75" x14ac:dyDescent="0.25"/>
  <cols>
    <col min="1" max="1" width="16.625" bestFit="1" customWidth="1"/>
    <col min="2" max="2" width="19.375" bestFit="1" customWidth="1"/>
    <col min="3" max="3" width="15.375" bestFit="1" customWidth="1"/>
    <col min="4" max="4" width="13" bestFit="1" customWidth="1"/>
    <col min="7" max="7" width="20.375" bestFit="1" customWidth="1"/>
    <col min="8" max="8" width="11.375" bestFit="1" customWidth="1"/>
    <col min="14" max="14" width="10.125" bestFit="1" customWidth="1"/>
  </cols>
  <sheetData>
    <row r="1" spans="1:14" s="13" customFormat="1" x14ac:dyDescent="0.25">
      <c r="A1" s="13" t="s">
        <v>997</v>
      </c>
      <c r="B1" s="13" t="s">
        <v>1100</v>
      </c>
      <c r="C1" s="13" t="s">
        <v>1101</v>
      </c>
      <c r="D1" s="13" t="s">
        <v>1108</v>
      </c>
      <c r="E1" s="13" t="s">
        <v>1109</v>
      </c>
      <c r="F1" s="13" t="s">
        <v>1110</v>
      </c>
      <c r="G1" s="13" t="s">
        <v>1111</v>
      </c>
      <c r="H1" s="13" t="s">
        <v>1112</v>
      </c>
      <c r="I1" s="13" t="s">
        <v>7</v>
      </c>
      <c r="N1" s="14"/>
    </row>
    <row r="2" spans="1:14" x14ac:dyDescent="0.25">
      <c r="A2" t="s">
        <v>13</v>
      </c>
      <c r="B2" t="s">
        <v>998</v>
      </c>
      <c r="C2" t="str">
        <f>LOOKUP(A2,'Joining Details'!A:A,'Joining Details'!K:K)</f>
        <v>Sales</v>
      </c>
      <c r="D2">
        <f>LOOKUP(A2,'Time Sheet'!A:A,'Time Sheet'!CV:CV)</f>
        <v>187</v>
      </c>
      <c r="E2">
        <f>COUNTIF('Time Sheet'!B3:CP3,"0:00")-5</f>
        <v>5</v>
      </c>
      <c r="F2" s="11">
        <v>15</v>
      </c>
      <c r="G2" s="11">
        <f>(26-E2)*8</f>
        <v>168</v>
      </c>
      <c r="H2" s="12">
        <f>(LOOKUP('Data Sheet'!C2,'Salary Calculator'!$A$2:$A$9,'Salary Calculator'!$B$2:$B$9)-((D2-G2)*LOOKUP(C2,'Salary Calculator'!$A$2:$A$9,'Salary Calculator'!$D$2:$D$9))-((E2-2)*LOOKUP(C2,'Salary Calculator'!$A$2:$A$9,'Salary Calculator'!$E$2:$E$9)))*1.1^F2</f>
        <v>68924.594795358309</v>
      </c>
      <c r="I2" t="str">
        <f>LOOKUP('Data Sheet'!A2,'Joining Details'!$A$2:$A$351,'Joining Details'!$I$2:$I$351)</f>
        <v>Female</v>
      </c>
    </row>
    <row r="3" spans="1:14" x14ac:dyDescent="0.25">
      <c r="A3" t="s">
        <v>15</v>
      </c>
      <c r="B3" t="s">
        <v>999</v>
      </c>
      <c r="C3" t="str">
        <f>LOOKUP(A3,'Joining Details'!A:A,'Joining Details'!K:K)</f>
        <v>R &amp; D</v>
      </c>
      <c r="D3">
        <f>LOOKUP(A3,'Time Sheet'!A:A,'Time Sheet'!CV:CV)</f>
        <v>191</v>
      </c>
      <c r="E3">
        <f>COUNTIF('Time Sheet'!B4:CP4,"0:00")-5</f>
        <v>4</v>
      </c>
      <c r="F3" s="11">
        <v>15</v>
      </c>
      <c r="G3" s="11">
        <f t="shared" ref="G3:G66" si="0">(26-E3)*8</f>
        <v>176</v>
      </c>
      <c r="H3" s="12">
        <f>(LOOKUP('Data Sheet'!C3,'Salary Calculator'!$A$2:$A$9,'Salary Calculator'!$B$2:$B$9)-((D3-G3)*LOOKUP(C3,'Salary Calculator'!$A$2:$A$9,'Salary Calculator'!$D$2:$D$9))-((E3-2)*LOOKUP(C3,'Salary Calculator'!$A$2:$A$9,'Salary Calculator'!$E$2:$E$9)))*1.1^F3</f>
        <v>91231.100020037906</v>
      </c>
      <c r="I3" t="str">
        <f>LOOKUP('Data Sheet'!A3,'Joining Details'!$A$2:$A$351,'Joining Details'!$I$2:$I$351)</f>
        <v>Female</v>
      </c>
    </row>
    <row r="4" spans="1:14" x14ac:dyDescent="0.25">
      <c r="A4" t="s">
        <v>18</v>
      </c>
      <c r="B4" t="s">
        <v>1000</v>
      </c>
      <c r="C4" t="str">
        <f>LOOKUP(A4,'Joining Details'!A:A,'Joining Details'!K:K)</f>
        <v>Admin</v>
      </c>
      <c r="D4">
        <f>LOOKUP(A4,'Time Sheet'!A:A,'Time Sheet'!CV:CV)</f>
        <v>226</v>
      </c>
      <c r="E4">
        <f>COUNTIF('Time Sheet'!B5:CP5,"0:00")-5</f>
        <v>2</v>
      </c>
      <c r="F4" s="11">
        <v>15</v>
      </c>
      <c r="G4" s="11">
        <f t="shared" si="0"/>
        <v>192</v>
      </c>
      <c r="H4" s="12">
        <f>(LOOKUP('Data Sheet'!C4,'Salary Calculator'!$A$2:$A$9,'Salary Calculator'!$B$2:$B$9)-((D4-G4)*LOOKUP(C4,'Salary Calculator'!$A$2:$A$9,'Salary Calculator'!$D$2:$D$9))-((E4-2)*LOOKUP(C4,'Salary Calculator'!$A$2:$A$9,'Salary Calculator'!$E$2:$E$9)))*1.1^F4</f>
        <v>36091.42418375126</v>
      </c>
      <c r="I4" t="str">
        <f>LOOKUP('Data Sheet'!A4,'Joining Details'!$A$2:$A$351,'Joining Details'!$I$2:$I$351)</f>
        <v>Male</v>
      </c>
    </row>
    <row r="5" spans="1:14" x14ac:dyDescent="0.25">
      <c r="A5" t="s">
        <v>30</v>
      </c>
      <c r="B5" t="s">
        <v>1001</v>
      </c>
      <c r="C5" t="str">
        <f>LOOKUP(A5,'Joining Details'!A:A,'Joining Details'!K:K)</f>
        <v>Sales</v>
      </c>
      <c r="D5">
        <f>LOOKUP(A5,'Time Sheet'!A:A,'Time Sheet'!CV:CV)</f>
        <v>232</v>
      </c>
      <c r="E5">
        <f>COUNTIF('Time Sheet'!B6:CP6,"0:00")-5</f>
        <v>0</v>
      </c>
      <c r="F5" s="11">
        <v>14</v>
      </c>
      <c r="G5" s="11">
        <f t="shared" si="0"/>
        <v>208</v>
      </c>
      <c r="H5" s="12">
        <f>(LOOKUP('Data Sheet'!C5,'Salary Calculator'!$A$2:$A$9,'Salary Calculator'!$B$2:$B$9)-((D5-G5)*LOOKUP(C5,'Salary Calculator'!$A$2:$A$9,'Salary Calculator'!$D$2:$D$9))-((E5-2)*LOOKUP(C5,'Salary Calculator'!$A$2:$A$9,'Salary Calculator'!$E$2:$E$9)))*1.1^F5</f>
        <v>73671.467715148829</v>
      </c>
      <c r="I5" t="str">
        <f>LOOKUP('Data Sheet'!A5,'Joining Details'!$A$2:$A$351,'Joining Details'!$I$2:$I$351)</f>
        <v>Male</v>
      </c>
    </row>
    <row r="6" spans="1:14" x14ac:dyDescent="0.25">
      <c r="A6" t="s">
        <v>35</v>
      </c>
      <c r="B6" t="s">
        <v>1002</v>
      </c>
      <c r="C6" t="str">
        <f>LOOKUP(A6,'Joining Details'!A:A,'Joining Details'!K:K)</f>
        <v>Marketing</v>
      </c>
      <c r="D6">
        <f>LOOKUP(A6,'Time Sheet'!A:A,'Time Sheet'!CV:CV)</f>
        <v>217</v>
      </c>
      <c r="E6">
        <f>COUNTIF('Time Sheet'!B7:CP7,"0:00")-5</f>
        <v>1</v>
      </c>
      <c r="F6" s="11">
        <v>14</v>
      </c>
      <c r="G6" s="11">
        <f t="shared" si="0"/>
        <v>200</v>
      </c>
      <c r="H6" s="12">
        <f>(LOOKUP('Data Sheet'!C6,'Salary Calculator'!$A$2:$A$9,'Salary Calculator'!$B$2:$B$9)-((D6-G6)*LOOKUP(C6,'Salary Calculator'!$A$2:$A$9,'Salary Calculator'!$D$2:$D$9))-((E6-2)*LOOKUP(C6,'Salary Calculator'!$A$2:$A$9,'Salary Calculator'!$E$2:$E$9)))*1.1^F6</f>
        <v>54987.775902853355</v>
      </c>
      <c r="I6" t="str">
        <f>LOOKUP('Data Sheet'!A6,'Joining Details'!$A$2:$A$351,'Joining Details'!$I$2:$I$351)</f>
        <v>Female</v>
      </c>
    </row>
    <row r="7" spans="1:14" x14ac:dyDescent="0.25">
      <c r="A7" t="s">
        <v>43</v>
      </c>
      <c r="B7" t="s">
        <v>1003</v>
      </c>
      <c r="C7" t="str">
        <f>LOOKUP(A7,'Joining Details'!A:A,'Joining Details'!K:K)</f>
        <v>Sales</v>
      </c>
      <c r="D7">
        <f>LOOKUP(A7,'Time Sheet'!A:A,'Time Sheet'!CV:CV)</f>
        <v>234</v>
      </c>
      <c r="E7">
        <f>COUNTIF('Time Sheet'!B8:CP8,"0:00")-5</f>
        <v>0</v>
      </c>
      <c r="F7" s="11">
        <v>14</v>
      </c>
      <c r="G7" s="11">
        <f t="shared" si="0"/>
        <v>208</v>
      </c>
      <c r="H7" s="12">
        <f>(LOOKUP('Data Sheet'!C7,'Salary Calculator'!$A$2:$A$9,'Salary Calculator'!$B$2:$B$9)-((D7-G7)*LOOKUP(C7,'Salary Calculator'!$A$2:$A$9,'Salary Calculator'!$D$2:$D$9))-((E7-2)*LOOKUP(C7,'Salary Calculator'!$A$2:$A$9,'Salary Calculator'!$E$2:$E$9)))*1.1^F7</f>
        <v>73063.867981415649</v>
      </c>
      <c r="I7" t="str">
        <f>LOOKUP('Data Sheet'!A7,'Joining Details'!$A$2:$A$351,'Joining Details'!$I$2:$I$351)</f>
        <v>Female</v>
      </c>
    </row>
    <row r="8" spans="1:14" x14ac:dyDescent="0.25">
      <c r="A8" t="s">
        <v>57</v>
      </c>
      <c r="B8" t="s">
        <v>1004</v>
      </c>
      <c r="C8" t="str">
        <f>LOOKUP(A8,'Joining Details'!A:A,'Joining Details'!K:K)</f>
        <v>Customer Support</v>
      </c>
      <c r="D8">
        <f>LOOKUP(A8,'Time Sheet'!A:A,'Time Sheet'!CV:CV)</f>
        <v>213</v>
      </c>
      <c r="E8">
        <f>COUNTIF('Time Sheet'!B9:CP9,"0:00")-5</f>
        <v>2</v>
      </c>
      <c r="F8" s="11">
        <v>13</v>
      </c>
      <c r="G8" s="11">
        <f t="shared" si="0"/>
        <v>192</v>
      </c>
      <c r="H8" s="12">
        <f>(LOOKUP('Data Sheet'!C8,'Salary Calculator'!$A$2:$A$9,'Salary Calculator'!$B$2:$B$9)-((D8-G8)*LOOKUP(C8,'Salary Calculator'!$A$2:$A$9,'Salary Calculator'!$D$2:$D$9))-((E8-2)*LOOKUP(C8,'Salary Calculator'!$A$2:$A$9,'Salary Calculator'!$E$2:$E$9)))*1.1^F8</f>
        <v>31622.804323840825</v>
      </c>
      <c r="I8" t="str">
        <f>LOOKUP('Data Sheet'!A8,'Joining Details'!$A$2:$A$351,'Joining Details'!$I$2:$I$351)</f>
        <v>Male</v>
      </c>
    </row>
    <row r="9" spans="1:14" x14ac:dyDescent="0.25">
      <c r="A9" t="s">
        <v>60</v>
      </c>
      <c r="B9" t="s">
        <v>1005</v>
      </c>
      <c r="C9" t="str">
        <f>LOOKUP(A9,'Joining Details'!A:A,'Joining Details'!K:K)</f>
        <v>R &amp; D</v>
      </c>
      <c r="D9">
        <f>LOOKUP(A9,'Time Sheet'!A:A,'Time Sheet'!CV:CV)</f>
        <v>216</v>
      </c>
      <c r="E9">
        <f>COUNTIF('Time Sheet'!B10:CP10,"0:00")-5</f>
        <v>2</v>
      </c>
      <c r="F9" s="11">
        <v>13</v>
      </c>
      <c r="G9" s="11">
        <f t="shared" si="0"/>
        <v>192</v>
      </c>
      <c r="H9" s="12">
        <f>(LOOKUP('Data Sheet'!C9,'Salary Calculator'!$A$2:$A$9,'Salary Calculator'!$B$2:$B$9)-((D9-G9)*LOOKUP(C9,'Salary Calculator'!$A$2:$A$9,'Salary Calculator'!$D$2:$D$9))-((E9-2)*LOOKUP(C9,'Salary Calculator'!$A$2:$A$9,'Salary Calculator'!$E$2:$E$9)))*1.1^F9</f>
        <v>78021.329445284122</v>
      </c>
      <c r="I9" t="str">
        <f>LOOKUP('Data Sheet'!A9,'Joining Details'!$A$2:$A$351,'Joining Details'!$I$2:$I$351)</f>
        <v>Male</v>
      </c>
    </row>
    <row r="10" spans="1:14" x14ac:dyDescent="0.25">
      <c r="A10" t="s">
        <v>64</v>
      </c>
      <c r="B10" t="s">
        <v>1006</v>
      </c>
      <c r="C10" t="str">
        <f>LOOKUP(A10,'Joining Details'!A:A,'Joining Details'!K:K)</f>
        <v>Sales</v>
      </c>
      <c r="D10">
        <f>LOOKUP(A10,'Time Sheet'!A:A,'Time Sheet'!CV:CV)</f>
        <v>215</v>
      </c>
      <c r="E10">
        <f>COUNTIF('Time Sheet'!B11:CP11,"0:00")-5</f>
        <v>2</v>
      </c>
      <c r="F10" s="11">
        <v>13</v>
      </c>
      <c r="G10" s="11">
        <f t="shared" si="0"/>
        <v>192</v>
      </c>
      <c r="H10" s="12">
        <f>(LOOKUP('Data Sheet'!C10,'Salary Calculator'!$A$2:$A$9,'Salary Calculator'!$B$2:$B$9)-((D10-G10)*LOOKUP(C10,'Salary Calculator'!$A$2:$A$9,'Salary Calculator'!$D$2:$D$9))-((E10-2)*LOOKUP(C10,'Salary Calculator'!$A$2:$A$9,'Salary Calculator'!$E$2:$E$9)))*1.1^F10</f>
        <v>62693.245253378751</v>
      </c>
      <c r="I10" t="str">
        <f>LOOKUP('Data Sheet'!A10,'Joining Details'!$A$2:$A$351,'Joining Details'!$I$2:$I$351)</f>
        <v>Male</v>
      </c>
    </row>
    <row r="11" spans="1:14" x14ac:dyDescent="0.25">
      <c r="A11" t="s">
        <v>65</v>
      </c>
      <c r="B11" t="s">
        <v>1007</v>
      </c>
      <c r="C11" t="str">
        <f>LOOKUP(A11,'Joining Details'!A:A,'Joining Details'!K:K)</f>
        <v>Customer Support</v>
      </c>
      <c r="D11">
        <f>LOOKUP(A11,'Time Sheet'!A:A,'Time Sheet'!CV:CV)</f>
        <v>225</v>
      </c>
      <c r="E11">
        <f>COUNTIF('Time Sheet'!B12:CP12,"0:00")-5</f>
        <v>1</v>
      </c>
      <c r="F11" s="11">
        <v>13</v>
      </c>
      <c r="G11" s="11">
        <f t="shared" si="0"/>
        <v>200</v>
      </c>
      <c r="H11" s="12">
        <f>(LOOKUP('Data Sheet'!C11,'Salary Calculator'!$A$2:$A$9,'Salary Calculator'!$B$2:$B$9)-((D11-G11)*LOOKUP(C11,'Salary Calculator'!$A$2:$A$9,'Salary Calculator'!$D$2:$D$9))-((E11-2)*LOOKUP(C11,'Salary Calculator'!$A$2:$A$9,'Salary Calculator'!$E$2:$E$9)))*1.1^F11</f>
        <v>32209.69043028765</v>
      </c>
      <c r="I11" t="str">
        <f>LOOKUP('Data Sheet'!A11,'Joining Details'!$A$2:$A$351,'Joining Details'!$I$2:$I$351)</f>
        <v>Female</v>
      </c>
    </row>
    <row r="12" spans="1:14" x14ac:dyDescent="0.25">
      <c r="A12" t="s">
        <v>70</v>
      </c>
      <c r="B12" t="s">
        <v>1008</v>
      </c>
      <c r="C12" t="str">
        <f>LOOKUP(A12,'Joining Details'!A:A,'Joining Details'!K:K)</f>
        <v>Marketing</v>
      </c>
      <c r="D12">
        <f>LOOKUP(A12,'Time Sheet'!A:A,'Time Sheet'!CV:CV)</f>
        <v>230</v>
      </c>
      <c r="E12">
        <f>COUNTIF('Time Sheet'!B13:CP13,"0:00")-5</f>
        <v>0</v>
      </c>
      <c r="F12" s="11">
        <v>13</v>
      </c>
      <c r="G12" s="11">
        <f t="shared" si="0"/>
        <v>208</v>
      </c>
      <c r="H12" s="12">
        <f>(LOOKUP('Data Sheet'!C12,'Salary Calculator'!$A$2:$A$9,'Salary Calculator'!$B$2:$B$9)-((D12-G12)*LOOKUP(C12,'Salary Calculator'!$A$2:$A$9,'Salary Calculator'!$D$2:$D$9))-((E12-2)*LOOKUP(C12,'Salary Calculator'!$A$2:$A$9,'Salary Calculator'!$E$2:$E$9)))*1.1^F12</f>
        <v>50679.341427290754</v>
      </c>
      <c r="I12" t="str">
        <f>LOOKUP('Data Sheet'!A12,'Joining Details'!$A$2:$A$351,'Joining Details'!$I$2:$I$351)</f>
        <v>Female</v>
      </c>
    </row>
    <row r="13" spans="1:14" x14ac:dyDescent="0.25">
      <c r="A13" t="s">
        <v>74</v>
      </c>
      <c r="B13" t="s">
        <v>1009</v>
      </c>
      <c r="C13" t="str">
        <f>LOOKUP(A13,'Joining Details'!A:A,'Joining Details'!K:K)</f>
        <v>Sales</v>
      </c>
      <c r="D13">
        <f>LOOKUP(A13,'Time Sheet'!A:A,'Time Sheet'!CV:CV)</f>
        <v>217</v>
      </c>
      <c r="E13">
        <f>COUNTIF('Time Sheet'!B14:CP14,"0:00")-5</f>
        <v>2</v>
      </c>
      <c r="F13" s="11">
        <v>13</v>
      </c>
      <c r="G13" s="11">
        <f t="shared" si="0"/>
        <v>192</v>
      </c>
      <c r="H13" s="12">
        <f>(LOOKUP('Data Sheet'!C13,'Salary Calculator'!$A$2:$A$9,'Salary Calculator'!$B$2:$B$9)-((D13-G13)*LOOKUP(C13,'Salary Calculator'!$A$2:$A$9,'Salary Calculator'!$D$2:$D$9))-((E13-2)*LOOKUP(C13,'Salary Calculator'!$A$2:$A$9,'Salary Calculator'!$E$2:$E$9)))*1.1^F13</f>
        <v>62140.881859075853</v>
      </c>
      <c r="I13" t="str">
        <f>LOOKUP('Data Sheet'!A13,'Joining Details'!$A$2:$A$351,'Joining Details'!$I$2:$I$351)</f>
        <v>Female</v>
      </c>
    </row>
    <row r="14" spans="1:14" x14ac:dyDescent="0.25">
      <c r="A14" t="s">
        <v>81</v>
      </c>
      <c r="B14" t="s">
        <v>1010</v>
      </c>
      <c r="C14" t="str">
        <f>LOOKUP(A14,'Joining Details'!A:A,'Joining Details'!K:K)</f>
        <v>IT</v>
      </c>
      <c r="D14">
        <f>LOOKUP(A14,'Time Sheet'!A:A,'Time Sheet'!CV:CV)</f>
        <v>241</v>
      </c>
      <c r="E14">
        <f>COUNTIF('Time Sheet'!B15:CP15,"0:00")-5</f>
        <v>0</v>
      </c>
      <c r="F14" s="11">
        <v>13</v>
      </c>
      <c r="G14" s="11">
        <f t="shared" si="0"/>
        <v>208</v>
      </c>
      <c r="H14" s="12">
        <f>(LOOKUP('Data Sheet'!C14,'Salary Calculator'!$A$2:$A$9,'Salary Calculator'!$B$2:$B$9)-((D14-G14)*LOOKUP(C14,'Salary Calculator'!$A$2:$A$9,'Salary Calculator'!$D$2:$D$9))-((E14-2)*LOOKUP(C14,'Salary Calculator'!$A$2:$A$9,'Salary Calculator'!$E$2:$E$9)))*1.1^F14</f>
        <v>48400.842425791299</v>
      </c>
      <c r="I14" t="str">
        <f>LOOKUP('Data Sheet'!A14,'Joining Details'!$A$2:$A$351,'Joining Details'!$I$2:$I$351)</f>
        <v>Male</v>
      </c>
    </row>
    <row r="15" spans="1:14" x14ac:dyDescent="0.25">
      <c r="A15" t="s">
        <v>83</v>
      </c>
      <c r="B15" t="s">
        <v>1011</v>
      </c>
      <c r="C15" t="str">
        <f>LOOKUP(A15,'Joining Details'!A:A,'Joining Details'!K:K)</f>
        <v>Finance</v>
      </c>
      <c r="D15">
        <f>LOOKUP(A15,'Time Sheet'!A:A,'Time Sheet'!CV:CV)</f>
        <v>228</v>
      </c>
      <c r="E15">
        <f>COUNTIF('Time Sheet'!B16:CP16,"0:00")-5</f>
        <v>1</v>
      </c>
      <c r="F15" s="11">
        <v>12</v>
      </c>
      <c r="G15" s="11">
        <f t="shared" si="0"/>
        <v>200</v>
      </c>
      <c r="H15" s="12">
        <f>(LOOKUP('Data Sheet'!C15,'Salary Calculator'!$A$2:$A$9,'Salary Calculator'!$B$2:$B$9)-((D15-G15)*LOOKUP(C15,'Salary Calculator'!$A$2:$A$9,'Salary Calculator'!$D$2:$D$9))-((E15-2)*LOOKUP(C15,'Salary Calculator'!$A$2:$A$9,'Salary Calculator'!$E$2:$E$9)))*1.1^F15</f>
        <v>28904.925349600435</v>
      </c>
      <c r="I15" t="str">
        <f>LOOKUP('Data Sheet'!A15,'Joining Details'!$A$2:$A$351,'Joining Details'!$I$2:$I$351)</f>
        <v>Female</v>
      </c>
    </row>
    <row r="16" spans="1:14" x14ac:dyDescent="0.25">
      <c r="A16" t="s">
        <v>91</v>
      </c>
      <c r="B16" t="s">
        <v>1012</v>
      </c>
      <c r="C16" t="str">
        <f>LOOKUP(A16,'Joining Details'!A:A,'Joining Details'!K:K)</f>
        <v>Sales</v>
      </c>
      <c r="D16">
        <f>LOOKUP(A16,'Time Sheet'!A:A,'Time Sheet'!CV:CV)</f>
        <v>228</v>
      </c>
      <c r="E16">
        <f>COUNTIF('Time Sheet'!B17:CP17,"0:00")-5</f>
        <v>0</v>
      </c>
      <c r="F16" s="11">
        <v>12</v>
      </c>
      <c r="G16" s="11">
        <f t="shared" si="0"/>
        <v>208</v>
      </c>
      <c r="H16" s="12">
        <f>(LOOKUP('Data Sheet'!C16,'Salary Calculator'!$A$2:$A$9,'Salary Calculator'!$B$2:$B$9)-((D16-G16)*LOOKUP(C16,'Salary Calculator'!$A$2:$A$9,'Salary Calculator'!$D$2:$D$9))-((E16-2)*LOOKUP(C16,'Salary Calculator'!$A$2:$A$9,'Salary Calculator'!$E$2:$E$9)))*1.1^F16</f>
        <v>61889.807588938173</v>
      </c>
      <c r="I16" t="str">
        <f>LOOKUP('Data Sheet'!A16,'Joining Details'!$A$2:$A$351,'Joining Details'!$I$2:$I$351)</f>
        <v>Female</v>
      </c>
    </row>
    <row r="17" spans="1:9" x14ac:dyDescent="0.25">
      <c r="A17" t="s">
        <v>95</v>
      </c>
      <c r="B17" t="s">
        <v>1013</v>
      </c>
      <c r="C17" t="str">
        <f>LOOKUP(A17,'Joining Details'!A:A,'Joining Details'!K:K)</f>
        <v>Marketing</v>
      </c>
      <c r="D17">
        <f>LOOKUP(A17,'Time Sheet'!A:A,'Time Sheet'!CV:CV)</f>
        <v>204</v>
      </c>
      <c r="E17">
        <f>COUNTIF('Time Sheet'!B18:CP18,"0:00")-5</f>
        <v>3</v>
      </c>
      <c r="F17" s="11">
        <v>12</v>
      </c>
      <c r="G17" s="11">
        <f t="shared" si="0"/>
        <v>184</v>
      </c>
      <c r="H17" s="12">
        <f>(LOOKUP('Data Sheet'!C17,'Salary Calculator'!$A$2:$A$9,'Salary Calculator'!$B$2:$B$9)-((D17-G17)*LOOKUP(C17,'Salary Calculator'!$A$2:$A$9,'Salary Calculator'!$D$2:$D$9))-((E17-2)*LOOKUP(C17,'Salary Calculator'!$A$2:$A$9,'Salary Calculator'!$E$2:$E$9)))*1.1^F17</f>
        <v>41741.097410389331</v>
      </c>
      <c r="I17" t="str">
        <f>LOOKUP('Data Sheet'!A17,'Joining Details'!$A$2:$A$351,'Joining Details'!$I$2:$I$351)</f>
        <v>Female</v>
      </c>
    </row>
    <row r="18" spans="1:9" x14ac:dyDescent="0.25">
      <c r="A18" t="s">
        <v>126</v>
      </c>
      <c r="B18" t="s">
        <v>1014</v>
      </c>
      <c r="C18" t="str">
        <f>LOOKUP(A18,'Joining Details'!A:A,'Joining Details'!K:K)</f>
        <v>R &amp; D</v>
      </c>
      <c r="D18">
        <f>LOOKUP(A18,'Time Sheet'!A:A,'Time Sheet'!CV:CV)</f>
        <v>224</v>
      </c>
      <c r="E18">
        <f>COUNTIF('Time Sheet'!B19:CP19,"0:00")-5</f>
        <v>1</v>
      </c>
      <c r="F18" s="11">
        <v>11</v>
      </c>
      <c r="G18" s="11">
        <f t="shared" si="0"/>
        <v>200</v>
      </c>
      <c r="H18" s="12">
        <f>(LOOKUP('Data Sheet'!C18,'Salary Calculator'!$A$2:$A$9,'Salary Calculator'!$B$2:$B$9)-((D18-G18)*LOOKUP(C18,'Salary Calculator'!$A$2:$A$9,'Salary Calculator'!$D$2:$D$9))-((E18-2)*LOOKUP(C18,'Salary Calculator'!$A$2:$A$9,'Salary Calculator'!$E$2:$E$9)))*1.1^F18</f>
        <v>66848.524424157353</v>
      </c>
      <c r="I18" t="str">
        <f>LOOKUP('Data Sheet'!A18,'Joining Details'!$A$2:$A$351,'Joining Details'!$I$2:$I$351)</f>
        <v>Female</v>
      </c>
    </row>
    <row r="19" spans="1:9" x14ac:dyDescent="0.25">
      <c r="A19" t="s">
        <v>127</v>
      </c>
      <c r="B19" t="s">
        <v>1015</v>
      </c>
      <c r="C19" t="str">
        <f>LOOKUP(A19,'Joining Details'!A:A,'Joining Details'!K:K)</f>
        <v>Sales</v>
      </c>
      <c r="D19">
        <f>LOOKUP(A19,'Time Sheet'!A:A,'Time Sheet'!CV:CV)</f>
        <v>226</v>
      </c>
      <c r="E19">
        <f>COUNTIF('Time Sheet'!B20:CP20,"0:00")-5</f>
        <v>0</v>
      </c>
      <c r="F19" s="11">
        <v>11</v>
      </c>
      <c r="G19" s="11">
        <f t="shared" si="0"/>
        <v>208</v>
      </c>
      <c r="H19" s="12">
        <f>(LOOKUP('Data Sheet'!C19,'Salary Calculator'!$A$2:$A$9,'Salary Calculator'!$B$2:$B$9)-((D19-G19)*LOOKUP(C19,'Salary Calculator'!$A$2:$A$9,'Salary Calculator'!$D$2:$D$9))-((E19-2)*LOOKUP(C19,'Salary Calculator'!$A$2:$A$9,'Salary Calculator'!$E$2:$E$9)))*1.1^F19</f>
        <v>56719.96011746685</v>
      </c>
      <c r="I19" t="str">
        <f>LOOKUP('Data Sheet'!A19,'Joining Details'!$A$2:$A$351,'Joining Details'!$I$2:$I$351)</f>
        <v>Female</v>
      </c>
    </row>
    <row r="20" spans="1:9" x14ac:dyDescent="0.25">
      <c r="A20" t="s">
        <v>132</v>
      </c>
      <c r="B20" t="s">
        <v>1016</v>
      </c>
      <c r="C20" t="str">
        <f>LOOKUP(A20,'Joining Details'!A:A,'Joining Details'!K:K)</f>
        <v>Marketing</v>
      </c>
      <c r="D20">
        <f>LOOKUP(A20,'Time Sheet'!A:A,'Time Sheet'!CV:CV)</f>
        <v>225</v>
      </c>
      <c r="E20">
        <f>COUNTIF('Time Sheet'!B21:CP21,"0:00")-5</f>
        <v>1</v>
      </c>
      <c r="F20" s="11">
        <v>11</v>
      </c>
      <c r="G20" s="11">
        <f t="shared" si="0"/>
        <v>200</v>
      </c>
      <c r="H20" s="12">
        <f>(LOOKUP('Data Sheet'!C20,'Salary Calculator'!$A$2:$A$9,'Salary Calculator'!$B$2:$B$9)-((D20-G20)*LOOKUP(C20,'Salary Calculator'!$A$2:$A$9,'Salary Calculator'!$D$2:$D$9))-((E20-2)*LOOKUP(C20,'Salary Calculator'!$A$2:$A$9,'Salary Calculator'!$E$2:$E$9)))*1.1^F20</f>
        <v>39943.633885540032</v>
      </c>
      <c r="I20" t="str">
        <f>LOOKUP('Data Sheet'!A20,'Joining Details'!$A$2:$A$351,'Joining Details'!$I$2:$I$351)</f>
        <v>Female</v>
      </c>
    </row>
    <row r="21" spans="1:9" x14ac:dyDescent="0.25">
      <c r="A21" t="s">
        <v>134</v>
      </c>
      <c r="B21" t="s">
        <v>1017</v>
      </c>
      <c r="C21" t="str">
        <f>LOOKUP(A21,'Joining Details'!A:A,'Joining Details'!K:K)</f>
        <v>IT</v>
      </c>
      <c r="D21">
        <f>LOOKUP(A21,'Time Sheet'!A:A,'Time Sheet'!CV:CV)</f>
        <v>234</v>
      </c>
      <c r="E21">
        <f>COUNTIF('Time Sheet'!B22:CP22,"0:00")-5</f>
        <v>0</v>
      </c>
      <c r="F21" s="11">
        <v>11</v>
      </c>
      <c r="G21" s="11">
        <f t="shared" si="0"/>
        <v>208</v>
      </c>
      <c r="H21" s="12">
        <f>(LOOKUP('Data Sheet'!C21,'Salary Calculator'!$A$2:$A$9,'Salary Calculator'!$B$2:$B$9)-((D21-G21)*LOOKUP(C21,'Salary Calculator'!$A$2:$A$9,'Salary Calculator'!$D$2:$D$9))-((E21-2)*LOOKUP(C21,'Salary Calculator'!$A$2:$A$9,'Salary Calculator'!$E$2:$E$9)))*1.1^F21</f>
        <v>41199.005236228433</v>
      </c>
      <c r="I21" t="str">
        <f>LOOKUP('Data Sheet'!A21,'Joining Details'!$A$2:$A$351,'Joining Details'!$I$2:$I$351)</f>
        <v>Male</v>
      </c>
    </row>
    <row r="22" spans="1:9" x14ac:dyDescent="0.25">
      <c r="A22" t="s">
        <v>146</v>
      </c>
      <c r="B22" t="s">
        <v>1018</v>
      </c>
      <c r="C22" t="str">
        <f>LOOKUP(A22,'Joining Details'!A:A,'Joining Details'!K:K)</f>
        <v>Sales</v>
      </c>
      <c r="D22">
        <f>LOOKUP(A22,'Time Sheet'!A:A,'Time Sheet'!CV:CV)</f>
        <v>230</v>
      </c>
      <c r="E22">
        <f>COUNTIF('Time Sheet'!B23:CP23,"0:00")-5</f>
        <v>1</v>
      </c>
      <c r="F22" s="11">
        <v>10</v>
      </c>
      <c r="G22" s="11">
        <f t="shared" si="0"/>
        <v>200</v>
      </c>
      <c r="H22" s="12">
        <f>(LOOKUP('Data Sheet'!C22,'Salary Calculator'!$A$2:$A$9,'Salary Calculator'!$B$2:$B$9)-((D22-G22)*LOOKUP(C22,'Salary Calculator'!$A$2:$A$9,'Salary Calculator'!$D$2:$D$9))-((E22-2)*LOOKUP(C22,'Salary Calculator'!$A$2:$A$9,'Salary Calculator'!$E$2:$E$9)))*1.1^F22</f>
        <v>47361.737321426037</v>
      </c>
      <c r="I22" t="str">
        <f>LOOKUP('Data Sheet'!A22,'Joining Details'!$A$2:$A$351,'Joining Details'!$I$2:$I$351)</f>
        <v>Female</v>
      </c>
    </row>
    <row r="23" spans="1:9" x14ac:dyDescent="0.25">
      <c r="A23" t="s">
        <v>156</v>
      </c>
      <c r="B23" t="s">
        <v>1019</v>
      </c>
      <c r="C23" t="str">
        <f>LOOKUP(A23,'Joining Details'!A:A,'Joining Details'!K:K)</f>
        <v>R &amp; D</v>
      </c>
      <c r="D23">
        <f>LOOKUP(A23,'Time Sheet'!A:A,'Time Sheet'!CV:CV)</f>
        <v>218</v>
      </c>
      <c r="E23">
        <f>COUNTIF('Time Sheet'!B24:CP24,"0:00")-5</f>
        <v>2</v>
      </c>
      <c r="F23" s="11">
        <v>10</v>
      </c>
      <c r="G23" s="11">
        <f t="shared" si="0"/>
        <v>192</v>
      </c>
      <c r="H23" s="12">
        <f>(LOOKUP('Data Sheet'!C23,'Salary Calculator'!$A$2:$A$9,'Salary Calculator'!$B$2:$B$9)-((D23-G23)*LOOKUP(C23,'Salary Calculator'!$A$2:$A$9,'Salary Calculator'!$D$2:$D$9))-((E23-2)*LOOKUP(C23,'Salary Calculator'!$A$2:$A$9,'Salary Calculator'!$E$2:$E$9)))*1.1^F23</f>
        <v>58099.831106240039</v>
      </c>
      <c r="I23" t="str">
        <f>LOOKUP('Data Sheet'!A23,'Joining Details'!$A$2:$A$351,'Joining Details'!$I$2:$I$351)</f>
        <v>Female</v>
      </c>
    </row>
    <row r="24" spans="1:9" x14ac:dyDescent="0.25">
      <c r="A24" t="s">
        <v>157</v>
      </c>
      <c r="B24" t="s">
        <v>1020</v>
      </c>
      <c r="C24" t="str">
        <f>LOOKUP(A24,'Joining Details'!A:A,'Joining Details'!K:K)</f>
        <v>IT</v>
      </c>
      <c r="D24">
        <f>LOOKUP(A24,'Time Sheet'!A:A,'Time Sheet'!CV:CV)</f>
        <v>227</v>
      </c>
      <c r="E24">
        <f>COUNTIF('Time Sheet'!B25:CP25,"0:00")-5</f>
        <v>0</v>
      </c>
      <c r="F24" s="11">
        <v>10</v>
      </c>
      <c r="G24" s="11">
        <f t="shared" si="0"/>
        <v>208</v>
      </c>
      <c r="H24" s="12">
        <f>(LOOKUP('Data Sheet'!C24,'Salary Calculator'!$A$2:$A$9,'Salary Calculator'!$B$2:$B$9)-((D24-G24)*LOOKUP(C24,'Salary Calculator'!$A$2:$A$9,'Salary Calculator'!$D$2:$D$9))-((E24-2)*LOOKUP(C24,'Salary Calculator'!$A$2:$A$9,'Salary Calculator'!$E$2:$E$9)))*1.1^F24</f>
        <v>38543.01295708603</v>
      </c>
      <c r="I24" t="str">
        <f>LOOKUP('Data Sheet'!A24,'Joining Details'!$A$2:$A$351,'Joining Details'!$I$2:$I$351)</f>
        <v>Female</v>
      </c>
    </row>
    <row r="25" spans="1:9" x14ac:dyDescent="0.25">
      <c r="A25" t="s">
        <v>158</v>
      </c>
      <c r="B25" t="s">
        <v>1021</v>
      </c>
      <c r="C25" t="str">
        <f>LOOKUP(A25,'Joining Details'!A:A,'Joining Details'!K:K)</f>
        <v>HR</v>
      </c>
      <c r="D25">
        <f>LOOKUP(A25,'Time Sheet'!A:A,'Time Sheet'!CV:CV)</f>
        <v>231</v>
      </c>
      <c r="E25">
        <f>COUNTIF('Time Sheet'!B26:CP26,"0:00")-5</f>
        <v>1</v>
      </c>
      <c r="F25" s="11">
        <v>10</v>
      </c>
      <c r="G25" s="11">
        <f t="shared" si="0"/>
        <v>200</v>
      </c>
      <c r="H25" s="12">
        <f>(LOOKUP('Data Sheet'!C25,'Salary Calculator'!$A$2:$A$9,'Salary Calculator'!$B$2:$B$9)-((D25-G25)*LOOKUP(C25,'Salary Calculator'!$A$2:$A$9,'Salary Calculator'!$D$2:$D$9))-((E25-2)*LOOKUP(C25,'Salary Calculator'!$A$2:$A$9,'Salary Calculator'!$E$2:$E$9)))*1.1^F25</f>
        <v>35378.647155764025</v>
      </c>
      <c r="I25" t="str">
        <f>LOOKUP('Data Sheet'!A25,'Joining Details'!$A$2:$A$351,'Joining Details'!$I$2:$I$351)</f>
        <v>Male</v>
      </c>
    </row>
    <row r="26" spans="1:9" x14ac:dyDescent="0.25">
      <c r="A26" t="s">
        <v>166</v>
      </c>
      <c r="B26" t="s">
        <v>1022</v>
      </c>
      <c r="C26" t="str">
        <f>LOOKUP(A26,'Joining Details'!A:A,'Joining Details'!K:K)</f>
        <v>IT</v>
      </c>
      <c r="D26">
        <f>LOOKUP(A26,'Time Sheet'!A:A,'Time Sheet'!CV:CV)</f>
        <v>229</v>
      </c>
      <c r="E26">
        <f>COUNTIF('Time Sheet'!B27:CP27,"0:00")-5</f>
        <v>1</v>
      </c>
      <c r="F26" s="11">
        <v>10</v>
      </c>
      <c r="G26" s="11">
        <f t="shared" si="0"/>
        <v>200</v>
      </c>
      <c r="H26" s="12">
        <f>(LOOKUP('Data Sheet'!C26,'Salary Calculator'!$A$2:$A$9,'Salary Calculator'!$B$2:$B$9)-((D26-G26)*LOOKUP(C26,'Salary Calculator'!$A$2:$A$9,'Salary Calculator'!$D$2:$D$9))-((E26-2)*LOOKUP(C26,'Salary Calculator'!$A$2:$A$9,'Salary Calculator'!$E$2:$E$9)))*1.1^F26</f>
        <v>35689.896250976024</v>
      </c>
      <c r="I26" t="str">
        <f>LOOKUP('Data Sheet'!A26,'Joining Details'!$A$2:$A$351,'Joining Details'!$I$2:$I$351)</f>
        <v>Female</v>
      </c>
    </row>
    <row r="27" spans="1:9" x14ac:dyDescent="0.25">
      <c r="A27" t="s">
        <v>181</v>
      </c>
      <c r="B27" t="s">
        <v>1023</v>
      </c>
      <c r="C27" t="str">
        <f>LOOKUP(A27,'Joining Details'!A:A,'Joining Details'!K:K)</f>
        <v>R &amp; D</v>
      </c>
      <c r="D27">
        <f>LOOKUP(A27,'Time Sheet'!A:A,'Time Sheet'!CV:CV)</f>
        <v>230</v>
      </c>
      <c r="E27">
        <f>COUNTIF('Time Sheet'!B28:CP28,"0:00")-5</f>
        <v>1</v>
      </c>
      <c r="F27" s="11">
        <v>9</v>
      </c>
      <c r="G27" s="11">
        <f t="shared" si="0"/>
        <v>200</v>
      </c>
      <c r="H27" s="12">
        <f>(LOOKUP('Data Sheet'!C27,'Salary Calculator'!$A$2:$A$9,'Salary Calculator'!$B$2:$B$9)-((D27-G27)*LOOKUP(C27,'Salary Calculator'!$A$2:$A$9,'Salary Calculator'!$D$2:$D$9))-((E27-2)*LOOKUP(C27,'Salary Calculator'!$A$2:$A$9,'Salary Calculator'!$E$2:$E$9)))*1.1^F27</f>
        <v>53831.945785530035</v>
      </c>
      <c r="I27" t="str">
        <f>LOOKUP('Data Sheet'!A27,'Joining Details'!$A$2:$A$351,'Joining Details'!$I$2:$I$351)</f>
        <v>Female</v>
      </c>
    </row>
    <row r="28" spans="1:9" x14ac:dyDescent="0.25">
      <c r="A28" t="s">
        <v>186</v>
      </c>
      <c r="B28" t="s">
        <v>1024</v>
      </c>
      <c r="C28" t="str">
        <f>LOOKUP(A28,'Joining Details'!A:A,'Joining Details'!K:K)</f>
        <v>Marketing</v>
      </c>
      <c r="D28">
        <f>LOOKUP(A28,'Time Sheet'!A:A,'Time Sheet'!CV:CV)</f>
        <v>225</v>
      </c>
      <c r="E28">
        <f>COUNTIF('Time Sheet'!B29:CP29,"0:00")-5</f>
        <v>1</v>
      </c>
      <c r="F28" s="11">
        <v>9</v>
      </c>
      <c r="G28" s="11">
        <f t="shared" si="0"/>
        <v>200</v>
      </c>
      <c r="H28" s="12">
        <f>(LOOKUP('Data Sheet'!C28,'Salary Calculator'!$A$2:$A$9,'Salary Calculator'!$B$2:$B$9)-((D28-G28)*LOOKUP(C28,'Salary Calculator'!$A$2:$A$9,'Salary Calculator'!$D$2:$D$9))-((E28-2)*LOOKUP(C28,'Salary Calculator'!$A$2:$A$9,'Salary Calculator'!$E$2:$E$9)))*1.1^F28</f>
        <v>33011.267674000017</v>
      </c>
      <c r="I28" t="str">
        <f>LOOKUP('Data Sheet'!A28,'Joining Details'!$A$2:$A$351,'Joining Details'!$I$2:$I$351)</f>
        <v>Female</v>
      </c>
    </row>
    <row r="29" spans="1:9" x14ac:dyDescent="0.25">
      <c r="A29" t="s">
        <v>189</v>
      </c>
      <c r="B29" t="s">
        <v>1025</v>
      </c>
      <c r="C29" t="str">
        <f>LOOKUP(A29,'Joining Details'!A:A,'Joining Details'!K:K)</f>
        <v>Customer Support</v>
      </c>
      <c r="D29">
        <f>LOOKUP(A29,'Time Sheet'!A:A,'Time Sheet'!CV:CV)</f>
        <v>223</v>
      </c>
      <c r="E29">
        <f>COUNTIF('Time Sheet'!B30:CP30,"0:00")-5</f>
        <v>1</v>
      </c>
      <c r="F29" s="11">
        <v>9</v>
      </c>
      <c r="G29" s="11">
        <f t="shared" si="0"/>
        <v>200</v>
      </c>
      <c r="H29" s="12">
        <f>(LOOKUP('Data Sheet'!C29,'Salary Calculator'!$A$2:$A$9,'Salary Calculator'!$B$2:$B$9)-((D29-G29)*LOOKUP(C29,'Salary Calculator'!$A$2:$A$9,'Salary Calculator'!$D$2:$D$9))-((E29-2)*LOOKUP(C29,'Salary Calculator'!$A$2:$A$9,'Salary Calculator'!$E$2:$E$9)))*1.1^F29</f>
        <v>22188.287772310014</v>
      </c>
      <c r="I29" t="str">
        <f>LOOKUP('Data Sheet'!A29,'Joining Details'!$A$2:$A$351,'Joining Details'!$I$2:$I$351)</f>
        <v>Male</v>
      </c>
    </row>
    <row r="30" spans="1:9" x14ac:dyDescent="0.25">
      <c r="A30" t="s">
        <v>191</v>
      </c>
      <c r="B30" t="s">
        <v>1026</v>
      </c>
      <c r="C30" t="str">
        <f>LOOKUP(A30,'Joining Details'!A:A,'Joining Details'!K:K)</f>
        <v>IT</v>
      </c>
      <c r="D30">
        <f>LOOKUP(A30,'Time Sheet'!A:A,'Time Sheet'!CV:CV)</f>
        <v>219</v>
      </c>
      <c r="E30">
        <f>COUNTIF('Time Sheet'!B31:CP31,"0:00")-5</f>
        <v>1</v>
      </c>
      <c r="F30" s="11">
        <v>9</v>
      </c>
      <c r="G30" s="11">
        <f t="shared" si="0"/>
        <v>200</v>
      </c>
      <c r="H30" s="12">
        <f>(LOOKUP('Data Sheet'!C30,'Salary Calculator'!$A$2:$A$9,'Salary Calculator'!$B$2:$B$9)-((D30-G30)*LOOKUP(C30,'Salary Calculator'!$A$2:$A$9,'Salary Calculator'!$D$2:$D$9))-((E30-2)*LOOKUP(C30,'Salary Calculator'!$A$2:$A$9,'Salary Calculator'!$E$2:$E$9)))*1.1^F30</f>
        <v>33860.128842760023</v>
      </c>
      <c r="I30" t="str">
        <f>LOOKUP('Data Sheet'!A30,'Joining Details'!$A$2:$A$351,'Joining Details'!$I$2:$I$351)</f>
        <v>Male</v>
      </c>
    </row>
    <row r="31" spans="1:9" x14ac:dyDescent="0.25">
      <c r="A31" t="s">
        <v>193</v>
      </c>
      <c r="B31" t="s">
        <v>1027</v>
      </c>
      <c r="C31" t="str">
        <f>LOOKUP(A31,'Joining Details'!A:A,'Joining Details'!K:K)</f>
        <v>R &amp; D</v>
      </c>
      <c r="D31">
        <f>LOOKUP(A31,'Time Sheet'!A:A,'Time Sheet'!CV:CV)</f>
        <v>233</v>
      </c>
      <c r="E31">
        <f>COUNTIF('Time Sheet'!B32:CP32,"0:00")-5</f>
        <v>0</v>
      </c>
      <c r="F31" s="11">
        <v>9</v>
      </c>
      <c r="G31" s="11">
        <f t="shared" si="0"/>
        <v>208</v>
      </c>
      <c r="H31" s="12">
        <f>(LOOKUP('Data Sheet'!C31,'Salary Calculator'!$A$2:$A$9,'Salary Calculator'!$B$2:$B$9)-((D31-G31)*LOOKUP(C31,'Salary Calculator'!$A$2:$A$9,'Salary Calculator'!$D$2:$D$9))-((E31-2)*LOOKUP(C31,'Salary Calculator'!$A$2:$A$9,'Salary Calculator'!$E$2:$E$9)))*1.1^F31</f>
        <v>56968.016214560033</v>
      </c>
      <c r="I31" t="str">
        <f>LOOKUP('Data Sheet'!A31,'Joining Details'!$A$2:$A$351,'Joining Details'!$I$2:$I$351)</f>
        <v>Female</v>
      </c>
    </row>
    <row r="32" spans="1:9" x14ac:dyDescent="0.25">
      <c r="A32" t="s">
        <v>201</v>
      </c>
      <c r="B32" t="s">
        <v>1028</v>
      </c>
      <c r="C32" t="str">
        <f>LOOKUP(A32,'Joining Details'!A:A,'Joining Details'!K:K)</f>
        <v>Finance</v>
      </c>
      <c r="D32">
        <f>LOOKUP(A32,'Time Sheet'!A:A,'Time Sheet'!CV:CV)</f>
        <v>215</v>
      </c>
      <c r="E32">
        <f>COUNTIF('Time Sheet'!B33:CP33,"0:00")-5</f>
        <v>2</v>
      </c>
      <c r="F32" s="11">
        <v>8</v>
      </c>
      <c r="G32" s="11">
        <f t="shared" si="0"/>
        <v>192</v>
      </c>
      <c r="H32" s="12">
        <f>(LOOKUP('Data Sheet'!C32,'Salary Calculator'!$A$2:$A$9,'Salary Calculator'!$B$2:$B$9)-((D32-G32)*LOOKUP(C32,'Salary Calculator'!$A$2:$A$9,'Salary Calculator'!$D$2:$D$9))-((E32-2)*LOOKUP(C32,'Salary Calculator'!$A$2:$A$9,'Salary Calculator'!$E$2:$E$9)))*1.1^F32</f>
        <v>19463.786394800009</v>
      </c>
      <c r="I32" t="str">
        <f>LOOKUP('Data Sheet'!A32,'Joining Details'!$A$2:$A$351,'Joining Details'!$I$2:$I$351)</f>
        <v>Female</v>
      </c>
    </row>
    <row r="33" spans="1:9" x14ac:dyDescent="0.25">
      <c r="A33" t="s">
        <v>205</v>
      </c>
      <c r="B33" t="s">
        <v>1029</v>
      </c>
      <c r="C33" t="str">
        <f>LOOKUP(A33,'Joining Details'!A:A,'Joining Details'!K:K)</f>
        <v>Sales</v>
      </c>
      <c r="D33">
        <f>LOOKUP(A33,'Time Sheet'!A:A,'Time Sheet'!CV:CV)</f>
        <v>235</v>
      </c>
      <c r="E33">
        <f>COUNTIF('Time Sheet'!B34:CP34,"0:00")-5</f>
        <v>0</v>
      </c>
      <c r="F33" s="11">
        <v>8</v>
      </c>
      <c r="G33" s="11">
        <f t="shared" si="0"/>
        <v>208</v>
      </c>
      <c r="H33" s="12">
        <f>(LOOKUP('Data Sheet'!C33,'Salary Calculator'!$A$2:$A$9,'Salary Calculator'!$B$2:$B$9)-((D33-G33)*LOOKUP(C33,'Salary Calculator'!$A$2:$A$9,'Salary Calculator'!$D$2:$D$9))-((E33-2)*LOOKUP(C33,'Salary Calculator'!$A$2:$A$9,'Salary Calculator'!$E$2:$E$9)))*1.1^F33</f>
        <v>41071.161599600018</v>
      </c>
      <c r="I33" t="str">
        <f>LOOKUP('Data Sheet'!A33,'Joining Details'!$A$2:$A$351,'Joining Details'!$I$2:$I$351)</f>
        <v>Male</v>
      </c>
    </row>
    <row r="34" spans="1:9" x14ac:dyDescent="0.25">
      <c r="A34" t="s">
        <v>215</v>
      </c>
      <c r="B34" t="s">
        <v>1030</v>
      </c>
      <c r="C34" t="str">
        <f>LOOKUP(A34,'Joining Details'!A:A,'Joining Details'!K:K)</f>
        <v>Finance</v>
      </c>
      <c r="D34">
        <f>LOOKUP(A34,'Time Sheet'!A:A,'Time Sheet'!CV:CV)</f>
        <v>210</v>
      </c>
      <c r="E34">
        <f>COUNTIF('Time Sheet'!B35:CP35,"0:00")-5</f>
        <v>2</v>
      </c>
      <c r="F34" s="11">
        <v>8</v>
      </c>
      <c r="G34" s="11">
        <f t="shared" si="0"/>
        <v>192</v>
      </c>
      <c r="H34" s="12">
        <f>(LOOKUP('Data Sheet'!C34,'Salary Calculator'!$A$2:$A$9,'Salary Calculator'!$B$2:$B$9)-((D34-G34)*LOOKUP(C34,'Salary Calculator'!$A$2:$A$9,'Salary Calculator'!$D$2:$D$9))-((E34-2)*LOOKUP(C34,'Salary Calculator'!$A$2:$A$9,'Salary Calculator'!$E$2:$E$9)))*1.1^F34</f>
        <v>19892.504156800009</v>
      </c>
      <c r="I34" t="str">
        <f>LOOKUP('Data Sheet'!A34,'Joining Details'!$A$2:$A$351,'Joining Details'!$I$2:$I$351)</f>
        <v>Female</v>
      </c>
    </row>
    <row r="35" spans="1:9" x14ac:dyDescent="0.25">
      <c r="A35" t="s">
        <v>221</v>
      </c>
      <c r="B35" t="s">
        <v>1031</v>
      </c>
      <c r="C35" t="str">
        <f>LOOKUP(A35,'Joining Details'!A:A,'Joining Details'!K:K)</f>
        <v>Sales</v>
      </c>
      <c r="D35">
        <f>LOOKUP(A35,'Time Sheet'!A:A,'Time Sheet'!CV:CV)</f>
        <v>222</v>
      </c>
      <c r="E35">
        <f>COUNTIF('Time Sheet'!B36:CP36,"0:00")-5</f>
        <v>1</v>
      </c>
      <c r="F35" s="11">
        <v>8</v>
      </c>
      <c r="G35" s="11">
        <f t="shared" si="0"/>
        <v>200</v>
      </c>
      <c r="H35" s="12">
        <f>(LOOKUP('Data Sheet'!C35,'Salary Calculator'!$A$2:$A$9,'Salary Calculator'!$B$2:$B$9)-((D35-G35)*LOOKUP(C35,'Salary Calculator'!$A$2:$A$9,'Salary Calculator'!$D$2:$D$9))-((E35-2)*LOOKUP(C35,'Salary Calculator'!$A$2:$A$9,'Salary Calculator'!$E$2:$E$9)))*1.1^F35</f>
        <v>40513.828509000021</v>
      </c>
      <c r="I35" t="str">
        <f>LOOKUP('Data Sheet'!A35,'Joining Details'!$A$2:$A$351,'Joining Details'!$I$2:$I$351)</f>
        <v>Female</v>
      </c>
    </row>
    <row r="36" spans="1:9" x14ac:dyDescent="0.25">
      <c r="A36" t="s">
        <v>222</v>
      </c>
      <c r="B36" t="s">
        <v>1032</v>
      </c>
      <c r="C36" t="str">
        <f>LOOKUP(A36,'Joining Details'!A:A,'Joining Details'!K:K)</f>
        <v>IT</v>
      </c>
      <c r="D36">
        <f>LOOKUP(A36,'Time Sheet'!A:A,'Time Sheet'!CV:CV)</f>
        <v>228</v>
      </c>
      <c r="E36">
        <f>COUNTIF('Time Sheet'!B37:CP37,"0:00")-5</f>
        <v>1</v>
      </c>
      <c r="F36" s="11">
        <v>8</v>
      </c>
      <c r="G36" s="11">
        <f t="shared" si="0"/>
        <v>200</v>
      </c>
      <c r="H36" s="12">
        <f>(LOOKUP('Data Sheet'!C36,'Salary Calculator'!$A$2:$A$9,'Salary Calculator'!$B$2:$B$9)-((D36-G36)*LOOKUP(C36,'Salary Calculator'!$A$2:$A$9,'Salary Calculator'!$D$2:$D$9))-((E36-2)*LOOKUP(C36,'Salary Calculator'!$A$2:$A$9,'Salary Calculator'!$E$2:$E$9)))*1.1^F36</f>
        <v>29624.397354200017</v>
      </c>
      <c r="I36" t="str">
        <f>LOOKUP('Data Sheet'!A36,'Joining Details'!$A$2:$A$351,'Joining Details'!$I$2:$I$351)</f>
        <v>Male</v>
      </c>
    </row>
    <row r="37" spans="1:9" x14ac:dyDescent="0.25">
      <c r="A37" t="s">
        <v>224</v>
      </c>
      <c r="B37" t="s">
        <v>1033</v>
      </c>
      <c r="C37" t="str">
        <f>LOOKUP(A37,'Joining Details'!A:A,'Joining Details'!K:K)</f>
        <v>HR</v>
      </c>
      <c r="D37">
        <f>LOOKUP(A37,'Time Sheet'!A:A,'Time Sheet'!CV:CV)</f>
        <v>238</v>
      </c>
      <c r="E37">
        <f>COUNTIF('Time Sheet'!B38:CP38,"0:00")-5</f>
        <v>0</v>
      </c>
      <c r="F37" s="11">
        <v>8</v>
      </c>
      <c r="G37" s="11">
        <f t="shared" si="0"/>
        <v>208</v>
      </c>
      <c r="H37" s="12">
        <f>(LOOKUP('Data Sheet'!C37,'Salary Calculator'!$A$2:$A$9,'Salary Calculator'!$B$2:$B$9)-((D37-G37)*LOOKUP(C37,'Salary Calculator'!$A$2:$A$9,'Salary Calculator'!$D$2:$D$9))-((E37-2)*LOOKUP(C37,'Salary Calculator'!$A$2:$A$9,'Salary Calculator'!$E$2:$E$9)))*1.1^F37</f>
        <v>30438.961102000016</v>
      </c>
      <c r="I37" t="str">
        <f>LOOKUP('Data Sheet'!A37,'Joining Details'!$A$2:$A$351,'Joining Details'!$I$2:$I$351)</f>
        <v>Male</v>
      </c>
    </row>
    <row r="38" spans="1:9" x14ac:dyDescent="0.25">
      <c r="A38" t="s">
        <v>228</v>
      </c>
      <c r="B38" t="s">
        <v>1034</v>
      </c>
      <c r="C38" t="str">
        <f>LOOKUP(A38,'Joining Details'!A:A,'Joining Details'!K:K)</f>
        <v>Admin</v>
      </c>
      <c r="D38">
        <f>LOOKUP(A38,'Time Sheet'!A:A,'Time Sheet'!CV:CV)</f>
        <v>190</v>
      </c>
      <c r="E38">
        <f>COUNTIF('Time Sheet'!B39:CP39,"0:00")-5</f>
        <v>5</v>
      </c>
      <c r="F38" s="11">
        <v>8</v>
      </c>
      <c r="G38" s="11">
        <f t="shared" si="0"/>
        <v>168</v>
      </c>
      <c r="H38" s="12">
        <f>(LOOKUP('Data Sheet'!C38,'Salary Calculator'!$A$2:$A$9,'Salary Calculator'!$B$2:$B$9)-((D38-G38)*LOOKUP(C38,'Salary Calculator'!$A$2:$A$9,'Salary Calculator'!$D$2:$D$9))-((E38-2)*LOOKUP(C38,'Salary Calculator'!$A$2:$A$9,'Salary Calculator'!$E$2:$E$9)))*1.1^F38</f>
        <v>17427.377025300008</v>
      </c>
      <c r="I38" t="str">
        <f>LOOKUP('Data Sheet'!A38,'Joining Details'!$A$2:$A$351,'Joining Details'!$I$2:$I$351)</f>
        <v>Female</v>
      </c>
    </row>
    <row r="39" spans="1:9" x14ac:dyDescent="0.25">
      <c r="A39" t="s">
        <v>229</v>
      </c>
      <c r="B39" t="s">
        <v>1035</v>
      </c>
      <c r="C39" t="str">
        <f>LOOKUP(A39,'Joining Details'!A:A,'Joining Details'!K:K)</f>
        <v>R &amp; D</v>
      </c>
      <c r="D39">
        <f>LOOKUP(A39,'Time Sheet'!A:A,'Time Sheet'!CV:CV)</f>
        <v>223</v>
      </c>
      <c r="E39">
        <f>COUNTIF('Time Sheet'!B40:CP40,"0:00")-5</f>
        <v>1</v>
      </c>
      <c r="F39" s="11">
        <v>7</v>
      </c>
      <c r="G39" s="11">
        <f t="shared" si="0"/>
        <v>200</v>
      </c>
      <c r="H39" s="12">
        <f>(LOOKUP('Data Sheet'!C39,'Salary Calculator'!$A$2:$A$9,'Salary Calculator'!$B$2:$B$9)-((D39-G39)*LOOKUP(C39,'Salary Calculator'!$A$2:$A$9,'Salary Calculator'!$D$2:$D$9))-((E39-2)*LOOKUP(C39,'Salary Calculator'!$A$2:$A$9,'Salary Calculator'!$E$2:$E$9)))*1.1^F39</f>
        <v>45853.31336300003</v>
      </c>
      <c r="I39" t="str">
        <f>LOOKUP('Data Sheet'!A39,'Joining Details'!$A$2:$A$351,'Joining Details'!$I$2:$I$351)</f>
        <v>Male</v>
      </c>
    </row>
    <row r="40" spans="1:9" x14ac:dyDescent="0.25">
      <c r="A40" t="s">
        <v>231</v>
      </c>
      <c r="B40" t="s">
        <v>1036</v>
      </c>
      <c r="C40" t="str">
        <f>LOOKUP(A40,'Joining Details'!A:A,'Joining Details'!K:K)</f>
        <v>IT</v>
      </c>
      <c r="D40">
        <f>LOOKUP(A40,'Time Sheet'!A:A,'Time Sheet'!CV:CV)</f>
        <v>210</v>
      </c>
      <c r="E40">
        <f>COUNTIF('Time Sheet'!B41:CP41,"0:00")-5</f>
        <v>2</v>
      </c>
      <c r="F40" s="11">
        <v>7</v>
      </c>
      <c r="G40" s="11">
        <f t="shared" si="0"/>
        <v>192</v>
      </c>
      <c r="H40" s="12">
        <f>(LOOKUP('Data Sheet'!C40,'Salary Calculator'!$A$2:$A$9,'Salary Calculator'!$B$2:$B$9)-((D40-G40)*LOOKUP(C40,'Salary Calculator'!$A$2:$A$9,'Salary Calculator'!$D$2:$D$9))-((E40-2)*LOOKUP(C40,'Salary Calculator'!$A$2:$A$9,'Salary Calculator'!$E$2:$E$9)))*1.1^F40</f>
        <v>27126.142032000018</v>
      </c>
      <c r="I40" t="str">
        <f>LOOKUP('Data Sheet'!A40,'Joining Details'!$A$2:$A$351,'Joining Details'!$I$2:$I$351)</f>
        <v>Female</v>
      </c>
    </row>
    <row r="41" spans="1:9" x14ac:dyDescent="0.25">
      <c r="A41" t="s">
        <v>243</v>
      </c>
      <c r="B41" t="s">
        <v>1037</v>
      </c>
      <c r="C41" t="str">
        <f>LOOKUP(A41,'Joining Details'!A:A,'Joining Details'!K:K)</f>
        <v>Customer Support</v>
      </c>
      <c r="D41">
        <f>LOOKUP(A41,'Time Sheet'!A:A,'Time Sheet'!CV:CV)</f>
        <v>215</v>
      </c>
      <c r="E41">
        <f>COUNTIF('Time Sheet'!B42:CP42,"0:00")-5</f>
        <v>2</v>
      </c>
      <c r="F41" s="11">
        <v>7</v>
      </c>
      <c r="G41" s="11">
        <f t="shared" si="0"/>
        <v>192</v>
      </c>
      <c r="H41" s="12">
        <f>(LOOKUP('Data Sheet'!C41,'Salary Calculator'!$A$2:$A$9,'Salary Calculator'!$B$2:$B$9)-((D41-G41)*LOOKUP(C41,'Salary Calculator'!$A$2:$A$9,'Salary Calculator'!$D$2:$D$9))-((E41-2)*LOOKUP(C41,'Salary Calculator'!$A$2:$A$9,'Salary Calculator'!$E$2:$E$9)))*1.1^F41</f>
        <v>17694.351268000009</v>
      </c>
      <c r="I41" t="str">
        <f>LOOKUP('Data Sheet'!A41,'Joining Details'!$A$2:$A$351,'Joining Details'!$I$2:$I$351)</f>
        <v>Female</v>
      </c>
    </row>
    <row r="42" spans="1:9" x14ac:dyDescent="0.25">
      <c r="A42" t="s">
        <v>249</v>
      </c>
      <c r="B42" t="s">
        <v>1038</v>
      </c>
      <c r="C42" t="str">
        <f>LOOKUP(A42,'Joining Details'!A:A,'Joining Details'!K:K)</f>
        <v>Finance</v>
      </c>
      <c r="D42">
        <f>LOOKUP(A42,'Time Sheet'!A:A,'Time Sheet'!CV:CV)</f>
        <v>230</v>
      </c>
      <c r="E42">
        <f>COUNTIF('Time Sheet'!B43:CP43,"0:00")-5</f>
        <v>0</v>
      </c>
      <c r="F42" s="11">
        <v>7</v>
      </c>
      <c r="G42" s="11">
        <f t="shared" si="0"/>
        <v>208</v>
      </c>
      <c r="H42" s="12">
        <f>(LOOKUP('Data Sheet'!C42,'Salary Calculator'!$A$2:$A$9,'Salary Calculator'!$B$2:$B$9)-((D42-G42)*LOOKUP(C42,'Salary Calculator'!$A$2:$A$9,'Salary Calculator'!$D$2:$D$9))-((E42-2)*LOOKUP(C42,'Salary Calculator'!$A$2:$A$9,'Salary Calculator'!$E$2:$E$9)))*1.1^F42</f>
        <v>19058.453238000013</v>
      </c>
      <c r="I42" t="str">
        <f>LOOKUP('Data Sheet'!A42,'Joining Details'!$A$2:$A$351,'Joining Details'!$I$2:$I$351)</f>
        <v>Male</v>
      </c>
    </row>
    <row r="43" spans="1:9" x14ac:dyDescent="0.25">
      <c r="A43" t="s">
        <v>256</v>
      </c>
      <c r="B43" t="s">
        <v>1039</v>
      </c>
      <c r="C43" t="str">
        <f>LOOKUP(A43,'Joining Details'!A:A,'Joining Details'!K:K)</f>
        <v>Marketing</v>
      </c>
      <c r="D43">
        <f>LOOKUP(A43,'Time Sheet'!A:A,'Time Sheet'!CV:CV)</f>
        <v>235</v>
      </c>
      <c r="E43">
        <f>COUNTIF('Time Sheet'!B44:CP44,"0:00")-5</f>
        <v>0</v>
      </c>
      <c r="F43" s="11">
        <v>6</v>
      </c>
      <c r="G43" s="11">
        <f t="shared" si="0"/>
        <v>208</v>
      </c>
      <c r="H43" s="12">
        <f>(LOOKUP('Data Sheet'!C43,'Salary Calculator'!$A$2:$A$9,'Salary Calculator'!$B$2:$B$9)-((D43-G43)*LOOKUP(C43,'Salary Calculator'!$A$2:$A$9,'Salary Calculator'!$D$2:$D$9))-((E43-2)*LOOKUP(C43,'Salary Calculator'!$A$2:$A$9,'Salary Calculator'!$E$2:$E$9)))*1.1^F43</f>
        <v>25475.047180000012</v>
      </c>
      <c r="I43" t="str">
        <f>LOOKUP('Data Sheet'!A43,'Joining Details'!$A$2:$A$351,'Joining Details'!$I$2:$I$351)</f>
        <v>Male</v>
      </c>
    </row>
    <row r="44" spans="1:9" x14ac:dyDescent="0.25">
      <c r="A44" t="s">
        <v>269</v>
      </c>
      <c r="B44" t="s">
        <v>1040</v>
      </c>
      <c r="C44" t="str">
        <f>LOOKUP(A44,'Joining Details'!A:A,'Joining Details'!K:K)</f>
        <v>Customer Support</v>
      </c>
      <c r="D44">
        <f>LOOKUP(A44,'Time Sheet'!A:A,'Time Sheet'!CV:CV)</f>
        <v>220</v>
      </c>
      <c r="E44">
        <f>COUNTIF('Time Sheet'!B45:CP45,"0:00")-5</f>
        <v>1</v>
      </c>
      <c r="F44" s="11">
        <v>6</v>
      </c>
      <c r="G44" s="11">
        <f t="shared" si="0"/>
        <v>200</v>
      </c>
      <c r="H44" s="12">
        <f>(LOOKUP('Data Sheet'!C44,'Salary Calculator'!$A$2:$A$9,'Salary Calculator'!$B$2:$B$9)-((D44-G44)*LOOKUP(C44,'Salary Calculator'!$A$2:$A$9,'Salary Calculator'!$D$2:$D$9))-((E44-2)*LOOKUP(C44,'Salary Calculator'!$A$2:$A$9,'Salary Calculator'!$E$2:$E$9)))*1.1^F44</f>
        <v>16882.976330000009</v>
      </c>
      <c r="I44" t="str">
        <f>LOOKUP('Data Sheet'!A44,'Joining Details'!$A$2:$A$351,'Joining Details'!$I$2:$I$351)</f>
        <v>Male</v>
      </c>
    </row>
    <row r="45" spans="1:9" x14ac:dyDescent="0.25">
      <c r="A45" t="s">
        <v>274</v>
      </c>
      <c r="B45" t="s">
        <v>1041</v>
      </c>
      <c r="C45" t="str">
        <f>LOOKUP(A45,'Joining Details'!A:A,'Joining Details'!K:K)</f>
        <v>Marketing</v>
      </c>
      <c r="D45">
        <f>LOOKUP(A45,'Time Sheet'!A:A,'Time Sheet'!CV:CV)</f>
        <v>216</v>
      </c>
      <c r="E45">
        <f>COUNTIF('Time Sheet'!B46:CP46,"0:00")-5</f>
        <v>2</v>
      </c>
      <c r="F45" s="11">
        <v>6</v>
      </c>
      <c r="G45" s="11">
        <f t="shared" si="0"/>
        <v>192</v>
      </c>
      <c r="H45" s="12">
        <f>(LOOKUP('Data Sheet'!C45,'Salary Calculator'!$A$2:$A$9,'Salary Calculator'!$B$2:$B$9)-((D45-G45)*LOOKUP(C45,'Salary Calculator'!$A$2:$A$9,'Salary Calculator'!$D$2:$D$9))-((E45-2)*LOOKUP(C45,'Salary Calculator'!$A$2:$A$9,'Salary Calculator'!$E$2:$E$9)))*1.1^F45</f>
        <v>24022.367160000013</v>
      </c>
      <c r="I45" t="str">
        <f>LOOKUP('Data Sheet'!A45,'Joining Details'!$A$2:$A$351,'Joining Details'!$I$2:$I$351)</f>
        <v>Male</v>
      </c>
    </row>
    <row r="46" spans="1:9" x14ac:dyDescent="0.25">
      <c r="A46" t="s">
        <v>277</v>
      </c>
      <c r="B46" t="s">
        <v>1042</v>
      </c>
      <c r="C46" t="str">
        <f>LOOKUP(A46,'Joining Details'!A:A,'Joining Details'!K:K)</f>
        <v>Admin</v>
      </c>
      <c r="D46">
        <f>LOOKUP(A46,'Time Sheet'!A:A,'Time Sheet'!CV:CV)</f>
        <v>222</v>
      </c>
      <c r="E46">
        <f>COUNTIF('Time Sheet'!B47:CP47,"0:00")-5</f>
        <v>1</v>
      </c>
      <c r="F46" s="11">
        <v>6</v>
      </c>
      <c r="G46" s="11">
        <f t="shared" si="0"/>
        <v>200</v>
      </c>
      <c r="H46" s="12">
        <f>(LOOKUP('Data Sheet'!C46,'Salary Calculator'!$A$2:$A$9,'Salary Calculator'!$B$2:$B$9)-((D46-G46)*LOOKUP(C46,'Salary Calculator'!$A$2:$A$9,'Salary Calculator'!$D$2:$D$9))-((E46-2)*LOOKUP(C46,'Salary Calculator'!$A$2:$A$9,'Salary Calculator'!$E$2:$E$9)))*1.1^F46</f>
        <v>16741.251450000007</v>
      </c>
      <c r="I46" t="str">
        <f>LOOKUP('Data Sheet'!A46,'Joining Details'!$A$2:$A$351,'Joining Details'!$I$2:$I$351)</f>
        <v>Male</v>
      </c>
    </row>
    <row r="47" spans="1:9" x14ac:dyDescent="0.25">
      <c r="A47" t="s">
        <v>286</v>
      </c>
      <c r="B47" t="s">
        <v>1043</v>
      </c>
      <c r="C47" t="str">
        <f>LOOKUP(A47,'Joining Details'!A:A,'Joining Details'!K:K)</f>
        <v>IT</v>
      </c>
      <c r="D47">
        <f>LOOKUP(A47,'Time Sheet'!A:A,'Time Sheet'!CV:CV)</f>
        <v>216</v>
      </c>
      <c r="E47">
        <f>COUNTIF('Time Sheet'!B48:CP48,"0:00")-5</f>
        <v>2</v>
      </c>
      <c r="F47" s="11">
        <v>6</v>
      </c>
      <c r="G47" s="11">
        <f t="shared" si="0"/>
        <v>192</v>
      </c>
      <c r="H47" s="12">
        <f>(LOOKUP('Data Sheet'!C47,'Salary Calculator'!$A$2:$A$9,'Salary Calculator'!$B$2:$B$9)-((D47-G47)*LOOKUP(C47,'Salary Calculator'!$A$2:$A$9,'Salary Calculator'!$D$2:$D$9))-((E47-2)*LOOKUP(C47,'Salary Calculator'!$A$2:$A$9,'Salary Calculator'!$E$2:$E$9)))*1.1^F47</f>
        <v>24022.367160000013</v>
      </c>
      <c r="I47" t="str">
        <f>LOOKUP('Data Sheet'!A47,'Joining Details'!$A$2:$A$351,'Joining Details'!$I$2:$I$351)</f>
        <v>Male</v>
      </c>
    </row>
    <row r="48" spans="1:9" x14ac:dyDescent="0.25">
      <c r="A48" t="s">
        <v>291</v>
      </c>
      <c r="B48" t="s">
        <v>1044</v>
      </c>
      <c r="C48" t="str">
        <f>LOOKUP(A48,'Joining Details'!A:A,'Joining Details'!K:K)</f>
        <v>Marketing</v>
      </c>
      <c r="D48">
        <f>LOOKUP(A48,'Time Sheet'!A:A,'Time Sheet'!CV:CV)</f>
        <v>228</v>
      </c>
      <c r="E48">
        <f>COUNTIF('Time Sheet'!B49:CP49,"0:00")-5</f>
        <v>1</v>
      </c>
      <c r="F48" s="11">
        <v>5</v>
      </c>
      <c r="G48" s="11">
        <f t="shared" si="0"/>
        <v>200</v>
      </c>
      <c r="H48" s="12">
        <f>(LOOKUP('Data Sheet'!C48,'Salary Calculator'!$A$2:$A$9,'Salary Calculator'!$B$2:$B$9)-((D48-G48)*LOOKUP(C48,'Salary Calculator'!$A$2:$A$9,'Salary Calculator'!$D$2:$D$9))-((E48-2)*LOOKUP(C48,'Salary Calculator'!$A$2:$A$9,'Salary Calculator'!$E$2:$E$9)))*1.1^F48</f>
        <v>22257.248200000009</v>
      </c>
      <c r="I48" t="str">
        <f>LOOKUP('Data Sheet'!A48,'Joining Details'!$A$2:$A$351,'Joining Details'!$I$2:$I$351)</f>
        <v>Female</v>
      </c>
    </row>
    <row r="49" spans="1:9" x14ac:dyDescent="0.25">
      <c r="A49" t="s">
        <v>293</v>
      </c>
      <c r="B49" t="s">
        <v>1045</v>
      </c>
      <c r="C49" t="str">
        <f>LOOKUP(A49,'Joining Details'!A:A,'Joining Details'!K:K)</f>
        <v>Sales</v>
      </c>
      <c r="D49">
        <f>LOOKUP(A49,'Time Sheet'!A:A,'Time Sheet'!CV:CV)</f>
        <v>226</v>
      </c>
      <c r="E49">
        <f>COUNTIF('Time Sheet'!B50:CP50,"0:00")-5</f>
        <v>1</v>
      </c>
      <c r="F49" s="11">
        <v>5</v>
      </c>
      <c r="G49" s="11">
        <f t="shared" si="0"/>
        <v>200</v>
      </c>
      <c r="H49" s="12">
        <f>(LOOKUP('Data Sheet'!C49,'Salary Calculator'!$A$2:$A$9,'Salary Calculator'!$B$2:$B$9)-((D49-G49)*LOOKUP(C49,'Salary Calculator'!$A$2:$A$9,'Salary Calculator'!$D$2:$D$9))-((E49-2)*LOOKUP(C49,'Salary Calculator'!$A$2:$A$9,'Salary Calculator'!$E$2:$E$9)))*1.1^F49</f>
        <v>29923.27580000001</v>
      </c>
      <c r="I49" t="str">
        <f>LOOKUP('Data Sheet'!A49,'Joining Details'!$A$2:$A$351,'Joining Details'!$I$2:$I$351)</f>
        <v>Female</v>
      </c>
    </row>
    <row r="50" spans="1:9" x14ac:dyDescent="0.25">
      <c r="A50" t="s">
        <v>297</v>
      </c>
      <c r="B50" t="s">
        <v>1046</v>
      </c>
      <c r="C50" t="str">
        <f>LOOKUP(A50,'Joining Details'!A:A,'Joining Details'!K:K)</f>
        <v>R &amp; D</v>
      </c>
      <c r="D50">
        <f>LOOKUP(A50,'Time Sheet'!A:A,'Time Sheet'!CV:CV)</f>
        <v>210</v>
      </c>
      <c r="E50">
        <f>COUNTIF('Time Sheet'!B51:CP51,"0:00")-5</f>
        <v>2</v>
      </c>
      <c r="F50" s="11">
        <v>5</v>
      </c>
      <c r="G50" s="11">
        <f t="shared" si="0"/>
        <v>192</v>
      </c>
      <c r="H50" s="12">
        <f>(LOOKUP('Data Sheet'!C50,'Salary Calculator'!$A$2:$A$9,'Salary Calculator'!$B$2:$B$9)-((D50-G50)*LOOKUP(C50,'Salary Calculator'!$A$2:$A$9,'Salary Calculator'!$D$2:$D$9))-((E50-2)*LOOKUP(C50,'Salary Calculator'!$A$2:$A$9,'Salary Calculator'!$E$2:$E$9)))*1.1^F50</f>
        <v>37363.832000000009</v>
      </c>
      <c r="I50" t="str">
        <f>LOOKUP('Data Sheet'!A50,'Joining Details'!$A$2:$A$351,'Joining Details'!$I$2:$I$351)</f>
        <v>Male</v>
      </c>
    </row>
    <row r="51" spans="1:9" x14ac:dyDescent="0.25">
      <c r="A51" t="s">
        <v>298</v>
      </c>
      <c r="B51" t="s">
        <v>1047</v>
      </c>
      <c r="C51" t="str">
        <f>LOOKUP(A51,'Joining Details'!A:A,'Joining Details'!K:K)</f>
        <v>HR</v>
      </c>
      <c r="D51">
        <f>LOOKUP(A51,'Time Sheet'!A:A,'Time Sheet'!CV:CV)</f>
        <v>213</v>
      </c>
      <c r="E51">
        <f>COUNTIF('Time Sheet'!B52:CP52,"0:00")-5</f>
        <v>2</v>
      </c>
      <c r="F51" s="11">
        <v>5</v>
      </c>
      <c r="G51" s="11">
        <f t="shared" si="0"/>
        <v>192</v>
      </c>
      <c r="H51" s="12">
        <f>(LOOKUP('Data Sheet'!C51,'Salary Calculator'!$A$2:$A$9,'Salary Calculator'!$B$2:$B$9)-((D51-G51)*LOOKUP(C51,'Salary Calculator'!$A$2:$A$9,'Salary Calculator'!$D$2:$D$9))-((E51-2)*LOOKUP(C51,'Salary Calculator'!$A$2:$A$9,'Salary Calculator'!$E$2:$E$9)))*1.1^F51</f>
        <v>22128.407400000007</v>
      </c>
      <c r="I51" t="str">
        <f>LOOKUP('Data Sheet'!A51,'Joining Details'!$A$2:$A$351,'Joining Details'!$I$2:$I$351)</f>
        <v>Female</v>
      </c>
    </row>
    <row r="52" spans="1:9" x14ac:dyDescent="0.25">
      <c r="A52" t="s">
        <v>299</v>
      </c>
      <c r="B52" t="s">
        <v>1048</v>
      </c>
      <c r="C52" t="str">
        <f>LOOKUP(A52,'Joining Details'!A:A,'Joining Details'!K:K)</f>
        <v>Customer Support</v>
      </c>
      <c r="D52">
        <f>LOOKUP(A52,'Time Sheet'!A:A,'Time Sheet'!CV:CV)</f>
        <v>223</v>
      </c>
      <c r="E52">
        <f>COUNTIF('Time Sheet'!B53:CP53,"0:00")-5</f>
        <v>1</v>
      </c>
      <c r="F52" s="11">
        <v>5</v>
      </c>
      <c r="G52" s="11">
        <f t="shared" si="0"/>
        <v>200</v>
      </c>
      <c r="H52" s="12">
        <f>(LOOKUP('Data Sheet'!C52,'Salary Calculator'!$A$2:$A$9,'Salary Calculator'!$B$2:$B$9)-((D52-G52)*LOOKUP(C52,'Salary Calculator'!$A$2:$A$9,'Salary Calculator'!$D$2:$D$9))-((E52-2)*LOOKUP(C52,'Salary Calculator'!$A$2:$A$9,'Salary Calculator'!$E$2:$E$9)))*1.1^F52</f>
        <v>15154.899100000006</v>
      </c>
      <c r="I52" t="str">
        <f>LOOKUP('Data Sheet'!A52,'Joining Details'!$A$2:$A$351,'Joining Details'!$I$2:$I$351)</f>
        <v>Female</v>
      </c>
    </row>
    <row r="53" spans="1:9" x14ac:dyDescent="0.25">
      <c r="A53" t="s">
        <v>300</v>
      </c>
      <c r="B53" t="s">
        <v>1049</v>
      </c>
      <c r="C53" t="str">
        <f>LOOKUP(A53,'Joining Details'!A:A,'Joining Details'!K:K)</f>
        <v>R &amp; D</v>
      </c>
      <c r="D53">
        <f>LOOKUP(A53,'Time Sheet'!A:A,'Time Sheet'!CV:CV)</f>
        <v>223</v>
      </c>
      <c r="E53">
        <f>COUNTIF('Time Sheet'!B54:CP54,"0:00")-5</f>
        <v>1</v>
      </c>
      <c r="F53" s="11">
        <v>5</v>
      </c>
      <c r="G53" s="11">
        <f t="shared" si="0"/>
        <v>200</v>
      </c>
      <c r="H53" s="12">
        <f>(LOOKUP('Data Sheet'!C53,'Salary Calculator'!$A$2:$A$9,'Salary Calculator'!$B$2:$B$9)-((D53-G53)*LOOKUP(C53,'Salary Calculator'!$A$2:$A$9,'Salary Calculator'!$D$2:$D$9))-((E53-2)*LOOKUP(C53,'Salary Calculator'!$A$2:$A$9,'Salary Calculator'!$E$2:$E$9)))*1.1^F53</f>
        <v>37895.30030000001</v>
      </c>
      <c r="I53" t="str">
        <f>LOOKUP('Data Sheet'!A53,'Joining Details'!$A$2:$A$351,'Joining Details'!$I$2:$I$351)</f>
        <v>Male</v>
      </c>
    </row>
    <row r="54" spans="1:9" x14ac:dyDescent="0.25">
      <c r="A54" t="s">
        <v>301</v>
      </c>
      <c r="B54" t="s">
        <v>1050</v>
      </c>
      <c r="C54" t="str">
        <f>LOOKUP(A54,'Joining Details'!A:A,'Joining Details'!K:K)</f>
        <v>Sales</v>
      </c>
      <c r="D54">
        <f>LOOKUP(A54,'Time Sheet'!A:A,'Time Sheet'!CV:CV)</f>
        <v>214</v>
      </c>
      <c r="E54">
        <f>COUNTIF('Time Sheet'!B55:CP55,"0:00")-5</f>
        <v>2</v>
      </c>
      <c r="F54" s="11">
        <v>5</v>
      </c>
      <c r="G54" s="11">
        <f t="shared" si="0"/>
        <v>192</v>
      </c>
      <c r="H54" s="12">
        <f>(LOOKUP('Data Sheet'!C54,'Salary Calculator'!$A$2:$A$9,'Salary Calculator'!$B$2:$B$9)-((D54-G54)*LOOKUP(C54,'Salary Calculator'!$A$2:$A$9,'Salary Calculator'!$D$2:$D$9))-((E54-2)*LOOKUP(C54,'Salary Calculator'!$A$2:$A$9,'Salary Calculator'!$E$2:$E$9)))*1.1^F54</f>
        <v>29375.702400000009</v>
      </c>
      <c r="I54" t="str">
        <f>LOOKUP('Data Sheet'!A54,'Joining Details'!$A$2:$A$351,'Joining Details'!$I$2:$I$351)</f>
        <v>Female</v>
      </c>
    </row>
    <row r="55" spans="1:9" x14ac:dyDescent="0.25">
      <c r="A55" t="s">
        <v>302</v>
      </c>
      <c r="B55" t="s">
        <v>1051</v>
      </c>
      <c r="C55" t="str">
        <f>LOOKUP(A55,'Joining Details'!A:A,'Joining Details'!K:K)</f>
        <v>Customer Support</v>
      </c>
      <c r="D55">
        <f>LOOKUP(A55,'Time Sheet'!A:A,'Time Sheet'!CV:CV)</f>
        <v>238</v>
      </c>
      <c r="E55">
        <f>COUNTIF('Time Sheet'!B56:CP56,"0:00")-5</f>
        <v>0</v>
      </c>
      <c r="F55" s="11">
        <v>5</v>
      </c>
      <c r="G55" s="11">
        <f t="shared" si="0"/>
        <v>208</v>
      </c>
      <c r="H55" s="12">
        <f>(LOOKUP('Data Sheet'!C55,'Salary Calculator'!$A$2:$A$9,'Salary Calculator'!$B$2:$B$9)-((D55-G55)*LOOKUP(C55,'Salary Calculator'!$A$2:$A$9,'Salary Calculator'!$D$2:$D$9))-((E55-2)*LOOKUP(C55,'Salary Calculator'!$A$2:$A$9,'Salary Calculator'!$E$2:$E$9)))*1.1^F55</f>
        <v>15235.424600000006</v>
      </c>
      <c r="I55" t="str">
        <f>LOOKUP('Data Sheet'!A55,'Joining Details'!$A$2:$A$351,'Joining Details'!$I$2:$I$351)</f>
        <v>Female</v>
      </c>
    </row>
    <row r="56" spans="1:9" x14ac:dyDescent="0.25">
      <c r="A56" t="s">
        <v>303</v>
      </c>
      <c r="B56" t="s">
        <v>1052</v>
      </c>
      <c r="C56" t="str">
        <f>LOOKUP(A56,'Joining Details'!A:A,'Joining Details'!K:K)</f>
        <v>Marketing</v>
      </c>
      <c r="D56">
        <f>LOOKUP(A56,'Time Sheet'!A:A,'Time Sheet'!CV:CV)</f>
        <v>238</v>
      </c>
      <c r="E56">
        <f>COUNTIF('Time Sheet'!B57:CP57,"0:00")-5</f>
        <v>0</v>
      </c>
      <c r="F56" s="11">
        <v>5</v>
      </c>
      <c r="G56" s="11">
        <f t="shared" si="0"/>
        <v>208</v>
      </c>
      <c r="H56" s="12">
        <f>(LOOKUP('Data Sheet'!C56,'Salary Calculator'!$A$2:$A$9,'Salary Calculator'!$B$2:$B$9)-((D56-G56)*LOOKUP(C56,'Salary Calculator'!$A$2:$A$9,'Salary Calculator'!$D$2:$D$9))-((E56-2)*LOOKUP(C56,'Salary Calculator'!$A$2:$A$9,'Salary Calculator'!$E$2:$E$9)))*1.1^F56</f>
        <v>22869.242000000009</v>
      </c>
      <c r="I56" t="str">
        <f>LOOKUP('Data Sheet'!A56,'Joining Details'!$A$2:$A$351,'Joining Details'!$I$2:$I$351)</f>
        <v>Male</v>
      </c>
    </row>
    <row r="57" spans="1:9" x14ac:dyDescent="0.25">
      <c r="A57" t="s">
        <v>304</v>
      </c>
      <c r="B57" t="s">
        <v>1053</v>
      </c>
      <c r="C57" t="str">
        <f>LOOKUP(A57,'Joining Details'!A:A,'Joining Details'!K:K)</f>
        <v>IT</v>
      </c>
      <c r="D57">
        <f>LOOKUP(A57,'Time Sheet'!A:A,'Time Sheet'!CV:CV)</f>
        <v>221</v>
      </c>
      <c r="E57">
        <f>COUNTIF('Time Sheet'!B58:CP58,"0:00")-5</f>
        <v>1</v>
      </c>
      <c r="F57" s="11">
        <v>5</v>
      </c>
      <c r="G57" s="11">
        <f t="shared" si="0"/>
        <v>200</v>
      </c>
      <c r="H57" s="12">
        <f>(LOOKUP('Data Sheet'!C57,'Salary Calculator'!$A$2:$A$9,'Salary Calculator'!$B$2:$B$9)-((D57-G57)*LOOKUP(C57,'Salary Calculator'!$A$2:$A$9,'Salary Calculator'!$D$2:$D$9))-((E57-2)*LOOKUP(C57,'Salary Calculator'!$A$2:$A$9,'Salary Calculator'!$E$2:$E$9)))*1.1^F57</f>
        <v>22933.662400000008</v>
      </c>
      <c r="I57" t="str">
        <f>LOOKUP('Data Sheet'!A57,'Joining Details'!$A$2:$A$351,'Joining Details'!$I$2:$I$351)</f>
        <v>Female</v>
      </c>
    </row>
    <row r="58" spans="1:9" x14ac:dyDescent="0.25">
      <c r="A58" t="s">
        <v>305</v>
      </c>
      <c r="B58" t="s">
        <v>1054</v>
      </c>
      <c r="C58" t="str">
        <f>LOOKUP(A58,'Joining Details'!A:A,'Joining Details'!K:K)</f>
        <v>Marketing</v>
      </c>
      <c r="D58">
        <f>LOOKUP(A58,'Time Sheet'!A:A,'Time Sheet'!CV:CV)</f>
        <v>223</v>
      </c>
      <c r="E58">
        <f>COUNTIF('Time Sheet'!B59:CP59,"0:00")-5</f>
        <v>1</v>
      </c>
      <c r="F58" s="11">
        <v>5</v>
      </c>
      <c r="G58" s="11">
        <f t="shared" si="0"/>
        <v>200</v>
      </c>
      <c r="H58" s="12">
        <f>(LOOKUP('Data Sheet'!C58,'Salary Calculator'!$A$2:$A$9,'Salary Calculator'!$B$2:$B$9)-((D58-G58)*LOOKUP(C58,'Salary Calculator'!$A$2:$A$9,'Salary Calculator'!$D$2:$D$9))-((E58-2)*LOOKUP(C58,'Salary Calculator'!$A$2:$A$9,'Salary Calculator'!$E$2:$E$9)))*1.1^F58</f>
        <v>22740.401200000008</v>
      </c>
      <c r="I58" t="str">
        <f>LOOKUP('Data Sheet'!A58,'Joining Details'!$A$2:$A$351,'Joining Details'!$I$2:$I$351)</f>
        <v>Female</v>
      </c>
    </row>
    <row r="59" spans="1:9" x14ac:dyDescent="0.25">
      <c r="A59" t="s">
        <v>307</v>
      </c>
      <c r="B59" t="s">
        <v>1055</v>
      </c>
      <c r="C59" t="str">
        <f>LOOKUP(A59,'Joining Details'!A:A,'Joining Details'!K:K)</f>
        <v>Sales</v>
      </c>
      <c r="D59">
        <f>LOOKUP(A59,'Time Sheet'!A:A,'Time Sheet'!CV:CV)</f>
        <v>224</v>
      </c>
      <c r="E59">
        <f>COUNTIF('Time Sheet'!B60:CP60,"0:00")-5</f>
        <v>2</v>
      </c>
      <c r="F59" s="11">
        <v>5</v>
      </c>
      <c r="G59" s="11">
        <f t="shared" si="0"/>
        <v>192</v>
      </c>
      <c r="H59" s="12">
        <f>(LOOKUP('Data Sheet'!C59,'Salary Calculator'!$A$2:$A$9,'Salary Calculator'!$B$2:$B$9)-((D59-G59)*LOOKUP(C59,'Salary Calculator'!$A$2:$A$9,'Salary Calculator'!$D$2:$D$9))-((E59-2)*LOOKUP(C59,'Salary Calculator'!$A$2:$A$9,'Salary Calculator'!$E$2:$E$9)))*1.1^F59</f>
        <v>28087.29440000001</v>
      </c>
      <c r="I59" t="str">
        <f>LOOKUP('Data Sheet'!A59,'Joining Details'!$A$2:$A$351,'Joining Details'!$I$2:$I$351)</f>
        <v>Female</v>
      </c>
    </row>
    <row r="60" spans="1:9" x14ac:dyDescent="0.25">
      <c r="A60" t="s">
        <v>308</v>
      </c>
      <c r="B60" t="s">
        <v>1056</v>
      </c>
      <c r="C60" t="str">
        <f>LOOKUP(A60,'Joining Details'!A:A,'Joining Details'!K:K)</f>
        <v>Finance</v>
      </c>
      <c r="D60">
        <f>LOOKUP(A60,'Time Sheet'!A:A,'Time Sheet'!CV:CV)</f>
        <v>228</v>
      </c>
      <c r="E60">
        <f>COUNTIF('Time Sheet'!B61:CP61,"0:00")-5</f>
        <v>1</v>
      </c>
      <c r="F60" s="11">
        <v>5</v>
      </c>
      <c r="G60" s="11">
        <f t="shared" si="0"/>
        <v>200</v>
      </c>
      <c r="H60" s="12">
        <f>(LOOKUP('Data Sheet'!C60,'Salary Calculator'!$A$2:$A$9,'Salary Calculator'!$B$2:$B$9)-((D60-G60)*LOOKUP(C60,'Salary Calculator'!$A$2:$A$9,'Salary Calculator'!$D$2:$D$9))-((E60-2)*LOOKUP(C60,'Salary Calculator'!$A$2:$A$9,'Salary Calculator'!$E$2:$E$9)))*1.1^F60</f>
        <v>14832.797100000005</v>
      </c>
      <c r="I60" t="str">
        <f>LOOKUP('Data Sheet'!A60,'Joining Details'!$A$2:$A$351,'Joining Details'!$I$2:$I$351)</f>
        <v>Male</v>
      </c>
    </row>
    <row r="61" spans="1:9" x14ac:dyDescent="0.25">
      <c r="A61" t="s">
        <v>309</v>
      </c>
      <c r="B61" t="s">
        <v>1057</v>
      </c>
      <c r="C61" t="str">
        <f>LOOKUP(A61,'Joining Details'!A:A,'Joining Details'!K:K)</f>
        <v>Sales</v>
      </c>
      <c r="D61">
        <f>LOOKUP(A61,'Time Sheet'!A:A,'Time Sheet'!CV:CV)</f>
        <v>235</v>
      </c>
      <c r="E61">
        <f>COUNTIF('Time Sheet'!B62:CP62,"0:00")-5</f>
        <v>0</v>
      </c>
      <c r="F61" s="11">
        <v>5</v>
      </c>
      <c r="G61" s="11">
        <f t="shared" si="0"/>
        <v>208</v>
      </c>
      <c r="H61" s="12">
        <f>(LOOKUP('Data Sheet'!C61,'Salary Calculator'!$A$2:$A$9,'Salary Calculator'!$B$2:$B$9)-((D61-G61)*LOOKUP(C61,'Salary Calculator'!$A$2:$A$9,'Salary Calculator'!$D$2:$D$9))-((E61-2)*LOOKUP(C61,'Salary Calculator'!$A$2:$A$9,'Salary Calculator'!$E$2:$E$9)))*1.1^F61</f>
        <v>30857.371600000009</v>
      </c>
      <c r="I61" t="str">
        <f>LOOKUP('Data Sheet'!A61,'Joining Details'!$A$2:$A$351,'Joining Details'!$I$2:$I$351)</f>
        <v>Female</v>
      </c>
    </row>
    <row r="62" spans="1:9" x14ac:dyDescent="0.25">
      <c r="A62" t="s">
        <v>310</v>
      </c>
      <c r="B62" t="s">
        <v>1058</v>
      </c>
      <c r="C62" t="str">
        <f>LOOKUP(A62,'Joining Details'!A:A,'Joining Details'!K:K)</f>
        <v>Sales</v>
      </c>
      <c r="D62">
        <f>LOOKUP(A62,'Time Sheet'!A:A,'Time Sheet'!CV:CV)</f>
        <v>217</v>
      </c>
      <c r="E62">
        <f>COUNTIF('Time Sheet'!B63:CP63,"0:00")-5</f>
        <v>2</v>
      </c>
      <c r="F62" s="11">
        <v>5</v>
      </c>
      <c r="G62" s="11">
        <f t="shared" si="0"/>
        <v>192</v>
      </c>
      <c r="H62" s="12">
        <f>(LOOKUP('Data Sheet'!C62,'Salary Calculator'!$A$2:$A$9,'Salary Calculator'!$B$2:$B$9)-((D62-G62)*LOOKUP(C62,'Salary Calculator'!$A$2:$A$9,'Salary Calculator'!$D$2:$D$9))-((E62-2)*LOOKUP(C62,'Salary Calculator'!$A$2:$A$9,'Salary Calculator'!$E$2:$E$9)))*1.1^F62</f>
        <v>28989.180000000011</v>
      </c>
      <c r="I62" t="str">
        <f>LOOKUP('Data Sheet'!A62,'Joining Details'!$A$2:$A$351,'Joining Details'!$I$2:$I$351)</f>
        <v>Male</v>
      </c>
    </row>
    <row r="63" spans="1:9" x14ac:dyDescent="0.25">
      <c r="A63" t="s">
        <v>311</v>
      </c>
      <c r="B63" t="s">
        <v>1059</v>
      </c>
      <c r="C63" t="str">
        <f>LOOKUP(A63,'Joining Details'!A:A,'Joining Details'!K:K)</f>
        <v>Customer Support</v>
      </c>
      <c r="D63">
        <f>LOOKUP(A63,'Time Sheet'!A:A,'Time Sheet'!CV:CV)</f>
        <v>212</v>
      </c>
      <c r="E63">
        <f>COUNTIF('Time Sheet'!B64:CP64,"0:00")-5</f>
        <v>2</v>
      </c>
      <c r="F63" s="11">
        <v>5</v>
      </c>
      <c r="G63" s="11">
        <f t="shared" si="0"/>
        <v>192</v>
      </c>
      <c r="H63" s="12">
        <f>(LOOKUP('Data Sheet'!C63,'Salary Calculator'!$A$2:$A$9,'Salary Calculator'!$B$2:$B$9)-((D63-G63)*LOOKUP(C63,'Salary Calculator'!$A$2:$A$9,'Salary Calculator'!$D$2:$D$9))-((E63-2)*LOOKUP(C63,'Salary Calculator'!$A$2:$A$9,'Salary Calculator'!$E$2:$E$9)))*1.1^F63</f>
        <v>14816.692000000005</v>
      </c>
      <c r="I63" t="str">
        <f>LOOKUP('Data Sheet'!A63,'Joining Details'!$A$2:$A$351,'Joining Details'!$I$2:$I$351)</f>
        <v>Male</v>
      </c>
    </row>
    <row r="64" spans="1:9" x14ac:dyDescent="0.25">
      <c r="A64" t="s">
        <v>312</v>
      </c>
      <c r="B64" t="s">
        <v>1060</v>
      </c>
      <c r="C64" t="str">
        <f>LOOKUP(A64,'Joining Details'!A:A,'Joining Details'!K:K)</f>
        <v>IT</v>
      </c>
      <c r="D64">
        <f>LOOKUP(A64,'Time Sheet'!A:A,'Time Sheet'!CV:CV)</f>
        <v>214</v>
      </c>
      <c r="E64">
        <f>COUNTIF('Time Sheet'!B65:CP65,"0:00")-5</f>
        <v>2</v>
      </c>
      <c r="F64" s="11">
        <v>5</v>
      </c>
      <c r="G64" s="11">
        <f t="shared" si="0"/>
        <v>192</v>
      </c>
      <c r="H64" s="12">
        <f>(LOOKUP('Data Sheet'!C64,'Salary Calculator'!$A$2:$A$9,'Salary Calculator'!$B$2:$B$9)-((D64-G64)*LOOKUP(C64,'Salary Calculator'!$A$2:$A$9,'Salary Calculator'!$D$2:$D$9))-((E64-2)*LOOKUP(C64,'Salary Calculator'!$A$2:$A$9,'Salary Calculator'!$E$2:$E$9)))*1.1^F64</f>
        <v>22031.776800000007</v>
      </c>
      <c r="I64" t="str">
        <f>LOOKUP('Data Sheet'!A64,'Joining Details'!$A$2:$A$351,'Joining Details'!$I$2:$I$351)</f>
        <v>Male</v>
      </c>
    </row>
    <row r="65" spans="1:9" x14ac:dyDescent="0.25">
      <c r="A65" t="s">
        <v>313</v>
      </c>
      <c r="B65" t="s">
        <v>1061</v>
      </c>
      <c r="C65" t="str">
        <f>LOOKUP(A65,'Joining Details'!A:A,'Joining Details'!K:K)</f>
        <v>Finance</v>
      </c>
      <c r="D65">
        <f>LOOKUP(A65,'Time Sheet'!A:A,'Time Sheet'!CV:CV)</f>
        <v>241</v>
      </c>
      <c r="E65">
        <f>COUNTIF('Time Sheet'!B66:CP66,"0:00")-5</f>
        <v>0</v>
      </c>
      <c r="F65" s="11">
        <v>5</v>
      </c>
      <c r="G65" s="11">
        <f t="shared" si="0"/>
        <v>208</v>
      </c>
      <c r="H65" s="12">
        <f>(LOOKUP('Data Sheet'!C65,'Salary Calculator'!$A$2:$A$9,'Salary Calculator'!$B$2:$B$9)-((D65-G65)*LOOKUP(C65,'Salary Calculator'!$A$2:$A$9,'Salary Calculator'!$D$2:$D$9))-((E65-2)*LOOKUP(C65,'Salary Calculator'!$A$2:$A$9,'Salary Calculator'!$E$2:$E$9)))*1.1^F65</f>
        <v>15042.163400000005</v>
      </c>
      <c r="I65" t="str">
        <f>LOOKUP('Data Sheet'!A65,'Joining Details'!$A$2:$A$351,'Joining Details'!$I$2:$I$351)</f>
        <v>Male</v>
      </c>
    </row>
    <row r="66" spans="1:9" x14ac:dyDescent="0.25">
      <c r="A66" t="s">
        <v>314</v>
      </c>
      <c r="B66" t="s">
        <v>1062</v>
      </c>
      <c r="C66" t="str">
        <f>LOOKUP(A66,'Joining Details'!A:A,'Joining Details'!K:K)</f>
        <v>IT</v>
      </c>
      <c r="D66">
        <f>LOOKUP(A66,'Time Sheet'!A:A,'Time Sheet'!CV:CV)</f>
        <v>232</v>
      </c>
      <c r="E66">
        <f>COUNTIF('Time Sheet'!B67:CP67,"0:00")-5</f>
        <v>0</v>
      </c>
      <c r="F66" s="11">
        <v>5</v>
      </c>
      <c r="G66" s="11">
        <f t="shared" si="0"/>
        <v>208</v>
      </c>
      <c r="H66" s="12">
        <f>(LOOKUP('Data Sheet'!C66,'Salary Calculator'!$A$2:$A$9,'Salary Calculator'!$B$2:$B$9)-((D66-G66)*LOOKUP(C66,'Salary Calculator'!$A$2:$A$9,'Salary Calculator'!$D$2:$D$9))-((E66-2)*LOOKUP(C66,'Salary Calculator'!$A$2:$A$9,'Salary Calculator'!$E$2:$E$9)))*1.1^F66</f>
        <v>23449.025600000008</v>
      </c>
      <c r="I66" t="str">
        <f>LOOKUP('Data Sheet'!A66,'Joining Details'!$A$2:$A$351,'Joining Details'!$I$2:$I$351)</f>
        <v>Female</v>
      </c>
    </row>
    <row r="67" spans="1:9" x14ac:dyDescent="0.25">
      <c r="A67" t="s">
        <v>315</v>
      </c>
      <c r="B67" t="s">
        <v>1063</v>
      </c>
      <c r="C67" t="str">
        <f>LOOKUP(A67,'Joining Details'!A:A,'Joining Details'!K:K)</f>
        <v>R &amp; D</v>
      </c>
      <c r="D67">
        <f>LOOKUP(A67,'Time Sheet'!A:A,'Time Sheet'!CV:CV)</f>
        <v>226</v>
      </c>
      <c r="E67">
        <f>COUNTIF('Time Sheet'!B68:CP68,"0:00")-5</f>
        <v>1</v>
      </c>
      <c r="F67" s="11">
        <v>5</v>
      </c>
      <c r="G67" s="11">
        <f t="shared" ref="G67:G103" si="1">(26-E67)*8</f>
        <v>200</v>
      </c>
      <c r="H67" s="12">
        <f>(LOOKUP('Data Sheet'!C67,'Salary Calculator'!$A$2:$A$9,'Salary Calculator'!$B$2:$B$9)-((D67-G67)*LOOKUP(C67,'Salary Calculator'!$A$2:$A$9,'Salary Calculator'!$D$2:$D$9))-((E67-2)*LOOKUP(C67,'Salary Calculator'!$A$2:$A$9,'Salary Calculator'!$E$2:$E$9)))*1.1^F67</f>
        <v>37412.147300000011</v>
      </c>
      <c r="I67" t="str">
        <f>LOOKUP('Data Sheet'!A67,'Joining Details'!$A$2:$A$351,'Joining Details'!$I$2:$I$351)</f>
        <v>Female</v>
      </c>
    </row>
    <row r="68" spans="1:9" x14ac:dyDescent="0.25">
      <c r="A68" t="s">
        <v>318</v>
      </c>
      <c r="B68" t="s">
        <v>1064</v>
      </c>
      <c r="C68" t="str">
        <f>LOOKUP(A68,'Joining Details'!A:A,'Joining Details'!K:K)</f>
        <v>Customer Support</v>
      </c>
      <c r="D68">
        <f>LOOKUP(A68,'Time Sheet'!A:A,'Time Sheet'!CV:CV)</f>
        <v>208</v>
      </c>
      <c r="E68">
        <f>COUNTIF('Time Sheet'!B69:CP69,"0:00")-5</f>
        <v>2</v>
      </c>
      <c r="F68" s="11">
        <v>5</v>
      </c>
      <c r="G68" s="11">
        <f t="shared" si="1"/>
        <v>192</v>
      </c>
      <c r="H68" s="12">
        <f>(LOOKUP('Data Sheet'!C68,'Salary Calculator'!$A$2:$A$9,'Salary Calculator'!$B$2:$B$9)-((D68-G68)*LOOKUP(C68,'Salary Calculator'!$A$2:$A$9,'Salary Calculator'!$D$2:$D$9))-((E68-2)*LOOKUP(C68,'Salary Calculator'!$A$2:$A$9,'Salary Calculator'!$E$2:$E$9)))*1.1^F68</f>
        <v>15074.373600000004</v>
      </c>
      <c r="I68" t="str">
        <f>LOOKUP('Data Sheet'!A68,'Joining Details'!$A$2:$A$351,'Joining Details'!$I$2:$I$351)</f>
        <v>Male</v>
      </c>
    </row>
    <row r="69" spans="1:9" x14ac:dyDescent="0.25">
      <c r="A69" t="s">
        <v>319</v>
      </c>
      <c r="B69" t="s">
        <v>1065</v>
      </c>
      <c r="C69" t="str">
        <f>LOOKUP(A69,'Joining Details'!A:A,'Joining Details'!K:K)</f>
        <v>HR</v>
      </c>
      <c r="D69">
        <f>LOOKUP(A69,'Time Sheet'!A:A,'Time Sheet'!CV:CV)</f>
        <v>213</v>
      </c>
      <c r="E69">
        <f>COUNTIF('Time Sheet'!B70:CP70,"0:00")-5</f>
        <v>2</v>
      </c>
      <c r="F69" s="11">
        <v>4</v>
      </c>
      <c r="G69" s="11">
        <f t="shared" si="1"/>
        <v>192</v>
      </c>
      <c r="H69" s="12">
        <f>(LOOKUP('Data Sheet'!C69,'Salary Calculator'!$A$2:$A$9,'Salary Calculator'!$B$2:$B$9)-((D69-G69)*LOOKUP(C69,'Salary Calculator'!$A$2:$A$9,'Salary Calculator'!$D$2:$D$9))-((E69-2)*LOOKUP(C69,'Salary Calculator'!$A$2:$A$9,'Salary Calculator'!$E$2:$E$9)))*1.1^F69</f>
        <v>20116.734000000004</v>
      </c>
      <c r="I69" t="str">
        <f>LOOKUP('Data Sheet'!A69,'Joining Details'!$A$2:$A$351,'Joining Details'!$I$2:$I$351)</f>
        <v>Male</v>
      </c>
    </row>
    <row r="70" spans="1:9" x14ac:dyDescent="0.25">
      <c r="A70" t="s">
        <v>320</v>
      </c>
      <c r="B70" t="s">
        <v>1066</v>
      </c>
      <c r="C70" t="str">
        <f>LOOKUP(A70,'Joining Details'!A:A,'Joining Details'!K:K)</f>
        <v>Customer Support</v>
      </c>
      <c r="D70">
        <f>LOOKUP(A70,'Time Sheet'!A:A,'Time Sheet'!CV:CV)</f>
        <v>225</v>
      </c>
      <c r="E70">
        <f>COUNTIF('Time Sheet'!B71:CP71,"0:00")-5</f>
        <v>1</v>
      </c>
      <c r="F70" s="11">
        <v>4</v>
      </c>
      <c r="G70" s="11">
        <f t="shared" si="1"/>
        <v>200</v>
      </c>
      <c r="H70" s="12">
        <f>(LOOKUP('Data Sheet'!C70,'Salary Calculator'!$A$2:$A$9,'Salary Calculator'!$B$2:$B$9)-((D70-G70)*LOOKUP(C70,'Salary Calculator'!$A$2:$A$9,'Salary Calculator'!$D$2:$D$9))-((E70-2)*LOOKUP(C70,'Salary Calculator'!$A$2:$A$9,'Salary Calculator'!$E$2:$E$9)))*1.1^F70</f>
        <v>13660.053000000004</v>
      </c>
      <c r="I70" t="str">
        <f>LOOKUP('Data Sheet'!A70,'Joining Details'!$A$2:$A$351,'Joining Details'!$I$2:$I$351)</f>
        <v>Male</v>
      </c>
    </row>
    <row r="71" spans="1:9" x14ac:dyDescent="0.25">
      <c r="A71" t="s">
        <v>321</v>
      </c>
      <c r="B71" t="s">
        <v>1067</v>
      </c>
      <c r="C71" t="str">
        <f>LOOKUP(A71,'Joining Details'!A:A,'Joining Details'!K:K)</f>
        <v>IT</v>
      </c>
      <c r="D71">
        <f>LOOKUP(A71,'Time Sheet'!A:A,'Time Sheet'!CV:CV)</f>
        <v>220</v>
      </c>
      <c r="E71">
        <f>COUNTIF('Time Sheet'!B72:CP72,"0:00")-5</f>
        <v>1</v>
      </c>
      <c r="F71" s="11">
        <v>4</v>
      </c>
      <c r="G71" s="11">
        <f t="shared" si="1"/>
        <v>200</v>
      </c>
      <c r="H71" s="12">
        <f>(LOOKUP('Data Sheet'!C71,'Salary Calculator'!$A$2:$A$9,'Salary Calculator'!$B$2:$B$9)-((D71-G71)*LOOKUP(C71,'Salary Calculator'!$A$2:$A$9,'Salary Calculator'!$D$2:$D$9))-((E71-2)*LOOKUP(C71,'Salary Calculator'!$A$2:$A$9,'Salary Calculator'!$E$2:$E$9)))*1.1^F71</f>
        <v>20936.630000000005</v>
      </c>
      <c r="I71" t="str">
        <f>LOOKUP('Data Sheet'!A71,'Joining Details'!$A$2:$A$351,'Joining Details'!$I$2:$I$351)</f>
        <v>Male</v>
      </c>
    </row>
    <row r="72" spans="1:9" x14ac:dyDescent="0.25">
      <c r="A72" t="s">
        <v>322</v>
      </c>
      <c r="B72" t="s">
        <v>1068</v>
      </c>
      <c r="C72" t="str">
        <f>LOOKUP(A72,'Joining Details'!A:A,'Joining Details'!K:K)</f>
        <v>Sales</v>
      </c>
      <c r="D72">
        <f>LOOKUP(A72,'Time Sheet'!A:A,'Time Sheet'!CV:CV)</f>
        <v>210</v>
      </c>
      <c r="E72">
        <f>COUNTIF('Time Sheet'!B73:CP73,"0:00")-5</f>
        <v>2</v>
      </c>
      <c r="F72" s="11">
        <v>4</v>
      </c>
      <c r="G72" s="11">
        <f t="shared" si="1"/>
        <v>192</v>
      </c>
      <c r="H72" s="12">
        <f>(LOOKUP('Data Sheet'!C72,'Salary Calculator'!$A$2:$A$9,'Salary Calculator'!$B$2:$B$9)-((D72-G72)*LOOKUP(C72,'Salary Calculator'!$A$2:$A$9,'Salary Calculator'!$D$2:$D$9))-((E72-2)*LOOKUP(C72,'Salary Calculator'!$A$2:$A$9,'Salary Calculator'!$E$2:$E$9)))*1.1^F72</f>
        <v>27173.696000000007</v>
      </c>
      <c r="I72" t="str">
        <f>LOOKUP('Data Sheet'!A72,'Joining Details'!$A$2:$A$351,'Joining Details'!$I$2:$I$351)</f>
        <v>Female</v>
      </c>
    </row>
    <row r="73" spans="1:9" x14ac:dyDescent="0.25">
      <c r="A73" t="s">
        <v>323</v>
      </c>
      <c r="B73" t="s">
        <v>1069</v>
      </c>
      <c r="C73" t="str">
        <f>LOOKUP(A73,'Joining Details'!A:A,'Joining Details'!K:K)</f>
        <v>IT</v>
      </c>
      <c r="D73">
        <f>LOOKUP(A73,'Time Sheet'!A:A,'Time Sheet'!CV:CV)</f>
        <v>231</v>
      </c>
      <c r="E73">
        <f>COUNTIF('Time Sheet'!B74:CP74,"0:00")-5</f>
        <v>1</v>
      </c>
      <c r="F73" s="11">
        <v>4</v>
      </c>
      <c r="G73" s="11">
        <f t="shared" si="1"/>
        <v>200</v>
      </c>
      <c r="H73" s="12">
        <f>(LOOKUP('Data Sheet'!C73,'Salary Calculator'!$A$2:$A$9,'Salary Calculator'!$B$2:$B$9)-((D73-G73)*LOOKUP(C73,'Salary Calculator'!$A$2:$A$9,'Salary Calculator'!$D$2:$D$9))-((E73-2)*LOOKUP(C73,'Salary Calculator'!$A$2:$A$9,'Salary Calculator'!$E$2:$E$9)))*1.1^F73</f>
        <v>19970.324000000004</v>
      </c>
      <c r="I73" t="str">
        <f>LOOKUP('Data Sheet'!A73,'Joining Details'!$A$2:$A$351,'Joining Details'!$I$2:$I$351)</f>
        <v>Male</v>
      </c>
    </row>
    <row r="74" spans="1:9" x14ac:dyDescent="0.25">
      <c r="A74" t="s">
        <v>324</v>
      </c>
      <c r="B74" t="s">
        <v>1070</v>
      </c>
      <c r="C74" t="str">
        <f>LOOKUP(A74,'Joining Details'!A:A,'Joining Details'!K:K)</f>
        <v>Sales</v>
      </c>
      <c r="D74">
        <f>LOOKUP(A74,'Time Sheet'!A:A,'Time Sheet'!CV:CV)</f>
        <v>223</v>
      </c>
      <c r="E74">
        <f>COUNTIF('Time Sheet'!B75:CP75,"0:00")-5</f>
        <v>2</v>
      </c>
      <c r="F74" s="11">
        <v>4</v>
      </c>
      <c r="G74" s="11">
        <f t="shared" si="1"/>
        <v>192</v>
      </c>
      <c r="H74" s="12">
        <f>(LOOKUP('Data Sheet'!C74,'Salary Calculator'!$A$2:$A$9,'Salary Calculator'!$B$2:$B$9)-((D74-G74)*LOOKUP(C74,'Salary Calculator'!$A$2:$A$9,'Salary Calculator'!$D$2:$D$9))-((E74-2)*LOOKUP(C74,'Salary Calculator'!$A$2:$A$9,'Salary Calculator'!$E$2:$E$9)))*1.1^F74</f>
        <v>25651.032000000007</v>
      </c>
      <c r="I74" t="str">
        <f>LOOKUP('Data Sheet'!A74,'Joining Details'!$A$2:$A$351,'Joining Details'!$I$2:$I$351)</f>
        <v>Female</v>
      </c>
    </row>
    <row r="75" spans="1:9" x14ac:dyDescent="0.25">
      <c r="A75" t="s">
        <v>325</v>
      </c>
      <c r="B75" t="s">
        <v>1071</v>
      </c>
      <c r="C75" t="str">
        <f>LOOKUP(A75,'Joining Details'!A:A,'Joining Details'!K:K)</f>
        <v>Admin</v>
      </c>
      <c r="D75">
        <f>LOOKUP(A75,'Time Sheet'!A:A,'Time Sheet'!CV:CV)</f>
        <v>230</v>
      </c>
      <c r="E75">
        <f>COUNTIF('Time Sheet'!B76:CP76,"0:00")-5</f>
        <v>1</v>
      </c>
      <c r="F75" s="11">
        <v>4</v>
      </c>
      <c r="G75" s="11">
        <f t="shared" si="1"/>
        <v>200</v>
      </c>
      <c r="H75" s="12">
        <f>(LOOKUP('Data Sheet'!C75,'Salary Calculator'!$A$2:$A$9,'Salary Calculator'!$B$2:$B$9)-((D75-G75)*LOOKUP(C75,'Salary Calculator'!$A$2:$A$9,'Salary Calculator'!$D$2:$D$9))-((E75-2)*LOOKUP(C75,'Salary Calculator'!$A$2:$A$9,'Salary Calculator'!$E$2:$E$9)))*1.1^F75</f>
        <v>13367.233000000004</v>
      </c>
      <c r="I75" t="str">
        <f>LOOKUP('Data Sheet'!A75,'Joining Details'!$A$2:$A$351,'Joining Details'!$I$2:$I$351)</f>
        <v>Male</v>
      </c>
    </row>
    <row r="76" spans="1:9" x14ac:dyDescent="0.25">
      <c r="A76" t="s">
        <v>326</v>
      </c>
      <c r="B76" t="s">
        <v>1072</v>
      </c>
      <c r="C76" t="str">
        <f>LOOKUP(A76,'Joining Details'!A:A,'Joining Details'!K:K)</f>
        <v>Marketing</v>
      </c>
      <c r="D76">
        <f>LOOKUP(A76,'Time Sheet'!A:A,'Time Sheet'!CV:CV)</f>
        <v>234</v>
      </c>
      <c r="E76">
        <f>COUNTIF('Time Sheet'!B77:CP77,"0:00")-5</f>
        <v>0</v>
      </c>
      <c r="F76" s="11">
        <v>4</v>
      </c>
      <c r="G76" s="11">
        <f t="shared" si="1"/>
        <v>208</v>
      </c>
      <c r="H76" s="12">
        <f>(LOOKUP('Data Sheet'!C76,'Salary Calculator'!$A$2:$A$9,'Salary Calculator'!$B$2:$B$9)-((D76-G76)*LOOKUP(C76,'Salary Calculator'!$A$2:$A$9,'Salary Calculator'!$D$2:$D$9))-((E76-2)*LOOKUP(C76,'Salary Calculator'!$A$2:$A$9,'Salary Calculator'!$E$2:$E$9)))*1.1^F76</f>
        <v>21141.604000000007</v>
      </c>
      <c r="I76" t="str">
        <f>LOOKUP('Data Sheet'!A76,'Joining Details'!$A$2:$A$351,'Joining Details'!$I$2:$I$351)</f>
        <v>Female</v>
      </c>
    </row>
    <row r="77" spans="1:9" x14ac:dyDescent="0.25">
      <c r="A77" t="s">
        <v>327</v>
      </c>
      <c r="B77" t="s">
        <v>1073</v>
      </c>
      <c r="C77" t="str">
        <f>LOOKUP(A77,'Joining Details'!A:A,'Joining Details'!K:K)</f>
        <v>Sales</v>
      </c>
      <c r="D77">
        <f>LOOKUP(A77,'Time Sheet'!A:A,'Time Sheet'!CV:CV)</f>
        <v>226</v>
      </c>
      <c r="E77">
        <f>COUNTIF('Time Sheet'!B78:CP78,"0:00")-5</f>
        <v>1</v>
      </c>
      <c r="F77" s="11">
        <v>4</v>
      </c>
      <c r="G77" s="11">
        <f t="shared" si="1"/>
        <v>200</v>
      </c>
      <c r="H77" s="12">
        <f>(LOOKUP('Data Sheet'!C77,'Salary Calculator'!$A$2:$A$9,'Salary Calculator'!$B$2:$B$9)-((D77-G77)*LOOKUP(C77,'Salary Calculator'!$A$2:$A$9,'Salary Calculator'!$D$2:$D$9))-((E77-2)*LOOKUP(C77,'Salary Calculator'!$A$2:$A$9,'Salary Calculator'!$E$2:$E$9)))*1.1^F77</f>
        <v>27202.978000000006</v>
      </c>
      <c r="I77" t="str">
        <f>LOOKUP('Data Sheet'!A77,'Joining Details'!$A$2:$A$351,'Joining Details'!$I$2:$I$351)</f>
        <v>Female</v>
      </c>
    </row>
    <row r="78" spans="1:9" x14ac:dyDescent="0.25">
      <c r="A78" t="s">
        <v>328</v>
      </c>
      <c r="B78" t="s">
        <v>1074</v>
      </c>
      <c r="C78" t="str">
        <f>LOOKUP(A78,'Joining Details'!A:A,'Joining Details'!K:K)</f>
        <v>R &amp; D</v>
      </c>
      <c r="D78">
        <f>LOOKUP(A78,'Time Sheet'!A:A,'Time Sheet'!CV:CV)</f>
        <v>212</v>
      </c>
      <c r="E78">
        <f>COUNTIF('Time Sheet'!B79:CP79,"0:00")-5</f>
        <v>2</v>
      </c>
      <c r="F78" s="11">
        <v>4</v>
      </c>
      <c r="G78" s="11">
        <f t="shared" si="1"/>
        <v>192</v>
      </c>
      <c r="H78" s="12">
        <f>(LOOKUP('Data Sheet'!C78,'Salary Calculator'!$A$2:$A$9,'Salary Calculator'!$B$2:$B$9)-((D78-G78)*LOOKUP(C78,'Salary Calculator'!$A$2:$A$9,'Salary Calculator'!$D$2:$D$9))-((E78-2)*LOOKUP(C78,'Salary Calculator'!$A$2:$A$9,'Salary Calculator'!$E$2:$E$9)))*1.1^F78</f>
        <v>33674.30000000001</v>
      </c>
      <c r="I78" t="str">
        <f>LOOKUP('Data Sheet'!A78,'Joining Details'!$A$2:$A$351,'Joining Details'!$I$2:$I$351)</f>
        <v>Female</v>
      </c>
    </row>
    <row r="79" spans="1:9" x14ac:dyDescent="0.25">
      <c r="A79" t="s">
        <v>329</v>
      </c>
      <c r="B79" t="s">
        <v>1075</v>
      </c>
      <c r="C79" t="str">
        <f>LOOKUP(A79,'Joining Details'!A:A,'Joining Details'!K:K)</f>
        <v>R &amp; D</v>
      </c>
      <c r="D79">
        <f>LOOKUP(A79,'Time Sheet'!A:A,'Time Sheet'!CV:CV)</f>
        <v>204</v>
      </c>
      <c r="E79">
        <f>COUNTIF('Time Sheet'!B80:CP80,"0:00")-5</f>
        <v>3</v>
      </c>
      <c r="F79" s="11">
        <v>4</v>
      </c>
      <c r="G79" s="11">
        <f t="shared" si="1"/>
        <v>184</v>
      </c>
      <c r="H79" s="12">
        <f>(LOOKUP('Data Sheet'!C79,'Salary Calculator'!$A$2:$A$9,'Salary Calculator'!$B$2:$B$9)-((D79-G79)*LOOKUP(C79,'Salary Calculator'!$A$2:$A$9,'Salary Calculator'!$D$2:$D$9))-((E79-2)*LOOKUP(C79,'Salary Calculator'!$A$2:$A$9,'Salary Calculator'!$E$2:$E$9)))*1.1^F79</f>
        <v>32459.097000000009</v>
      </c>
      <c r="I79" t="str">
        <f>LOOKUP('Data Sheet'!A79,'Joining Details'!$A$2:$A$351,'Joining Details'!$I$2:$I$351)</f>
        <v>Male</v>
      </c>
    </row>
    <row r="80" spans="1:9" x14ac:dyDescent="0.25">
      <c r="A80" t="s">
        <v>331</v>
      </c>
      <c r="B80" t="s">
        <v>1076</v>
      </c>
      <c r="C80" t="str">
        <f>LOOKUP(A80,'Joining Details'!A:A,'Joining Details'!K:K)</f>
        <v>IT</v>
      </c>
      <c r="D80">
        <f>LOOKUP(A80,'Time Sheet'!A:A,'Time Sheet'!CV:CV)</f>
        <v>228</v>
      </c>
      <c r="E80">
        <f>COUNTIF('Time Sheet'!B81:CP81,"0:00")-5</f>
        <v>1</v>
      </c>
      <c r="F80" s="11">
        <v>4</v>
      </c>
      <c r="G80" s="11">
        <f t="shared" si="1"/>
        <v>200</v>
      </c>
      <c r="H80" s="12">
        <f>(LOOKUP('Data Sheet'!C80,'Salary Calculator'!$A$2:$A$9,'Salary Calculator'!$B$2:$B$9)-((D80-G80)*LOOKUP(C80,'Salary Calculator'!$A$2:$A$9,'Salary Calculator'!$D$2:$D$9))-((E80-2)*LOOKUP(C80,'Salary Calculator'!$A$2:$A$9,'Salary Calculator'!$E$2:$E$9)))*1.1^F80</f>
        <v>20233.862000000005</v>
      </c>
      <c r="I80" t="str">
        <f>LOOKUP('Data Sheet'!A80,'Joining Details'!$A$2:$A$351,'Joining Details'!$I$2:$I$351)</f>
        <v>Male</v>
      </c>
    </row>
    <row r="81" spans="1:9" x14ac:dyDescent="0.25">
      <c r="A81" t="s">
        <v>332</v>
      </c>
      <c r="B81" t="s">
        <v>1077</v>
      </c>
      <c r="C81" t="str">
        <f>LOOKUP(A81,'Joining Details'!A:A,'Joining Details'!K:K)</f>
        <v>Customer Support</v>
      </c>
      <c r="D81">
        <f>LOOKUP(A81,'Time Sheet'!A:A,'Time Sheet'!CV:CV)</f>
        <v>237</v>
      </c>
      <c r="E81">
        <f>COUNTIF('Time Sheet'!B82:CP82,"0:00")-5</f>
        <v>0</v>
      </c>
      <c r="F81" s="11">
        <v>4</v>
      </c>
      <c r="G81" s="11">
        <f t="shared" si="1"/>
        <v>208</v>
      </c>
      <c r="H81" s="12">
        <f>(LOOKUP('Data Sheet'!C81,'Salary Calculator'!$A$2:$A$9,'Salary Calculator'!$B$2:$B$9)-((D81-G81)*LOOKUP(C81,'Salary Calculator'!$A$2:$A$9,'Salary Calculator'!$D$2:$D$9))-((E81-2)*LOOKUP(C81,'Salary Calculator'!$A$2:$A$9,'Salary Calculator'!$E$2:$E$9)))*1.1^F81</f>
        <v>13908.950000000004</v>
      </c>
      <c r="I81" t="str">
        <f>LOOKUP('Data Sheet'!A81,'Joining Details'!$A$2:$A$351,'Joining Details'!$I$2:$I$351)</f>
        <v>Male</v>
      </c>
    </row>
    <row r="82" spans="1:9" x14ac:dyDescent="0.25">
      <c r="A82" t="s">
        <v>333</v>
      </c>
      <c r="B82" t="s">
        <v>1078</v>
      </c>
      <c r="C82" t="str">
        <f>LOOKUP(A82,'Joining Details'!A:A,'Joining Details'!K:K)</f>
        <v>Customer Support</v>
      </c>
      <c r="D82">
        <f>LOOKUP(A82,'Time Sheet'!A:A,'Time Sheet'!CV:CV)</f>
        <v>234</v>
      </c>
      <c r="E82">
        <f>COUNTIF('Time Sheet'!B83:CP83,"0:00")-5</f>
        <v>0</v>
      </c>
      <c r="F82" s="11">
        <v>4</v>
      </c>
      <c r="G82" s="11">
        <f t="shared" si="1"/>
        <v>208</v>
      </c>
      <c r="H82" s="12">
        <f>(LOOKUP('Data Sheet'!C82,'Salary Calculator'!$A$2:$A$9,'Salary Calculator'!$B$2:$B$9)-((D82-G82)*LOOKUP(C82,'Salary Calculator'!$A$2:$A$9,'Salary Calculator'!$D$2:$D$9))-((E82-2)*LOOKUP(C82,'Salary Calculator'!$A$2:$A$9,'Salary Calculator'!$E$2:$E$9)))*1.1^F82</f>
        <v>14084.642000000003</v>
      </c>
      <c r="I82" t="str">
        <f>LOOKUP('Data Sheet'!A82,'Joining Details'!$A$2:$A$351,'Joining Details'!$I$2:$I$351)</f>
        <v>Female</v>
      </c>
    </row>
    <row r="83" spans="1:9" x14ac:dyDescent="0.25">
      <c r="A83" t="s">
        <v>334</v>
      </c>
      <c r="B83" t="s">
        <v>1079</v>
      </c>
      <c r="C83" t="str">
        <f>LOOKUP(A83,'Joining Details'!A:A,'Joining Details'!K:K)</f>
        <v>R &amp; D</v>
      </c>
      <c r="D83">
        <f>LOOKUP(A83,'Time Sheet'!A:A,'Time Sheet'!CV:CV)</f>
        <v>224</v>
      </c>
      <c r="E83">
        <f>COUNTIF('Time Sheet'!B84:CP84,"0:00")-5</f>
        <v>1</v>
      </c>
      <c r="F83" s="11">
        <v>4</v>
      </c>
      <c r="G83" s="11">
        <f t="shared" si="1"/>
        <v>200</v>
      </c>
      <c r="H83" s="12">
        <f>(LOOKUP('Data Sheet'!C83,'Salary Calculator'!$A$2:$A$9,'Salary Calculator'!$B$2:$B$9)-((D83-G83)*LOOKUP(C83,'Salary Calculator'!$A$2:$A$9,'Salary Calculator'!$D$2:$D$9))-((E83-2)*LOOKUP(C83,'Salary Calculator'!$A$2:$A$9,'Salary Calculator'!$E$2:$E$9)))*1.1^F83</f>
        <v>34303.863000000012</v>
      </c>
      <c r="I83" t="str">
        <f>LOOKUP('Data Sheet'!A83,'Joining Details'!$A$2:$A$351,'Joining Details'!$I$2:$I$351)</f>
        <v>Male</v>
      </c>
    </row>
    <row r="84" spans="1:9" x14ac:dyDescent="0.25">
      <c r="A84" t="s">
        <v>335</v>
      </c>
      <c r="B84" t="s">
        <v>1080</v>
      </c>
      <c r="C84" t="str">
        <f>LOOKUP(A84,'Joining Details'!A:A,'Joining Details'!K:K)</f>
        <v>Sales</v>
      </c>
      <c r="D84">
        <f>LOOKUP(A84,'Time Sheet'!A:A,'Time Sheet'!CV:CV)</f>
        <v>230</v>
      </c>
      <c r="E84">
        <f>COUNTIF('Time Sheet'!B85:CP85,"0:00")-5</f>
        <v>0</v>
      </c>
      <c r="F84" s="11">
        <v>4</v>
      </c>
      <c r="G84" s="11">
        <f t="shared" si="1"/>
        <v>208</v>
      </c>
      <c r="H84" s="12">
        <f>(LOOKUP('Data Sheet'!C84,'Salary Calculator'!$A$2:$A$9,'Salary Calculator'!$B$2:$B$9)-((D84-G84)*LOOKUP(C84,'Salary Calculator'!$A$2:$A$9,'Salary Calculator'!$D$2:$D$9))-((E84-2)*LOOKUP(C84,'Salary Calculator'!$A$2:$A$9,'Salary Calculator'!$E$2:$E$9)))*1.1^F84</f>
        <v>28637.796000000009</v>
      </c>
      <c r="I84" t="str">
        <f>LOOKUP('Data Sheet'!A84,'Joining Details'!$A$2:$A$351,'Joining Details'!$I$2:$I$351)</f>
        <v>Female</v>
      </c>
    </row>
    <row r="85" spans="1:9" x14ac:dyDescent="0.25">
      <c r="A85" t="s">
        <v>336</v>
      </c>
      <c r="B85" t="s">
        <v>1081</v>
      </c>
      <c r="C85" t="str">
        <f>LOOKUP(A85,'Joining Details'!A:A,'Joining Details'!K:K)</f>
        <v>Customer Support</v>
      </c>
      <c r="D85">
        <f>LOOKUP(A85,'Time Sheet'!A:A,'Time Sheet'!CV:CV)</f>
        <v>212</v>
      </c>
      <c r="E85">
        <f>COUNTIF('Time Sheet'!B86:CP86,"0:00")-5</f>
        <v>2</v>
      </c>
      <c r="F85" s="11">
        <v>4</v>
      </c>
      <c r="G85" s="11">
        <f t="shared" si="1"/>
        <v>192</v>
      </c>
      <c r="H85" s="12">
        <f>(LOOKUP('Data Sheet'!C85,'Salary Calculator'!$A$2:$A$9,'Salary Calculator'!$B$2:$B$9)-((D85-G85)*LOOKUP(C85,'Salary Calculator'!$A$2:$A$9,'Salary Calculator'!$D$2:$D$9))-((E85-2)*LOOKUP(C85,'Salary Calculator'!$A$2:$A$9,'Salary Calculator'!$E$2:$E$9)))*1.1^F85</f>
        <v>13469.720000000003</v>
      </c>
      <c r="I85" t="str">
        <f>LOOKUP('Data Sheet'!A85,'Joining Details'!$A$2:$A$351,'Joining Details'!$I$2:$I$351)</f>
        <v>Female</v>
      </c>
    </row>
    <row r="86" spans="1:9" x14ac:dyDescent="0.25">
      <c r="A86" t="s">
        <v>337</v>
      </c>
      <c r="B86" t="s">
        <v>1082</v>
      </c>
      <c r="C86" t="str">
        <f>LOOKUP(A86,'Joining Details'!A:A,'Joining Details'!K:K)</f>
        <v>Sales</v>
      </c>
      <c r="D86">
        <f>LOOKUP(A86,'Time Sheet'!A:A,'Time Sheet'!CV:CV)</f>
        <v>240</v>
      </c>
      <c r="E86">
        <f>COUNTIF('Time Sheet'!B87:CP87,"0:00")-5</f>
        <v>0</v>
      </c>
      <c r="F86" s="11">
        <v>4</v>
      </c>
      <c r="G86" s="11">
        <f t="shared" si="1"/>
        <v>208</v>
      </c>
      <c r="H86" s="12">
        <f>(LOOKUP('Data Sheet'!C86,'Salary Calculator'!$A$2:$A$9,'Salary Calculator'!$B$2:$B$9)-((D86-G86)*LOOKUP(C86,'Salary Calculator'!$A$2:$A$9,'Salary Calculator'!$D$2:$D$9))-((E86-2)*LOOKUP(C86,'Salary Calculator'!$A$2:$A$9,'Salary Calculator'!$E$2:$E$9)))*1.1^F86</f>
        <v>27466.516000000007</v>
      </c>
      <c r="I86" t="str">
        <f>LOOKUP('Data Sheet'!A86,'Joining Details'!$A$2:$A$351,'Joining Details'!$I$2:$I$351)</f>
        <v>Female</v>
      </c>
    </row>
    <row r="87" spans="1:9" x14ac:dyDescent="0.25">
      <c r="A87" t="s">
        <v>339</v>
      </c>
      <c r="B87" t="s">
        <v>1083</v>
      </c>
      <c r="C87" t="str">
        <f>LOOKUP(A87,'Joining Details'!A:A,'Joining Details'!K:K)</f>
        <v>IT</v>
      </c>
      <c r="D87">
        <f>LOOKUP(A87,'Time Sheet'!A:A,'Time Sheet'!CV:CV)</f>
        <v>222</v>
      </c>
      <c r="E87">
        <f>COUNTIF('Time Sheet'!B88:CP88,"0:00")-5</f>
        <v>1</v>
      </c>
      <c r="F87" s="11">
        <v>4</v>
      </c>
      <c r="G87" s="11">
        <f t="shared" si="1"/>
        <v>200</v>
      </c>
      <c r="H87" s="12">
        <f>(LOOKUP('Data Sheet'!C87,'Salary Calculator'!$A$2:$A$9,'Salary Calculator'!$B$2:$B$9)-((D87-G87)*LOOKUP(C87,'Salary Calculator'!$A$2:$A$9,'Salary Calculator'!$D$2:$D$9))-((E87-2)*LOOKUP(C87,'Salary Calculator'!$A$2:$A$9,'Salary Calculator'!$E$2:$E$9)))*1.1^F87</f>
        <v>20760.938000000006</v>
      </c>
      <c r="I87" t="str">
        <f>LOOKUP('Data Sheet'!A87,'Joining Details'!$A$2:$A$351,'Joining Details'!$I$2:$I$351)</f>
        <v>Male</v>
      </c>
    </row>
    <row r="88" spans="1:9" x14ac:dyDescent="0.25">
      <c r="A88" t="s">
        <v>340</v>
      </c>
      <c r="B88" t="s">
        <v>1084</v>
      </c>
      <c r="C88" t="str">
        <f>LOOKUP(A88,'Joining Details'!A:A,'Joining Details'!K:K)</f>
        <v>IT</v>
      </c>
      <c r="D88">
        <f>LOOKUP(A88,'Time Sheet'!A:A,'Time Sheet'!CV:CV)</f>
        <v>222</v>
      </c>
      <c r="E88">
        <f>COUNTIF('Time Sheet'!B89:CP89,"0:00")-5</f>
        <v>2</v>
      </c>
      <c r="F88" s="11">
        <v>4</v>
      </c>
      <c r="G88" s="11">
        <f t="shared" si="1"/>
        <v>192</v>
      </c>
      <c r="H88" s="12">
        <f>(LOOKUP('Data Sheet'!C88,'Salary Calculator'!$A$2:$A$9,'Salary Calculator'!$B$2:$B$9)-((D88-G88)*LOOKUP(C88,'Salary Calculator'!$A$2:$A$9,'Salary Calculator'!$D$2:$D$9))-((E88-2)*LOOKUP(C88,'Salary Calculator'!$A$2:$A$9,'Salary Calculator'!$E$2:$E$9)))*1.1^F88</f>
        <v>19326.120000000006</v>
      </c>
      <c r="I88" t="str">
        <f>LOOKUP('Data Sheet'!A88,'Joining Details'!$A$2:$A$351,'Joining Details'!$I$2:$I$351)</f>
        <v>Male</v>
      </c>
    </row>
    <row r="89" spans="1:9" x14ac:dyDescent="0.25">
      <c r="A89" t="s">
        <v>341</v>
      </c>
      <c r="B89" t="s">
        <v>1085</v>
      </c>
      <c r="C89" t="str">
        <f>LOOKUP(A89,'Joining Details'!A:A,'Joining Details'!K:K)</f>
        <v>Customer Support</v>
      </c>
      <c r="D89">
        <f>LOOKUP(A89,'Time Sheet'!A:A,'Time Sheet'!CV:CV)</f>
        <v>235</v>
      </c>
      <c r="E89">
        <f>COUNTIF('Time Sheet'!B90:CP90,"0:00")-5</f>
        <v>0</v>
      </c>
      <c r="F89" s="11">
        <v>4</v>
      </c>
      <c r="G89" s="11">
        <f t="shared" si="1"/>
        <v>208</v>
      </c>
      <c r="H89" s="12">
        <f>(LOOKUP('Data Sheet'!C89,'Salary Calculator'!$A$2:$A$9,'Salary Calculator'!$B$2:$B$9)-((D89-G89)*LOOKUP(C89,'Salary Calculator'!$A$2:$A$9,'Salary Calculator'!$D$2:$D$9))-((E89-2)*LOOKUP(C89,'Salary Calculator'!$A$2:$A$9,'Salary Calculator'!$E$2:$E$9)))*1.1^F89</f>
        <v>14026.078000000003</v>
      </c>
      <c r="I89" t="str">
        <f>LOOKUP('Data Sheet'!A89,'Joining Details'!$A$2:$A$351,'Joining Details'!$I$2:$I$351)</f>
        <v>Male</v>
      </c>
    </row>
    <row r="90" spans="1:9" x14ac:dyDescent="0.25">
      <c r="A90" t="s">
        <v>344</v>
      </c>
      <c r="B90" t="s">
        <v>1086</v>
      </c>
      <c r="C90" t="str">
        <f>LOOKUP(A90,'Joining Details'!A:A,'Joining Details'!K:K)</f>
        <v>Finance</v>
      </c>
      <c r="D90">
        <f>LOOKUP(A90,'Time Sheet'!A:A,'Time Sheet'!CV:CV)</f>
        <v>233</v>
      </c>
      <c r="E90">
        <f>COUNTIF('Time Sheet'!B91:CP91,"0:00")-5</f>
        <v>0</v>
      </c>
      <c r="F90" s="11">
        <v>4</v>
      </c>
      <c r="G90" s="11">
        <f t="shared" si="1"/>
        <v>208</v>
      </c>
      <c r="H90" s="12">
        <f>(LOOKUP('Data Sheet'!C90,'Salary Calculator'!$A$2:$A$9,'Salary Calculator'!$B$2:$B$9)-((D90-G90)*LOOKUP(C90,'Salary Calculator'!$A$2:$A$9,'Salary Calculator'!$D$2:$D$9))-((E90-2)*LOOKUP(C90,'Salary Calculator'!$A$2:$A$9,'Salary Calculator'!$E$2:$E$9)))*1.1^F90</f>
        <v>14143.206000000004</v>
      </c>
      <c r="I90" t="str">
        <f>LOOKUP('Data Sheet'!A90,'Joining Details'!$A$2:$A$351,'Joining Details'!$I$2:$I$351)</f>
        <v>Male</v>
      </c>
    </row>
    <row r="91" spans="1:9" x14ac:dyDescent="0.25">
      <c r="A91" t="s">
        <v>345</v>
      </c>
      <c r="B91" t="s">
        <v>1087</v>
      </c>
      <c r="C91" t="str">
        <f>LOOKUP(A91,'Joining Details'!A:A,'Joining Details'!K:K)</f>
        <v>Admin</v>
      </c>
      <c r="D91">
        <f>LOOKUP(A91,'Time Sheet'!A:A,'Time Sheet'!CV:CV)</f>
        <v>231</v>
      </c>
      <c r="E91">
        <f>COUNTIF('Time Sheet'!B92:CP92,"0:00")-5</f>
        <v>1</v>
      </c>
      <c r="F91" s="11">
        <v>4</v>
      </c>
      <c r="G91" s="11">
        <f t="shared" si="1"/>
        <v>200</v>
      </c>
      <c r="H91" s="12">
        <f>(LOOKUP('Data Sheet'!C91,'Salary Calculator'!$A$2:$A$9,'Salary Calculator'!$B$2:$B$9)-((D91-G91)*LOOKUP(C91,'Salary Calculator'!$A$2:$A$9,'Salary Calculator'!$D$2:$D$9))-((E91-2)*LOOKUP(C91,'Salary Calculator'!$A$2:$A$9,'Salary Calculator'!$E$2:$E$9)))*1.1^F91</f>
        <v>13308.669000000004</v>
      </c>
      <c r="I91" t="str">
        <f>LOOKUP('Data Sheet'!A91,'Joining Details'!$A$2:$A$351,'Joining Details'!$I$2:$I$351)</f>
        <v>Female</v>
      </c>
    </row>
    <row r="92" spans="1:9" x14ac:dyDescent="0.25">
      <c r="A92" t="s">
        <v>346</v>
      </c>
      <c r="B92" t="s">
        <v>1088</v>
      </c>
      <c r="C92" t="str">
        <f>LOOKUP(A92,'Joining Details'!A:A,'Joining Details'!K:K)</f>
        <v>Admin</v>
      </c>
      <c r="D92">
        <f>LOOKUP(A92,'Time Sheet'!A:A,'Time Sheet'!CV:CV)</f>
        <v>235</v>
      </c>
      <c r="E92">
        <f>COUNTIF('Time Sheet'!B93:CP93,"0:00")-5</f>
        <v>0</v>
      </c>
      <c r="F92" s="11">
        <v>3</v>
      </c>
      <c r="G92" s="11">
        <f t="shared" si="1"/>
        <v>208</v>
      </c>
      <c r="H92" s="12">
        <f>(LOOKUP('Data Sheet'!C92,'Salary Calculator'!$A$2:$A$9,'Salary Calculator'!$B$2:$B$9)-((D92-G92)*LOOKUP(C92,'Salary Calculator'!$A$2:$A$9,'Salary Calculator'!$D$2:$D$9))-((E92-2)*LOOKUP(C92,'Salary Calculator'!$A$2:$A$9,'Salary Calculator'!$E$2:$E$9)))*1.1^F92</f>
        <v>12750.980000000003</v>
      </c>
      <c r="I92" t="str">
        <f>LOOKUP('Data Sheet'!A92,'Joining Details'!$A$2:$A$351,'Joining Details'!$I$2:$I$351)</f>
        <v>Male</v>
      </c>
    </row>
    <row r="93" spans="1:9" x14ac:dyDescent="0.25">
      <c r="A93" t="s">
        <v>347</v>
      </c>
      <c r="B93" t="s">
        <v>1089</v>
      </c>
      <c r="C93" t="str">
        <f>LOOKUP(A93,'Joining Details'!A:A,'Joining Details'!K:K)</f>
        <v>R &amp; D</v>
      </c>
      <c r="D93">
        <f>LOOKUP(A93,'Time Sheet'!A:A,'Time Sheet'!CV:CV)</f>
        <v>221</v>
      </c>
      <c r="E93">
        <f>COUNTIF('Time Sheet'!B94:CP94,"0:00")-5</f>
        <v>2</v>
      </c>
      <c r="F93" s="11">
        <v>3</v>
      </c>
      <c r="G93" s="11">
        <f t="shared" si="1"/>
        <v>192</v>
      </c>
      <c r="H93" s="12">
        <f>(LOOKUP('Data Sheet'!C93,'Salary Calculator'!$A$2:$A$9,'Salary Calculator'!$B$2:$B$9)-((D93-G93)*LOOKUP(C93,'Salary Calculator'!$A$2:$A$9,'Salary Calculator'!$D$2:$D$9))-((E93-2)*LOOKUP(C93,'Salary Calculator'!$A$2:$A$9,'Salary Calculator'!$E$2:$E$9)))*1.1^F93</f>
        <v>29415.100000000009</v>
      </c>
      <c r="I93" t="str">
        <f>LOOKUP('Data Sheet'!A93,'Joining Details'!$A$2:$A$351,'Joining Details'!$I$2:$I$351)</f>
        <v>Male</v>
      </c>
    </row>
    <row r="94" spans="1:9" x14ac:dyDescent="0.25">
      <c r="A94" t="s">
        <v>348</v>
      </c>
      <c r="B94" t="s">
        <v>1090</v>
      </c>
      <c r="C94" t="str">
        <f>LOOKUP(A94,'Joining Details'!A:A,'Joining Details'!K:K)</f>
        <v>IT</v>
      </c>
      <c r="D94">
        <f>LOOKUP(A94,'Time Sheet'!A:A,'Time Sheet'!CV:CV)</f>
        <v>220</v>
      </c>
      <c r="E94">
        <f>COUNTIF('Time Sheet'!B95:CP95,"0:00")-5</f>
        <v>1</v>
      </c>
      <c r="F94" s="11">
        <v>3</v>
      </c>
      <c r="G94" s="11">
        <f t="shared" si="1"/>
        <v>200</v>
      </c>
      <c r="H94" s="12">
        <f>(LOOKUP('Data Sheet'!C94,'Salary Calculator'!$A$2:$A$9,'Salary Calculator'!$B$2:$B$9)-((D94-G94)*LOOKUP(C94,'Salary Calculator'!$A$2:$A$9,'Salary Calculator'!$D$2:$D$9))-((E94-2)*LOOKUP(C94,'Salary Calculator'!$A$2:$A$9,'Salary Calculator'!$E$2:$E$9)))*1.1^F94</f>
        <v>19033.300000000007</v>
      </c>
      <c r="I94" t="str">
        <f>LOOKUP('Data Sheet'!A94,'Joining Details'!$A$2:$A$351,'Joining Details'!$I$2:$I$351)</f>
        <v>Female</v>
      </c>
    </row>
    <row r="95" spans="1:9" x14ac:dyDescent="0.25">
      <c r="A95" t="s">
        <v>349</v>
      </c>
      <c r="B95" t="s">
        <v>1091</v>
      </c>
      <c r="C95" t="str">
        <f>LOOKUP(A95,'Joining Details'!A:A,'Joining Details'!K:K)</f>
        <v>Sales</v>
      </c>
      <c r="D95">
        <f>LOOKUP(A95,'Time Sheet'!A:A,'Time Sheet'!CV:CV)</f>
        <v>235</v>
      </c>
      <c r="E95">
        <f>COUNTIF('Time Sheet'!B96:CP96,"0:00")-5</f>
        <v>0</v>
      </c>
      <c r="F95" s="11">
        <v>3</v>
      </c>
      <c r="G95" s="11">
        <f t="shared" si="1"/>
        <v>208</v>
      </c>
      <c r="H95" s="12">
        <f>(LOOKUP('Data Sheet'!C95,'Salary Calculator'!$A$2:$A$9,'Salary Calculator'!$B$2:$B$9)-((D95-G95)*LOOKUP(C95,'Salary Calculator'!$A$2:$A$9,'Salary Calculator'!$D$2:$D$9))-((E95-2)*LOOKUP(C95,'Salary Calculator'!$A$2:$A$9,'Salary Calculator'!$E$2:$E$9)))*1.1^F95</f>
        <v>25501.960000000006</v>
      </c>
      <c r="I95" t="str">
        <f>LOOKUP('Data Sheet'!A95,'Joining Details'!$A$2:$A$351,'Joining Details'!$I$2:$I$351)</f>
        <v>Male</v>
      </c>
    </row>
    <row r="96" spans="1:9" x14ac:dyDescent="0.25">
      <c r="A96" t="s">
        <v>350</v>
      </c>
      <c r="B96" t="s">
        <v>1092</v>
      </c>
      <c r="C96" t="str">
        <f>LOOKUP(A96,'Joining Details'!A:A,'Joining Details'!K:K)</f>
        <v>Admin</v>
      </c>
      <c r="D96">
        <f>LOOKUP(A96,'Time Sheet'!A:A,'Time Sheet'!CV:CV)</f>
        <v>233</v>
      </c>
      <c r="E96">
        <f>COUNTIF('Time Sheet'!B97:CP97,"0:00")-5</f>
        <v>0</v>
      </c>
      <c r="F96" s="11">
        <v>3</v>
      </c>
      <c r="G96" s="11">
        <f t="shared" si="1"/>
        <v>208</v>
      </c>
      <c r="H96" s="12">
        <f>(LOOKUP('Data Sheet'!C96,'Salary Calculator'!$A$2:$A$9,'Salary Calculator'!$B$2:$B$9)-((D96-G96)*LOOKUP(C96,'Salary Calculator'!$A$2:$A$9,'Salary Calculator'!$D$2:$D$9))-((E96-2)*LOOKUP(C96,'Salary Calculator'!$A$2:$A$9,'Salary Calculator'!$E$2:$E$9)))*1.1^F96</f>
        <v>12857.460000000005</v>
      </c>
      <c r="I96" t="str">
        <f>LOOKUP('Data Sheet'!A96,'Joining Details'!$A$2:$A$351,'Joining Details'!$I$2:$I$351)</f>
        <v>Female</v>
      </c>
    </row>
    <row r="97" spans="1:9" x14ac:dyDescent="0.25">
      <c r="A97" t="s">
        <v>351</v>
      </c>
      <c r="B97" t="s">
        <v>1093</v>
      </c>
      <c r="C97" t="str">
        <f>LOOKUP(A97,'Joining Details'!A:A,'Joining Details'!K:K)</f>
        <v>R &amp; D</v>
      </c>
      <c r="D97">
        <f>LOOKUP(A97,'Time Sheet'!A:A,'Time Sheet'!CV:CV)</f>
        <v>224</v>
      </c>
      <c r="E97">
        <f>COUNTIF('Time Sheet'!B98:CP98,"0:00")-5</f>
        <v>1</v>
      </c>
      <c r="F97" s="11">
        <v>3</v>
      </c>
      <c r="G97" s="11">
        <f t="shared" si="1"/>
        <v>200</v>
      </c>
      <c r="H97" s="12">
        <f>(LOOKUP('Data Sheet'!C97,'Salary Calculator'!$A$2:$A$9,'Salary Calculator'!$B$2:$B$9)-((D97-G97)*LOOKUP(C97,'Salary Calculator'!$A$2:$A$9,'Salary Calculator'!$D$2:$D$9))-((E97-2)*LOOKUP(C97,'Salary Calculator'!$A$2:$A$9,'Salary Calculator'!$E$2:$E$9)))*1.1^F97</f>
        <v>31185.330000000009</v>
      </c>
      <c r="I97" t="str">
        <f>LOOKUP('Data Sheet'!A97,'Joining Details'!$A$2:$A$351,'Joining Details'!$I$2:$I$351)</f>
        <v>Female</v>
      </c>
    </row>
    <row r="98" spans="1:9" x14ac:dyDescent="0.25">
      <c r="A98" t="s">
        <v>352</v>
      </c>
      <c r="B98" t="s">
        <v>1094</v>
      </c>
      <c r="C98" t="str">
        <f>LOOKUP(A98,'Joining Details'!A:A,'Joining Details'!K:K)</f>
        <v>IT</v>
      </c>
      <c r="D98">
        <f>LOOKUP(A98,'Time Sheet'!A:A,'Time Sheet'!CV:CV)</f>
        <v>225</v>
      </c>
      <c r="E98">
        <f>COUNTIF('Time Sheet'!B99:CP99,"0:00")-5</f>
        <v>1</v>
      </c>
      <c r="F98" s="11">
        <v>3</v>
      </c>
      <c r="G98" s="11">
        <f t="shared" si="1"/>
        <v>200</v>
      </c>
      <c r="H98" s="12">
        <f>(LOOKUP('Data Sheet'!C98,'Salary Calculator'!$A$2:$A$9,'Salary Calculator'!$B$2:$B$9)-((D98-G98)*LOOKUP(C98,'Salary Calculator'!$A$2:$A$9,'Salary Calculator'!$D$2:$D$9))-((E98-2)*LOOKUP(C98,'Salary Calculator'!$A$2:$A$9,'Salary Calculator'!$E$2:$E$9)))*1.1^F98</f>
        <v>18634.000000000007</v>
      </c>
      <c r="I98" t="str">
        <f>LOOKUP('Data Sheet'!A98,'Joining Details'!$A$2:$A$351,'Joining Details'!$I$2:$I$351)</f>
        <v>Male</v>
      </c>
    </row>
    <row r="99" spans="1:9" x14ac:dyDescent="0.25">
      <c r="A99" t="s">
        <v>353</v>
      </c>
      <c r="B99" t="s">
        <v>1095</v>
      </c>
      <c r="C99" t="str">
        <f>LOOKUP(A99,'Joining Details'!A:A,'Joining Details'!K:K)</f>
        <v>Customer Support</v>
      </c>
      <c r="D99">
        <f>LOOKUP(A99,'Time Sheet'!A:A,'Time Sheet'!CV:CV)</f>
        <v>212</v>
      </c>
      <c r="E99">
        <f>COUNTIF('Time Sheet'!B100:CP100,"0:00")-5</f>
        <v>2</v>
      </c>
      <c r="F99" s="11">
        <v>3</v>
      </c>
      <c r="G99" s="11">
        <f t="shared" si="1"/>
        <v>192</v>
      </c>
      <c r="H99" s="12">
        <f>(LOOKUP('Data Sheet'!C99,'Salary Calculator'!$A$2:$A$9,'Salary Calculator'!$B$2:$B$9)-((D99-G99)*LOOKUP(C99,'Salary Calculator'!$A$2:$A$9,'Salary Calculator'!$D$2:$D$9))-((E99-2)*LOOKUP(C99,'Salary Calculator'!$A$2:$A$9,'Salary Calculator'!$E$2:$E$9)))*1.1^F99</f>
        <v>12245.200000000004</v>
      </c>
      <c r="I99" t="str">
        <f>LOOKUP('Data Sheet'!A99,'Joining Details'!$A$2:$A$351,'Joining Details'!$I$2:$I$351)</f>
        <v>Female</v>
      </c>
    </row>
    <row r="100" spans="1:9" x14ac:dyDescent="0.25">
      <c r="A100" t="s">
        <v>354</v>
      </c>
      <c r="B100" t="s">
        <v>1096</v>
      </c>
      <c r="C100" t="str">
        <f>LOOKUP(A100,'Joining Details'!A:A,'Joining Details'!K:K)</f>
        <v>Customer Support</v>
      </c>
      <c r="D100">
        <f>LOOKUP(A100,'Time Sheet'!A:A,'Time Sheet'!CV:CV)</f>
        <v>226</v>
      </c>
      <c r="E100">
        <f>COUNTIF('Time Sheet'!B101:CP101,"0:00")-5</f>
        <v>1</v>
      </c>
      <c r="F100" s="11">
        <v>3</v>
      </c>
      <c r="G100" s="11">
        <f t="shared" si="1"/>
        <v>200</v>
      </c>
      <c r="H100" s="12">
        <f>(LOOKUP('Data Sheet'!C100,'Salary Calculator'!$A$2:$A$9,'Salary Calculator'!$B$2:$B$9)-((D100-G100)*LOOKUP(C100,'Salary Calculator'!$A$2:$A$9,'Salary Calculator'!$D$2:$D$9))-((E100-2)*LOOKUP(C100,'Salary Calculator'!$A$2:$A$9,'Salary Calculator'!$E$2:$E$9)))*1.1^F100</f>
        <v>12364.990000000003</v>
      </c>
      <c r="I100" t="str">
        <f>LOOKUP('Data Sheet'!A100,'Joining Details'!$A$2:$A$351,'Joining Details'!$I$2:$I$351)</f>
        <v>Female</v>
      </c>
    </row>
    <row r="101" spans="1:9" x14ac:dyDescent="0.25">
      <c r="A101" t="s">
        <v>355</v>
      </c>
      <c r="B101" t="s">
        <v>1097</v>
      </c>
      <c r="C101" t="str">
        <f>LOOKUP(A101,'Joining Details'!A:A,'Joining Details'!K:K)</f>
        <v>HR</v>
      </c>
      <c r="D101">
        <f>LOOKUP(A101,'Time Sheet'!A:A,'Time Sheet'!CV:CV)</f>
        <v>235</v>
      </c>
      <c r="E101">
        <f>COUNTIF('Time Sheet'!B102:CP102,"0:00")-5</f>
        <v>0</v>
      </c>
      <c r="F101" s="11">
        <v>3</v>
      </c>
      <c r="G101" s="11">
        <f t="shared" si="1"/>
        <v>208</v>
      </c>
      <c r="H101" s="12">
        <f>(LOOKUP('Data Sheet'!C101,'Salary Calculator'!$A$2:$A$9,'Salary Calculator'!$B$2:$B$9)-((D101-G101)*LOOKUP(C101,'Salary Calculator'!$A$2:$A$9,'Salary Calculator'!$D$2:$D$9))-((E101-2)*LOOKUP(C101,'Salary Calculator'!$A$2:$A$9,'Salary Calculator'!$E$2:$E$9)))*1.1^F101</f>
        <v>19139.780000000006</v>
      </c>
      <c r="I101" t="str">
        <f>LOOKUP('Data Sheet'!A101,'Joining Details'!$A$2:$A$351,'Joining Details'!$I$2:$I$351)</f>
        <v>Male</v>
      </c>
    </row>
    <row r="102" spans="1:9" x14ac:dyDescent="0.25">
      <c r="A102" t="s">
        <v>356</v>
      </c>
      <c r="B102" t="s">
        <v>1098</v>
      </c>
      <c r="C102" t="str">
        <f>LOOKUP(A102,'Joining Details'!A:A,'Joining Details'!K:K)</f>
        <v>Admin</v>
      </c>
      <c r="D102">
        <f>LOOKUP(A102,'Time Sheet'!A:A,'Time Sheet'!CV:CV)</f>
        <v>221</v>
      </c>
      <c r="E102">
        <f>COUNTIF('Time Sheet'!B103:CP103,"0:00")-5</f>
        <v>1</v>
      </c>
      <c r="F102" s="11">
        <v>3</v>
      </c>
      <c r="G102" s="11">
        <f t="shared" si="1"/>
        <v>200</v>
      </c>
      <c r="H102" s="12">
        <f>(LOOKUP('Data Sheet'!C102,'Salary Calculator'!$A$2:$A$9,'Salary Calculator'!$B$2:$B$9)-((D102-G102)*LOOKUP(C102,'Salary Calculator'!$A$2:$A$9,'Salary Calculator'!$D$2:$D$9))-((E102-2)*LOOKUP(C102,'Salary Calculator'!$A$2:$A$9,'Salary Calculator'!$E$2:$E$9)))*1.1^F102</f>
        <v>12631.190000000004</v>
      </c>
      <c r="I102" t="str">
        <f>LOOKUP('Data Sheet'!A102,'Joining Details'!$A$2:$A$351,'Joining Details'!$I$2:$I$351)</f>
        <v>Female</v>
      </c>
    </row>
    <row r="103" spans="1:9" x14ac:dyDescent="0.25">
      <c r="A103" t="s">
        <v>357</v>
      </c>
      <c r="B103" t="s">
        <v>1099</v>
      </c>
      <c r="C103" t="str">
        <f>LOOKUP(A103,'Joining Details'!A:A,'Joining Details'!K:K)</f>
        <v>HR</v>
      </c>
      <c r="D103">
        <f>LOOKUP(A103,'Time Sheet'!A:A,'Time Sheet'!CV:CV)</f>
        <v>235</v>
      </c>
      <c r="E103">
        <f>COUNTIF('Time Sheet'!B104:CP104,"0:00")-5</f>
        <v>0</v>
      </c>
      <c r="F103" s="11">
        <v>3</v>
      </c>
      <c r="G103" s="11">
        <f t="shared" si="1"/>
        <v>208</v>
      </c>
      <c r="H103" s="12">
        <f>(LOOKUP('Data Sheet'!C103,'Salary Calculator'!$A$2:$A$9,'Salary Calculator'!$B$2:$B$9)-((D103-G103)*LOOKUP(C103,'Salary Calculator'!$A$2:$A$9,'Salary Calculator'!$D$2:$D$9))-((E103-2)*LOOKUP(C103,'Salary Calculator'!$A$2:$A$9,'Salary Calculator'!$E$2:$E$9)))*1.1^F103</f>
        <v>19139.780000000006</v>
      </c>
      <c r="I103" t="str">
        <f>LOOKUP('Data Sheet'!A103,'Joining Details'!$A$2:$A$351,'Joining Details'!$I$2:$I$351)</f>
        <v>Male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9A292-3BC1-431E-9AB6-ACD79AE49AFF}">
  <dimension ref="B1:T39"/>
  <sheetViews>
    <sheetView tabSelected="1" zoomScale="68" workbookViewId="0">
      <selection activeCell="B10" sqref="B10:C10"/>
    </sheetView>
  </sheetViews>
  <sheetFormatPr defaultRowHeight="15.75" x14ac:dyDescent="0.25"/>
  <cols>
    <col min="1" max="1" width="9" style="15"/>
    <col min="2" max="2" width="15.375" style="15" bestFit="1" customWidth="1"/>
    <col min="3" max="3" width="12.25" style="15" bestFit="1" customWidth="1"/>
    <col min="4" max="16384" width="9" style="15"/>
  </cols>
  <sheetData>
    <row r="1" spans="2:20" ht="16.5" thickBot="1" x14ac:dyDescent="0.3">
      <c r="B1" s="36" t="s">
        <v>1130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8"/>
    </row>
    <row r="2" spans="2:20" ht="16.5" thickBot="1" x14ac:dyDescent="0.3"/>
    <row r="3" spans="2:20" x14ac:dyDescent="0.25">
      <c r="B3" s="26">
        <f>COUNTA('Data Sheet'!A:A)-1</f>
        <v>102</v>
      </c>
      <c r="C3" s="27"/>
    </row>
    <row r="4" spans="2:20" ht="16.5" thickBot="1" x14ac:dyDescent="0.3">
      <c r="B4" s="28"/>
      <c r="C4" s="29"/>
    </row>
    <row r="5" spans="2:20" ht="16.5" thickBot="1" x14ac:dyDescent="0.3">
      <c r="B5" s="30" t="s">
        <v>1113</v>
      </c>
      <c r="C5" s="31"/>
    </row>
    <row r="7" spans="2:20" ht="16.5" thickBot="1" x14ac:dyDescent="0.3"/>
    <row r="8" spans="2:20" x14ac:dyDescent="0.25">
      <c r="B8" s="32">
        <f>COUNTA('Rough sheet'!$A$2:$A$9)</f>
        <v>8</v>
      </c>
      <c r="C8" s="33"/>
    </row>
    <row r="9" spans="2:20" ht="16.5" thickBot="1" x14ac:dyDescent="0.3">
      <c r="B9" s="34"/>
      <c r="C9" s="35"/>
    </row>
    <row r="10" spans="2:20" ht="16.5" thickBot="1" x14ac:dyDescent="0.3">
      <c r="B10" s="30" t="s">
        <v>1114</v>
      </c>
      <c r="C10" s="31"/>
    </row>
    <row r="12" spans="2:20" x14ac:dyDescent="0.25">
      <c r="B12" s="18" t="s">
        <v>1101</v>
      </c>
      <c r="C12" s="18" t="s">
        <v>1116</v>
      </c>
    </row>
    <row r="13" spans="2:20" x14ac:dyDescent="0.25">
      <c r="B13" s="18" t="s">
        <v>949</v>
      </c>
      <c r="C13" s="19">
        <v>896917.35494080861</v>
      </c>
    </row>
    <row r="14" spans="2:20" x14ac:dyDescent="0.25">
      <c r="B14" s="18" t="s">
        <v>946</v>
      </c>
      <c r="C14" s="19">
        <v>724563.02995880961</v>
      </c>
    </row>
    <row r="15" spans="2:20" x14ac:dyDescent="0.25">
      <c r="B15" s="18" t="s">
        <v>943</v>
      </c>
      <c r="C15" s="19">
        <v>135175.58465905132</v>
      </c>
    </row>
    <row r="16" spans="2:20" x14ac:dyDescent="0.25">
      <c r="B16" s="18" t="s">
        <v>945</v>
      </c>
      <c r="C16" s="19">
        <v>358869.0260400736</v>
      </c>
    </row>
    <row r="17" spans="2:3" x14ac:dyDescent="0.25">
      <c r="B17" s="18" t="s">
        <v>947</v>
      </c>
      <c r="C17" s="19">
        <v>274639.13242443855</v>
      </c>
    </row>
    <row r="18" spans="2:3" x14ac:dyDescent="0.25">
      <c r="B18" s="18" t="s">
        <v>948</v>
      </c>
      <c r="C18" s="19">
        <v>485775.43105904193</v>
      </c>
    </row>
    <row r="19" spans="2:3" x14ac:dyDescent="0.25">
      <c r="B19" s="18" t="s">
        <v>942</v>
      </c>
      <c r="C19" s="19">
        <v>131337.83563920049</v>
      </c>
    </row>
    <row r="20" spans="2:3" x14ac:dyDescent="0.25">
      <c r="B20" s="18" t="s">
        <v>944</v>
      </c>
      <c r="C20" s="19">
        <v>146342.30965776407</v>
      </c>
    </row>
    <row r="21" spans="2:3" x14ac:dyDescent="0.25">
      <c r="B21" s="18" t="s">
        <v>1102</v>
      </c>
      <c r="C21" s="19">
        <v>3153619.7043791884</v>
      </c>
    </row>
    <row r="34" spans="2:3" ht="16.5" thickBot="1" x14ac:dyDescent="0.3">
      <c r="B34" s="18" t="s">
        <v>1122</v>
      </c>
      <c r="C34" s="18" t="s">
        <v>1115</v>
      </c>
    </row>
    <row r="35" spans="2:3" x14ac:dyDescent="0.25">
      <c r="B35" s="23" t="s">
        <v>1123</v>
      </c>
      <c r="C35" s="24">
        <f>COUNTIFS('Data Sheet'!H:H,"&gt;10000",'Data Sheet'!H:H,"&lt;=32500")</f>
        <v>68</v>
      </c>
    </row>
    <row r="36" spans="2:3" x14ac:dyDescent="0.25">
      <c r="B36" s="18" t="s">
        <v>1124</v>
      </c>
      <c r="C36" s="18">
        <f>COUNTIFS('Data Sheet'!H:H,"&gt;32500",'Data Sheet'!H:H,"&lt;=55000")</f>
        <v>22</v>
      </c>
    </row>
    <row r="37" spans="2:3" x14ac:dyDescent="0.25">
      <c r="B37" s="18" t="s">
        <v>1125</v>
      </c>
      <c r="C37" s="18">
        <f>COUNTIFS('Data Sheet'!H:H,"&gt;55000",'Data Sheet'!H:H,"&lt;=77500")</f>
        <v>10</v>
      </c>
    </row>
    <row r="38" spans="2:3" x14ac:dyDescent="0.25">
      <c r="B38" s="18" t="s">
        <v>1126</v>
      </c>
      <c r="C38" s="18">
        <f>COUNTIFS('Data Sheet'!H:H,"&gt;77500",'Data Sheet'!H:H,"&lt;=100000")</f>
        <v>2</v>
      </c>
    </row>
    <row r="39" spans="2:3" x14ac:dyDescent="0.25">
      <c r="B39" s="18" t="s">
        <v>1102</v>
      </c>
      <c r="C39" s="18">
        <f>SUM(C35:C38)</f>
        <v>102</v>
      </c>
    </row>
  </sheetData>
  <mergeCells count="5">
    <mergeCell ref="B3:C4"/>
    <mergeCell ref="B5:C5"/>
    <mergeCell ref="B8:C9"/>
    <mergeCell ref="B10:C10"/>
    <mergeCell ref="B1:T1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320E3-A8E5-4158-B8B7-8E04DB03A2BF}">
  <dimension ref="A1:I104"/>
  <sheetViews>
    <sheetView workbookViewId="0">
      <selection activeCell="I4" sqref="I4:I23"/>
    </sheetView>
  </sheetViews>
  <sheetFormatPr defaultRowHeight="15.75" x14ac:dyDescent="0.25"/>
  <cols>
    <col min="1" max="1" width="16.625" bestFit="1" customWidth="1"/>
    <col min="2" max="2" width="19.375" bestFit="1" customWidth="1"/>
    <col min="3" max="3" width="15.375" bestFit="1" customWidth="1"/>
    <col min="5" max="5" width="10.5" bestFit="1" customWidth="1"/>
  </cols>
  <sheetData>
    <row r="1" spans="1:9" s="13" customFormat="1" x14ac:dyDescent="0.25">
      <c r="A1" s="13" t="s">
        <v>997</v>
      </c>
      <c r="B1" s="13" t="s">
        <v>1100</v>
      </c>
      <c r="C1" s="13" t="s">
        <v>1101</v>
      </c>
      <c r="D1" s="13" t="s">
        <v>1110</v>
      </c>
      <c r="E1" s="13" t="s">
        <v>987</v>
      </c>
      <c r="F1" s="13" t="s">
        <v>1131</v>
      </c>
      <c r="G1" s="13" t="s">
        <v>1133</v>
      </c>
      <c r="H1" s="40">
        <v>0.1</v>
      </c>
    </row>
    <row r="2" spans="1:9" x14ac:dyDescent="0.25">
      <c r="A2" t="s">
        <v>13</v>
      </c>
      <c r="B2" t="s">
        <v>998</v>
      </c>
      <c r="C2" t="s">
        <v>949</v>
      </c>
      <c r="D2" s="11">
        <v>15</v>
      </c>
      <c r="E2">
        <f>LOOKUP('Salary Budgeting'!C2,'Salary Calculator'!$A$2:$A$9,'Salary Calculator'!$B$2:$B$9)</f>
        <v>20000</v>
      </c>
      <c r="F2">
        <f>E2*(1.1^D2)</f>
        <v>83544.963388313103</v>
      </c>
      <c r="G2">
        <f>F2*(1+$H$1)</f>
        <v>91899.459727144422</v>
      </c>
    </row>
    <row r="3" spans="1:9" x14ac:dyDescent="0.25">
      <c r="A3" t="s">
        <v>15</v>
      </c>
      <c r="B3" t="s">
        <v>999</v>
      </c>
      <c r="C3" t="s">
        <v>946</v>
      </c>
      <c r="D3" s="11">
        <v>15</v>
      </c>
      <c r="E3">
        <f>LOOKUP('Salary Budgeting'!C3,'Salary Calculator'!$A$2:$A$9,'Salary Calculator'!$B$2:$B$9)</f>
        <v>25000</v>
      </c>
      <c r="F3">
        <f t="shared" ref="F3:F66" si="0">E3*(1.1^D3)</f>
        <v>104431.20423539139</v>
      </c>
      <c r="G3">
        <f t="shared" ref="G3:G66" si="1">F3*(1+$H$1)</f>
        <v>114874.32465893053</v>
      </c>
      <c r="I3">
        <f>G104</f>
        <v>3736865.1792489034</v>
      </c>
    </row>
    <row r="4" spans="1:9" x14ac:dyDescent="0.25">
      <c r="A4" t="s">
        <v>18</v>
      </c>
      <c r="B4" t="s">
        <v>1000</v>
      </c>
      <c r="C4" t="s">
        <v>943</v>
      </c>
      <c r="D4" s="11">
        <v>15</v>
      </c>
      <c r="E4">
        <f>LOOKUP('Salary Budgeting'!C4,'Salary Calculator'!$A$2:$A$9,'Salary Calculator'!$B$2:$B$9)</f>
        <v>10000</v>
      </c>
      <c r="F4">
        <f t="shared" si="0"/>
        <v>41772.481694156551</v>
      </c>
      <c r="G4">
        <f t="shared" si="1"/>
        <v>45949.729863572211</v>
      </c>
      <c r="H4" s="41">
        <v>5.0000000000000001E-3</v>
      </c>
      <c r="I4">
        <f t="dataTable" ref="I4:I23" dt2D="0" dtr="0" r1="H1"/>
        <v>3414135.9137683189</v>
      </c>
    </row>
    <row r="5" spans="1:9" x14ac:dyDescent="0.25">
      <c r="A5" t="s">
        <v>30</v>
      </c>
      <c r="B5" t="s">
        <v>1001</v>
      </c>
      <c r="C5" t="s">
        <v>949</v>
      </c>
      <c r="D5" s="11">
        <v>14</v>
      </c>
      <c r="E5">
        <f>LOOKUP('Salary Budgeting'!C5,'Salary Calculator'!$A$2:$A$9,'Salary Calculator'!$B$2:$B$9)</f>
        <v>20000</v>
      </c>
      <c r="F5">
        <f t="shared" si="0"/>
        <v>75949.966716648283</v>
      </c>
      <c r="G5">
        <f t="shared" si="1"/>
        <v>83544.963388313117</v>
      </c>
      <c r="H5" s="41">
        <v>0.01</v>
      </c>
      <c r="I5">
        <v>3431121.6645830846</v>
      </c>
    </row>
    <row r="6" spans="1:9" x14ac:dyDescent="0.25">
      <c r="A6" t="s">
        <v>35</v>
      </c>
      <c r="B6" t="s">
        <v>1002</v>
      </c>
      <c r="C6" t="s">
        <v>945</v>
      </c>
      <c r="D6" s="11">
        <v>14</v>
      </c>
      <c r="E6">
        <f>LOOKUP('Salary Budgeting'!C6,'Salary Calculator'!$A$2:$A$9,'Salary Calculator'!$B$2:$B$9)</f>
        <v>15000</v>
      </c>
      <c r="F6">
        <f t="shared" si="0"/>
        <v>56962.475037486212</v>
      </c>
      <c r="G6">
        <f t="shared" si="1"/>
        <v>62658.722541234842</v>
      </c>
      <c r="H6" s="41">
        <v>1.4999999999999999E-2</v>
      </c>
      <c r="I6">
        <v>3448107.4153978527</v>
      </c>
    </row>
    <row r="7" spans="1:9" x14ac:dyDescent="0.25">
      <c r="A7" t="s">
        <v>43</v>
      </c>
      <c r="B7" t="s">
        <v>1003</v>
      </c>
      <c r="C7" t="s">
        <v>949</v>
      </c>
      <c r="D7" s="11">
        <v>14</v>
      </c>
      <c r="E7">
        <f>LOOKUP('Salary Budgeting'!C7,'Salary Calculator'!$A$2:$A$9,'Salary Calculator'!$B$2:$B$9)</f>
        <v>20000</v>
      </c>
      <c r="F7">
        <f t="shared" si="0"/>
        <v>75949.966716648283</v>
      </c>
      <c r="G7">
        <f t="shared" si="1"/>
        <v>83544.963388313117</v>
      </c>
      <c r="H7" s="41">
        <v>0.02</v>
      </c>
      <c r="I7">
        <v>3465093.166212616</v>
      </c>
    </row>
    <row r="8" spans="1:9" x14ac:dyDescent="0.25">
      <c r="A8" t="s">
        <v>57</v>
      </c>
      <c r="B8" t="s">
        <v>1004</v>
      </c>
      <c r="C8" t="s">
        <v>947</v>
      </c>
      <c r="D8" s="11">
        <v>13</v>
      </c>
      <c r="E8">
        <f>LOOKUP('Salary Budgeting'!C8,'Salary Calculator'!$A$2:$A$9,'Salary Calculator'!$B$2:$B$9)</f>
        <v>10000</v>
      </c>
      <c r="F8">
        <f t="shared" si="0"/>
        <v>34522.712143931029</v>
      </c>
      <c r="G8">
        <f t="shared" si="1"/>
        <v>37974.983358324134</v>
      </c>
      <c r="H8" s="41">
        <v>2.5000000000000001E-2</v>
      </c>
      <c r="I8">
        <v>3482078.9170273845</v>
      </c>
    </row>
    <row r="9" spans="1:9" x14ac:dyDescent="0.25">
      <c r="A9" t="s">
        <v>60</v>
      </c>
      <c r="B9" t="s">
        <v>1005</v>
      </c>
      <c r="C9" t="s">
        <v>946</v>
      </c>
      <c r="D9" s="11">
        <v>13</v>
      </c>
      <c r="E9">
        <f>LOOKUP('Salary Budgeting'!C9,'Salary Calculator'!$A$2:$A$9,'Salary Calculator'!$B$2:$B$9)</f>
        <v>25000</v>
      </c>
      <c r="F9">
        <f t="shared" si="0"/>
        <v>86306.780359827579</v>
      </c>
      <c r="G9">
        <f t="shared" si="1"/>
        <v>94937.458395810347</v>
      </c>
      <c r="H9" s="41">
        <v>0.03</v>
      </c>
      <c r="I9">
        <v>3499064.6678421525</v>
      </c>
    </row>
    <row r="10" spans="1:9" x14ac:dyDescent="0.25">
      <c r="A10" t="s">
        <v>64</v>
      </c>
      <c r="B10" t="s">
        <v>1006</v>
      </c>
      <c r="C10" t="s">
        <v>949</v>
      </c>
      <c r="D10" s="11">
        <v>13</v>
      </c>
      <c r="E10">
        <f>LOOKUP('Salary Budgeting'!C10,'Salary Calculator'!$A$2:$A$9,'Salary Calculator'!$B$2:$B$9)</f>
        <v>20000</v>
      </c>
      <c r="F10">
        <f t="shared" si="0"/>
        <v>69045.424287862057</v>
      </c>
      <c r="G10">
        <f t="shared" si="1"/>
        <v>75949.966716648269</v>
      </c>
      <c r="H10" s="41">
        <v>3.5000000000000003E-2</v>
      </c>
      <c r="I10">
        <v>3516050.418656921</v>
      </c>
    </row>
    <row r="11" spans="1:9" x14ac:dyDescent="0.25">
      <c r="A11" t="s">
        <v>65</v>
      </c>
      <c r="B11" t="s">
        <v>1007</v>
      </c>
      <c r="C11" t="s">
        <v>947</v>
      </c>
      <c r="D11" s="11">
        <v>13</v>
      </c>
      <c r="E11">
        <f>LOOKUP('Salary Budgeting'!C11,'Salary Calculator'!$A$2:$A$9,'Salary Calculator'!$B$2:$B$9)</f>
        <v>10000</v>
      </c>
      <c r="F11">
        <f t="shared" si="0"/>
        <v>34522.712143931029</v>
      </c>
      <c r="G11">
        <f t="shared" si="1"/>
        <v>37974.983358324134</v>
      </c>
      <c r="H11" s="41">
        <v>0.04</v>
      </c>
      <c r="I11">
        <v>3533036.16947169</v>
      </c>
    </row>
    <row r="12" spans="1:9" x14ac:dyDescent="0.25">
      <c r="A12" t="s">
        <v>70</v>
      </c>
      <c r="B12" t="s">
        <v>1008</v>
      </c>
      <c r="C12" t="s">
        <v>945</v>
      </c>
      <c r="D12" s="11">
        <v>13</v>
      </c>
      <c r="E12">
        <f>LOOKUP('Salary Budgeting'!C12,'Salary Calculator'!$A$2:$A$9,'Salary Calculator'!$B$2:$B$9)</f>
        <v>15000</v>
      </c>
      <c r="F12">
        <f t="shared" si="0"/>
        <v>51784.068215896543</v>
      </c>
      <c r="G12">
        <f t="shared" si="1"/>
        <v>56962.475037486205</v>
      </c>
      <c r="H12" s="41">
        <v>4.4999999999999998E-2</v>
      </c>
      <c r="I12">
        <v>3550021.9202864566</v>
      </c>
    </row>
    <row r="13" spans="1:9" x14ac:dyDescent="0.25">
      <c r="A13" t="s">
        <v>74</v>
      </c>
      <c r="B13" t="s">
        <v>1009</v>
      </c>
      <c r="C13" t="s">
        <v>949</v>
      </c>
      <c r="D13" s="11">
        <v>13</v>
      </c>
      <c r="E13">
        <f>LOOKUP('Salary Budgeting'!C13,'Salary Calculator'!$A$2:$A$9,'Salary Calculator'!$B$2:$B$9)</f>
        <v>20000</v>
      </c>
      <c r="F13">
        <f t="shared" si="0"/>
        <v>69045.424287862057</v>
      </c>
      <c r="G13">
        <f t="shared" si="1"/>
        <v>75949.966716648269</v>
      </c>
      <c r="H13" s="41">
        <v>0.05</v>
      </c>
      <c r="I13">
        <v>3567007.6711012265</v>
      </c>
    </row>
    <row r="14" spans="1:9" x14ac:dyDescent="0.25">
      <c r="A14" t="s">
        <v>81</v>
      </c>
      <c r="B14" t="s">
        <v>1010</v>
      </c>
      <c r="C14" t="s">
        <v>948</v>
      </c>
      <c r="D14" s="11">
        <v>13</v>
      </c>
      <c r="E14">
        <f>LOOKUP('Salary Budgeting'!C14,'Salary Calculator'!$A$2:$A$9,'Salary Calculator'!$B$2:$B$9)</f>
        <v>15000</v>
      </c>
      <c r="F14">
        <f t="shared" si="0"/>
        <v>51784.068215896543</v>
      </c>
      <c r="G14">
        <f t="shared" si="1"/>
        <v>56962.475037486205</v>
      </c>
      <c r="H14" s="41">
        <v>5.5E-2</v>
      </c>
      <c r="I14">
        <v>3583993.421915987</v>
      </c>
    </row>
    <row r="15" spans="1:9" x14ac:dyDescent="0.25">
      <c r="A15" t="s">
        <v>83</v>
      </c>
      <c r="B15" t="s">
        <v>1011</v>
      </c>
      <c r="C15" t="s">
        <v>942</v>
      </c>
      <c r="D15" s="11">
        <v>12</v>
      </c>
      <c r="E15">
        <f>LOOKUP('Salary Budgeting'!C15,'Salary Calculator'!$A$2:$A$9,'Salary Calculator'!$B$2:$B$9)</f>
        <v>10000</v>
      </c>
      <c r="F15">
        <f t="shared" si="0"/>
        <v>31384.283767210025</v>
      </c>
      <c r="G15">
        <f t="shared" si="1"/>
        <v>34522.712143931029</v>
      </c>
      <c r="H15" s="41">
        <v>0.06</v>
      </c>
      <c r="I15">
        <v>3600979.1727307597</v>
      </c>
    </row>
    <row r="16" spans="1:9" x14ac:dyDescent="0.25">
      <c r="A16" t="s">
        <v>91</v>
      </c>
      <c r="B16" t="s">
        <v>1012</v>
      </c>
      <c r="C16" t="s">
        <v>949</v>
      </c>
      <c r="D16" s="11">
        <v>12</v>
      </c>
      <c r="E16">
        <f>LOOKUP('Salary Budgeting'!C16,'Salary Calculator'!$A$2:$A$9,'Salary Calculator'!$B$2:$B$9)</f>
        <v>20000</v>
      </c>
      <c r="F16">
        <f t="shared" si="0"/>
        <v>62768.56753442005</v>
      </c>
      <c r="G16">
        <f t="shared" si="1"/>
        <v>69045.424287862057</v>
      </c>
      <c r="H16" s="41">
        <v>6.5000000000000002E-2</v>
      </c>
      <c r="I16">
        <v>3617964.9235455263</v>
      </c>
    </row>
    <row r="17" spans="1:9" x14ac:dyDescent="0.25">
      <c r="A17" t="s">
        <v>95</v>
      </c>
      <c r="B17" t="s">
        <v>1013</v>
      </c>
      <c r="C17" t="s">
        <v>945</v>
      </c>
      <c r="D17" s="11">
        <v>12</v>
      </c>
      <c r="E17">
        <f>LOOKUP('Salary Budgeting'!C17,'Salary Calculator'!$A$2:$A$9,'Salary Calculator'!$B$2:$B$9)</f>
        <v>15000</v>
      </c>
      <c r="F17">
        <f t="shared" si="0"/>
        <v>47076.425650815036</v>
      </c>
      <c r="G17">
        <f t="shared" si="1"/>
        <v>51784.068215896543</v>
      </c>
      <c r="H17" s="41">
        <v>7.0000000000000007E-2</v>
      </c>
      <c r="I17">
        <v>3634950.6743602972</v>
      </c>
    </row>
    <row r="18" spans="1:9" x14ac:dyDescent="0.25">
      <c r="A18" t="s">
        <v>126</v>
      </c>
      <c r="B18" t="s">
        <v>1014</v>
      </c>
      <c r="C18" t="s">
        <v>946</v>
      </c>
      <c r="D18" s="11">
        <v>11</v>
      </c>
      <c r="E18">
        <f>LOOKUP('Salary Budgeting'!C18,'Salary Calculator'!$A$2:$A$9,'Salary Calculator'!$B$2:$B$9)</f>
        <v>25000</v>
      </c>
      <c r="F18">
        <f t="shared" si="0"/>
        <v>71327.917652750068</v>
      </c>
      <c r="G18">
        <f t="shared" si="1"/>
        <v>78460.709418025086</v>
      </c>
      <c r="H18" s="41">
        <v>7.4999999999999997E-2</v>
      </c>
      <c r="I18">
        <v>3651936.4251750591</v>
      </c>
    </row>
    <row r="19" spans="1:9" x14ac:dyDescent="0.25">
      <c r="A19" t="s">
        <v>127</v>
      </c>
      <c r="B19" t="s">
        <v>1015</v>
      </c>
      <c r="C19" t="s">
        <v>949</v>
      </c>
      <c r="D19" s="11">
        <v>11</v>
      </c>
      <c r="E19">
        <f>LOOKUP('Salary Budgeting'!C19,'Salary Calculator'!$A$2:$A$9,'Salary Calculator'!$B$2:$B$9)</f>
        <v>20000</v>
      </c>
      <c r="F19">
        <f t="shared" si="0"/>
        <v>57062.334122200053</v>
      </c>
      <c r="G19">
        <f t="shared" si="1"/>
        <v>62768.567534420064</v>
      </c>
      <c r="H19" s="41">
        <v>0.08</v>
      </c>
      <c r="I19">
        <v>3668922.1759898276</v>
      </c>
    </row>
    <row r="20" spans="1:9" x14ac:dyDescent="0.25">
      <c r="A20" t="s">
        <v>132</v>
      </c>
      <c r="B20" t="s">
        <v>1016</v>
      </c>
      <c r="C20" t="s">
        <v>945</v>
      </c>
      <c r="D20" s="11">
        <v>11</v>
      </c>
      <c r="E20">
        <f>LOOKUP('Salary Budgeting'!C20,'Salary Calculator'!$A$2:$A$9,'Salary Calculator'!$B$2:$B$9)</f>
        <v>15000</v>
      </c>
      <c r="F20">
        <f t="shared" si="0"/>
        <v>42796.750591650038</v>
      </c>
      <c r="G20">
        <f t="shared" si="1"/>
        <v>47076.425650815043</v>
      </c>
      <c r="H20" s="41">
        <v>8.5000000000000006E-2</v>
      </c>
      <c r="I20">
        <v>3685907.9268045966</v>
      </c>
    </row>
    <row r="21" spans="1:9" x14ac:dyDescent="0.25">
      <c r="A21" t="s">
        <v>134</v>
      </c>
      <c r="B21" t="s">
        <v>1017</v>
      </c>
      <c r="C21" t="s">
        <v>948</v>
      </c>
      <c r="D21" s="11">
        <v>11</v>
      </c>
      <c r="E21">
        <f>LOOKUP('Salary Budgeting'!C21,'Salary Calculator'!$A$2:$A$9,'Salary Calculator'!$B$2:$B$9)</f>
        <v>15000</v>
      </c>
      <c r="F21">
        <f t="shared" si="0"/>
        <v>42796.750591650038</v>
      </c>
      <c r="G21">
        <f t="shared" si="1"/>
        <v>47076.425650815043</v>
      </c>
      <c r="H21" s="41">
        <v>0.09</v>
      </c>
      <c r="I21">
        <v>3702893.6776193655</v>
      </c>
    </row>
    <row r="22" spans="1:9" x14ac:dyDescent="0.25">
      <c r="A22" t="s">
        <v>146</v>
      </c>
      <c r="B22" t="s">
        <v>1018</v>
      </c>
      <c r="C22" t="s">
        <v>949</v>
      </c>
      <c r="D22" s="11">
        <v>10</v>
      </c>
      <c r="E22">
        <f>LOOKUP('Salary Budgeting'!C22,'Salary Calculator'!$A$2:$A$9,'Salary Calculator'!$B$2:$B$9)</f>
        <v>20000</v>
      </c>
      <c r="F22">
        <f t="shared" si="0"/>
        <v>51874.849202000034</v>
      </c>
      <c r="G22">
        <f t="shared" si="1"/>
        <v>57062.334122200045</v>
      </c>
      <c r="H22" s="41">
        <v>9.5000000000000001E-2</v>
      </c>
      <c r="I22">
        <v>3719879.4284341312</v>
      </c>
    </row>
    <row r="23" spans="1:9" x14ac:dyDescent="0.25">
      <c r="A23" t="s">
        <v>156</v>
      </c>
      <c r="B23" t="s">
        <v>1019</v>
      </c>
      <c r="C23" t="s">
        <v>946</v>
      </c>
      <c r="D23" s="11">
        <v>10</v>
      </c>
      <c r="E23">
        <f>LOOKUP('Salary Budgeting'!C23,'Salary Calculator'!$A$2:$A$9,'Salary Calculator'!$B$2:$B$9)</f>
        <v>25000</v>
      </c>
      <c r="F23">
        <f t="shared" si="0"/>
        <v>64843.561502500044</v>
      </c>
      <c r="G23">
        <f t="shared" si="1"/>
        <v>71327.917652750053</v>
      </c>
      <c r="H23" s="41">
        <v>0.1</v>
      </c>
      <c r="I23">
        <v>3736865.1792489034</v>
      </c>
    </row>
    <row r="24" spans="1:9" x14ac:dyDescent="0.25">
      <c r="A24" t="s">
        <v>157</v>
      </c>
      <c r="B24" t="s">
        <v>1020</v>
      </c>
      <c r="C24" t="s">
        <v>948</v>
      </c>
      <c r="D24" s="11">
        <v>10</v>
      </c>
      <c r="E24">
        <f>LOOKUP('Salary Budgeting'!C24,'Salary Calculator'!$A$2:$A$9,'Salary Calculator'!$B$2:$B$9)</f>
        <v>15000</v>
      </c>
      <c r="F24">
        <f t="shared" si="0"/>
        <v>38906.136901500031</v>
      </c>
      <c r="G24">
        <f t="shared" si="1"/>
        <v>42796.750591650038</v>
      </c>
    </row>
    <row r="25" spans="1:9" x14ac:dyDescent="0.25">
      <c r="A25" t="s">
        <v>158</v>
      </c>
      <c r="B25" t="s">
        <v>1021</v>
      </c>
      <c r="C25" t="s">
        <v>944</v>
      </c>
      <c r="D25" s="11">
        <v>10</v>
      </c>
      <c r="E25">
        <f>LOOKUP('Salary Budgeting'!C25,'Salary Calculator'!$A$2:$A$9,'Salary Calculator'!$B$2:$B$9)</f>
        <v>15000</v>
      </c>
      <c r="F25">
        <f t="shared" si="0"/>
        <v>38906.136901500031</v>
      </c>
      <c r="G25">
        <f t="shared" si="1"/>
        <v>42796.750591650038</v>
      </c>
    </row>
    <row r="26" spans="1:9" x14ac:dyDescent="0.25">
      <c r="A26" t="s">
        <v>166</v>
      </c>
      <c r="B26" t="s">
        <v>1022</v>
      </c>
      <c r="C26" t="s">
        <v>948</v>
      </c>
      <c r="D26" s="11">
        <v>10</v>
      </c>
      <c r="E26">
        <f>LOOKUP('Salary Budgeting'!C26,'Salary Calculator'!$A$2:$A$9,'Salary Calculator'!$B$2:$B$9)</f>
        <v>15000</v>
      </c>
      <c r="F26">
        <f t="shared" si="0"/>
        <v>38906.136901500031</v>
      </c>
      <c r="G26">
        <f t="shared" si="1"/>
        <v>42796.750591650038</v>
      </c>
    </row>
    <row r="27" spans="1:9" x14ac:dyDescent="0.25">
      <c r="A27" t="s">
        <v>181</v>
      </c>
      <c r="B27" t="s">
        <v>1023</v>
      </c>
      <c r="C27" t="s">
        <v>946</v>
      </c>
      <c r="D27" s="11">
        <v>9</v>
      </c>
      <c r="E27">
        <f>LOOKUP('Salary Budgeting'!C27,'Salary Calculator'!$A$2:$A$9,'Salary Calculator'!$B$2:$B$9)</f>
        <v>25000</v>
      </c>
      <c r="F27">
        <f t="shared" si="0"/>
        <v>58948.692275000038</v>
      </c>
      <c r="G27">
        <f t="shared" si="1"/>
        <v>64843.561502500044</v>
      </c>
    </row>
    <row r="28" spans="1:9" x14ac:dyDescent="0.25">
      <c r="A28" t="s">
        <v>186</v>
      </c>
      <c r="B28" t="s">
        <v>1024</v>
      </c>
      <c r="C28" t="s">
        <v>945</v>
      </c>
      <c r="D28" s="11">
        <v>9</v>
      </c>
      <c r="E28">
        <f>LOOKUP('Salary Budgeting'!C28,'Salary Calculator'!$A$2:$A$9,'Salary Calculator'!$B$2:$B$9)</f>
        <v>15000</v>
      </c>
      <c r="F28">
        <f t="shared" si="0"/>
        <v>35369.215365000018</v>
      </c>
      <c r="G28">
        <f t="shared" si="1"/>
        <v>38906.136901500024</v>
      </c>
    </row>
    <row r="29" spans="1:9" x14ac:dyDescent="0.25">
      <c r="A29" t="s">
        <v>189</v>
      </c>
      <c r="B29" t="s">
        <v>1025</v>
      </c>
      <c r="C29" t="s">
        <v>947</v>
      </c>
      <c r="D29" s="11">
        <v>9</v>
      </c>
      <c r="E29">
        <f>LOOKUP('Salary Budgeting'!C29,'Salary Calculator'!$A$2:$A$9,'Salary Calculator'!$B$2:$B$9)</f>
        <v>10000</v>
      </c>
      <c r="F29">
        <f t="shared" si="0"/>
        <v>23579.476910000016</v>
      </c>
      <c r="G29">
        <f t="shared" si="1"/>
        <v>25937.424601000021</v>
      </c>
    </row>
    <row r="30" spans="1:9" x14ac:dyDescent="0.25">
      <c r="A30" t="s">
        <v>191</v>
      </c>
      <c r="B30" t="s">
        <v>1026</v>
      </c>
      <c r="C30" t="s">
        <v>948</v>
      </c>
      <c r="D30" s="11">
        <v>9</v>
      </c>
      <c r="E30">
        <f>LOOKUP('Salary Budgeting'!C30,'Salary Calculator'!$A$2:$A$9,'Salary Calculator'!$B$2:$B$9)</f>
        <v>15000</v>
      </c>
      <c r="F30">
        <f t="shared" si="0"/>
        <v>35369.215365000018</v>
      </c>
      <c r="G30">
        <f t="shared" si="1"/>
        <v>38906.136901500024</v>
      </c>
    </row>
    <row r="31" spans="1:9" x14ac:dyDescent="0.25">
      <c r="A31" t="s">
        <v>193</v>
      </c>
      <c r="B31" t="s">
        <v>1027</v>
      </c>
      <c r="C31" t="s">
        <v>946</v>
      </c>
      <c r="D31" s="11">
        <v>9</v>
      </c>
      <c r="E31">
        <f>LOOKUP('Salary Budgeting'!C31,'Salary Calculator'!$A$2:$A$9,'Salary Calculator'!$B$2:$B$9)</f>
        <v>25000</v>
      </c>
      <c r="F31">
        <f t="shared" si="0"/>
        <v>58948.692275000038</v>
      </c>
      <c r="G31">
        <f t="shared" si="1"/>
        <v>64843.561502500044</v>
      </c>
    </row>
    <row r="32" spans="1:9" x14ac:dyDescent="0.25">
      <c r="A32" t="s">
        <v>201</v>
      </c>
      <c r="B32" t="s">
        <v>1028</v>
      </c>
      <c r="C32" t="s">
        <v>942</v>
      </c>
      <c r="D32" s="11">
        <v>8</v>
      </c>
      <c r="E32">
        <f>LOOKUP('Salary Budgeting'!C32,'Salary Calculator'!$A$2:$A$9,'Salary Calculator'!$B$2:$B$9)</f>
        <v>10000</v>
      </c>
      <c r="F32">
        <f t="shared" si="0"/>
        <v>21435.888100000011</v>
      </c>
      <c r="G32">
        <f t="shared" si="1"/>
        <v>23579.476910000016</v>
      </c>
    </row>
    <row r="33" spans="1:7" x14ac:dyDescent="0.25">
      <c r="A33" t="s">
        <v>205</v>
      </c>
      <c r="B33" t="s">
        <v>1029</v>
      </c>
      <c r="C33" t="s">
        <v>949</v>
      </c>
      <c r="D33" s="11">
        <v>8</v>
      </c>
      <c r="E33">
        <f>LOOKUP('Salary Budgeting'!C33,'Salary Calculator'!$A$2:$A$9,'Salary Calculator'!$B$2:$B$9)</f>
        <v>20000</v>
      </c>
      <c r="F33">
        <f t="shared" si="0"/>
        <v>42871.776200000022</v>
      </c>
      <c r="G33">
        <f t="shared" si="1"/>
        <v>47158.953820000032</v>
      </c>
    </row>
    <row r="34" spans="1:7" x14ac:dyDescent="0.25">
      <c r="A34" t="s">
        <v>215</v>
      </c>
      <c r="B34" t="s">
        <v>1030</v>
      </c>
      <c r="C34" t="s">
        <v>942</v>
      </c>
      <c r="D34" s="11">
        <v>8</v>
      </c>
      <c r="E34">
        <f>LOOKUP('Salary Budgeting'!C34,'Salary Calculator'!$A$2:$A$9,'Salary Calculator'!$B$2:$B$9)</f>
        <v>10000</v>
      </c>
      <c r="F34">
        <f t="shared" si="0"/>
        <v>21435.888100000011</v>
      </c>
      <c r="G34">
        <f t="shared" si="1"/>
        <v>23579.476910000016</v>
      </c>
    </row>
    <row r="35" spans="1:7" x14ac:dyDescent="0.25">
      <c r="A35" t="s">
        <v>221</v>
      </c>
      <c r="B35" t="s">
        <v>1031</v>
      </c>
      <c r="C35" t="s">
        <v>949</v>
      </c>
      <c r="D35" s="11">
        <v>8</v>
      </c>
      <c r="E35">
        <f>LOOKUP('Salary Budgeting'!C35,'Salary Calculator'!$A$2:$A$9,'Salary Calculator'!$B$2:$B$9)</f>
        <v>20000</v>
      </c>
      <c r="F35">
        <f t="shared" si="0"/>
        <v>42871.776200000022</v>
      </c>
      <c r="G35">
        <f t="shared" si="1"/>
        <v>47158.953820000032</v>
      </c>
    </row>
    <row r="36" spans="1:7" x14ac:dyDescent="0.25">
      <c r="A36" t="s">
        <v>222</v>
      </c>
      <c r="B36" t="s">
        <v>1032</v>
      </c>
      <c r="C36" t="s">
        <v>948</v>
      </c>
      <c r="D36" s="11">
        <v>8</v>
      </c>
      <c r="E36">
        <f>LOOKUP('Salary Budgeting'!C36,'Salary Calculator'!$A$2:$A$9,'Salary Calculator'!$B$2:$B$9)</f>
        <v>15000</v>
      </c>
      <c r="F36">
        <f t="shared" si="0"/>
        <v>32153.832150000017</v>
      </c>
      <c r="G36">
        <f t="shared" si="1"/>
        <v>35369.215365000018</v>
      </c>
    </row>
    <row r="37" spans="1:7" x14ac:dyDescent="0.25">
      <c r="A37" t="s">
        <v>224</v>
      </c>
      <c r="B37" t="s">
        <v>1033</v>
      </c>
      <c r="C37" t="s">
        <v>944</v>
      </c>
      <c r="D37" s="11">
        <v>8</v>
      </c>
      <c r="E37">
        <f>LOOKUP('Salary Budgeting'!C37,'Salary Calculator'!$A$2:$A$9,'Salary Calculator'!$B$2:$B$9)</f>
        <v>15000</v>
      </c>
      <c r="F37">
        <f t="shared" si="0"/>
        <v>32153.832150000017</v>
      </c>
      <c r="G37">
        <f t="shared" si="1"/>
        <v>35369.215365000018</v>
      </c>
    </row>
    <row r="38" spans="1:7" x14ac:dyDescent="0.25">
      <c r="A38" t="s">
        <v>228</v>
      </c>
      <c r="B38" t="s">
        <v>1034</v>
      </c>
      <c r="C38" t="s">
        <v>943</v>
      </c>
      <c r="D38" s="11">
        <v>8</v>
      </c>
      <c r="E38">
        <f>LOOKUP('Salary Budgeting'!C38,'Salary Calculator'!$A$2:$A$9,'Salary Calculator'!$B$2:$B$9)</f>
        <v>10000</v>
      </c>
      <c r="F38">
        <f t="shared" si="0"/>
        <v>21435.888100000011</v>
      </c>
      <c r="G38">
        <f t="shared" si="1"/>
        <v>23579.476910000016</v>
      </c>
    </row>
    <row r="39" spans="1:7" x14ac:dyDescent="0.25">
      <c r="A39" t="s">
        <v>229</v>
      </c>
      <c r="B39" t="s">
        <v>1035</v>
      </c>
      <c r="C39" t="s">
        <v>946</v>
      </c>
      <c r="D39" s="11">
        <v>7</v>
      </c>
      <c r="E39">
        <f>LOOKUP('Salary Budgeting'!C39,'Salary Calculator'!$A$2:$A$9,'Salary Calculator'!$B$2:$B$9)</f>
        <v>25000</v>
      </c>
      <c r="F39">
        <f t="shared" si="0"/>
        <v>48717.927500000027</v>
      </c>
      <c r="G39">
        <f t="shared" si="1"/>
        <v>53589.720250000035</v>
      </c>
    </row>
    <row r="40" spans="1:7" x14ac:dyDescent="0.25">
      <c r="A40" t="s">
        <v>231</v>
      </c>
      <c r="B40" t="s">
        <v>1036</v>
      </c>
      <c r="C40" t="s">
        <v>948</v>
      </c>
      <c r="D40" s="11">
        <v>7</v>
      </c>
      <c r="E40">
        <f>LOOKUP('Salary Budgeting'!C40,'Salary Calculator'!$A$2:$A$9,'Salary Calculator'!$B$2:$B$9)</f>
        <v>15000</v>
      </c>
      <c r="F40">
        <f t="shared" si="0"/>
        <v>29230.756500000018</v>
      </c>
      <c r="G40">
        <f t="shared" si="1"/>
        <v>32153.832150000024</v>
      </c>
    </row>
    <row r="41" spans="1:7" x14ac:dyDescent="0.25">
      <c r="A41" t="s">
        <v>243</v>
      </c>
      <c r="B41" t="s">
        <v>1037</v>
      </c>
      <c r="C41" t="s">
        <v>947</v>
      </c>
      <c r="D41" s="11">
        <v>7</v>
      </c>
      <c r="E41">
        <f>LOOKUP('Salary Budgeting'!C41,'Salary Calculator'!$A$2:$A$9,'Salary Calculator'!$B$2:$B$9)</f>
        <v>10000</v>
      </c>
      <c r="F41">
        <f t="shared" si="0"/>
        <v>19487.171000000013</v>
      </c>
      <c r="G41">
        <f t="shared" si="1"/>
        <v>21435.888100000015</v>
      </c>
    </row>
    <row r="42" spans="1:7" x14ac:dyDescent="0.25">
      <c r="A42" t="s">
        <v>249</v>
      </c>
      <c r="B42" t="s">
        <v>1038</v>
      </c>
      <c r="C42" t="s">
        <v>942</v>
      </c>
      <c r="D42" s="11">
        <v>7</v>
      </c>
      <c r="E42">
        <f>LOOKUP('Salary Budgeting'!C42,'Salary Calculator'!$A$2:$A$9,'Salary Calculator'!$B$2:$B$9)</f>
        <v>10000</v>
      </c>
      <c r="F42">
        <f t="shared" si="0"/>
        <v>19487.171000000013</v>
      </c>
      <c r="G42">
        <f t="shared" si="1"/>
        <v>21435.888100000015</v>
      </c>
    </row>
    <row r="43" spans="1:7" x14ac:dyDescent="0.25">
      <c r="A43" t="s">
        <v>256</v>
      </c>
      <c r="B43" t="s">
        <v>1039</v>
      </c>
      <c r="C43" t="s">
        <v>945</v>
      </c>
      <c r="D43" s="11">
        <v>6</v>
      </c>
      <c r="E43">
        <f>LOOKUP('Salary Budgeting'!C43,'Salary Calculator'!$A$2:$A$9,'Salary Calculator'!$B$2:$B$9)</f>
        <v>15000</v>
      </c>
      <c r="F43">
        <f t="shared" si="0"/>
        <v>26573.415000000012</v>
      </c>
      <c r="G43">
        <f t="shared" si="1"/>
        <v>29230.756500000014</v>
      </c>
    </row>
    <row r="44" spans="1:7" x14ac:dyDescent="0.25">
      <c r="A44" t="s">
        <v>269</v>
      </c>
      <c r="B44" t="s">
        <v>1040</v>
      </c>
      <c r="C44" t="s">
        <v>947</v>
      </c>
      <c r="D44" s="11">
        <v>6</v>
      </c>
      <c r="E44">
        <f>LOOKUP('Salary Budgeting'!C44,'Salary Calculator'!$A$2:$A$9,'Salary Calculator'!$B$2:$B$9)</f>
        <v>10000</v>
      </c>
      <c r="F44">
        <f t="shared" si="0"/>
        <v>17715.610000000008</v>
      </c>
      <c r="G44">
        <f t="shared" si="1"/>
        <v>19487.171000000009</v>
      </c>
    </row>
    <row r="45" spans="1:7" x14ac:dyDescent="0.25">
      <c r="A45" t="s">
        <v>274</v>
      </c>
      <c r="B45" t="s">
        <v>1041</v>
      </c>
      <c r="C45" t="s">
        <v>945</v>
      </c>
      <c r="D45" s="11">
        <v>6</v>
      </c>
      <c r="E45">
        <f>LOOKUP('Salary Budgeting'!C45,'Salary Calculator'!$A$2:$A$9,'Salary Calculator'!$B$2:$B$9)</f>
        <v>15000</v>
      </c>
      <c r="F45">
        <f t="shared" si="0"/>
        <v>26573.415000000012</v>
      </c>
      <c r="G45">
        <f t="shared" si="1"/>
        <v>29230.756500000014</v>
      </c>
    </row>
    <row r="46" spans="1:7" x14ac:dyDescent="0.25">
      <c r="A46" t="s">
        <v>277</v>
      </c>
      <c r="B46" t="s">
        <v>1042</v>
      </c>
      <c r="C46" t="s">
        <v>943</v>
      </c>
      <c r="D46" s="11">
        <v>6</v>
      </c>
      <c r="E46">
        <f>LOOKUP('Salary Budgeting'!C46,'Salary Calculator'!$A$2:$A$9,'Salary Calculator'!$B$2:$B$9)</f>
        <v>10000</v>
      </c>
      <c r="F46">
        <f t="shared" si="0"/>
        <v>17715.610000000008</v>
      </c>
      <c r="G46">
        <f t="shared" si="1"/>
        <v>19487.171000000009</v>
      </c>
    </row>
    <row r="47" spans="1:7" x14ac:dyDescent="0.25">
      <c r="A47" t="s">
        <v>286</v>
      </c>
      <c r="B47" t="s">
        <v>1043</v>
      </c>
      <c r="C47" t="s">
        <v>948</v>
      </c>
      <c r="D47" s="11">
        <v>6</v>
      </c>
      <c r="E47">
        <f>LOOKUP('Salary Budgeting'!C47,'Salary Calculator'!$A$2:$A$9,'Salary Calculator'!$B$2:$B$9)</f>
        <v>15000</v>
      </c>
      <c r="F47">
        <f t="shared" si="0"/>
        <v>26573.415000000012</v>
      </c>
      <c r="G47">
        <f t="shared" si="1"/>
        <v>29230.756500000014</v>
      </c>
    </row>
    <row r="48" spans="1:7" x14ac:dyDescent="0.25">
      <c r="A48" t="s">
        <v>291</v>
      </c>
      <c r="B48" t="s">
        <v>1044</v>
      </c>
      <c r="C48" t="s">
        <v>945</v>
      </c>
      <c r="D48" s="11">
        <v>5</v>
      </c>
      <c r="E48">
        <f>LOOKUP('Salary Budgeting'!C48,'Salary Calculator'!$A$2:$A$9,'Salary Calculator'!$B$2:$B$9)</f>
        <v>15000</v>
      </c>
      <c r="F48">
        <f t="shared" si="0"/>
        <v>24157.650000000009</v>
      </c>
      <c r="G48">
        <f t="shared" si="1"/>
        <v>26573.415000000012</v>
      </c>
    </row>
    <row r="49" spans="1:7" x14ac:dyDescent="0.25">
      <c r="A49" t="s">
        <v>293</v>
      </c>
      <c r="B49" t="s">
        <v>1045</v>
      </c>
      <c r="C49" t="s">
        <v>949</v>
      </c>
      <c r="D49" s="11">
        <v>5</v>
      </c>
      <c r="E49">
        <f>LOOKUP('Salary Budgeting'!C49,'Salary Calculator'!$A$2:$A$9,'Salary Calculator'!$B$2:$B$9)</f>
        <v>20000</v>
      </c>
      <c r="F49">
        <f t="shared" si="0"/>
        <v>32210.200000000012</v>
      </c>
      <c r="G49">
        <f t="shared" si="1"/>
        <v>35431.220000000016</v>
      </c>
    </row>
    <row r="50" spans="1:7" x14ac:dyDescent="0.25">
      <c r="A50" t="s">
        <v>297</v>
      </c>
      <c r="B50" t="s">
        <v>1046</v>
      </c>
      <c r="C50" t="s">
        <v>946</v>
      </c>
      <c r="D50" s="11">
        <v>5</v>
      </c>
      <c r="E50">
        <f>LOOKUP('Salary Budgeting'!C50,'Salary Calculator'!$A$2:$A$9,'Salary Calculator'!$B$2:$B$9)</f>
        <v>25000</v>
      </c>
      <c r="F50">
        <f t="shared" si="0"/>
        <v>40262.750000000015</v>
      </c>
      <c r="G50">
        <f t="shared" si="1"/>
        <v>44289.025000000016</v>
      </c>
    </row>
    <row r="51" spans="1:7" x14ac:dyDescent="0.25">
      <c r="A51" t="s">
        <v>298</v>
      </c>
      <c r="B51" t="s">
        <v>1047</v>
      </c>
      <c r="C51" t="s">
        <v>944</v>
      </c>
      <c r="D51" s="11">
        <v>5</v>
      </c>
      <c r="E51">
        <f>LOOKUP('Salary Budgeting'!C51,'Salary Calculator'!$A$2:$A$9,'Salary Calculator'!$B$2:$B$9)</f>
        <v>15000</v>
      </c>
      <c r="F51">
        <f t="shared" si="0"/>
        <v>24157.650000000009</v>
      </c>
      <c r="G51">
        <f t="shared" si="1"/>
        <v>26573.415000000012</v>
      </c>
    </row>
    <row r="52" spans="1:7" x14ac:dyDescent="0.25">
      <c r="A52" t="s">
        <v>299</v>
      </c>
      <c r="B52" t="s">
        <v>1048</v>
      </c>
      <c r="C52" t="s">
        <v>947</v>
      </c>
      <c r="D52" s="11">
        <v>5</v>
      </c>
      <c r="E52">
        <f>LOOKUP('Salary Budgeting'!C52,'Salary Calculator'!$A$2:$A$9,'Salary Calculator'!$B$2:$B$9)</f>
        <v>10000</v>
      </c>
      <c r="F52">
        <f t="shared" si="0"/>
        <v>16105.100000000006</v>
      </c>
      <c r="G52">
        <f t="shared" si="1"/>
        <v>17715.610000000008</v>
      </c>
    </row>
    <row r="53" spans="1:7" x14ac:dyDescent="0.25">
      <c r="A53" t="s">
        <v>300</v>
      </c>
      <c r="B53" t="s">
        <v>1049</v>
      </c>
      <c r="C53" t="s">
        <v>946</v>
      </c>
      <c r="D53" s="11">
        <v>5</v>
      </c>
      <c r="E53">
        <f>LOOKUP('Salary Budgeting'!C53,'Salary Calculator'!$A$2:$A$9,'Salary Calculator'!$B$2:$B$9)</f>
        <v>25000</v>
      </c>
      <c r="F53">
        <f t="shared" si="0"/>
        <v>40262.750000000015</v>
      </c>
      <c r="G53">
        <f t="shared" si="1"/>
        <v>44289.025000000016</v>
      </c>
    </row>
    <row r="54" spans="1:7" x14ac:dyDescent="0.25">
      <c r="A54" t="s">
        <v>301</v>
      </c>
      <c r="B54" t="s">
        <v>1050</v>
      </c>
      <c r="C54" t="s">
        <v>949</v>
      </c>
      <c r="D54" s="11">
        <v>5</v>
      </c>
      <c r="E54">
        <f>LOOKUP('Salary Budgeting'!C54,'Salary Calculator'!$A$2:$A$9,'Salary Calculator'!$B$2:$B$9)</f>
        <v>20000</v>
      </c>
      <c r="F54">
        <f t="shared" si="0"/>
        <v>32210.200000000012</v>
      </c>
      <c r="G54">
        <f t="shared" si="1"/>
        <v>35431.220000000016</v>
      </c>
    </row>
    <row r="55" spans="1:7" x14ac:dyDescent="0.25">
      <c r="A55" t="s">
        <v>302</v>
      </c>
      <c r="B55" t="s">
        <v>1051</v>
      </c>
      <c r="C55" t="s">
        <v>947</v>
      </c>
      <c r="D55" s="11">
        <v>5</v>
      </c>
      <c r="E55">
        <f>LOOKUP('Salary Budgeting'!C55,'Salary Calculator'!$A$2:$A$9,'Salary Calculator'!$B$2:$B$9)</f>
        <v>10000</v>
      </c>
      <c r="F55">
        <f t="shared" si="0"/>
        <v>16105.100000000006</v>
      </c>
      <c r="G55">
        <f t="shared" si="1"/>
        <v>17715.610000000008</v>
      </c>
    </row>
    <row r="56" spans="1:7" x14ac:dyDescent="0.25">
      <c r="A56" t="s">
        <v>303</v>
      </c>
      <c r="B56" t="s">
        <v>1052</v>
      </c>
      <c r="C56" t="s">
        <v>945</v>
      </c>
      <c r="D56" s="11">
        <v>5</v>
      </c>
      <c r="E56">
        <f>LOOKUP('Salary Budgeting'!C56,'Salary Calculator'!$A$2:$A$9,'Salary Calculator'!$B$2:$B$9)</f>
        <v>15000</v>
      </c>
      <c r="F56">
        <f t="shared" si="0"/>
        <v>24157.650000000009</v>
      </c>
      <c r="G56">
        <f t="shared" si="1"/>
        <v>26573.415000000012</v>
      </c>
    </row>
    <row r="57" spans="1:7" x14ac:dyDescent="0.25">
      <c r="A57" t="s">
        <v>304</v>
      </c>
      <c r="B57" t="s">
        <v>1053</v>
      </c>
      <c r="C57" t="s">
        <v>948</v>
      </c>
      <c r="D57" s="11">
        <v>5</v>
      </c>
      <c r="E57">
        <f>LOOKUP('Salary Budgeting'!C57,'Salary Calculator'!$A$2:$A$9,'Salary Calculator'!$B$2:$B$9)</f>
        <v>15000</v>
      </c>
      <c r="F57">
        <f t="shared" si="0"/>
        <v>24157.650000000009</v>
      </c>
      <c r="G57">
        <f t="shared" si="1"/>
        <v>26573.415000000012</v>
      </c>
    </row>
    <row r="58" spans="1:7" x14ac:dyDescent="0.25">
      <c r="A58" t="s">
        <v>305</v>
      </c>
      <c r="B58" t="s">
        <v>1054</v>
      </c>
      <c r="C58" t="s">
        <v>945</v>
      </c>
      <c r="D58" s="11">
        <v>5</v>
      </c>
      <c r="E58">
        <f>LOOKUP('Salary Budgeting'!C58,'Salary Calculator'!$A$2:$A$9,'Salary Calculator'!$B$2:$B$9)</f>
        <v>15000</v>
      </c>
      <c r="F58">
        <f t="shared" si="0"/>
        <v>24157.650000000009</v>
      </c>
      <c r="G58">
        <f t="shared" si="1"/>
        <v>26573.415000000012</v>
      </c>
    </row>
    <row r="59" spans="1:7" x14ac:dyDescent="0.25">
      <c r="A59" t="s">
        <v>307</v>
      </c>
      <c r="B59" t="s">
        <v>1055</v>
      </c>
      <c r="C59" t="s">
        <v>949</v>
      </c>
      <c r="D59" s="11">
        <v>5</v>
      </c>
      <c r="E59">
        <f>LOOKUP('Salary Budgeting'!C59,'Salary Calculator'!$A$2:$A$9,'Salary Calculator'!$B$2:$B$9)</f>
        <v>20000</v>
      </c>
      <c r="F59">
        <f t="shared" si="0"/>
        <v>32210.200000000012</v>
      </c>
      <c r="G59">
        <f t="shared" si="1"/>
        <v>35431.220000000016</v>
      </c>
    </row>
    <row r="60" spans="1:7" x14ac:dyDescent="0.25">
      <c r="A60" t="s">
        <v>308</v>
      </c>
      <c r="B60" t="s">
        <v>1056</v>
      </c>
      <c r="C60" t="s">
        <v>942</v>
      </c>
      <c r="D60" s="11">
        <v>5</v>
      </c>
      <c r="E60">
        <f>LOOKUP('Salary Budgeting'!C60,'Salary Calculator'!$A$2:$A$9,'Salary Calculator'!$B$2:$B$9)</f>
        <v>10000</v>
      </c>
      <c r="F60">
        <f t="shared" si="0"/>
        <v>16105.100000000006</v>
      </c>
      <c r="G60">
        <f t="shared" si="1"/>
        <v>17715.610000000008</v>
      </c>
    </row>
    <row r="61" spans="1:7" x14ac:dyDescent="0.25">
      <c r="A61" t="s">
        <v>309</v>
      </c>
      <c r="B61" t="s">
        <v>1057</v>
      </c>
      <c r="C61" t="s">
        <v>949</v>
      </c>
      <c r="D61" s="11">
        <v>5</v>
      </c>
      <c r="E61">
        <f>LOOKUP('Salary Budgeting'!C61,'Salary Calculator'!$A$2:$A$9,'Salary Calculator'!$B$2:$B$9)</f>
        <v>20000</v>
      </c>
      <c r="F61">
        <f t="shared" si="0"/>
        <v>32210.200000000012</v>
      </c>
      <c r="G61">
        <f t="shared" si="1"/>
        <v>35431.220000000016</v>
      </c>
    </row>
    <row r="62" spans="1:7" x14ac:dyDescent="0.25">
      <c r="A62" t="s">
        <v>310</v>
      </c>
      <c r="B62" t="s">
        <v>1058</v>
      </c>
      <c r="C62" t="s">
        <v>949</v>
      </c>
      <c r="D62" s="11">
        <v>5</v>
      </c>
      <c r="E62">
        <f>LOOKUP('Salary Budgeting'!C62,'Salary Calculator'!$A$2:$A$9,'Salary Calculator'!$B$2:$B$9)</f>
        <v>20000</v>
      </c>
      <c r="F62">
        <f t="shared" si="0"/>
        <v>32210.200000000012</v>
      </c>
      <c r="G62">
        <f t="shared" si="1"/>
        <v>35431.220000000016</v>
      </c>
    </row>
    <row r="63" spans="1:7" x14ac:dyDescent="0.25">
      <c r="A63" t="s">
        <v>311</v>
      </c>
      <c r="B63" t="s">
        <v>1059</v>
      </c>
      <c r="C63" t="s">
        <v>947</v>
      </c>
      <c r="D63" s="11">
        <v>5</v>
      </c>
      <c r="E63">
        <f>LOOKUP('Salary Budgeting'!C63,'Salary Calculator'!$A$2:$A$9,'Salary Calculator'!$B$2:$B$9)</f>
        <v>10000</v>
      </c>
      <c r="F63">
        <f t="shared" si="0"/>
        <v>16105.100000000006</v>
      </c>
      <c r="G63">
        <f t="shared" si="1"/>
        <v>17715.610000000008</v>
      </c>
    </row>
    <row r="64" spans="1:7" x14ac:dyDescent="0.25">
      <c r="A64" t="s">
        <v>312</v>
      </c>
      <c r="B64" t="s">
        <v>1060</v>
      </c>
      <c r="C64" t="s">
        <v>948</v>
      </c>
      <c r="D64" s="11">
        <v>5</v>
      </c>
      <c r="E64">
        <f>LOOKUP('Salary Budgeting'!C64,'Salary Calculator'!$A$2:$A$9,'Salary Calculator'!$B$2:$B$9)</f>
        <v>15000</v>
      </c>
      <c r="F64">
        <f t="shared" si="0"/>
        <v>24157.650000000009</v>
      </c>
      <c r="G64">
        <f t="shared" si="1"/>
        <v>26573.415000000012</v>
      </c>
    </row>
    <row r="65" spans="1:7" x14ac:dyDescent="0.25">
      <c r="A65" t="s">
        <v>313</v>
      </c>
      <c r="B65" t="s">
        <v>1061</v>
      </c>
      <c r="C65" t="s">
        <v>942</v>
      </c>
      <c r="D65" s="11">
        <v>5</v>
      </c>
      <c r="E65">
        <f>LOOKUP('Salary Budgeting'!C65,'Salary Calculator'!$A$2:$A$9,'Salary Calculator'!$B$2:$B$9)</f>
        <v>10000</v>
      </c>
      <c r="F65">
        <f t="shared" si="0"/>
        <v>16105.100000000006</v>
      </c>
      <c r="G65">
        <f t="shared" si="1"/>
        <v>17715.610000000008</v>
      </c>
    </row>
    <row r="66" spans="1:7" x14ac:dyDescent="0.25">
      <c r="A66" t="s">
        <v>314</v>
      </c>
      <c r="B66" t="s">
        <v>1062</v>
      </c>
      <c r="C66" t="s">
        <v>948</v>
      </c>
      <c r="D66" s="11">
        <v>5</v>
      </c>
      <c r="E66">
        <f>LOOKUP('Salary Budgeting'!C66,'Salary Calculator'!$A$2:$A$9,'Salary Calculator'!$B$2:$B$9)</f>
        <v>15000</v>
      </c>
      <c r="F66">
        <f t="shared" si="0"/>
        <v>24157.650000000009</v>
      </c>
      <c r="G66">
        <f t="shared" si="1"/>
        <v>26573.415000000012</v>
      </c>
    </row>
    <row r="67" spans="1:7" x14ac:dyDescent="0.25">
      <c r="A67" t="s">
        <v>315</v>
      </c>
      <c r="B67" t="s">
        <v>1063</v>
      </c>
      <c r="C67" t="s">
        <v>946</v>
      </c>
      <c r="D67" s="11">
        <v>5</v>
      </c>
      <c r="E67">
        <f>LOOKUP('Salary Budgeting'!C67,'Salary Calculator'!$A$2:$A$9,'Salary Calculator'!$B$2:$B$9)</f>
        <v>25000</v>
      </c>
      <c r="F67">
        <f t="shared" ref="F67:F103" si="2">E67*(1.1^D67)</f>
        <v>40262.750000000015</v>
      </c>
      <c r="G67">
        <f t="shared" ref="G67:G103" si="3">F67*(1+$H$1)</f>
        <v>44289.025000000016</v>
      </c>
    </row>
    <row r="68" spans="1:7" x14ac:dyDescent="0.25">
      <c r="A68" t="s">
        <v>318</v>
      </c>
      <c r="B68" t="s">
        <v>1064</v>
      </c>
      <c r="C68" t="s">
        <v>947</v>
      </c>
      <c r="D68" s="11">
        <v>5</v>
      </c>
      <c r="E68">
        <f>LOOKUP('Salary Budgeting'!C68,'Salary Calculator'!$A$2:$A$9,'Salary Calculator'!$B$2:$B$9)</f>
        <v>10000</v>
      </c>
      <c r="F68">
        <f t="shared" si="2"/>
        <v>16105.100000000006</v>
      </c>
      <c r="G68">
        <f t="shared" si="3"/>
        <v>17715.610000000008</v>
      </c>
    </row>
    <row r="69" spans="1:7" x14ac:dyDescent="0.25">
      <c r="A69" t="s">
        <v>319</v>
      </c>
      <c r="B69" t="s">
        <v>1065</v>
      </c>
      <c r="C69" t="s">
        <v>944</v>
      </c>
      <c r="D69" s="11">
        <v>4</v>
      </c>
      <c r="E69">
        <f>LOOKUP('Salary Budgeting'!C69,'Salary Calculator'!$A$2:$A$9,'Salary Calculator'!$B$2:$B$9)</f>
        <v>15000</v>
      </c>
      <c r="F69">
        <f t="shared" si="2"/>
        <v>21961.500000000007</v>
      </c>
      <c r="G69">
        <f t="shared" si="3"/>
        <v>24157.650000000009</v>
      </c>
    </row>
    <row r="70" spans="1:7" x14ac:dyDescent="0.25">
      <c r="A70" t="s">
        <v>320</v>
      </c>
      <c r="B70" t="s">
        <v>1066</v>
      </c>
      <c r="C70" t="s">
        <v>947</v>
      </c>
      <c r="D70" s="11">
        <v>4</v>
      </c>
      <c r="E70">
        <f>LOOKUP('Salary Budgeting'!C70,'Salary Calculator'!$A$2:$A$9,'Salary Calculator'!$B$2:$B$9)</f>
        <v>10000</v>
      </c>
      <c r="F70">
        <f t="shared" si="2"/>
        <v>14641.000000000004</v>
      </c>
      <c r="G70">
        <f t="shared" si="3"/>
        <v>16105.100000000006</v>
      </c>
    </row>
    <row r="71" spans="1:7" x14ac:dyDescent="0.25">
      <c r="A71" t="s">
        <v>321</v>
      </c>
      <c r="B71" t="s">
        <v>1067</v>
      </c>
      <c r="C71" t="s">
        <v>948</v>
      </c>
      <c r="D71" s="11">
        <v>4</v>
      </c>
      <c r="E71">
        <f>LOOKUP('Salary Budgeting'!C71,'Salary Calculator'!$A$2:$A$9,'Salary Calculator'!$B$2:$B$9)</f>
        <v>15000</v>
      </c>
      <c r="F71">
        <f t="shared" si="2"/>
        <v>21961.500000000007</v>
      </c>
      <c r="G71">
        <f t="shared" si="3"/>
        <v>24157.650000000009</v>
      </c>
    </row>
    <row r="72" spans="1:7" x14ac:dyDescent="0.25">
      <c r="A72" t="s">
        <v>322</v>
      </c>
      <c r="B72" t="s">
        <v>1068</v>
      </c>
      <c r="C72" t="s">
        <v>949</v>
      </c>
      <c r="D72" s="11">
        <v>4</v>
      </c>
      <c r="E72">
        <f>LOOKUP('Salary Budgeting'!C72,'Salary Calculator'!$A$2:$A$9,'Salary Calculator'!$B$2:$B$9)</f>
        <v>20000</v>
      </c>
      <c r="F72">
        <f t="shared" si="2"/>
        <v>29282.000000000007</v>
      </c>
      <c r="G72">
        <f t="shared" si="3"/>
        <v>32210.200000000012</v>
      </c>
    </row>
    <row r="73" spans="1:7" x14ac:dyDescent="0.25">
      <c r="A73" t="s">
        <v>323</v>
      </c>
      <c r="B73" t="s">
        <v>1069</v>
      </c>
      <c r="C73" t="s">
        <v>948</v>
      </c>
      <c r="D73" s="11">
        <v>4</v>
      </c>
      <c r="E73">
        <f>LOOKUP('Salary Budgeting'!C73,'Salary Calculator'!$A$2:$A$9,'Salary Calculator'!$B$2:$B$9)</f>
        <v>15000</v>
      </c>
      <c r="F73">
        <f t="shared" si="2"/>
        <v>21961.500000000007</v>
      </c>
      <c r="G73">
        <f t="shared" si="3"/>
        <v>24157.650000000009</v>
      </c>
    </row>
    <row r="74" spans="1:7" x14ac:dyDescent="0.25">
      <c r="A74" t="s">
        <v>324</v>
      </c>
      <c r="B74" t="s">
        <v>1070</v>
      </c>
      <c r="C74" t="s">
        <v>949</v>
      </c>
      <c r="D74" s="11">
        <v>4</v>
      </c>
      <c r="E74">
        <f>LOOKUP('Salary Budgeting'!C74,'Salary Calculator'!$A$2:$A$9,'Salary Calculator'!$B$2:$B$9)</f>
        <v>20000</v>
      </c>
      <c r="F74">
        <f t="shared" si="2"/>
        <v>29282.000000000007</v>
      </c>
      <c r="G74">
        <f t="shared" si="3"/>
        <v>32210.200000000012</v>
      </c>
    </row>
    <row r="75" spans="1:7" x14ac:dyDescent="0.25">
      <c r="A75" t="s">
        <v>325</v>
      </c>
      <c r="B75" t="s">
        <v>1071</v>
      </c>
      <c r="C75" t="s">
        <v>943</v>
      </c>
      <c r="D75" s="11">
        <v>4</v>
      </c>
      <c r="E75">
        <f>LOOKUP('Salary Budgeting'!C75,'Salary Calculator'!$A$2:$A$9,'Salary Calculator'!$B$2:$B$9)</f>
        <v>10000</v>
      </c>
      <c r="F75">
        <f t="shared" si="2"/>
        <v>14641.000000000004</v>
      </c>
      <c r="G75">
        <f t="shared" si="3"/>
        <v>16105.100000000006</v>
      </c>
    </row>
    <row r="76" spans="1:7" x14ac:dyDescent="0.25">
      <c r="A76" t="s">
        <v>326</v>
      </c>
      <c r="B76" t="s">
        <v>1072</v>
      </c>
      <c r="C76" t="s">
        <v>945</v>
      </c>
      <c r="D76" s="11">
        <v>4</v>
      </c>
      <c r="E76">
        <f>LOOKUP('Salary Budgeting'!C76,'Salary Calculator'!$A$2:$A$9,'Salary Calculator'!$B$2:$B$9)</f>
        <v>15000</v>
      </c>
      <c r="F76">
        <f t="shared" si="2"/>
        <v>21961.500000000007</v>
      </c>
      <c r="G76">
        <f t="shared" si="3"/>
        <v>24157.650000000009</v>
      </c>
    </row>
    <row r="77" spans="1:7" x14ac:dyDescent="0.25">
      <c r="A77" t="s">
        <v>327</v>
      </c>
      <c r="B77" t="s">
        <v>1073</v>
      </c>
      <c r="C77" t="s">
        <v>949</v>
      </c>
      <c r="D77" s="11">
        <v>4</v>
      </c>
      <c r="E77">
        <f>LOOKUP('Salary Budgeting'!C77,'Salary Calculator'!$A$2:$A$9,'Salary Calculator'!$B$2:$B$9)</f>
        <v>20000</v>
      </c>
      <c r="F77">
        <f t="shared" si="2"/>
        <v>29282.000000000007</v>
      </c>
      <c r="G77">
        <f t="shared" si="3"/>
        <v>32210.200000000012</v>
      </c>
    </row>
    <row r="78" spans="1:7" x14ac:dyDescent="0.25">
      <c r="A78" t="s">
        <v>328</v>
      </c>
      <c r="B78" t="s">
        <v>1074</v>
      </c>
      <c r="C78" t="s">
        <v>946</v>
      </c>
      <c r="D78" s="11">
        <v>4</v>
      </c>
      <c r="E78">
        <f>LOOKUP('Salary Budgeting'!C78,'Salary Calculator'!$A$2:$A$9,'Salary Calculator'!$B$2:$B$9)</f>
        <v>25000</v>
      </c>
      <c r="F78">
        <f t="shared" si="2"/>
        <v>36602.500000000007</v>
      </c>
      <c r="G78">
        <f t="shared" si="3"/>
        <v>40262.750000000015</v>
      </c>
    </row>
    <row r="79" spans="1:7" x14ac:dyDescent="0.25">
      <c r="A79" t="s">
        <v>329</v>
      </c>
      <c r="B79" t="s">
        <v>1075</v>
      </c>
      <c r="C79" t="s">
        <v>946</v>
      </c>
      <c r="D79" s="11">
        <v>4</v>
      </c>
      <c r="E79">
        <f>LOOKUP('Salary Budgeting'!C79,'Salary Calculator'!$A$2:$A$9,'Salary Calculator'!$B$2:$B$9)</f>
        <v>25000</v>
      </c>
      <c r="F79">
        <f t="shared" si="2"/>
        <v>36602.500000000007</v>
      </c>
      <c r="G79">
        <f t="shared" si="3"/>
        <v>40262.750000000015</v>
      </c>
    </row>
    <row r="80" spans="1:7" x14ac:dyDescent="0.25">
      <c r="A80" t="s">
        <v>331</v>
      </c>
      <c r="B80" t="s">
        <v>1076</v>
      </c>
      <c r="C80" t="s">
        <v>948</v>
      </c>
      <c r="D80" s="11">
        <v>4</v>
      </c>
      <c r="E80">
        <f>LOOKUP('Salary Budgeting'!C80,'Salary Calculator'!$A$2:$A$9,'Salary Calculator'!$B$2:$B$9)</f>
        <v>15000</v>
      </c>
      <c r="F80">
        <f t="shared" si="2"/>
        <v>21961.500000000007</v>
      </c>
      <c r="G80">
        <f t="shared" si="3"/>
        <v>24157.650000000009</v>
      </c>
    </row>
    <row r="81" spans="1:7" x14ac:dyDescent="0.25">
      <c r="A81" t="s">
        <v>332</v>
      </c>
      <c r="B81" t="s">
        <v>1077</v>
      </c>
      <c r="C81" t="s">
        <v>947</v>
      </c>
      <c r="D81" s="11">
        <v>4</v>
      </c>
      <c r="E81">
        <f>LOOKUP('Salary Budgeting'!C81,'Salary Calculator'!$A$2:$A$9,'Salary Calculator'!$B$2:$B$9)</f>
        <v>10000</v>
      </c>
      <c r="F81">
        <f t="shared" si="2"/>
        <v>14641.000000000004</v>
      </c>
      <c r="G81">
        <f t="shared" si="3"/>
        <v>16105.100000000006</v>
      </c>
    </row>
    <row r="82" spans="1:7" x14ac:dyDescent="0.25">
      <c r="A82" t="s">
        <v>333</v>
      </c>
      <c r="B82" t="s">
        <v>1078</v>
      </c>
      <c r="C82" t="s">
        <v>947</v>
      </c>
      <c r="D82" s="11">
        <v>4</v>
      </c>
      <c r="E82">
        <f>LOOKUP('Salary Budgeting'!C82,'Salary Calculator'!$A$2:$A$9,'Salary Calculator'!$B$2:$B$9)</f>
        <v>10000</v>
      </c>
      <c r="F82">
        <f t="shared" si="2"/>
        <v>14641.000000000004</v>
      </c>
      <c r="G82">
        <f t="shared" si="3"/>
        <v>16105.100000000006</v>
      </c>
    </row>
    <row r="83" spans="1:7" x14ac:dyDescent="0.25">
      <c r="A83" t="s">
        <v>334</v>
      </c>
      <c r="B83" t="s">
        <v>1079</v>
      </c>
      <c r="C83" t="s">
        <v>946</v>
      </c>
      <c r="D83" s="11">
        <v>4</v>
      </c>
      <c r="E83">
        <f>LOOKUP('Salary Budgeting'!C83,'Salary Calculator'!$A$2:$A$9,'Salary Calculator'!$B$2:$B$9)</f>
        <v>25000</v>
      </c>
      <c r="F83">
        <f t="shared" si="2"/>
        <v>36602.500000000007</v>
      </c>
      <c r="G83">
        <f t="shared" si="3"/>
        <v>40262.750000000015</v>
      </c>
    </row>
    <row r="84" spans="1:7" x14ac:dyDescent="0.25">
      <c r="A84" t="s">
        <v>335</v>
      </c>
      <c r="B84" t="s">
        <v>1080</v>
      </c>
      <c r="C84" t="s">
        <v>949</v>
      </c>
      <c r="D84" s="11">
        <v>4</v>
      </c>
      <c r="E84">
        <f>LOOKUP('Salary Budgeting'!C84,'Salary Calculator'!$A$2:$A$9,'Salary Calculator'!$B$2:$B$9)</f>
        <v>20000</v>
      </c>
      <c r="F84">
        <f t="shared" si="2"/>
        <v>29282.000000000007</v>
      </c>
      <c r="G84">
        <f t="shared" si="3"/>
        <v>32210.200000000012</v>
      </c>
    </row>
    <row r="85" spans="1:7" x14ac:dyDescent="0.25">
      <c r="A85" t="s">
        <v>336</v>
      </c>
      <c r="B85" t="s">
        <v>1081</v>
      </c>
      <c r="C85" t="s">
        <v>947</v>
      </c>
      <c r="D85" s="11">
        <v>4</v>
      </c>
      <c r="E85">
        <f>LOOKUP('Salary Budgeting'!C85,'Salary Calculator'!$A$2:$A$9,'Salary Calculator'!$B$2:$B$9)</f>
        <v>10000</v>
      </c>
      <c r="F85">
        <f t="shared" si="2"/>
        <v>14641.000000000004</v>
      </c>
      <c r="G85">
        <f t="shared" si="3"/>
        <v>16105.100000000006</v>
      </c>
    </row>
    <row r="86" spans="1:7" x14ac:dyDescent="0.25">
      <c r="A86" t="s">
        <v>337</v>
      </c>
      <c r="B86" t="s">
        <v>1082</v>
      </c>
      <c r="C86" t="s">
        <v>949</v>
      </c>
      <c r="D86" s="11">
        <v>4</v>
      </c>
      <c r="E86">
        <f>LOOKUP('Salary Budgeting'!C86,'Salary Calculator'!$A$2:$A$9,'Salary Calculator'!$B$2:$B$9)</f>
        <v>20000</v>
      </c>
      <c r="F86">
        <f t="shared" si="2"/>
        <v>29282.000000000007</v>
      </c>
      <c r="G86">
        <f t="shared" si="3"/>
        <v>32210.200000000012</v>
      </c>
    </row>
    <row r="87" spans="1:7" x14ac:dyDescent="0.25">
      <c r="A87" t="s">
        <v>339</v>
      </c>
      <c r="B87" t="s">
        <v>1083</v>
      </c>
      <c r="C87" t="s">
        <v>948</v>
      </c>
      <c r="D87" s="11">
        <v>4</v>
      </c>
      <c r="E87">
        <f>LOOKUP('Salary Budgeting'!C87,'Salary Calculator'!$A$2:$A$9,'Salary Calculator'!$B$2:$B$9)</f>
        <v>15000</v>
      </c>
      <c r="F87">
        <f t="shared" si="2"/>
        <v>21961.500000000007</v>
      </c>
      <c r="G87">
        <f t="shared" si="3"/>
        <v>24157.650000000009</v>
      </c>
    </row>
    <row r="88" spans="1:7" x14ac:dyDescent="0.25">
      <c r="A88" t="s">
        <v>340</v>
      </c>
      <c r="B88" t="s">
        <v>1084</v>
      </c>
      <c r="C88" t="s">
        <v>948</v>
      </c>
      <c r="D88" s="11">
        <v>4</v>
      </c>
      <c r="E88">
        <f>LOOKUP('Salary Budgeting'!C88,'Salary Calculator'!$A$2:$A$9,'Salary Calculator'!$B$2:$B$9)</f>
        <v>15000</v>
      </c>
      <c r="F88">
        <f t="shared" si="2"/>
        <v>21961.500000000007</v>
      </c>
      <c r="G88">
        <f t="shared" si="3"/>
        <v>24157.650000000009</v>
      </c>
    </row>
    <row r="89" spans="1:7" x14ac:dyDescent="0.25">
      <c r="A89" t="s">
        <v>341</v>
      </c>
      <c r="B89" t="s">
        <v>1085</v>
      </c>
      <c r="C89" t="s">
        <v>947</v>
      </c>
      <c r="D89" s="11">
        <v>4</v>
      </c>
      <c r="E89">
        <f>LOOKUP('Salary Budgeting'!C89,'Salary Calculator'!$A$2:$A$9,'Salary Calculator'!$B$2:$B$9)</f>
        <v>10000</v>
      </c>
      <c r="F89">
        <f t="shared" si="2"/>
        <v>14641.000000000004</v>
      </c>
      <c r="G89">
        <f t="shared" si="3"/>
        <v>16105.100000000006</v>
      </c>
    </row>
    <row r="90" spans="1:7" x14ac:dyDescent="0.25">
      <c r="A90" t="s">
        <v>344</v>
      </c>
      <c r="B90" t="s">
        <v>1086</v>
      </c>
      <c r="C90" t="s">
        <v>942</v>
      </c>
      <c r="D90" s="11">
        <v>4</v>
      </c>
      <c r="E90">
        <f>LOOKUP('Salary Budgeting'!C90,'Salary Calculator'!$A$2:$A$9,'Salary Calculator'!$B$2:$B$9)</f>
        <v>10000</v>
      </c>
      <c r="F90">
        <f t="shared" si="2"/>
        <v>14641.000000000004</v>
      </c>
      <c r="G90">
        <f t="shared" si="3"/>
        <v>16105.100000000006</v>
      </c>
    </row>
    <row r="91" spans="1:7" x14ac:dyDescent="0.25">
      <c r="A91" t="s">
        <v>345</v>
      </c>
      <c r="B91" t="s">
        <v>1087</v>
      </c>
      <c r="C91" t="s">
        <v>943</v>
      </c>
      <c r="D91" s="11">
        <v>4</v>
      </c>
      <c r="E91">
        <f>LOOKUP('Salary Budgeting'!C91,'Salary Calculator'!$A$2:$A$9,'Salary Calculator'!$B$2:$B$9)</f>
        <v>10000</v>
      </c>
      <c r="F91">
        <f t="shared" si="2"/>
        <v>14641.000000000004</v>
      </c>
      <c r="G91">
        <f t="shared" si="3"/>
        <v>16105.100000000006</v>
      </c>
    </row>
    <row r="92" spans="1:7" x14ac:dyDescent="0.25">
      <c r="A92" t="s">
        <v>346</v>
      </c>
      <c r="B92" t="s">
        <v>1088</v>
      </c>
      <c r="C92" t="s">
        <v>943</v>
      </c>
      <c r="D92" s="11">
        <v>3</v>
      </c>
      <c r="E92">
        <f>LOOKUP('Salary Budgeting'!C92,'Salary Calculator'!$A$2:$A$9,'Salary Calculator'!$B$2:$B$9)</f>
        <v>10000</v>
      </c>
      <c r="F92">
        <f t="shared" si="2"/>
        <v>13310.000000000004</v>
      </c>
      <c r="G92">
        <f t="shared" si="3"/>
        <v>14641.000000000005</v>
      </c>
    </row>
    <row r="93" spans="1:7" x14ac:dyDescent="0.25">
      <c r="A93" t="s">
        <v>347</v>
      </c>
      <c r="B93" t="s">
        <v>1089</v>
      </c>
      <c r="C93" t="s">
        <v>946</v>
      </c>
      <c r="D93" s="11">
        <v>3</v>
      </c>
      <c r="E93">
        <f>LOOKUP('Salary Budgeting'!C93,'Salary Calculator'!$A$2:$A$9,'Salary Calculator'!$B$2:$B$9)</f>
        <v>25000</v>
      </c>
      <c r="F93">
        <f t="shared" si="2"/>
        <v>33275.000000000007</v>
      </c>
      <c r="G93">
        <f t="shared" si="3"/>
        <v>36602.500000000015</v>
      </c>
    </row>
    <row r="94" spans="1:7" x14ac:dyDescent="0.25">
      <c r="A94" t="s">
        <v>348</v>
      </c>
      <c r="B94" t="s">
        <v>1090</v>
      </c>
      <c r="C94" t="s">
        <v>948</v>
      </c>
      <c r="D94" s="11">
        <v>3</v>
      </c>
      <c r="E94">
        <f>LOOKUP('Salary Budgeting'!C94,'Salary Calculator'!$A$2:$A$9,'Salary Calculator'!$B$2:$B$9)</f>
        <v>15000</v>
      </c>
      <c r="F94">
        <f t="shared" si="2"/>
        <v>19965.000000000007</v>
      </c>
      <c r="G94">
        <f t="shared" si="3"/>
        <v>21961.500000000011</v>
      </c>
    </row>
    <row r="95" spans="1:7" x14ac:dyDescent="0.25">
      <c r="A95" t="s">
        <v>349</v>
      </c>
      <c r="B95" t="s">
        <v>1091</v>
      </c>
      <c r="C95" t="s">
        <v>949</v>
      </c>
      <c r="D95" s="11">
        <v>3</v>
      </c>
      <c r="E95">
        <f>LOOKUP('Salary Budgeting'!C95,'Salary Calculator'!$A$2:$A$9,'Salary Calculator'!$B$2:$B$9)</f>
        <v>20000</v>
      </c>
      <c r="F95">
        <f t="shared" si="2"/>
        <v>26620.000000000007</v>
      </c>
      <c r="G95">
        <f t="shared" si="3"/>
        <v>29282.000000000011</v>
      </c>
    </row>
    <row r="96" spans="1:7" x14ac:dyDescent="0.25">
      <c r="A96" t="s">
        <v>350</v>
      </c>
      <c r="B96" t="s">
        <v>1092</v>
      </c>
      <c r="C96" t="s">
        <v>943</v>
      </c>
      <c r="D96" s="11">
        <v>3</v>
      </c>
      <c r="E96">
        <f>LOOKUP('Salary Budgeting'!C96,'Salary Calculator'!$A$2:$A$9,'Salary Calculator'!$B$2:$B$9)</f>
        <v>10000</v>
      </c>
      <c r="F96">
        <f t="shared" si="2"/>
        <v>13310.000000000004</v>
      </c>
      <c r="G96">
        <f t="shared" si="3"/>
        <v>14641.000000000005</v>
      </c>
    </row>
    <row r="97" spans="1:7" x14ac:dyDescent="0.25">
      <c r="A97" t="s">
        <v>351</v>
      </c>
      <c r="B97" t="s">
        <v>1093</v>
      </c>
      <c r="C97" t="s">
        <v>946</v>
      </c>
      <c r="D97" s="11">
        <v>3</v>
      </c>
      <c r="E97">
        <f>LOOKUP('Salary Budgeting'!C97,'Salary Calculator'!$A$2:$A$9,'Salary Calculator'!$B$2:$B$9)</f>
        <v>25000</v>
      </c>
      <c r="F97">
        <f t="shared" si="2"/>
        <v>33275.000000000007</v>
      </c>
      <c r="G97">
        <f t="shared" si="3"/>
        <v>36602.500000000015</v>
      </c>
    </row>
    <row r="98" spans="1:7" x14ac:dyDescent="0.25">
      <c r="A98" t="s">
        <v>352</v>
      </c>
      <c r="B98" t="s">
        <v>1094</v>
      </c>
      <c r="C98" t="s">
        <v>948</v>
      </c>
      <c r="D98" s="11">
        <v>3</v>
      </c>
      <c r="E98">
        <f>LOOKUP('Salary Budgeting'!C98,'Salary Calculator'!$A$2:$A$9,'Salary Calculator'!$B$2:$B$9)</f>
        <v>15000</v>
      </c>
      <c r="F98">
        <f t="shared" si="2"/>
        <v>19965.000000000007</v>
      </c>
      <c r="G98">
        <f t="shared" si="3"/>
        <v>21961.500000000011</v>
      </c>
    </row>
    <row r="99" spans="1:7" x14ac:dyDescent="0.25">
      <c r="A99" t="s">
        <v>353</v>
      </c>
      <c r="B99" t="s">
        <v>1095</v>
      </c>
      <c r="C99" t="s">
        <v>947</v>
      </c>
      <c r="D99" s="11">
        <v>3</v>
      </c>
      <c r="E99">
        <f>LOOKUP('Salary Budgeting'!C99,'Salary Calculator'!$A$2:$A$9,'Salary Calculator'!$B$2:$B$9)</f>
        <v>10000</v>
      </c>
      <c r="F99">
        <f t="shared" si="2"/>
        <v>13310.000000000004</v>
      </c>
      <c r="G99">
        <f t="shared" si="3"/>
        <v>14641.000000000005</v>
      </c>
    </row>
    <row r="100" spans="1:7" x14ac:dyDescent="0.25">
      <c r="A100" t="s">
        <v>354</v>
      </c>
      <c r="B100" t="s">
        <v>1096</v>
      </c>
      <c r="C100" t="s">
        <v>947</v>
      </c>
      <c r="D100" s="11">
        <v>3</v>
      </c>
      <c r="E100">
        <f>LOOKUP('Salary Budgeting'!C100,'Salary Calculator'!$A$2:$A$9,'Salary Calculator'!$B$2:$B$9)</f>
        <v>10000</v>
      </c>
      <c r="F100">
        <f t="shared" si="2"/>
        <v>13310.000000000004</v>
      </c>
      <c r="G100">
        <f t="shared" si="3"/>
        <v>14641.000000000005</v>
      </c>
    </row>
    <row r="101" spans="1:7" x14ac:dyDescent="0.25">
      <c r="A101" t="s">
        <v>355</v>
      </c>
      <c r="B101" t="s">
        <v>1097</v>
      </c>
      <c r="C101" t="s">
        <v>944</v>
      </c>
      <c r="D101" s="11">
        <v>3</v>
      </c>
      <c r="E101">
        <f>LOOKUP('Salary Budgeting'!C101,'Salary Calculator'!$A$2:$A$9,'Salary Calculator'!$B$2:$B$9)</f>
        <v>15000</v>
      </c>
      <c r="F101">
        <f t="shared" si="2"/>
        <v>19965.000000000007</v>
      </c>
      <c r="G101">
        <f t="shared" si="3"/>
        <v>21961.500000000011</v>
      </c>
    </row>
    <row r="102" spans="1:7" x14ac:dyDescent="0.25">
      <c r="A102" t="s">
        <v>356</v>
      </c>
      <c r="B102" t="s">
        <v>1098</v>
      </c>
      <c r="C102" t="s">
        <v>943</v>
      </c>
      <c r="D102" s="11">
        <v>3</v>
      </c>
      <c r="E102">
        <f>LOOKUP('Salary Budgeting'!C102,'Salary Calculator'!$A$2:$A$9,'Salary Calculator'!$B$2:$B$9)</f>
        <v>10000</v>
      </c>
      <c r="F102">
        <f t="shared" si="2"/>
        <v>13310.000000000004</v>
      </c>
      <c r="G102">
        <f t="shared" si="3"/>
        <v>14641.000000000005</v>
      </c>
    </row>
    <row r="103" spans="1:7" x14ac:dyDescent="0.25">
      <c r="A103" t="s">
        <v>357</v>
      </c>
      <c r="B103" t="s">
        <v>1099</v>
      </c>
      <c r="C103" t="s">
        <v>944</v>
      </c>
      <c r="D103" s="11">
        <v>3</v>
      </c>
      <c r="E103">
        <f>LOOKUP('Salary Budgeting'!C103,'Salary Calculator'!$A$2:$A$9,'Salary Calculator'!$B$2:$B$9)</f>
        <v>15000</v>
      </c>
      <c r="F103">
        <f t="shared" si="2"/>
        <v>19965.000000000007</v>
      </c>
      <c r="G103">
        <f t="shared" si="3"/>
        <v>21961.500000000011</v>
      </c>
    </row>
    <row r="104" spans="1:7" x14ac:dyDescent="0.25">
      <c r="E104" t="s">
        <v>1132</v>
      </c>
      <c r="F104">
        <f>SUM(F2:F103)</f>
        <v>3397150.1629535472</v>
      </c>
      <c r="G104">
        <f>SUM(G2:G103)</f>
        <v>3736865.1792489034</v>
      </c>
    </row>
  </sheetData>
  <conditionalFormatting sqref="I4:I23">
    <cfRule type="cellIs" dxfId="0" priority="2" operator="between">
      <formula>3100000</formula>
      <formula>3400000</formula>
    </cfRule>
    <cfRule type="cellIs" dxfId="1" priority="1" operator="between">
      <formula>3494818</formula>
      <formula>3656183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83135-06EF-4211-820F-6A5F7716FE76}">
  <dimension ref="A1:I34"/>
  <sheetViews>
    <sheetView workbookViewId="0">
      <selection activeCell="G1" sqref="G1:I9"/>
    </sheetView>
  </sheetViews>
  <sheetFormatPr defaultRowHeight="15.75" x14ac:dyDescent="0.25"/>
  <cols>
    <col min="1" max="1" width="15.375" bestFit="1" customWidth="1"/>
    <col min="2" max="2" width="12.125" customWidth="1"/>
    <col min="3" max="3" width="10.375" bestFit="1" customWidth="1"/>
    <col min="4" max="4" width="13.125" bestFit="1" customWidth="1"/>
    <col min="6" max="6" width="13.125" bestFit="1" customWidth="1"/>
    <col min="7" max="9" width="10.375" bestFit="1" customWidth="1"/>
  </cols>
  <sheetData>
    <row r="1" spans="1:9" x14ac:dyDescent="0.25">
      <c r="A1" t="s">
        <v>1101</v>
      </c>
      <c r="B1" t="s">
        <v>1115</v>
      </c>
      <c r="C1" t="s">
        <v>1109</v>
      </c>
      <c r="D1" t="s">
        <v>1116</v>
      </c>
      <c r="E1" t="s">
        <v>1117</v>
      </c>
      <c r="F1" t="s">
        <v>1118</v>
      </c>
      <c r="G1" t="s">
        <v>1101</v>
      </c>
      <c r="H1" t="s">
        <v>1127</v>
      </c>
      <c r="I1" t="s">
        <v>1128</v>
      </c>
    </row>
    <row r="2" spans="1:9" x14ac:dyDescent="0.25">
      <c r="A2" t="s">
        <v>943</v>
      </c>
      <c r="B2">
        <f>COUNTIF('Data Sheet'!C:C,'Rough sheet'!A4)</f>
        <v>7</v>
      </c>
      <c r="C2">
        <f>SUMIF('Data Sheet'!C:C,'Rough sheet'!A4,'Data Sheet'!E:E)</f>
        <v>6</v>
      </c>
      <c r="D2" s="17">
        <f>SUMIF('Data Sheet'!C:C,'Rough sheet'!A4,'Data Sheet'!H:H)</f>
        <v>131337.83563920049</v>
      </c>
      <c r="E2">
        <f>SUMIF('Data Sheet'!C:C,'Rough sheet'!A4,'Data Sheet'!D:D)</f>
        <v>1585</v>
      </c>
      <c r="F2" s="16">
        <f t="shared" ref="F2:F9" si="0">D2/E2</f>
        <v>82.86298778498454</v>
      </c>
      <c r="G2" t="s">
        <v>943</v>
      </c>
      <c r="H2" s="16">
        <v>36091.42418375126</v>
      </c>
      <c r="I2" s="16">
        <v>12631.190000000004</v>
      </c>
    </row>
    <row r="3" spans="1:9" x14ac:dyDescent="0.25">
      <c r="A3" t="s">
        <v>947</v>
      </c>
      <c r="B3">
        <f>COUNTIF('Data Sheet'!C:C,'Rough sheet'!A6)</f>
        <v>18</v>
      </c>
      <c r="C3">
        <f>SUMIF('Data Sheet'!C:C,'Rough sheet'!A6,'Data Sheet'!E:E)</f>
        <v>18</v>
      </c>
      <c r="D3" s="17">
        <f>SUMIF('Data Sheet'!C:C,'Rough sheet'!A6,'Data Sheet'!H:H)</f>
        <v>485775.43105904193</v>
      </c>
      <c r="E3">
        <f>SUMIF('Data Sheet'!C:C,'Rough sheet'!A6,'Data Sheet'!D:D)</f>
        <v>4039</v>
      </c>
      <c r="F3" s="16">
        <f t="shared" si="0"/>
        <v>120.27121343378111</v>
      </c>
      <c r="G3" t="s">
        <v>947</v>
      </c>
      <c r="H3" s="16">
        <v>32209.69043028765</v>
      </c>
      <c r="I3" s="16">
        <v>12245.200000000004</v>
      </c>
    </row>
    <row r="4" spans="1:9" x14ac:dyDescent="0.25">
      <c r="A4" t="s">
        <v>942</v>
      </c>
      <c r="B4">
        <f>COUNTIF('Data Sheet'!C:C,'Rough sheet'!A8)</f>
        <v>15</v>
      </c>
      <c r="C4">
        <f>SUMIF('Data Sheet'!C:C,'Rough sheet'!A8,'Data Sheet'!E:E)</f>
        <v>24</v>
      </c>
      <c r="D4" s="17">
        <f>SUMIF('Data Sheet'!C:C,'Rough sheet'!A8,'Data Sheet'!H:H)</f>
        <v>724563.02995880961</v>
      </c>
      <c r="E4">
        <f>SUMIF('Data Sheet'!C:C,'Rough sheet'!A8,'Data Sheet'!D:D)</f>
        <v>3279</v>
      </c>
      <c r="F4" s="16">
        <f t="shared" si="0"/>
        <v>220.97073191790474</v>
      </c>
      <c r="G4" t="s">
        <v>942</v>
      </c>
      <c r="H4" s="16">
        <v>28904.925349600435</v>
      </c>
      <c r="I4" s="16">
        <v>14143.206000000004</v>
      </c>
    </row>
    <row r="5" spans="1:9" x14ac:dyDescent="0.25">
      <c r="A5" t="s">
        <v>944</v>
      </c>
      <c r="B5">
        <f>COUNTIF('Data Sheet'!C:C,'Rough sheet'!A9)</f>
        <v>21</v>
      </c>
      <c r="C5">
        <f>SUMIF('Data Sheet'!C:C,'Rough sheet'!A9,'Data Sheet'!E:E)</f>
        <v>23</v>
      </c>
      <c r="D5" s="17">
        <f>SUMIF('Data Sheet'!C:C,'Rough sheet'!A9,'Data Sheet'!H:H)</f>
        <v>896917.35494080861</v>
      </c>
      <c r="E5">
        <f>SUMIF('Data Sheet'!C:C,'Rough sheet'!A9,'Data Sheet'!D:D)</f>
        <v>4706</v>
      </c>
      <c r="F5" s="16">
        <f t="shared" si="0"/>
        <v>190.59017317059258</v>
      </c>
      <c r="G5" t="s">
        <v>944</v>
      </c>
      <c r="H5" s="16">
        <v>35378.647155764025</v>
      </c>
      <c r="I5" s="16">
        <v>19139.780000000006</v>
      </c>
    </row>
    <row r="6" spans="1:9" x14ac:dyDescent="0.25">
      <c r="A6" t="s">
        <v>948</v>
      </c>
      <c r="B6">
        <f>COUNTIF('Data Sheet'!C:C,'Rough sheet'!A7)</f>
        <v>11</v>
      </c>
      <c r="C6">
        <f>SUMIF('Data Sheet'!C:C,'Rough sheet'!A7,'Data Sheet'!E:E)</f>
        <v>10</v>
      </c>
      <c r="D6" s="17">
        <f>SUMIF('Data Sheet'!C:C,'Rough sheet'!A7,'Data Sheet'!H:H)</f>
        <v>358869.0260400736</v>
      </c>
      <c r="E6">
        <f>SUMIF('Data Sheet'!C:C,'Rough sheet'!A7,'Data Sheet'!D:D)</f>
        <v>2475</v>
      </c>
      <c r="F6" s="16">
        <f t="shared" si="0"/>
        <v>144.99758627881761</v>
      </c>
      <c r="G6" t="s">
        <v>948</v>
      </c>
      <c r="H6" s="16">
        <v>48400.842425791299</v>
      </c>
      <c r="I6" s="16">
        <v>18634.000000000007</v>
      </c>
    </row>
    <row r="7" spans="1:9" x14ac:dyDescent="0.25">
      <c r="A7" t="s">
        <v>945</v>
      </c>
      <c r="B7">
        <f>COUNTIF('Data Sheet'!C:C,'Rough sheet'!A5)</f>
        <v>6</v>
      </c>
      <c r="C7">
        <f>SUMIF('Data Sheet'!C:C,'Rough sheet'!A5,'Data Sheet'!E:E)</f>
        <v>5</v>
      </c>
      <c r="D7" s="17">
        <f>SUMIF('Data Sheet'!C:C,'Rough sheet'!A5,'Data Sheet'!H:H)</f>
        <v>146342.30965776407</v>
      </c>
      <c r="E7">
        <f>SUMIF('Data Sheet'!C:C,'Rough sheet'!A5,'Data Sheet'!D:D)</f>
        <v>1365</v>
      </c>
      <c r="F7" s="16">
        <f t="shared" si="0"/>
        <v>107.21048326576123</v>
      </c>
      <c r="G7" t="s">
        <v>945</v>
      </c>
      <c r="H7" s="16">
        <v>54987.775902853355</v>
      </c>
      <c r="I7" s="16">
        <v>21141.604000000007</v>
      </c>
    </row>
    <row r="8" spans="1:9" x14ac:dyDescent="0.25">
      <c r="A8" t="s">
        <v>946</v>
      </c>
      <c r="B8">
        <f>COUNTIF('Data Sheet'!C:C,'Rough sheet'!A3)</f>
        <v>16</v>
      </c>
      <c r="C8">
        <f>SUMIF('Data Sheet'!C:C,'Rough sheet'!A3,'Data Sheet'!E:E)</f>
        <v>18</v>
      </c>
      <c r="D8" s="17">
        <f>SUMIF('Data Sheet'!C:C,'Rough sheet'!A3,'Data Sheet'!H:H)</f>
        <v>274639.13242443855</v>
      </c>
      <c r="E8">
        <f>SUMIF('Data Sheet'!C:C,'Rough sheet'!A3,'Data Sheet'!D:D)</f>
        <v>3558</v>
      </c>
      <c r="F8" s="16">
        <f t="shared" si="0"/>
        <v>77.189188427329555</v>
      </c>
      <c r="G8" t="s">
        <v>946</v>
      </c>
      <c r="H8" s="16">
        <v>91231.100020037906</v>
      </c>
      <c r="I8" s="16">
        <v>29415.100000000009</v>
      </c>
    </row>
    <row r="9" spans="1:9" ht="16.5" thickBot="1" x14ac:dyDescent="0.3">
      <c r="A9" t="s">
        <v>949</v>
      </c>
      <c r="B9">
        <f>COUNTIF('Data Sheet'!C:C,'Rough sheet'!A2)</f>
        <v>8</v>
      </c>
      <c r="C9">
        <f>SUMIF('Data Sheet'!C:C,'Rough sheet'!A2,'Data Sheet'!E:E)</f>
        <v>11</v>
      </c>
      <c r="D9" s="17">
        <f>SUMIF('Data Sheet'!C:C,'Rough sheet'!A2,'Data Sheet'!H:H)</f>
        <v>135175.58465905132</v>
      </c>
      <c r="E9">
        <f>SUMIF('Data Sheet'!C:C,'Rough sheet'!A2,'Data Sheet'!D:D)</f>
        <v>1788</v>
      </c>
      <c r="F9" s="16">
        <f t="shared" si="0"/>
        <v>75.601557415576806</v>
      </c>
      <c r="G9" t="s">
        <v>949</v>
      </c>
      <c r="H9" s="16">
        <v>73671.467715148829</v>
      </c>
      <c r="I9" s="16">
        <v>25501.960000000006</v>
      </c>
    </row>
    <row r="10" spans="1:9" ht="16.5" thickTop="1" x14ac:dyDescent="0.25">
      <c r="A10" t="s">
        <v>1102</v>
      </c>
      <c r="B10">
        <f>SUM(B2:B9)</f>
        <v>102</v>
      </c>
      <c r="C10">
        <f>SUM(C2:C9)</f>
        <v>115</v>
      </c>
      <c r="D10" s="17">
        <f>SUM(D2:D9)</f>
        <v>3153619.7043791874</v>
      </c>
      <c r="G10" t="s">
        <v>1102</v>
      </c>
      <c r="H10" s="25">
        <v>91231.100020037906</v>
      </c>
      <c r="I10" s="25">
        <v>12245.200000000004</v>
      </c>
    </row>
    <row r="13" spans="1:9" x14ac:dyDescent="0.25">
      <c r="A13" t="s">
        <v>1101</v>
      </c>
      <c r="B13" t="s">
        <v>1116</v>
      </c>
    </row>
    <row r="14" spans="1:9" x14ac:dyDescent="0.25">
      <c r="A14" t="s">
        <v>949</v>
      </c>
      <c r="B14" s="17">
        <v>896917.35494080861</v>
      </c>
      <c r="D14" t="s">
        <v>939</v>
      </c>
      <c r="E14">
        <f>COUNTIF('Data Sheet'!I:I,'Rough sheet'!D14)</f>
        <v>48</v>
      </c>
    </row>
    <row r="15" spans="1:9" x14ac:dyDescent="0.25">
      <c r="A15" t="s">
        <v>946</v>
      </c>
      <c r="B15" s="17">
        <v>724563.02995880961</v>
      </c>
      <c r="D15" t="s">
        <v>940</v>
      </c>
      <c r="E15">
        <f>COUNTIF('Data Sheet'!I:I,'Rough sheet'!D15)</f>
        <v>54</v>
      </c>
    </row>
    <row r="16" spans="1:9" x14ac:dyDescent="0.25">
      <c r="A16" t="s">
        <v>943</v>
      </c>
      <c r="B16" s="17">
        <v>135175.58465905132</v>
      </c>
      <c r="D16" t="s">
        <v>1102</v>
      </c>
      <c r="E16">
        <f>SUM(E14:E15)</f>
        <v>102</v>
      </c>
    </row>
    <row r="17" spans="1:4" x14ac:dyDescent="0.25">
      <c r="A17" t="s">
        <v>945</v>
      </c>
      <c r="B17" s="17">
        <v>358869.0260400736</v>
      </c>
    </row>
    <row r="18" spans="1:4" x14ac:dyDescent="0.25">
      <c r="A18" t="s">
        <v>947</v>
      </c>
      <c r="B18" s="17">
        <v>274639.13242443855</v>
      </c>
    </row>
    <row r="19" spans="1:4" x14ac:dyDescent="0.25">
      <c r="A19" t="s">
        <v>948</v>
      </c>
      <c r="B19" s="17">
        <v>485775.43105904193</v>
      </c>
    </row>
    <row r="20" spans="1:4" x14ac:dyDescent="0.25">
      <c r="A20" t="s">
        <v>942</v>
      </c>
      <c r="B20" s="17">
        <v>131337.83563920049</v>
      </c>
    </row>
    <row r="21" spans="1:4" x14ac:dyDescent="0.25">
      <c r="A21" t="s">
        <v>944</v>
      </c>
      <c r="B21" s="17">
        <v>146342.30965776407</v>
      </c>
    </row>
    <row r="22" spans="1:4" x14ac:dyDescent="0.25">
      <c r="A22" t="s">
        <v>1102</v>
      </c>
      <c r="B22" s="17">
        <v>3153619.7043791884</v>
      </c>
    </row>
    <row r="25" spans="1:4" x14ac:dyDescent="0.25">
      <c r="A25" t="s">
        <v>950</v>
      </c>
      <c r="B25" t="s">
        <v>940</v>
      </c>
      <c r="C25" t="s">
        <v>939</v>
      </c>
      <c r="D25" t="s">
        <v>1120</v>
      </c>
    </row>
    <row r="26" spans="1:4" x14ac:dyDescent="0.25">
      <c r="A26" t="s">
        <v>943</v>
      </c>
      <c r="B26" s="17">
        <v>14056.174006325005</v>
      </c>
      <c r="C26" s="17">
        <v>19737.72215843782</v>
      </c>
      <c r="D26" s="17">
        <v>16896.948082381412</v>
      </c>
    </row>
    <row r="27" spans="1:4" x14ac:dyDescent="0.25">
      <c r="A27" t="s">
        <v>947</v>
      </c>
      <c r="B27" s="17">
        <v>16557.36467478596</v>
      </c>
      <c r="C27" s="17">
        <v>17772.526878268858</v>
      </c>
      <c r="D27" s="17">
        <v>17164.945776527409</v>
      </c>
    </row>
    <row r="28" spans="1:4" x14ac:dyDescent="0.25">
      <c r="A28" t="s">
        <v>942</v>
      </c>
      <c r="B28" s="17">
        <v>22753.738633733486</v>
      </c>
      <c r="C28" s="17">
        <v>15769.154934500008</v>
      </c>
      <c r="D28" s="17">
        <v>18762.547948457213</v>
      </c>
    </row>
    <row r="29" spans="1:4" x14ac:dyDescent="0.25">
      <c r="A29" t="s">
        <v>944</v>
      </c>
      <c r="B29" s="17">
        <v>22128.407400000007</v>
      </c>
      <c r="C29" s="17">
        <v>24842.780451552808</v>
      </c>
      <c r="D29" s="17">
        <v>24390.384942960674</v>
      </c>
    </row>
    <row r="30" spans="1:4" x14ac:dyDescent="0.25">
      <c r="A30" t="s">
        <v>948</v>
      </c>
      <c r="B30" s="17">
        <v>27795.839873343681</v>
      </c>
      <c r="C30" s="17">
        <v>26583.365984914984</v>
      </c>
      <c r="D30" s="17">
        <v>26987.523947724552</v>
      </c>
    </row>
    <row r="31" spans="1:4" x14ac:dyDescent="0.25">
      <c r="A31" t="s">
        <v>945</v>
      </c>
      <c r="B31" s="17">
        <v>35812.796212509187</v>
      </c>
      <c r="C31" s="17">
        <v>24122.21878000001</v>
      </c>
      <c r="D31" s="17">
        <v>32624.45691273396</v>
      </c>
    </row>
    <row r="32" spans="1:4" x14ac:dyDescent="0.25">
      <c r="A32" t="s">
        <v>946</v>
      </c>
      <c r="B32" s="17">
        <v>53656.399356315669</v>
      </c>
      <c r="C32" s="17">
        <v>42187.405015469172</v>
      </c>
      <c r="D32" s="17">
        <v>48304.201997253964</v>
      </c>
    </row>
    <row r="33" spans="1:4" x14ac:dyDescent="0.25">
      <c r="A33" t="s">
        <v>949</v>
      </c>
      <c r="B33" s="17">
        <v>41561.896273292557</v>
      </c>
      <c r="C33" s="17">
        <v>46385.402913625527</v>
      </c>
      <c r="D33" s="17">
        <v>42710.350235276594</v>
      </c>
    </row>
    <row r="34" spans="1:4" x14ac:dyDescent="0.25">
      <c r="A34" t="s">
        <v>1120</v>
      </c>
      <c r="B34" s="17">
        <v>33825.781127557966</v>
      </c>
      <c r="C34" s="17">
        <v>27646.406739397036</v>
      </c>
      <c r="D34" s="17">
        <v>30917.840239011646</v>
      </c>
    </row>
  </sheetData>
  <sortState ref="A2:H10">
    <sortCondition ref="A2"/>
  </sortState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workbookViewId="0">
      <selection activeCell="F1" sqref="F1"/>
    </sheetView>
  </sheetViews>
  <sheetFormatPr defaultColWidth="11" defaultRowHeight="15.75" x14ac:dyDescent="0.25"/>
  <cols>
    <col min="1" max="1" width="16" bestFit="1" customWidth="1"/>
    <col min="2" max="2" width="11.125" bestFit="1" customWidth="1"/>
    <col min="3" max="3" width="15.625" bestFit="1" customWidth="1"/>
    <col min="4" max="4" width="12" bestFit="1" customWidth="1"/>
    <col min="5" max="5" width="13.625" bestFit="1" customWidth="1"/>
  </cols>
  <sheetData>
    <row r="1" spans="1:8" x14ac:dyDescent="0.25">
      <c r="A1" t="s">
        <v>950</v>
      </c>
      <c r="B1" t="s">
        <v>987</v>
      </c>
      <c r="C1" t="s">
        <v>988</v>
      </c>
      <c r="D1" t="s">
        <v>989</v>
      </c>
      <c r="E1" t="s">
        <v>990</v>
      </c>
    </row>
    <row r="2" spans="1:8" x14ac:dyDescent="0.25">
      <c r="A2" t="s">
        <v>942</v>
      </c>
      <c r="B2" s="10">
        <v>20000</v>
      </c>
      <c r="C2" s="8">
        <v>0.1</v>
      </c>
      <c r="D2" s="10">
        <v>80</v>
      </c>
      <c r="E2" s="10">
        <v>660</v>
      </c>
    </row>
    <row r="3" spans="1:8" x14ac:dyDescent="0.25">
      <c r="A3" t="s">
        <v>943</v>
      </c>
      <c r="B3" s="10">
        <v>10000</v>
      </c>
      <c r="C3" s="8">
        <v>0.1</v>
      </c>
      <c r="D3" s="10">
        <v>40</v>
      </c>
      <c r="E3" s="10">
        <v>330</v>
      </c>
    </row>
    <row r="4" spans="1:8" x14ac:dyDescent="0.25">
      <c r="A4" t="s">
        <v>944</v>
      </c>
      <c r="B4" s="10">
        <v>15000</v>
      </c>
      <c r="C4" s="8">
        <v>0.1</v>
      </c>
      <c r="D4" s="10">
        <v>60</v>
      </c>
      <c r="E4" s="10">
        <v>500</v>
      </c>
    </row>
    <row r="5" spans="1:8" x14ac:dyDescent="0.25">
      <c r="A5" t="s">
        <v>945</v>
      </c>
      <c r="B5" s="10">
        <v>15000</v>
      </c>
      <c r="C5" s="8">
        <v>0.1</v>
      </c>
      <c r="D5" s="10">
        <v>60</v>
      </c>
      <c r="E5" s="10">
        <v>500</v>
      </c>
    </row>
    <row r="6" spans="1:8" x14ac:dyDescent="0.25">
      <c r="A6" t="s">
        <v>946</v>
      </c>
      <c r="B6" s="10">
        <v>25000</v>
      </c>
      <c r="C6" s="8">
        <v>0.1</v>
      </c>
      <c r="D6" s="10">
        <v>100</v>
      </c>
      <c r="E6" s="10">
        <v>830</v>
      </c>
    </row>
    <row r="7" spans="1:8" x14ac:dyDescent="0.25">
      <c r="A7" t="s">
        <v>996</v>
      </c>
      <c r="B7" s="10">
        <v>10000</v>
      </c>
      <c r="C7" s="9">
        <v>0.1</v>
      </c>
      <c r="D7" s="10">
        <v>40</v>
      </c>
      <c r="E7" s="10">
        <v>830</v>
      </c>
    </row>
    <row r="8" spans="1:8" x14ac:dyDescent="0.25">
      <c r="A8" t="s">
        <v>948</v>
      </c>
      <c r="B8" s="10">
        <v>25000</v>
      </c>
      <c r="C8" s="9">
        <v>0.1</v>
      </c>
      <c r="D8" s="10">
        <v>100</v>
      </c>
      <c r="E8" s="10">
        <v>830</v>
      </c>
    </row>
    <row r="9" spans="1:8" x14ac:dyDescent="0.25">
      <c r="A9" t="s">
        <v>949</v>
      </c>
      <c r="B9" s="10">
        <v>20000</v>
      </c>
      <c r="C9" s="9">
        <v>0.1</v>
      </c>
      <c r="D9" s="10">
        <v>80</v>
      </c>
      <c r="E9" s="10">
        <v>660</v>
      </c>
    </row>
    <row r="13" spans="1:8" x14ac:dyDescent="0.25">
      <c r="H13" t="s">
        <v>991</v>
      </c>
    </row>
    <row r="14" spans="1:8" x14ac:dyDescent="0.25">
      <c r="H14" t="s">
        <v>992</v>
      </c>
    </row>
    <row r="15" spans="1:8" x14ac:dyDescent="0.25">
      <c r="H15" t="s">
        <v>993</v>
      </c>
    </row>
    <row r="16" spans="1:8" x14ac:dyDescent="0.25">
      <c r="H16" t="s">
        <v>994</v>
      </c>
    </row>
    <row r="17" spans="8:8" x14ac:dyDescent="0.25">
      <c r="H17" t="s">
        <v>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V202"/>
  <sheetViews>
    <sheetView topLeftCell="CI2" workbookViewId="0">
      <selection activeCell="CL14" sqref="CL14"/>
    </sheetView>
  </sheetViews>
  <sheetFormatPr defaultColWidth="11" defaultRowHeight="15.75" x14ac:dyDescent="0.25"/>
  <cols>
    <col min="1" max="1" width="16.375" bestFit="1" customWidth="1"/>
    <col min="2" max="2" width="13.875" bestFit="1" customWidth="1"/>
    <col min="3" max="3" width="11.625" style="3" bestFit="1" customWidth="1"/>
    <col min="4" max="4" width="10.5" bestFit="1" customWidth="1"/>
    <col min="5" max="5" width="13.875" bestFit="1" customWidth="1"/>
    <col min="6" max="6" width="11.625" bestFit="1" customWidth="1"/>
    <col min="11" max="11" width="13.875" bestFit="1" customWidth="1"/>
    <col min="12" max="12" width="11.625" bestFit="1" customWidth="1"/>
    <col min="13" max="14" width="11.5" bestFit="1" customWidth="1"/>
    <col min="15" max="15" width="11.625" bestFit="1" customWidth="1"/>
    <col min="17" max="17" width="13.875" bestFit="1" customWidth="1"/>
    <col min="18" max="18" width="11.625" bestFit="1" customWidth="1"/>
    <col min="20" max="20" width="13.875" bestFit="1" customWidth="1"/>
    <col min="21" max="21" width="11.625" bestFit="1" customWidth="1"/>
    <col min="23" max="23" width="13.875" bestFit="1" customWidth="1"/>
    <col min="24" max="24" width="11.625" bestFit="1" customWidth="1"/>
    <col min="26" max="26" width="13.875" bestFit="1" customWidth="1"/>
    <col min="27" max="27" width="11.625" bestFit="1" customWidth="1"/>
    <col min="32" max="32" width="13.875" bestFit="1" customWidth="1"/>
    <col min="33" max="33" width="11.625" bestFit="1" customWidth="1"/>
    <col min="35" max="35" width="13.875" bestFit="1" customWidth="1"/>
    <col min="36" max="36" width="11.625" bestFit="1" customWidth="1"/>
    <col min="38" max="38" width="13.875" bestFit="1" customWidth="1"/>
    <col min="39" max="39" width="11.625" bestFit="1" customWidth="1"/>
    <col min="41" max="41" width="13.875" bestFit="1" customWidth="1"/>
    <col min="42" max="42" width="11.625" bestFit="1" customWidth="1"/>
    <col min="44" max="44" width="13.875" bestFit="1" customWidth="1"/>
    <col min="45" max="45" width="11.625" bestFit="1" customWidth="1"/>
    <col min="47" max="47" width="13.875" bestFit="1" customWidth="1"/>
    <col min="48" max="48" width="11.625" bestFit="1" customWidth="1"/>
    <col min="53" max="53" width="13.875" bestFit="1" customWidth="1"/>
    <col min="54" max="54" width="11.625" bestFit="1" customWidth="1"/>
    <col min="56" max="56" width="13.875" bestFit="1" customWidth="1"/>
    <col min="57" max="57" width="11.625" bestFit="1" customWidth="1"/>
    <col min="59" max="59" width="13.875" bestFit="1" customWidth="1"/>
    <col min="60" max="60" width="11.625" bestFit="1" customWidth="1"/>
    <col min="62" max="62" width="13.875" bestFit="1" customWidth="1"/>
    <col min="63" max="63" width="11.625" bestFit="1" customWidth="1"/>
    <col min="65" max="65" width="13.875" bestFit="1" customWidth="1"/>
    <col min="66" max="66" width="11.625" bestFit="1" customWidth="1"/>
    <col min="68" max="68" width="13.875" bestFit="1" customWidth="1"/>
    <col min="69" max="69" width="11.625" bestFit="1" customWidth="1"/>
    <col min="74" max="74" width="13.875" bestFit="1" customWidth="1"/>
    <col min="75" max="75" width="11.625" bestFit="1" customWidth="1"/>
    <col min="77" max="77" width="13.875" bestFit="1" customWidth="1"/>
    <col min="78" max="78" width="11.625" bestFit="1" customWidth="1"/>
    <col min="80" max="80" width="13.875" bestFit="1" customWidth="1"/>
    <col min="81" max="81" width="11.625" bestFit="1" customWidth="1"/>
    <col min="83" max="83" width="13.875" bestFit="1" customWidth="1"/>
    <col min="84" max="84" width="11.625" bestFit="1" customWidth="1"/>
    <col min="86" max="86" width="13.875" bestFit="1" customWidth="1"/>
    <col min="87" max="87" width="11.625" bestFit="1" customWidth="1"/>
    <col min="89" max="89" width="13.875" bestFit="1" customWidth="1"/>
    <col min="90" max="90" width="11.625" bestFit="1" customWidth="1"/>
    <col min="99" max="99" width="15.375" bestFit="1" customWidth="1"/>
  </cols>
  <sheetData>
    <row r="1" spans="1:100" x14ac:dyDescent="0.25">
      <c r="A1" t="s">
        <v>0</v>
      </c>
      <c r="B1" s="39" t="s">
        <v>951</v>
      </c>
      <c r="C1" s="39"/>
      <c r="D1" s="39"/>
      <c r="E1" s="39" t="s">
        <v>952</v>
      </c>
      <c r="F1" s="39"/>
      <c r="G1" s="39"/>
      <c r="H1" s="39" t="s">
        <v>953</v>
      </c>
      <c r="I1" s="39"/>
      <c r="J1" s="39"/>
      <c r="K1" s="39" t="s">
        <v>954</v>
      </c>
      <c r="L1" s="39"/>
      <c r="M1" s="39"/>
      <c r="N1" s="39" t="s">
        <v>955</v>
      </c>
      <c r="O1" s="39"/>
      <c r="P1" s="39"/>
      <c r="Q1" s="39" t="s">
        <v>956</v>
      </c>
      <c r="R1" s="39"/>
      <c r="S1" s="39"/>
      <c r="T1" s="39" t="s">
        <v>957</v>
      </c>
      <c r="U1" s="39"/>
      <c r="V1" s="39"/>
      <c r="W1" s="39" t="s">
        <v>958</v>
      </c>
      <c r="X1" s="39"/>
      <c r="Y1" s="39"/>
      <c r="Z1" s="39" t="s">
        <v>959</v>
      </c>
      <c r="AA1" s="39"/>
      <c r="AB1" s="39"/>
      <c r="AC1" s="39" t="s">
        <v>960</v>
      </c>
      <c r="AD1" s="39"/>
      <c r="AE1" s="39"/>
      <c r="AF1" s="39" t="s">
        <v>961</v>
      </c>
      <c r="AG1" s="39"/>
      <c r="AH1" s="39"/>
      <c r="AI1" s="39" t="s">
        <v>962</v>
      </c>
      <c r="AJ1" s="39"/>
      <c r="AK1" s="39"/>
      <c r="AL1" s="39" t="s">
        <v>963</v>
      </c>
      <c r="AM1" s="39"/>
      <c r="AN1" s="39"/>
      <c r="AO1" s="39" t="s">
        <v>964</v>
      </c>
      <c r="AP1" s="39"/>
      <c r="AQ1" s="39"/>
      <c r="AR1" s="39" t="s">
        <v>965</v>
      </c>
      <c r="AS1" s="39"/>
      <c r="AT1" s="39"/>
      <c r="AU1" s="39" t="s">
        <v>966</v>
      </c>
      <c r="AV1" s="39"/>
      <c r="AW1" s="39"/>
      <c r="AX1" s="39" t="s">
        <v>967</v>
      </c>
      <c r="AY1" s="39"/>
      <c r="AZ1" s="39"/>
      <c r="BA1" s="39" t="s">
        <v>968</v>
      </c>
      <c r="BB1" s="39"/>
      <c r="BC1" s="39"/>
      <c r="BD1" s="39" t="s">
        <v>969</v>
      </c>
      <c r="BE1" s="39"/>
      <c r="BF1" s="39"/>
      <c r="BG1" s="39" t="s">
        <v>970</v>
      </c>
      <c r="BH1" s="39"/>
      <c r="BI1" s="39"/>
      <c r="BJ1" s="39" t="s">
        <v>971</v>
      </c>
      <c r="BK1" s="39"/>
      <c r="BL1" s="39"/>
      <c r="BM1" s="39" t="s">
        <v>972</v>
      </c>
      <c r="BN1" s="39"/>
      <c r="BO1" s="39"/>
      <c r="BP1" s="39" t="s">
        <v>973</v>
      </c>
      <c r="BQ1" s="39"/>
      <c r="BR1" s="39"/>
      <c r="BS1" s="39" t="s">
        <v>974</v>
      </c>
      <c r="BT1" s="39"/>
      <c r="BU1" s="39"/>
      <c r="BV1" s="39" t="s">
        <v>975</v>
      </c>
      <c r="BW1" s="39"/>
      <c r="BX1" s="39"/>
      <c r="BY1" s="39" t="s">
        <v>976</v>
      </c>
      <c r="BZ1" s="39"/>
      <c r="CA1" s="39"/>
      <c r="CB1" s="39" t="s">
        <v>977</v>
      </c>
      <c r="CC1" s="39"/>
      <c r="CD1" s="39"/>
      <c r="CE1" s="39" t="s">
        <v>978</v>
      </c>
      <c r="CF1" s="39"/>
      <c r="CG1" s="39"/>
      <c r="CH1" s="39" t="s">
        <v>979</v>
      </c>
      <c r="CI1" s="39"/>
      <c r="CJ1" s="39"/>
      <c r="CK1" s="39" t="s">
        <v>980</v>
      </c>
      <c r="CL1" s="39"/>
      <c r="CM1" s="39"/>
      <c r="CN1" s="39" t="s">
        <v>981</v>
      </c>
      <c r="CO1" s="39"/>
      <c r="CP1" s="39"/>
      <c r="CQ1" s="6"/>
      <c r="CR1" s="6"/>
      <c r="CS1" s="6"/>
    </row>
    <row r="2" spans="1:100" x14ac:dyDescent="0.25">
      <c r="B2" t="s">
        <v>982</v>
      </c>
      <c r="C2" t="s">
        <v>983</v>
      </c>
      <c r="D2" t="s">
        <v>984</v>
      </c>
      <c r="E2" t="s">
        <v>982</v>
      </c>
      <c r="F2" t="s">
        <v>983</v>
      </c>
      <c r="G2" t="s">
        <v>984</v>
      </c>
      <c r="H2" t="s">
        <v>982</v>
      </c>
      <c r="I2" t="s">
        <v>983</v>
      </c>
      <c r="J2" t="s">
        <v>984</v>
      </c>
      <c r="K2" t="s">
        <v>982</v>
      </c>
      <c r="L2" t="s">
        <v>983</v>
      </c>
      <c r="M2" t="s">
        <v>984</v>
      </c>
      <c r="N2" t="s">
        <v>982</v>
      </c>
      <c r="O2" t="s">
        <v>983</v>
      </c>
      <c r="P2" t="s">
        <v>984</v>
      </c>
      <c r="Q2" t="s">
        <v>982</v>
      </c>
      <c r="R2" t="s">
        <v>983</v>
      </c>
      <c r="S2" t="s">
        <v>984</v>
      </c>
      <c r="T2" t="s">
        <v>982</v>
      </c>
      <c r="U2" t="s">
        <v>983</v>
      </c>
      <c r="V2" t="s">
        <v>984</v>
      </c>
      <c r="W2" t="s">
        <v>982</v>
      </c>
      <c r="X2" t="s">
        <v>983</v>
      </c>
      <c r="Y2" t="s">
        <v>984</v>
      </c>
      <c r="Z2" t="s">
        <v>982</v>
      </c>
      <c r="AA2" t="s">
        <v>983</v>
      </c>
      <c r="AB2" t="s">
        <v>984</v>
      </c>
      <c r="AC2" t="s">
        <v>982</v>
      </c>
      <c r="AD2" t="s">
        <v>983</v>
      </c>
      <c r="AE2" t="s">
        <v>984</v>
      </c>
      <c r="AF2" t="s">
        <v>982</v>
      </c>
      <c r="AG2" t="s">
        <v>983</v>
      </c>
      <c r="AH2" t="s">
        <v>984</v>
      </c>
      <c r="AI2" t="s">
        <v>982</v>
      </c>
      <c r="AJ2" t="s">
        <v>983</v>
      </c>
      <c r="AK2" t="s">
        <v>984</v>
      </c>
      <c r="AL2" t="s">
        <v>982</v>
      </c>
      <c r="AM2" t="s">
        <v>983</v>
      </c>
      <c r="AN2" t="s">
        <v>984</v>
      </c>
      <c r="AO2" t="s">
        <v>982</v>
      </c>
      <c r="AP2" t="s">
        <v>983</v>
      </c>
      <c r="AQ2" t="s">
        <v>984</v>
      </c>
      <c r="AR2" t="s">
        <v>982</v>
      </c>
      <c r="AS2" t="s">
        <v>983</v>
      </c>
      <c r="AT2" t="s">
        <v>984</v>
      </c>
      <c r="AU2" t="s">
        <v>982</v>
      </c>
      <c r="AV2" t="s">
        <v>983</v>
      </c>
      <c r="AW2" t="s">
        <v>984</v>
      </c>
      <c r="AX2" t="s">
        <v>982</v>
      </c>
      <c r="AY2" t="s">
        <v>983</v>
      </c>
      <c r="AZ2" t="s">
        <v>984</v>
      </c>
      <c r="BA2" t="s">
        <v>982</v>
      </c>
      <c r="BB2" t="s">
        <v>983</v>
      </c>
      <c r="BC2" t="s">
        <v>984</v>
      </c>
      <c r="BD2" t="s">
        <v>982</v>
      </c>
      <c r="BE2" t="s">
        <v>983</v>
      </c>
      <c r="BF2" t="s">
        <v>984</v>
      </c>
      <c r="BG2" t="s">
        <v>982</v>
      </c>
      <c r="BH2" t="s">
        <v>983</v>
      </c>
      <c r="BI2" t="s">
        <v>984</v>
      </c>
      <c r="BJ2" t="s">
        <v>982</v>
      </c>
      <c r="BK2" t="s">
        <v>983</v>
      </c>
      <c r="BL2" t="s">
        <v>984</v>
      </c>
      <c r="BM2" t="s">
        <v>982</v>
      </c>
      <c r="BN2" t="s">
        <v>983</v>
      </c>
      <c r="BO2" t="s">
        <v>984</v>
      </c>
      <c r="BP2" t="s">
        <v>982</v>
      </c>
      <c r="BQ2" t="s">
        <v>983</v>
      </c>
      <c r="BR2" t="s">
        <v>984</v>
      </c>
      <c r="BS2" t="s">
        <v>982</v>
      </c>
      <c r="BT2" t="s">
        <v>983</v>
      </c>
      <c r="BU2" t="s">
        <v>984</v>
      </c>
      <c r="BV2" t="s">
        <v>982</v>
      </c>
      <c r="BW2" t="s">
        <v>983</v>
      </c>
      <c r="BX2" t="s">
        <v>984</v>
      </c>
      <c r="BY2" t="s">
        <v>982</v>
      </c>
      <c r="BZ2" t="s">
        <v>983</v>
      </c>
      <c r="CA2" t="s">
        <v>984</v>
      </c>
      <c r="CB2" t="s">
        <v>982</v>
      </c>
      <c r="CC2" t="s">
        <v>983</v>
      </c>
      <c r="CD2" t="s">
        <v>984</v>
      </c>
      <c r="CE2" t="s">
        <v>982</v>
      </c>
      <c r="CF2" t="s">
        <v>983</v>
      </c>
      <c r="CG2" t="s">
        <v>984</v>
      </c>
      <c r="CH2" t="s">
        <v>982</v>
      </c>
      <c r="CI2" t="s">
        <v>983</v>
      </c>
      <c r="CJ2" t="s">
        <v>984</v>
      </c>
      <c r="CK2" t="s">
        <v>982</v>
      </c>
      <c r="CL2" t="s">
        <v>983</v>
      </c>
      <c r="CM2" t="s">
        <v>984</v>
      </c>
      <c r="CN2" t="s">
        <v>982</v>
      </c>
      <c r="CO2" t="s">
        <v>983</v>
      </c>
      <c r="CP2" t="s">
        <v>984</v>
      </c>
      <c r="CQ2" t="s">
        <v>1102</v>
      </c>
      <c r="CR2" t="s">
        <v>1103</v>
      </c>
      <c r="CS2" t="s">
        <v>1105</v>
      </c>
      <c r="CT2" t="s">
        <v>1104</v>
      </c>
      <c r="CU2" t="s">
        <v>1106</v>
      </c>
      <c r="CV2" t="s">
        <v>1107</v>
      </c>
    </row>
    <row r="3" spans="1:100" x14ac:dyDescent="0.25">
      <c r="A3" t="s">
        <v>13</v>
      </c>
      <c r="B3" s="4"/>
      <c r="C3" s="4"/>
      <c r="D3" s="4" t="str">
        <f>TEXT(C3-B3,"h:mm")</f>
        <v>0:00</v>
      </c>
      <c r="E3" s="4">
        <v>43010.38336</v>
      </c>
      <c r="F3" s="4">
        <v>43010.775000000001</v>
      </c>
      <c r="G3" s="4" t="str">
        <f>TEXT(F3-E3,"h:mm")</f>
        <v>9:23</v>
      </c>
      <c r="H3" s="39" t="s">
        <v>985</v>
      </c>
      <c r="I3" s="39"/>
      <c r="J3" s="7" t="s">
        <v>986</v>
      </c>
      <c r="K3" s="4">
        <v>43012.413220000002</v>
      </c>
      <c r="L3" s="4">
        <v>43012.807000000001</v>
      </c>
      <c r="M3" s="4" t="str">
        <f>TEXT(L3-K3,"h:mm")</f>
        <v>9:27</v>
      </c>
      <c r="N3" s="4">
        <v>43013.386250000003</v>
      </c>
      <c r="O3" s="4">
        <v>43013.756999999998</v>
      </c>
      <c r="P3" s="4" t="str">
        <f>TEXT(O3-N3,"h:mm")</f>
        <v>8:53</v>
      </c>
      <c r="Q3" s="4">
        <v>43014.400170000001</v>
      </c>
      <c r="R3" s="4">
        <v>43014.769</v>
      </c>
      <c r="S3" s="4" t="str">
        <f>TEXT(R3-Q3,"h:mm")</f>
        <v>8:51</v>
      </c>
      <c r="T3" s="5">
        <v>43015.379029999996</v>
      </c>
      <c r="U3" s="4">
        <v>43015.769</v>
      </c>
      <c r="V3" s="4" t="str">
        <f>TEXT(U3-T3,"h:mm")</f>
        <v>9:21</v>
      </c>
      <c r="W3" s="5">
        <v>43016.386500000001</v>
      </c>
      <c r="X3" s="4">
        <v>43016.82</v>
      </c>
      <c r="Y3" s="4" t="str">
        <f>TEXT(X3-W3,"h:mm")</f>
        <v>10:24</v>
      </c>
      <c r="Z3" s="5">
        <v>43017.389199999998</v>
      </c>
      <c r="AA3" s="4">
        <v>43017.783000000003</v>
      </c>
      <c r="AB3" s="4" t="str">
        <f>TEXT(AA3-Z3,"h:mm")</f>
        <v>9:27</v>
      </c>
      <c r="AC3" s="39" t="s">
        <v>985</v>
      </c>
      <c r="AD3" s="39"/>
      <c r="AE3" s="7" t="s">
        <v>986</v>
      </c>
      <c r="AF3" s="5">
        <v>43019.423750000002</v>
      </c>
      <c r="AG3" s="4">
        <v>43019.779000000002</v>
      </c>
      <c r="AH3" s="4" t="str">
        <f>TEXT(AG3-AF3,"h:mm")</f>
        <v>8:31</v>
      </c>
      <c r="AI3" s="5">
        <v>43020.451029999997</v>
      </c>
      <c r="AJ3" s="4">
        <v>43020.771999999997</v>
      </c>
      <c r="AK3" s="4" t="str">
        <f>TEXT(AJ3-AI3,"h:mm")</f>
        <v>7:42</v>
      </c>
      <c r="AL3" s="5">
        <v>43021.375390000001</v>
      </c>
      <c r="AM3" s="4">
        <v>43021.811000000002</v>
      </c>
      <c r="AN3" s="4" t="str">
        <f>TEXT(AM3-AL3,"h:mm")</f>
        <v>10:27</v>
      </c>
      <c r="AO3" s="5">
        <v>43022.399449999997</v>
      </c>
      <c r="AP3" s="4">
        <v>43022.78</v>
      </c>
      <c r="AQ3" s="4" t="str">
        <f>TEXT(AP3-AO3,"h:mm")</f>
        <v>9:08</v>
      </c>
      <c r="AR3" s="5">
        <v>43023.443429999999</v>
      </c>
      <c r="AS3" s="4">
        <v>43023.832999999999</v>
      </c>
      <c r="AT3" s="4" t="str">
        <f>TEXT(AS3-AR3,"h:mm")</f>
        <v>9:20</v>
      </c>
      <c r="AU3" s="5">
        <v>43024.400589999997</v>
      </c>
      <c r="AV3" s="4">
        <v>43024.775999999998</v>
      </c>
      <c r="AW3" s="4" t="str">
        <f>TEXT(AV3-AU3,"h:mm")</f>
        <v>9:00</v>
      </c>
      <c r="AX3" s="39" t="s">
        <v>985</v>
      </c>
      <c r="AY3" s="39"/>
      <c r="AZ3" s="7" t="s">
        <v>986</v>
      </c>
      <c r="BA3" s="5">
        <v>43026.423490000001</v>
      </c>
      <c r="BB3" s="4">
        <v>43026.760999999999</v>
      </c>
      <c r="BC3" s="4" t="str">
        <f>TEXT(BB3-BA3,"h:mm")</f>
        <v>8:06</v>
      </c>
      <c r="BD3" s="5">
        <v>43027.419119999999</v>
      </c>
      <c r="BE3" s="4">
        <v>43027.75</v>
      </c>
      <c r="BF3" s="4" t="str">
        <f>TEXT(BE3-BD3,"h:mm")</f>
        <v>7:56</v>
      </c>
      <c r="BG3" s="5">
        <v>43028.452129999998</v>
      </c>
      <c r="BH3" s="4">
        <v>43028.758999999998</v>
      </c>
      <c r="BI3" s="4" t="str">
        <f>TEXT(BH3-BG3,"h:mm")</f>
        <v>7:21</v>
      </c>
      <c r="BJ3" s="5">
        <v>43029.379000000001</v>
      </c>
      <c r="BK3" s="4">
        <v>43029.788999999997</v>
      </c>
      <c r="BL3" s="4" t="str">
        <f>TEXT(BK3-BJ3,"h:mm")</f>
        <v>9:50</v>
      </c>
      <c r="BM3" s="5"/>
      <c r="BN3" s="4"/>
      <c r="BO3" s="4" t="str">
        <f>TEXT(BN3-BM3,"h:mm")</f>
        <v>0:00</v>
      </c>
      <c r="BP3" s="5"/>
      <c r="BQ3" s="4"/>
      <c r="BR3" s="4" t="str">
        <f>TEXT(BQ3-BP3,"h:mm")</f>
        <v>0:00</v>
      </c>
      <c r="BS3" s="39" t="s">
        <v>985</v>
      </c>
      <c r="BT3" s="39"/>
      <c r="BU3" s="7" t="s">
        <v>986</v>
      </c>
      <c r="BV3" s="5">
        <v>43033.454709999998</v>
      </c>
      <c r="BW3" s="4">
        <v>43033.756999999998</v>
      </c>
      <c r="BX3" s="4" t="str">
        <f>TEXT(BW3-BV3,"h:mm")</f>
        <v>7:15</v>
      </c>
      <c r="BY3" s="5">
        <v>43034.417600000001</v>
      </c>
      <c r="BZ3" s="4">
        <v>43034.767</v>
      </c>
      <c r="CA3" s="4" t="str">
        <f>TEXT(BZ3-BY3,"h:mm")</f>
        <v>8:23</v>
      </c>
      <c r="CB3" s="5">
        <v>43035.455600000001</v>
      </c>
      <c r="CC3" s="4">
        <v>43035.822</v>
      </c>
      <c r="CD3" s="4" t="str">
        <f>TEXT(CC3-CB3,"h:mm")</f>
        <v>8:47</v>
      </c>
      <c r="CE3" s="5">
        <v>43036.450270000001</v>
      </c>
      <c r="CF3" s="4">
        <v>43036.830999999998</v>
      </c>
      <c r="CG3" s="4" t="str">
        <f>TEXT(CF3-CE3,"h:mm")</f>
        <v>9:08</v>
      </c>
      <c r="CH3" s="5"/>
      <c r="CI3" s="4"/>
      <c r="CJ3" s="4" t="str">
        <f>TEXT(CI3-CH3,"h:mm")</f>
        <v>0:00</v>
      </c>
      <c r="CK3" s="5"/>
      <c r="CL3" s="4"/>
      <c r="CM3" s="4" t="str">
        <f>TEXT(CL3-CK3,"h:mm")</f>
        <v>0:00</v>
      </c>
      <c r="CN3" s="39" t="s">
        <v>985</v>
      </c>
      <c r="CO3" s="39"/>
      <c r="CP3" s="7" t="s">
        <v>986</v>
      </c>
      <c r="CQ3" s="7" t="str">
        <f>TEXT(SUM(CP3+CM3+CJ3+CG3+CD3+CA3+BX3+BU3+BU3+BR3+BO3+BL3+BI3+BF3+BC3+AZ3+AW3+AT3+AQ3+AN3+AK3+AH3+AE3+AB3+Y3+V3+S3+P3+M3+J3+G3+D3), "d:h:mm")</f>
        <v>7:18:40</v>
      </c>
      <c r="CR3">
        <f>HOUR(CQ3)</f>
        <v>7</v>
      </c>
      <c r="CS3">
        <f>MINUTE(CQ3)</f>
        <v>18</v>
      </c>
      <c r="CT3">
        <f>SECOND(CQ3)</f>
        <v>40</v>
      </c>
      <c r="CU3">
        <f>IF(CT3&gt;30,CS3+1,CS3)</f>
        <v>19</v>
      </c>
      <c r="CV3">
        <f>CR3*24+CU3</f>
        <v>187</v>
      </c>
    </row>
    <row r="4" spans="1:100" x14ac:dyDescent="0.25">
      <c r="A4" t="s">
        <v>15</v>
      </c>
      <c r="B4" s="4"/>
      <c r="C4" s="4"/>
      <c r="D4" s="4" t="str">
        <f t="shared" ref="D4:D67" si="0">TEXT(C4-B4,"h:mm")</f>
        <v>0:00</v>
      </c>
      <c r="E4" s="4"/>
      <c r="F4" s="4"/>
      <c r="G4" s="4" t="str">
        <f t="shared" ref="G4:G67" si="1">TEXT(F4-E4,"h:mm")</f>
        <v>0:00</v>
      </c>
      <c r="H4" s="39" t="s">
        <v>985</v>
      </c>
      <c r="I4" s="39"/>
      <c r="J4" s="7" t="s">
        <v>986</v>
      </c>
      <c r="K4" s="4">
        <v>43012.451379999999</v>
      </c>
      <c r="L4" s="4">
        <v>43012.777000000002</v>
      </c>
      <c r="M4" s="4" t="str">
        <f t="shared" ref="M4:M67" si="2">TEXT(L4-K4,"h:mm")</f>
        <v>7:48</v>
      </c>
      <c r="N4" s="4">
        <v>43013.40595</v>
      </c>
      <c r="O4" s="4">
        <v>43013.756000000001</v>
      </c>
      <c r="P4" s="4" t="str">
        <f t="shared" ref="P4:P67" si="3">TEXT(O4-N4,"h:mm")</f>
        <v>8:24</v>
      </c>
      <c r="Q4" s="4">
        <v>43009.389510000001</v>
      </c>
      <c r="R4" s="4">
        <v>43014.805</v>
      </c>
      <c r="S4" s="4" t="str">
        <f t="shared" ref="S4:S67" si="4">TEXT(R4-Q4,"h:mm")</f>
        <v>9:58</v>
      </c>
      <c r="T4" s="5">
        <v>43015.42643</v>
      </c>
      <c r="U4" s="4">
        <v>43015.786</v>
      </c>
      <c r="V4" s="4" t="str">
        <f t="shared" ref="V4:V67" si="5">TEXT(U4-T4,"h:mm")</f>
        <v>8:37</v>
      </c>
      <c r="W4" s="5">
        <v>43016.394910000003</v>
      </c>
      <c r="X4" s="4">
        <v>43016.786</v>
      </c>
      <c r="Y4" s="4" t="str">
        <f t="shared" ref="Y4:Y67" si="6">TEXT(X4-W4,"h:mm")</f>
        <v>9:23</v>
      </c>
      <c r="Z4" s="5"/>
      <c r="AA4" s="4"/>
      <c r="AB4" s="4" t="str">
        <f t="shared" ref="AB4:AB67" si="7">TEXT(AA4-Z4,"h:mm")</f>
        <v>0:00</v>
      </c>
      <c r="AC4" s="39" t="s">
        <v>985</v>
      </c>
      <c r="AD4" s="39"/>
      <c r="AE4" s="7" t="s">
        <v>986</v>
      </c>
      <c r="AF4" s="5">
        <v>43019.452109999998</v>
      </c>
      <c r="AG4" s="4">
        <v>43019.790999999997</v>
      </c>
      <c r="AH4" s="4" t="str">
        <f t="shared" ref="AH4:AH67" si="8">TEXT(AG4-AF4,"h:mm")</f>
        <v>8:08</v>
      </c>
      <c r="AI4" s="5">
        <v>43020.397080000002</v>
      </c>
      <c r="AJ4" s="4">
        <v>43020.786999999997</v>
      </c>
      <c r="AK4" s="4" t="str">
        <f t="shared" ref="AK4:AK67" si="9">TEXT(AJ4-AI4,"h:mm")</f>
        <v>9:21</v>
      </c>
      <c r="AL4" s="5">
        <v>43021.427210000002</v>
      </c>
      <c r="AM4" s="4">
        <v>43021.777000000002</v>
      </c>
      <c r="AN4" s="4" t="str">
        <f t="shared" ref="AN4:AN67" si="10">TEXT(AM4-AL4,"h:mm")</f>
        <v>8:23</v>
      </c>
      <c r="AO4" s="5">
        <v>43022.433960000002</v>
      </c>
      <c r="AP4" s="4">
        <v>43022.807000000001</v>
      </c>
      <c r="AQ4" s="4" t="str">
        <f t="shared" ref="AQ4:AQ67" si="11">TEXT(AP4-AO4,"h:mm")</f>
        <v>8:57</v>
      </c>
      <c r="AR4" s="5">
        <v>43023.429799999998</v>
      </c>
      <c r="AS4" s="4">
        <v>43023.783000000003</v>
      </c>
      <c r="AT4" s="4" t="str">
        <f t="shared" ref="AT4:AT67" si="12">TEXT(AS4-AR4,"h:mm")</f>
        <v>8:28</v>
      </c>
      <c r="AU4" s="5">
        <v>43024.419159999998</v>
      </c>
      <c r="AV4" s="4">
        <v>43024.76</v>
      </c>
      <c r="AW4" s="4" t="str">
        <f t="shared" ref="AW4:AW67" si="13">TEXT(AV4-AU4,"h:mm")</f>
        <v>8:10</v>
      </c>
      <c r="AX4" s="39" t="s">
        <v>985</v>
      </c>
      <c r="AY4" s="39"/>
      <c r="AZ4" s="7" t="s">
        <v>986</v>
      </c>
      <c r="BA4" s="5">
        <v>43026.424099999997</v>
      </c>
      <c r="BB4" s="4">
        <v>43026.786999999997</v>
      </c>
      <c r="BC4" s="4" t="str">
        <f t="shared" ref="BC4:BC67" si="14">TEXT(BB4-BA4,"h:mm")</f>
        <v>8:42</v>
      </c>
      <c r="BD4" s="5">
        <v>43027.406069999997</v>
      </c>
      <c r="BE4" s="4">
        <v>43027.821000000004</v>
      </c>
      <c r="BF4" s="4" t="str">
        <f t="shared" ref="BF4:BF67" si="15">TEXT(BE4-BD4,"h:mm")</f>
        <v>9:57</v>
      </c>
      <c r="BG4" s="5">
        <v>43028.456910000001</v>
      </c>
      <c r="BH4" s="4">
        <v>43028.826000000001</v>
      </c>
      <c r="BI4" s="4" t="str">
        <f t="shared" ref="BI4:BI67" si="16">TEXT(BH4-BG4,"h:mm")</f>
        <v>8:51</v>
      </c>
      <c r="BJ4" s="5">
        <v>43029.426469999999</v>
      </c>
      <c r="BK4" s="4">
        <v>43029.766000000003</v>
      </c>
      <c r="BL4" s="4" t="str">
        <f t="shared" ref="BL4:BL67" si="17">TEXT(BK4-BJ4,"h:mm")</f>
        <v>8:08</v>
      </c>
      <c r="BM4" s="5">
        <v>43030.417930000003</v>
      </c>
      <c r="BN4" s="4">
        <v>43030.813999999998</v>
      </c>
      <c r="BO4" s="4" t="str">
        <f t="shared" ref="BO4:BO67" si="18">TEXT(BN4-BM4,"h:mm")</f>
        <v>9:30</v>
      </c>
      <c r="BP4" s="5">
        <v>43031.399680000002</v>
      </c>
      <c r="BQ4" s="4">
        <v>43031.832000000002</v>
      </c>
      <c r="BR4" s="4" t="str">
        <f t="shared" ref="BR4:BR67" si="19">TEXT(BQ4-BP4,"h:mm")</f>
        <v>10:22</v>
      </c>
      <c r="BS4" s="39" t="s">
        <v>985</v>
      </c>
      <c r="BT4" s="39"/>
      <c r="BU4" s="7" t="s">
        <v>986</v>
      </c>
      <c r="BV4" s="5"/>
      <c r="BW4" s="4"/>
      <c r="BX4" s="4" t="str">
        <f t="shared" ref="BX4:BX67" si="20">TEXT(BW4-BV4,"h:mm")</f>
        <v>0:00</v>
      </c>
      <c r="BY4" s="5">
        <v>43034.439740000002</v>
      </c>
      <c r="BZ4" s="4">
        <v>43034.777999999998</v>
      </c>
      <c r="CA4" s="4" t="str">
        <f t="shared" ref="CA4:CA67" si="21">TEXT(BZ4-BY4,"h:mm")</f>
        <v>8:07</v>
      </c>
      <c r="CB4" s="5">
        <v>43035.450660000002</v>
      </c>
      <c r="CC4" s="4">
        <v>43035.77</v>
      </c>
      <c r="CD4" s="4" t="str">
        <f t="shared" ref="CD4:CD67" si="22">TEXT(CC4-CB4,"h:mm")</f>
        <v>7:39</v>
      </c>
      <c r="CE4" s="5">
        <v>43036.449000000001</v>
      </c>
      <c r="CF4" s="4">
        <v>43036.785000000003</v>
      </c>
      <c r="CG4" s="4" t="str">
        <f t="shared" ref="CG4:CG67" si="23">TEXT(CF4-CE4,"h:mm")</f>
        <v>8:03</v>
      </c>
      <c r="CH4" s="5">
        <v>43037.444779999998</v>
      </c>
      <c r="CI4" s="4">
        <v>43037.764999999999</v>
      </c>
      <c r="CJ4" s="4" t="str">
        <f t="shared" ref="CJ4:CJ67" si="24">TEXT(CI4-CH4,"h:mm")</f>
        <v>7:41</v>
      </c>
      <c r="CK4" s="5">
        <v>43038.419220000003</v>
      </c>
      <c r="CL4" s="4">
        <v>43038.777000000002</v>
      </c>
      <c r="CM4" s="4" t="str">
        <f t="shared" ref="CM4:CM67" si="25">TEXT(CL4-CK4,"h:mm")</f>
        <v>8:35</v>
      </c>
      <c r="CN4" s="39" t="s">
        <v>985</v>
      </c>
      <c r="CO4" s="39"/>
      <c r="CP4" s="7" t="s">
        <v>986</v>
      </c>
      <c r="CQ4" s="7" t="str">
        <f t="shared" ref="CQ4:CQ67" si="26">TEXT(SUM(CP4+CM4+CJ4+CG4+CD4+CA4+BX4+BU4+BU4+BR4+BO4+BL4+BI4+BF4+BC4+AZ4+AW4+AT4+AQ4+AN4+AK4+AH4+AE4+AB4+Y4+V4+S4+P4+M4+J4+G4+D4), "d:h:mm")</f>
        <v>7:23:12</v>
      </c>
      <c r="CR4">
        <f t="shared" ref="CR4:CR67" si="27">HOUR(CQ4)</f>
        <v>7</v>
      </c>
      <c r="CS4">
        <f t="shared" ref="CS4:CS67" si="28">MINUTE(CQ4)</f>
        <v>23</v>
      </c>
      <c r="CT4">
        <f t="shared" ref="CT4:CT67" si="29">SECOND(CQ4)</f>
        <v>12</v>
      </c>
      <c r="CU4">
        <f t="shared" ref="CU4:CU67" si="30">IF(CT4&gt;30,CS4+1,CS4)</f>
        <v>23</v>
      </c>
      <c r="CV4">
        <f t="shared" ref="CV4:CV67" si="31">CR4*24+CU4</f>
        <v>191</v>
      </c>
    </row>
    <row r="5" spans="1:100" x14ac:dyDescent="0.25">
      <c r="A5" t="s">
        <v>18</v>
      </c>
      <c r="B5" s="4">
        <v>43009.426599999999</v>
      </c>
      <c r="C5" s="4">
        <v>43009.822999999997</v>
      </c>
      <c r="D5" s="4" t="str">
        <f t="shared" si="0"/>
        <v>9:30</v>
      </c>
      <c r="E5" s="4">
        <v>43010.398070000003</v>
      </c>
      <c r="F5" s="4">
        <v>43010.779000000002</v>
      </c>
      <c r="G5" s="4" t="str">
        <f t="shared" si="1"/>
        <v>9:08</v>
      </c>
      <c r="H5" s="39" t="s">
        <v>985</v>
      </c>
      <c r="I5" s="39"/>
      <c r="J5" s="7" t="s">
        <v>986</v>
      </c>
      <c r="K5" s="4"/>
      <c r="L5" s="4"/>
      <c r="M5" s="4" t="str">
        <f t="shared" si="2"/>
        <v>0:00</v>
      </c>
      <c r="N5" s="4">
        <v>43013.393150000004</v>
      </c>
      <c r="O5" s="4">
        <v>43013.796999999999</v>
      </c>
      <c r="P5" s="4" t="str">
        <f t="shared" si="3"/>
        <v>9:41</v>
      </c>
      <c r="Q5" s="4">
        <v>43009.426599999999</v>
      </c>
      <c r="R5" s="4">
        <v>43014.828000000001</v>
      </c>
      <c r="S5" s="4" t="str">
        <f t="shared" si="4"/>
        <v>9:38</v>
      </c>
      <c r="T5" s="5">
        <v>43015.397770000003</v>
      </c>
      <c r="U5" s="4">
        <v>43015.824999999997</v>
      </c>
      <c r="V5" s="4" t="str">
        <f t="shared" si="5"/>
        <v>10:15</v>
      </c>
      <c r="W5" s="5">
        <v>43016.386310000002</v>
      </c>
      <c r="X5" s="4">
        <v>43016.811999999998</v>
      </c>
      <c r="Y5" s="4" t="str">
        <f t="shared" si="6"/>
        <v>10:13</v>
      </c>
      <c r="Z5" s="5">
        <v>43017.378170000004</v>
      </c>
      <c r="AA5" s="4">
        <v>43017.762999999999</v>
      </c>
      <c r="AB5" s="4" t="str">
        <f t="shared" si="7"/>
        <v>9:14</v>
      </c>
      <c r="AC5" s="39" t="s">
        <v>985</v>
      </c>
      <c r="AD5" s="39"/>
      <c r="AE5" s="7" t="s">
        <v>986</v>
      </c>
      <c r="AF5" s="5">
        <v>43019.452389999999</v>
      </c>
      <c r="AG5" s="4">
        <v>43019.788</v>
      </c>
      <c r="AH5" s="4" t="str">
        <f t="shared" si="8"/>
        <v>8:03</v>
      </c>
      <c r="AI5" s="5">
        <v>43020.380590000001</v>
      </c>
      <c r="AJ5" s="4">
        <v>43020.786999999997</v>
      </c>
      <c r="AK5" s="4" t="str">
        <f t="shared" si="9"/>
        <v>9:45</v>
      </c>
      <c r="AL5" s="5">
        <v>43021.398459999997</v>
      </c>
      <c r="AM5" s="4">
        <v>43021.81</v>
      </c>
      <c r="AN5" s="4" t="str">
        <f t="shared" si="10"/>
        <v>9:52</v>
      </c>
      <c r="AO5" s="5">
        <v>43022.400430000002</v>
      </c>
      <c r="AP5" s="4">
        <v>43022.815000000002</v>
      </c>
      <c r="AQ5" s="4" t="str">
        <f t="shared" si="11"/>
        <v>9:56</v>
      </c>
      <c r="AR5" s="5">
        <v>43023.443619999998</v>
      </c>
      <c r="AS5" s="4">
        <v>43023.807999999997</v>
      </c>
      <c r="AT5" s="4" t="str">
        <f t="shared" si="12"/>
        <v>8:44</v>
      </c>
      <c r="AU5" s="5">
        <v>43024.378199999999</v>
      </c>
      <c r="AV5" s="4">
        <v>43024.832999999999</v>
      </c>
      <c r="AW5" s="4" t="str">
        <f t="shared" si="13"/>
        <v>10:54</v>
      </c>
      <c r="AX5" s="39" t="s">
        <v>985</v>
      </c>
      <c r="AY5" s="39"/>
      <c r="AZ5" s="7" t="s">
        <v>986</v>
      </c>
      <c r="BA5" s="5">
        <v>43026.433810000002</v>
      </c>
      <c r="BB5" s="4">
        <v>43026.767</v>
      </c>
      <c r="BC5" s="4" t="str">
        <f t="shared" si="14"/>
        <v>7:59</v>
      </c>
      <c r="BD5" s="5">
        <v>43027.37715</v>
      </c>
      <c r="BE5" s="4">
        <v>43027.762000000002</v>
      </c>
      <c r="BF5" s="4" t="str">
        <f t="shared" si="15"/>
        <v>9:14</v>
      </c>
      <c r="BG5" s="5">
        <v>43028.387450000002</v>
      </c>
      <c r="BH5" s="4">
        <v>43028.798000000003</v>
      </c>
      <c r="BI5" s="4" t="str">
        <f t="shared" si="16"/>
        <v>9:51</v>
      </c>
      <c r="BJ5" s="5">
        <v>43029.395170000003</v>
      </c>
      <c r="BK5" s="4">
        <v>43029.781999999999</v>
      </c>
      <c r="BL5" s="4" t="str">
        <f t="shared" si="17"/>
        <v>9:17</v>
      </c>
      <c r="BM5" s="5">
        <v>43030.395170000003</v>
      </c>
      <c r="BN5" s="4">
        <v>43030.752999999997</v>
      </c>
      <c r="BO5" s="4" t="str">
        <f t="shared" si="18"/>
        <v>8:35</v>
      </c>
      <c r="BP5" s="5">
        <v>43031.396500000003</v>
      </c>
      <c r="BQ5" s="4">
        <v>43031.83</v>
      </c>
      <c r="BR5" s="4" t="str">
        <f t="shared" si="19"/>
        <v>10:24</v>
      </c>
      <c r="BS5" s="39" t="s">
        <v>985</v>
      </c>
      <c r="BT5" s="39"/>
      <c r="BU5" s="7" t="s">
        <v>986</v>
      </c>
      <c r="BV5" s="5">
        <v>43033.449180000003</v>
      </c>
      <c r="BW5" s="4">
        <v>43033.830999999998</v>
      </c>
      <c r="BX5" s="4" t="str">
        <f t="shared" si="20"/>
        <v>9:09</v>
      </c>
      <c r="BY5" s="5"/>
      <c r="BZ5" s="4"/>
      <c r="CA5" s="4" t="str">
        <f t="shared" si="21"/>
        <v>0:00</v>
      </c>
      <c r="CB5" s="5">
        <v>43035.434269999998</v>
      </c>
      <c r="CC5" s="4">
        <v>43035.78</v>
      </c>
      <c r="CD5" s="4" t="str">
        <f t="shared" si="22"/>
        <v>8:17</v>
      </c>
      <c r="CE5" s="5">
        <v>43036.375269999997</v>
      </c>
      <c r="CF5" s="4">
        <v>43036.800999999999</v>
      </c>
      <c r="CG5" s="4" t="str">
        <f t="shared" si="23"/>
        <v>10:13</v>
      </c>
      <c r="CH5" s="5">
        <v>43037.392339999999</v>
      </c>
      <c r="CI5" s="4">
        <v>43037.752</v>
      </c>
      <c r="CJ5" s="4" t="str">
        <f t="shared" si="24"/>
        <v>8:37</v>
      </c>
      <c r="CK5" s="5">
        <v>43038.419070000004</v>
      </c>
      <c r="CL5" s="4">
        <v>43038.81</v>
      </c>
      <c r="CM5" s="4" t="str">
        <f t="shared" si="25"/>
        <v>9:22</v>
      </c>
      <c r="CN5" s="39" t="s">
        <v>985</v>
      </c>
      <c r="CO5" s="39"/>
      <c r="CP5" s="7" t="s">
        <v>986</v>
      </c>
      <c r="CQ5" s="7" t="str">
        <f t="shared" si="26"/>
        <v>9:9:51</v>
      </c>
      <c r="CR5">
        <f t="shared" si="27"/>
        <v>9</v>
      </c>
      <c r="CS5">
        <f t="shared" si="28"/>
        <v>9</v>
      </c>
      <c r="CT5">
        <f t="shared" si="29"/>
        <v>51</v>
      </c>
      <c r="CU5">
        <f t="shared" si="30"/>
        <v>10</v>
      </c>
      <c r="CV5">
        <f t="shared" si="31"/>
        <v>226</v>
      </c>
    </row>
    <row r="6" spans="1:100" x14ac:dyDescent="0.25">
      <c r="A6" t="s">
        <v>30</v>
      </c>
      <c r="B6" s="4">
        <v>43009.436520000003</v>
      </c>
      <c r="C6" s="4">
        <v>43009.775999999998</v>
      </c>
      <c r="D6" s="4" t="str">
        <f t="shared" si="0"/>
        <v>8:08</v>
      </c>
      <c r="E6" s="4">
        <v>43010.419710000002</v>
      </c>
      <c r="F6" s="4">
        <v>43010.803</v>
      </c>
      <c r="G6" s="4" t="str">
        <f t="shared" si="1"/>
        <v>9:11</v>
      </c>
      <c r="H6" s="39" t="s">
        <v>985</v>
      </c>
      <c r="I6" s="39"/>
      <c r="J6" s="7" t="s">
        <v>986</v>
      </c>
      <c r="K6" s="4">
        <v>43012.418919999996</v>
      </c>
      <c r="L6" s="4">
        <v>43012.798999999999</v>
      </c>
      <c r="M6" s="4" t="str">
        <f t="shared" si="2"/>
        <v>9:07</v>
      </c>
      <c r="N6" s="4">
        <v>43013.400549999998</v>
      </c>
      <c r="O6" s="4">
        <v>43013.813999999998</v>
      </c>
      <c r="P6" s="4" t="str">
        <f t="shared" si="3"/>
        <v>9:55</v>
      </c>
      <c r="Q6" s="4">
        <v>43009.436520000003</v>
      </c>
      <c r="R6" s="4">
        <v>43014.766000000003</v>
      </c>
      <c r="S6" s="4" t="str">
        <f t="shared" si="4"/>
        <v>7:54</v>
      </c>
      <c r="T6" s="5">
        <v>43015.427949999998</v>
      </c>
      <c r="U6" s="4">
        <v>43015.82</v>
      </c>
      <c r="V6" s="4" t="str">
        <f t="shared" si="5"/>
        <v>9:24</v>
      </c>
      <c r="W6" s="5">
        <v>43016.388910000001</v>
      </c>
      <c r="X6" s="4">
        <v>43016.77</v>
      </c>
      <c r="Y6" s="4" t="str">
        <f t="shared" si="6"/>
        <v>9:08</v>
      </c>
      <c r="Z6" s="5">
        <v>43017.390010000003</v>
      </c>
      <c r="AA6" s="4">
        <v>43017.817999999999</v>
      </c>
      <c r="AB6" s="4" t="str">
        <f t="shared" si="7"/>
        <v>10:16</v>
      </c>
      <c r="AC6" s="39" t="s">
        <v>985</v>
      </c>
      <c r="AD6" s="39"/>
      <c r="AE6" s="7" t="s">
        <v>986</v>
      </c>
      <c r="AF6" s="5">
        <v>43019.390379999997</v>
      </c>
      <c r="AG6" s="4">
        <v>43019.813999999998</v>
      </c>
      <c r="AH6" s="4" t="str">
        <f t="shared" si="8"/>
        <v>10:10</v>
      </c>
      <c r="AI6" s="5">
        <v>43020.442759999998</v>
      </c>
      <c r="AJ6" s="4">
        <v>43020.79</v>
      </c>
      <c r="AK6" s="4" t="str">
        <f t="shared" si="9"/>
        <v>8:20</v>
      </c>
      <c r="AL6" s="5">
        <v>43021.410459999999</v>
      </c>
      <c r="AM6" s="4">
        <v>43021.813000000002</v>
      </c>
      <c r="AN6" s="4" t="str">
        <f t="shared" si="10"/>
        <v>9:39</v>
      </c>
      <c r="AO6" s="5">
        <v>43022.417719999998</v>
      </c>
      <c r="AP6" s="4">
        <v>43022.779000000002</v>
      </c>
      <c r="AQ6" s="4" t="str">
        <f t="shared" si="11"/>
        <v>8:40</v>
      </c>
      <c r="AR6" s="5">
        <v>43023.414270000001</v>
      </c>
      <c r="AS6" s="4">
        <v>43023.775000000001</v>
      </c>
      <c r="AT6" s="4" t="str">
        <f t="shared" si="12"/>
        <v>8:39</v>
      </c>
      <c r="AU6" s="5">
        <v>43024.413509999998</v>
      </c>
      <c r="AV6" s="4">
        <v>43024.75</v>
      </c>
      <c r="AW6" s="4" t="str">
        <f t="shared" si="13"/>
        <v>8:04</v>
      </c>
      <c r="AX6" s="39" t="s">
        <v>985</v>
      </c>
      <c r="AY6" s="39"/>
      <c r="AZ6" s="7" t="s">
        <v>986</v>
      </c>
      <c r="BA6" s="5">
        <v>43026.398150000001</v>
      </c>
      <c r="BB6" s="4">
        <v>43026.790999999997</v>
      </c>
      <c r="BC6" s="4" t="str">
        <f t="shared" si="14"/>
        <v>9:25</v>
      </c>
      <c r="BD6" s="5">
        <v>43027.380389999998</v>
      </c>
      <c r="BE6" s="4">
        <v>43027.775999999998</v>
      </c>
      <c r="BF6" s="4" t="str">
        <f t="shared" si="15"/>
        <v>9:29</v>
      </c>
      <c r="BG6" s="5">
        <v>43028.385520000003</v>
      </c>
      <c r="BH6" s="4">
        <v>43028.779000000002</v>
      </c>
      <c r="BI6" s="4" t="str">
        <f t="shared" si="16"/>
        <v>9:26</v>
      </c>
      <c r="BJ6" s="5">
        <v>43029.457199999997</v>
      </c>
      <c r="BK6" s="4">
        <v>43029.773000000001</v>
      </c>
      <c r="BL6" s="4" t="str">
        <f t="shared" si="17"/>
        <v>7:34</v>
      </c>
      <c r="BM6" s="5">
        <v>43030.396789999999</v>
      </c>
      <c r="BN6" s="4">
        <v>43030.754000000001</v>
      </c>
      <c r="BO6" s="4" t="str">
        <f t="shared" si="18"/>
        <v>8:34</v>
      </c>
      <c r="BP6" s="5">
        <v>43031.392079999998</v>
      </c>
      <c r="BQ6" s="4">
        <v>43031.794999999998</v>
      </c>
      <c r="BR6" s="4" t="str">
        <f t="shared" si="19"/>
        <v>9:40</v>
      </c>
      <c r="BS6" s="39" t="s">
        <v>985</v>
      </c>
      <c r="BT6" s="39"/>
      <c r="BU6" s="7" t="s">
        <v>986</v>
      </c>
      <c r="BV6" s="5">
        <v>43033.396860000001</v>
      </c>
      <c r="BW6" s="4">
        <v>43033.762000000002</v>
      </c>
      <c r="BX6" s="4" t="str">
        <f t="shared" si="20"/>
        <v>8:45</v>
      </c>
      <c r="BY6" s="5">
        <v>43034.456319999998</v>
      </c>
      <c r="BZ6" s="4">
        <v>43034.803</v>
      </c>
      <c r="CA6" s="4" t="str">
        <f t="shared" si="21"/>
        <v>8:19</v>
      </c>
      <c r="CB6" s="5">
        <v>43035.380239999999</v>
      </c>
      <c r="CC6" s="4">
        <v>43035.762000000002</v>
      </c>
      <c r="CD6" s="4" t="str">
        <f t="shared" si="22"/>
        <v>9:09</v>
      </c>
      <c r="CE6" s="5">
        <v>43036.453889999997</v>
      </c>
      <c r="CF6" s="4">
        <v>43036.754999999997</v>
      </c>
      <c r="CG6" s="4" t="str">
        <f t="shared" si="23"/>
        <v>7:13</v>
      </c>
      <c r="CH6" s="5">
        <v>43037.379220000003</v>
      </c>
      <c r="CI6" s="4">
        <v>43037.767999999996</v>
      </c>
      <c r="CJ6" s="4" t="str">
        <f t="shared" si="24"/>
        <v>9:19</v>
      </c>
      <c r="CK6" s="5">
        <v>43038.412810000002</v>
      </c>
      <c r="CL6" s="4">
        <v>43038.762999999999</v>
      </c>
      <c r="CM6" s="4" t="str">
        <f t="shared" si="25"/>
        <v>8:24</v>
      </c>
      <c r="CN6" s="39" t="s">
        <v>985</v>
      </c>
      <c r="CO6" s="39"/>
      <c r="CP6" s="7" t="s">
        <v>986</v>
      </c>
      <c r="CQ6" s="7" t="str">
        <f t="shared" si="26"/>
        <v>9:15:52</v>
      </c>
      <c r="CR6">
        <f t="shared" si="27"/>
        <v>9</v>
      </c>
      <c r="CS6">
        <f t="shared" si="28"/>
        <v>15</v>
      </c>
      <c r="CT6">
        <f t="shared" si="29"/>
        <v>52</v>
      </c>
      <c r="CU6">
        <f t="shared" si="30"/>
        <v>16</v>
      </c>
      <c r="CV6">
        <f t="shared" si="31"/>
        <v>232</v>
      </c>
    </row>
    <row r="7" spans="1:100" x14ac:dyDescent="0.25">
      <c r="A7" t="s">
        <v>35</v>
      </c>
      <c r="B7" s="4"/>
      <c r="C7" s="4"/>
      <c r="D7" s="4" t="str">
        <f t="shared" si="0"/>
        <v>0:00</v>
      </c>
      <c r="E7" s="4">
        <v>43010.417889999997</v>
      </c>
      <c r="F7" s="4">
        <v>43010.82</v>
      </c>
      <c r="G7" s="4" t="str">
        <f t="shared" si="1"/>
        <v>9:39</v>
      </c>
      <c r="H7" s="39" t="s">
        <v>985</v>
      </c>
      <c r="I7" s="39"/>
      <c r="J7" s="7" t="s">
        <v>986</v>
      </c>
      <c r="K7" s="4">
        <v>43012.397960000002</v>
      </c>
      <c r="L7" s="4">
        <v>43012.756000000001</v>
      </c>
      <c r="M7" s="4" t="str">
        <f t="shared" si="2"/>
        <v>8:35</v>
      </c>
      <c r="N7" s="4">
        <v>43013.428899999999</v>
      </c>
      <c r="O7" s="4">
        <v>43013.805999999997</v>
      </c>
      <c r="P7" s="4" t="str">
        <f t="shared" si="3"/>
        <v>9:03</v>
      </c>
      <c r="Q7" s="4">
        <v>43009.451789999999</v>
      </c>
      <c r="R7" s="4">
        <v>43014.752</v>
      </c>
      <c r="S7" s="4" t="str">
        <f t="shared" si="4"/>
        <v>7:12</v>
      </c>
      <c r="T7" s="5">
        <v>43015.454700000002</v>
      </c>
      <c r="U7" s="4">
        <v>43015.756999999998</v>
      </c>
      <c r="V7" s="4" t="str">
        <f t="shared" si="5"/>
        <v>7:15</v>
      </c>
      <c r="W7" s="5">
        <v>43016.421410000003</v>
      </c>
      <c r="X7" s="4">
        <v>43016.803999999996</v>
      </c>
      <c r="Y7" s="4" t="str">
        <f t="shared" si="6"/>
        <v>9:10</v>
      </c>
      <c r="Z7" s="5">
        <v>43017.38551</v>
      </c>
      <c r="AA7" s="4">
        <v>43017.802000000003</v>
      </c>
      <c r="AB7" s="4" t="str">
        <f t="shared" si="7"/>
        <v>9:59</v>
      </c>
      <c r="AC7" s="39" t="s">
        <v>985</v>
      </c>
      <c r="AD7" s="39"/>
      <c r="AE7" s="7" t="s">
        <v>986</v>
      </c>
      <c r="AF7" s="5">
        <v>43019.448199999999</v>
      </c>
      <c r="AG7" s="4">
        <v>43019.764999999999</v>
      </c>
      <c r="AH7" s="4" t="str">
        <f t="shared" si="8"/>
        <v>7:36</v>
      </c>
      <c r="AI7" s="5">
        <v>43020.412320000003</v>
      </c>
      <c r="AJ7" s="4">
        <v>43020.830999999998</v>
      </c>
      <c r="AK7" s="4" t="str">
        <f t="shared" si="9"/>
        <v>10:02</v>
      </c>
      <c r="AL7" s="5">
        <v>43021.445659999998</v>
      </c>
      <c r="AM7" s="4">
        <v>43021.775000000001</v>
      </c>
      <c r="AN7" s="4" t="str">
        <f t="shared" si="10"/>
        <v>7:54</v>
      </c>
      <c r="AO7" s="5">
        <v>43022.392119999997</v>
      </c>
      <c r="AP7" s="4">
        <v>43022.767</v>
      </c>
      <c r="AQ7" s="4" t="str">
        <f t="shared" si="11"/>
        <v>8:59</v>
      </c>
      <c r="AR7" s="5">
        <v>43023.386550000003</v>
      </c>
      <c r="AS7" s="4">
        <v>43023.767999999996</v>
      </c>
      <c r="AT7" s="4" t="str">
        <f t="shared" si="12"/>
        <v>9:09</v>
      </c>
      <c r="AU7" s="5">
        <v>43024.426449999999</v>
      </c>
      <c r="AV7" s="4">
        <v>43024.79</v>
      </c>
      <c r="AW7" s="4" t="str">
        <f t="shared" si="13"/>
        <v>8:43</v>
      </c>
      <c r="AX7" s="39" t="s">
        <v>985</v>
      </c>
      <c r="AY7" s="39"/>
      <c r="AZ7" s="7" t="s">
        <v>986</v>
      </c>
      <c r="BA7" s="5">
        <v>43026.406439999999</v>
      </c>
      <c r="BB7" s="4">
        <v>43026.815000000002</v>
      </c>
      <c r="BC7" s="4" t="str">
        <f t="shared" si="14"/>
        <v>9:48</v>
      </c>
      <c r="BD7" s="5">
        <v>43027.392699999997</v>
      </c>
      <c r="BE7" s="4">
        <v>43027.752</v>
      </c>
      <c r="BF7" s="4" t="str">
        <f t="shared" si="15"/>
        <v>8:37</v>
      </c>
      <c r="BG7" s="5">
        <v>43028.435230000003</v>
      </c>
      <c r="BH7" s="4">
        <v>43028.767999999996</v>
      </c>
      <c r="BI7" s="4" t="str">
        <f t="shared" si="16"/>
        <v>7:59</v>
      </c>
      <c r="BJ7" s="5">
        <v>43029.406269999999</v>
      </c>
      <c r="BK7" s="4">
        <v>43029.777000000002</v>
      </c>
      <c r="BL7" s="4" t="str">
        <f t="shared" si="17"/>
        <v>8:53</v>
      </c>
      <c r="BM7" s="5">
        <v>43030.446459999999</v>
      </c>
      <c r="BN7" s="4">
        <v>43030.760999999999</v>
      </c>
      <c r="BO7" s="4" t="str">
        <f t="shared" si="18"/>
        <v>7:32</v>
      </c>
      <c r="BP7" s="5">
        <v>43031.444049999998</v>
      </c>
      <c r="BQ7" s="4">
        <v>43031.809000000001</v>
      </c>
      <c r="BR7" s="4" t="str">
        <f t="shared" si="19"/>
        <v>8:45</v>
      </c>
      <c r="BS7" s="39" t="s">
        <v>985</v>
      </c>
      <c r="BT7" s="39"/>
      <c r="BU7" s="7" t="s">
        <v>986</v>
      </c>
      <c r="BV7" s="5">
        <v>43033.446490000002</v>
      </c>
      <c r="BW7" s="4">
        <v>43033.813000000002</v>
      </c>
      <c r="BX7" s="4" t="str">
        <f t="shared" si="20"/>
        <v>8:47</v>
      </c>
      <c r="BY7" s="5">
        <v>43034.453220000003</v>
      </c>
      <c r="BZ7" s="4">
        <v>43034.794999999998</v>
      </c>
      <c r="CA7" s="4" t="str">
        <f t="shared" si="21"/>
        <v>8:12</v>
      </c>
      <c r="CB7" s="5">
        <v>43035.413840000001</v>
      </c>
      <c r="CC7" s="4">
        <v>43035.777999999998</v>
      </c>
      <c r="CD7" s="4" t="str">
        <f t="shared" si="22"/>
        <v>8:44</v>
      </c>
      <c r="CE7" s="5">
        <v>43036.443919999998</v>
      </c>
      <c r="CF7" s="4">
        <v>43036.83</v>
      </c>
      <c r="CG7" s="4" t="str">
        <f t="shared" si="23"/>
        <v>9:15</v>
      </c>
      <c r="CH7" s="5">
        <v>43037.38985</v>
      </c>
      <c r="CI7" s="4">
        <v>43037.754000000001</v>
      </c>
      <c r="CJ7" s="4" t="str">
        <f t="shared" si="24"/>
        <v>8:44</v>
      </c>
      <c r="CK7" s="5">
        <v>43038.423089999997</v>
      </c>
      <c r="CL7" s="4">
        <v>43038.786999999997</v>
      </c>
      <c r="CM7" s="4" t="str">
        <f t="shared" si="25"/>
        <v>8:44</v>
      </c>
      <c r="CN7" s="39" t="s">
        <v>985</v>
      </c>
      <c r="CO7" s="39"/>
      <c r="CP7" s="7" t="s">
        <v>986</v>
      </c>
      <c r="CQ7" s="7" t="str">
        <f t="shared" si="26"/>
        <v>9:1:16</v>
      </c>
      <c r="CR7">
        <f t="shared" si="27"/>
        <v>9</v>
      </c>
      <c r="CS7">
        <f t="shared" si="28"/>
        <v>1</v>
      </c>
      <c r="CT7">
        <f t="shared" si="29"/>
        <v>16</v>
      </c>
      <c r="CU7">
        <f t="shared" si="30"/>
        <v>1</v>
      </c>
      <c r="CV7">
        <f t="shared" si="31"/>
        <v>217</v>
      </c>
    </row>
    <row r="8" spans="1:100" x14ac:dyDescent="0.25">
      <c r="A8" t="s">
        <v>43</v>
      </c>
      <c r="B8" s="4">
        <v>43009.430950000002</v>
      </c>
      <c r="C8" s="4">
        <v>43009.773999999998</v>
      </c>
      <c r="D8" s="4" t="str">
        <f t="shared" si="0"/>
        <v>8:14</v>
      </c>
      <c r="E8" s="4">
        <v>43010.402529999999</v>
      </c>
      <c r="F8" s="4">
        <v>43010.815999999999</v>
      </c>
      <c r="G8" s="4" t="str">
        <f t="shared" si="1"/>
        <v>9:55</v>
      </c>
      <c r="H8" s="39" t="s">
        <v>985</v>
      </c>
      <c r="I8" s="39"/>
      <c r="J8" s="7" t="s">
        <v>986</v>
      </c>
      <c r="K8" s="4">
        <v>43012.406490000001</v>
      </c>
      <c r="L8" s="4">
        <v>43012.777999999998</v>
      </c>
      <c r="M8" s="4" t="str">
        <f t="shared" si="2"/>
        <v>8:54</v>
      </c>
      <c r="N8" s="4">
        <v>43013.419800000003</v>
      </c>
      <c r="O8" s="4">
        <v>43013.767999999996</v>
      </c>
      <c r="P8" s="4" t="str">
        <f t="shared" si="3"/>
        <v>8:21</v>
      </c>
      <c r="Q8" s="4">
        <v>43009.430950000002</v>
      </c>
      <c r="R8" s="4">
        <v>43014.824999999997</v>
      </c>
      <c r="S8" s="4" t="str">
        <f t="shared" si="4"/>
        <v>9:27</v>
      </c>
      <c r="T8" s="5">
        <v>43015.385759999997</v>
      </c>
      <c r="U8" s="4">
        <v>43015.802000000003</v>
      </c>
      <c r="V8" s="4" t="str">
        <f t="shared" si="5"/>
        <v>9:59</v>
      </c>
      <c r="W8" s="5">
        <v>43016.439030000001</v>
      </c>
      <c r="X8" s="4">
        <v>43016.754000000001</v>
      </c>
      <c r="Y8" s="4" t="str">
        <f t="shared" si="6"/>
        <v>7:33</v>
      </c>
      <c r="Z8" s="5">
        <v>43017.455150000002</v>
      </c>
      <c r="AA8" s="4">
        <v>43017.798999999999</v>
      </c>
      <c r="AB8" s="4" t="str">
        <f t="shared" si="7"/>
        <v>8:15</v>
      </c>
      <c r="AC8" s="39" t="s">
        <v>985</v>
      </c>
      <c r="AD8" s="39"/>
      <c r="AE8" s="7" t="s">
        <v>986</v>
      </c>
      <c r="AF8" s="5">
        <v>43019.447500000002</v>
      </c>
      <c r="AG8" s="4">
        <v>43019.773999999998</v>
      </c>
      <c r="AH8" s="4" t="str">
        <f t="shared" si="8"/>
        <v>7:50</v>
      </c>
      <c r="AI8" s="5">
        <v>43020.451930000003</v>
      </c>
      <c r="AJ8" s="4">
        <v>43020.822</v>
      </c>
      <c r="AK8" s="4" t="str">
        <f t="shared" si="9"/>
        <v>8:52</v>
      </c>
      <c r="AL8" s="5">
        <v>43021.380830000002</v>
      </c>
      <c r="AM8" s="4">
        <v>43021.817999999999</v>
      </c>
      <c r="AN8" s="4" t="str">
        <f t="shared" si="10"/>
        <v>10:29</v>
      </c>
      <c r="AO8" s="5">
        <v>43022.431479999999</v>
      </c>
      <c r="AP8" s="4">
        <v>43022.807000000001</v>
      </c>
      <c r="AQ8" s="4" t="str">
        <f t="shared" si="11"/>
        <v>9:00</v>
      </c>
      <c r="AR8" s="5">
        <v>43023.417930000003</v>
      </c>
      <c r="AS8" s="4">
        <v>43023.821000000004</v>
      </c>
      <c r="AT8" s="4" t="str">
        <f t="shared" si="12"/>
        <v>9:40</v>
      </c>
      <c r="AU8" s="5">
        <v>43024.394310000003</v>
      </c>
      <c r="AV8" s="4">
        <v>43024.771999999997</v>
      </c>
      <c r="AW8" s="4" t="str">
        <f t="shared" si="13"/>
        <v>9:03</v>
      </c>
      <c r="AX8" s="39" t="s">
        <v>985</v>
      </c>
      <c r="AY8" s="39"/>
      <c r="AZ8" s="7" t="s">
        <v>986</v>
      </c>
      <c r="BA8" s="5">
        <v>43026.384890000001</v>
      </c>
      <c r="BB8" s="4">
        <v>43026.815999999999</v>
      </c>
      <c r="BC8" s="4" t="str">
        <f t="shared" si="14"/>
        <v>10:20</v>
      </c>
      <c r="BD8" s="5">
        <v>43027.403939999997</v>
      </c>
      <c r="BE8" s="4">
        <v>43027.775000000001</v>
      </c>
      <c r="BF8" s="4" t="str">
        <f t="shared" si="15"/>
        <v>8:54</v>
      </c>
      <c r="BG8" s="5">
        <v>43028.437660000003</v>
      </c>
      <c r="BH8" s="4">
        <v>43028.777999999998</v>
      </c>
      <c r="BI8" s="4" t="str">
        <f t="shared" si="16"/>
        <v>8:10</v>
      </c>
      <c r="BJ8" s="5">
        <v>43029.445079999998</v>
      </c>
      <c r="BK8" s="4">
        <v>43029.786</v>
      </c>
      <c r="BL8" s="4" t="str">
        <f t="shared" si="17"/>
        <v>8:10</v>
      </c>
      <c r="BM8" s="5">
        <v>43030.380019999997</v>
      </c>
      <c r="BN8" s="4">
        <v>43030.805999999997</v>
      </c>
      <c r="BO8" s="4" t="str">
        <f t="shared" si="18"/>
        <v>10:13</v>
      </c>
      <c r="BP8" s="5">
        <v>43031.41749</v>
      </c>
      <c r="BQ8" s="4">
        <v>43031.75</v>
      </c>
      <c r="BR8" s="4" t="str">
        <f t="shared" si="19"/>
        <v>7:58</v>
      </c>
      <c r="BS8" s="39" t="s">
        <v>985</v>
      </c>
      <c r="BT8" s="39"/>
      <c r="BU8" s="7" t="s">
        <v>986</v>
      </c>
      <c r="BV8" s="5">
        <v>43033.441709999999</v>
      </c>
      <c r="BW8" s="4">
        <v>43033.796000000002</v>
      </c>
      <c r="BX8" s="4" t="str">
        <f t="shared" si="20"/>
        <v>8:30</v>
      </c>
      <c r="BY8" s="5">
        <v>43034.43737</v>
      </c>
      <c r="BZ8" s="4">
        <v>43034.803</v>
      </c>
      <c r="CA8" s="4" t="str">
        <f t="shared" si="21"/>
        <v>8:46</v>
      </c>
      <c r="CB8" s="5">
        <v>43035.40958</v>
      </c>
      <c r="CC8" s="4">
        <v>43035.794999999998</v>
      </c>
      <c r="CD8" s="4" t="str">
        <f t="shared" si="22"/>
        <v>9:15</v>
      </c>
      <c r="CE8" s="5">
        <v>43036.390220000001</v>
      </c>
      <c r="CF8" s="4">
        <v>43036.824999999997</v>
      </c>
      <c r="CG8" s="4" t="str">
        <f t="shared" si="23"/>
        <v>10:26</v>
      </c>
      <c r="CH8" s="5">
        <v>43037.43808</v>
      </c>
      <c r="CI8" s="4">
        <v>43037.754000000001</v>
      </c>
      <c r="CJ8" s="4" t="str">
        <f t="shared" si="24"/>
        <v>7:34</v>
      </c>
      <c r="CK8" s="5">
        <v>43038.407030000002</v>
      </c>
      <c r="CL8" s="4">
        <v>43038.826999999997</v>
      </c>
      <c r="CM8" s="4" t="str">
        <f t="shared" si="25"/>
        <v>10:04</v>
      </c>
      <c r="CN8" s="39" t="s">
        <v>985</v>
      </c>
      <c r="CO8" s="39"/>
      <c r="CP8" s="7" t="s">
        <v>986</v>
      </c>
      <c r="CQ8" s="7" t="str">
        <f t="shared" si="26"/>
        <v>9:17:52</v>
      </c>
      <c r="CR8">
        <f t="shared" si="27"/>
        <v>9</v>
      </c>
      <c r="CS8">
        <f t="shared" si="28"/>
        <v>17</v>
      </c>
      <c r="CT8">
        <f t="shared" si="29"/>
        <v>52</v>
      </c>
      <c r="CU8">
        <f t="shared" si="30"/>
        <v>18</v>
      </c>
      <c r="CV8">
        <f t="shared" si="31"/>
        <v>234</v>
      </c>
    </row>
    <row r="9" spans="1:100" x14ac:dyDescent="0.25">
      <c r="A9" t="s">
        <v>57</v>
      </c>
      <c r="B9" s="4">
        <v>43009.448409999997</v>
      </c>
      <c r="C9" s="4">
        <v>43009.781000000003</v>
      </c>
      <c r="D9" s="4" t="str">
        <f t="shared" si="0"/>
        <v>7:58</v>
      </c>
      <c r="E9" s="4">
        <v>43010.405760000001</v>
      </c>
      <c r="F9" s="4">
        <v>43010.788999999997</v>
      </c>
      <c r="G9" s="4" t="str">
        <f t="shared" si="1"/>
        <v>9:11</v>
      </c>
      <c r="H9" s="39" t="s">
        <v>985</v>
      </c>
      <c r="I9" s="39"/>
      <c r="J9" s="7" t="s">
        <v>986</v>
      </c>
      <c r="K9" s="4">
        <v>43012.408750000002</v>
      </c>
      <c r="L9" s="4">
        <v>43012.756000000001</v>
      </c>
      <c r="M9" s="4" t="str">
        <f t="shared" si="2"/>
        <v>8:20</v>
      </c>
      <c r="N9" s="4"/>
      <c r="O9" s="4"/>
      <c r="P9" s="4" t="str">
        <f t="shared" si="3"/>
        <v>0:00</v>
      </c>
      <c r="Q9" s="4">
        <v>43009.448409999997</v>
      </c>
      <c r="R9" s="4">
        <v>43014.758999999998</v>
      </c>
      <c r="S9" s="4" t="str">
        <f t="shared" si="4"/>
        <v>7:27</v>
      </c>
      <c r="T9" s="5">
        <v>43015.44584</v>
      </c>
      <c r="U9" s="4">
        <v>43015.811999999998</v>
      </c>
      <c r="V9" s="4" t="str">
        <f t="shared" si="5"/>
        <v>8:47</v>
      </c>
      <c r="W9" s="5">
        <v>43016.387629999997</v>
      </c>
      <c r="X9" s="4">
        <v>43016.786</v>
      </c>
      <c r="Y9" s="4" t="str">
        <f t="shared" si="6"/>
        <v>9:33</v>
      </c>
      <c r="Z9" s="5">
        <v>43017.414149999997</v>
      </c>
      <c r="AA9" s="4">
        <v>43017.775999999998</v>
      </c>
      <c r="AB9" s="4" t="str">
        <f t="shared" si="7"/>
        <v>8:41</v>
      </c>
      <c r="AC9" s="39" t="s">
        <v>985</v>
      </c>
      <c r="AD9" s="39"/>
      <c r="AE9" s="7" t="s">
        <v>986</v>
      </c>
      <c r="AF9" s="5">
        <v>43019.449520000002</v>
      </c>
      <c r="AG9" s="4">
        <v>43019.788999999997</v>
      </c>
      <c r="AH9" s="4" t="str">
        <f t="shared" si="8"/>
        <v>8:08</v>
      </c>
      <c r="AI9" s="5">
        <v>43020.403590000002</v>
      </c>
      <c r="AJ9" s="4">
        <v>43020.809000000001</v>
      </c>
      <c r="AK9" s="4" t="str">
        <f t="shared" si="9"/>
        <v>9:43</v>
      </c>
      <c r="AL9" s="5">
        <v>43021.407599999999</v>
      </c>
      <c r="AM9" s="4">
        <v>43021.832000000002</v>
      </c>
      <c r="AN9" s="4" t="str">
        <f t="shared" si="10"/>
        <v>10:11</v>
      </c>
      <c r="AO9" s="5">
        <v>43022.387159999998</v>
      </c>
      <c r="AP9" s="4">
        <v>43022.813000000002</v>
      </c>
      <c r="AQ9" s="4" t="str">
        <f t="shared" si="11"/>
        <v>10:13</v>
      </c>
      <c r="AR9" s="5">
        <v>43023.45076</v>
      </c>
      <c r="AS9" s="4">
        <v>43023.828000000001</v>
      </c>
      <c r="AT9" s="4" t="str">
        <f t="shared" si="12"/>
        <v>9:03</v>
      </c>
      <c r="AU9" s="5">
        <v>43024.406560000003</v>
      </c>
      <c r="AV9" s="4">
        <v>43024.752999999997</v>
      </c>
      <c r="AW9" s="4" t="str">
        <f t="shared" si="13"/>
        <v>8:18</v>
      </c>
      <c r="AX9" s="39" t="s">
        <v>985</v>
      </c>
      <c r="AY9" s="39"/>
      <c r="AZ9" s="7" t="s">
        <v>986</v>
      </c>
      <c r="BA9" s="5">
        <v>43026.422050000001</v>
      </c>
      <c r="BB9" s="4">
        <v>43026.813000000002</v>
      </c>
      <c r="BC9" s="4" t="str">
        <f t="shared" si="14"/>
        <v>9:22</v>
      </c>
      <c r="BD9" s="5">
        <v>43027.450819999998</v>
      </c>
      <c r="BE9" s="4">
        <v>43027.771999999997</v>
      </c>
      <c r="BF9" s="4" t="str">
        <f t="shared" si="15"/>
        <v>7:42</v>
      </c>
      <c r="BG9" s="5">
        <v>43028.38996</v>
      </c>
      <c r="BH9" s="4">
        <v>43028.822999999997</v>
      </c>
      <c r="BI9" s="4" t="str">
        <f t="shared" si="16"/>
        <v>10:23</v>
      </c>
      <c r="BJ9" s="5">
        <v>43029.440139999999</v>
      </c>
      <c r="BK9" s="4">
        <v>43029.824999999997</v>
      </c>
      <c r="BL9" s="4" t="str">
        <f t="shared" si="17"/>
        <v>9:14</v>
      </c>
      <c r="BM9" s="5">
        <v>43030.432009999997</v>
      </c>
      <c r="BN9" s="4">
        <v>43030.802000000003</v>
      </c>
      <c r="BO9" s="4" t="str">
        <f t="shared" si="18"/>
        <v>8:52</v>
      </c>
      <c r="BP9" s="5">
        <v>43031.444320000002</v>
      </c>
      <c r="BQ9" s="4">
        <v>43031.752</v>
      </c>
      <c r="BR9" s="4" t="str">
        <f t="shared" si="19"/>
        <v>7:23</v>
      </c>
      <c r="BS9" s="39" t="s">
        <v>985</v>
      </c>
      <c r="BT9" s="39"/>
      <c r="BU9" s="7" t="s">
        <v>986</v>
      </c>
      <c r="BV9" s="5">
        <v>43033.457260000003</v>
      </c>
      <c r="BW9" s="4">
        <v>43033.773999999998</v>
      </c>
      <c r="BX9" s="4" t="str">
        <f t="shared" si="20"/>
        <v>7:36</v>
      </c>
      <c r="BY9" s="5">
        <v>43034.435340000004</v>
      </c>
      <c r="BZ9" s="4">
        <v>43034.767</v>
      </c>
      <c r="CA9" s="4" t="str">
        <f t="shared" si="21"/>
        <v>7:57</v>
      </c>
      <c r="CB9" s="5"/>
      <c r="CC9" s="4"/>
      <c r="CD9" s="4" t="str">
        <f t="shared" si="22"/>
        <v>0:00</v>
      </c>
      <c r="CE9" s="5">
        <v>43036.387190000001</v>
      </c>
      <c r="CF9" s="4">
        <v>43036.803999999996</v>
      </c>
      <c r="CG9" s="4" t="str">
        <f t="shared" si="23"/>
        <v>10:00</v>
      </c>
      <c r="CH9" s="5">
        <v>43037.397019999997</v>
      </c>
      <c r="CI9" s="4">
        <v>43037.822</v>
      </c>
      <c r="CJ9" s="4" t="str">
        <f t="shared" si="24"/>
        <v>10:11</v>
      </c>
      <c r="CK9" s="5">
        <v>43038.413659999998</v>
      </c>
      <c r="CL9" s="4">
        <v>43038.785000000003</v>
      </c>
      <c r="CM9" s="4" t="str">
        <f t="shared" si="25"/>
        <v>8:54</v>
      </c>
      <c r="CN9" s="39" t="s">
        <v>985</v>
      </c>
      <c r="CO9" s="39"/>
      <c r="CP9" s="7" t="s">
        <v>986</v>
      </c>
      <c r="CQ9" s="7" t="str">
        <f t="shared" si="26"/>
        <v>8:21:07</v>
      </c>
      <c r="CR9">
        <f t="shared" si="27"/>
        <v>8</v>
      </c>
      <c r="CS9">
        <f t="shared" si="28"/>
        <v>21</v>
      </c>
      <c r="CT9">
        <f t="shared" si="29"/>
        <v>7</v>
      </c>
      <c r="CU9">
        <f t="shared" si="30"/>
        <v>21</v>
      </c>
      <c r="CV9">
        <f t="shared" si="31"/>
        <v>213</v>
      </c>
    </row>
    <row r="10" spans="1:100" x14ac:dyDescent="0.25">
      <c r="A10" t="s">
        <v>60</v>
      </c>
      <c r="B10" s="4">
        <v>43009.433019999997</v>
      </c>
      <c r="C10" s="4">
        <v>43009.811000000002</v>
      </c>
      <c r="D10" s="4" t="str">
        <f t="shared" si="0"/>
        <v>9:04</v>
      </c>
      <c r="E10" s="4">
        <v>43010.419329999997</v>
      </c>
      <c r="F10" s="4">
        <v>43010.822999999997</v>
      </c>
      <c r="G10" s="4" t="str">
        <f t="shared" si="1"/>
        <v>9:41</v>
      </c>
      <c r="H10" s="39" t="s">
        <v>985</v>
      </c>
      <c r="I10" s="39"/>
      <c r="J10" s="7" t="s">
        <v>986</v>
      </c>
      <c r="K10" s="4">
        <v>43012.4447</v>
      </c>
      <c r="L10" s="4">
        <v>43012.75</v>
      </c>
      <c r="M10" s="4" t="str">
        <f t="shared" si="2"/>
        <v>7:19</v>
      </c>
      <c r="N10" s="4">
        <v>43013.406430000003</v>
      </c>
      <c r="O10" s="4">
        <v>43013.788999999997</v>
      </c>
      <c r="P10" s="4" t="str">
        <f t="shared" si="3"/>
        <v>9:10</v>
      </c>
      <c r="Q10" s="4"/>
      <c r="R10" s="4"/>
      <c r="S10" s="4" t="str">
        <f t="shared" si="4"/>
        <v>0:00</v>
      </c>
      <c r="T10" s="5">
        <v>43015.44846</v>
      </c>
      <c r="U10" s="4">
        <v>43015.754000000001</v>
      </c>
      <c r="V10" s="4" t="str">
        <f t="shared" si="5"/>
        <v>7:19</v>
      </c>
      <c r="W10" s="5">
        <v>43016.446470000003</v>
      </c>
      <c r="X10" s="4">
        <v>43016.830999999998</v>
      </c>
      <c r="Y10" s="4" t="str">
        <f t="shared" si="6"/>
        <v>9:13</v>
      </c>
      <c r="Z10" s="5">
        <v>43017.449840000001</v>
      </c>
      <c r="AA10" s="4">
        <v>43017.83</v>
      </c>
      <c r="AB10" s="4" t="str">
        <f t="shared" si="7"/>
        <v>9:07</v>
      </c>
      <c r="AC10" s="39" t="s">
        <v>985</v>
      </c>
      <c r="AD10" s="39"/>
      <c r="AE10" s="7" t="s">
        <v>986</v>
      </c>
      <c r="AF10" s="5">
        <v>43019.418729999998</v>
      </c>
      <c r="AG10" s="4">
        <v>43019.775000000001</v>
      </c>
      <c r="AH10" s="4" t="str">
        <f t="shared" si="8"/>
        <v>8:33</v>
      </c>
      <c r="AI10" s="5">
        <v>43020.378960000002</v>
      </c>
      <c r="AJ10" s="4">
        <v>43020.832000000002</v>
      </c>
      <c r="AK10" s="4" t="str">
        <f t="shared" si="9"/>
        <v>10:52</v>
      </c>
      <c r="AL10" s="5">
        <v>43021.402439999998</v>
      </c>
      <c r="AM10" s="4">
        <v>43021.83</v>
      </c>
      <c r="AN10" s="4" t="str">
        <f t="shared" si="10"/>
        <v>10:15</v>
      </c>
      <c r="AO10" s="5">
        <v>43022.413350000003</v>
      </c>
      <c r="AP10" s="4">
        <v>43022.83</v>
      </c>
      <c r="AQ10" s="4" t="str">
        <f t="shared" si="11"/>
        <v>9:59</v>
      </c>
      <c r="AR10" s="5">
        <v>43023.412069999998</v>
      </c>
      <c r="AS10" s="4">
        <v>43023.798999999999</v>
      </c>
      <c r="AT10" s="4" t="str">
        <f t="shared" si="12"/>
        <v>9:17</v>
      </c>
      <c r="AU10" s="5">
        <v>43024.446020000003</v>
      </c>
      <c r="AV10" s="4">
        <v>43024.781999999999</v>
      </c>
      <c r="AW10" s="4" t="str">
        <f t="shared" si="13"/>
        <v>8:03</v>
      </c>
      <c r="AX10" s="39" t="s">
        <v>985</v>
      </c>
      <c r="AY10" s="39"/>
      <c r="AZ10" s="7" t="s">
        <v>986</v>
      </c>
      <c r="BA10" s="5">
        <v>43026.375070000002</v>
      </c>
      <c r="BB10" s="4">
        <v>43026.803</v>
      </c>
      <c r="BC10" s="4" t="str">
        <f t="shared" si="14"/>
        <v>10:16</v>
      </c>
      <c r="BD10" s="5">
        <v>43027.396339999999</v>
      </c>
      <c r="BE10" s="4">
        <v>43027.756000000001</v>
      </c>
      <c r="BF10" s="4" t="str">
        <f t="shared" si="15"/>
        <v>8:37</v>
      </c>
      <c r="BG10" s="5">
        <v>43028.410989999997</v>
      </c>
      <c r="BH10" s="4">
        <v>43028.777000000002</v>
      </c>
      <c r="BI10" s="4" t="str">
        <f t="shared" si="16"/>
        <v>8:47</v>
      </c>
      <c r="BJ10" s="5">
        <v>43029.389519999997</v>
      </c>
      <c r="BK10" s="4">
        <v>43029.794999999998</v>
      </c>
      <c r="BL10" s="4" t="str">
        <f t="shared" si="17"/>
        <v>9:43</v>
      </c>
      <c r="BM10" s="5">
        <v>43030.43864</v>
      </c>
      <c r="BN10" s="4">
        <v>43030.758999999998</v>
      </c>
      <c r="BO10" s="4" t="str">
        <f t="shared" si="18"/>
        <v>7:41</v>
      </c>
      <c r="BP10" s="5">
        <v>43031.457889999998</v>
      </c>
      <c r="BQ10" s="4">
        <v>43031.752999999997</v>
      </c>
      <c r="BR10" s="4" t="str">
        <f t="shared" si="19"/>
        <v>7:04</v>
      </c>
      <c r="BS10" s="39" t="s">
        <v>985</v>
      </c>
      <c r="BT10" s="39"/>
      <c r="BU10" s="7" t="s">
        <v>986</v>
      </c>
      <c r="BV10" s="5">
        <v>43033.39026</v>
      </c>
      <c r="BW10" s="4">
        <v>43033.805999999997</v>
      </c>
      <c r="BX10" s="4" t="str">
        <f t="shared" si="20"/>
        <v>9:58</v>
      </c>
      <c r="BY10" s="5">
        <v>43034.452440000001</v>
      </c>
      <c r="BZ10" s="4">
        <v>43034.805999999997</v>
      </c>
      <c r="CA10" s="4" t="str">
        <f t="shared" si="21"/>
        <v>8:29</v>
      </c>
      <c r="CB10" s="5">
        <v>43035.445979999997</v>
      </c>
      <c r="CC10" s="4">
        <v>43035.802000000003</v>
      </c>
      <c r="CD10" s="4" t="str">
        <f t="shared" si="22"/>
        <v>8:32</v>
      </c>
      <c r="CE10" s="5"/>
      <c r="CF10" s="4"/>
      <c r="CG10" s="4" t="str">
        <f t="shared" si="23"/>
        <v>0:00</v>
      </c>
      <c r="CH10" s="5">
        <v>43037.431190000003</v>
      </c>
      <c r="CI10" s="4">
        <v>43037.832000000002</v>
      </c>
      <c r="CJ10" s="4" t="str">
        <f t="shared" si="24"/>
        <v>9:37</v>
      </c>
      <c r="CK10" s="5">
        <v>43038.455670000003</v>
      </c>
      <c r="CL10" s="4">
        <v>43038.832000000002</v>
      </c>
      <c r="CM10" s="4" t="str">
        <f t="shared" si="25"/>
        <v>9:01</v>
      </c>
      <c r="CN10" s="39" t="s">
        <v>985</v>
      </c>
      <c r="CO10" s="39"/>
      <c r="CP10" s="7" t="s">
        <v>986</v>
      </c>
      <c r="CQ10" s="7" t="str">
        <f t="shared" si="26"/>
        <v>8:23:37</v>
      </c>
      <c r="CR10">
        <f t="shared" si="27"/>
        <v>8</v>
      </c>
      <c r="CS10">
        <f t="shared" si="28"/>
        <v>23</v>
      </c>
      <c r="CT10">
        <f t="shared" si="29"/>
        <v>37</v>
      </c>
      <c r="CU10">
        <f t="shared" si="30"/>
        <v>24</v>
      </c>
      <c r="CV10">
        <f t="shared" si="31"/>
        <v>216</v>
      </c>
    </row>
    <row r="11" spans="1:100" x14ac:dyDescent="0.25">
      <c r="A11" t="s">
        <v>64</v>
      </c>
      <c r="B11" s="4">
        <v>43009.405129999999</v>
      </c>
      <c r="C11" s="4">
        <v>43009.828000000001</v>
      </c>
      <c r="D11" s="4" t="str">
        <f t="shared" si="0"/>
        <v>10:08</v>
      </c>
      <c r="E11" s="4">
        <v>43010.439079999996</v>
      </c>
      <c r="F11" s="4">
        <v>43010.809000000001</v>
      </c>
      <c r="G11" s="4" t="str">
        <f t="shared" si="1"/>
        <v>8:52</v>
      </c>
      <c r="H11" s="39" t="s">
        <v>985</v>
      </c>
      <c r="I11" s="39"/>
      <c r="J11" s="7" t="s">
        <v>986</v>
      </c>
      <c r="K11" s="4">
        <v>43012.422550000003</v>
      </c>
      <c r="L11" s="4">
        <v>43012.790999999997</v>
      </c>
      <c r="M11" s="4" t="str">
        <f t="shared" si="2"/>
        <v>8:50</v>
      </c>
      <c r="N11" s="4">
        <v>43013.419750000001</v>
      </c>
      <c r="O11" s="4">
        <v>43013.811000000002</v>
      </c>
      <c r="P11" s="4" t="str">
        <f t="shared" si="3"/>
        <v>9:23</v>
      </c>
      <c r="Q11" s="4">
        <v>43009.405129999999</v>
      </c>
      <c r="R11" s="4">
        <v>43014.815000000002</v>
      </c>
      <c r="S11" s="4" t="str">
        <f t="shared" si="4"/>
        <v>9:50</v>
      </c>
      <c r="T11" s="5"/>
      <c r="U11" s="4"/>
      <c r="V11" s="4" t="str">
        <f t="shared" si="5"/>
        <v>0:00</v>
      </c>
      <c r="W11" s="5">
        <v>43016.419710000002</v>
      </c>
      <c r="X11" s="4">
        <v>43016.764000000003</v>
      </c>
      <c r="Y11" s="4" t="str">
        <f t="shared" si="6"/>
        <v>8:15</v>
      </c>
      <c r="Z11" s="5">
        <v>43017.451029999997</v>
      </c>
      <c r="AA11" s="4">
        <v>43017.75</v>
      </c>
      <c r="AB11" s="4" t="str">
        <f t="shared" si="7"/>
        <v>7:10</v>
      </c>
      <c r="AC11" s="39" t="s">
        <v>985</v>
      </c>
      <c r="AD11" s="39"/>
      <c r="AE11" s="7" t="s">
        <v>986</v>
      </c>
      <c r="AF11" s="5">
        <v>43019.387540000003</v>
      </c>
      <c r="AG11" s="4">
        <v>43019.792999999998</v>
      </c>
      <c r="AH11" s="4" t="str">
        <f t="shared" si="8"/>
        <v>9:43</v>
      </c>
      <c r="AI11" s="5">
        <v>43020.38437</v>
      </c>
      <c r="AJ11" s="4">
        <v>43020.769</v>
      </c>
      <c r="AK11" s="4" t="str">
        <f t="shared" si="9"/>
        <v>9:13</v>
      </c>
      <c r="AL11" s="5">
        <v>43021.43389</v>
      </c>
      <c r="AM11" s="4">
        <v>43021.762999999999</v>
      </c>
      <c r="AN11" s="4" t="str">
        <f t="shared" si="10"/>
        <v>7:53</v>
      </c>
      <c r="AO11" s="5">
        <v>43022.406710000003</v>
      </c>
      <c r="AP11" s="4">
        <v>43022.771999999997</v>
      </c>
      <c r="AQ11" s="4" t="str">
        <f t="shared" si="11"/>
        <v>8:46</v>
      </c>
      <c r="AR11" s="5">
        <v>43023.421119999999</v>
      </c>
      <c r="AS11" s="4">
        <v>43023.813999999998</v>
      </c>
      <c r="AT11" s="4" t="str">
        <f t="shared" si="12"/>
        <v>9:25</v>
      </c>
      <c r="AU11" s="5">
        <v>43024.383800000003</v>
      </c>
      <c r="AV11" s="4">
        <v>43024.813999999998</v>
      </c>
      <c r="AW11" s="4" t="str">
        <f t="shared" si="13"/>
        <v>10:19</v>
      </c>
      <c r="AX11" s="39" t="s">
        <v>985</v>
      </c>
      <c r="AY11" s="39"/>
      <c r="AZ11" s="7" t="s">
        <v>986</v>
      </c>
      <c r="BA11" s="5">
        <v>43026.387289999999</v>
      </c>
      <c r="BB11" s="4">
        <v>43026.788</v>
      </c>
      <c r="BC11" s="4" t="str">
        <f t="shared" si="14"/>
        <v>9:37</v>
      </c>
      <c r="BD11" s="5">
        <v>43027.439619999997</v>
      </c>
      <c r="BE11" s="4">
        <v>43027.754000000001</v>
      </c>
      <c r="BF11" s="4" t="str">
        <f t="shared" si="15"/>
        <v>7:32</v>
      </c>
      <c r="BG11" s="5">
        <v>43028.407529999997</v>
      </c>
      <c r="BH11" s="4">
        <v>43028.792999999998</v>
      </c>
      <c r="BI11" s="4" t="str">
        <f t="shared" si="16"/>
        <v>9:15</v>
      </c>
      <c r="BJ11" s="5">
        <v>43029.414199999999</v>
      </c>
      <c r="BK11" s="4">
        <v>43029.781000000003</v>
      </c>
      <c r="BL11" s="4" t="str">
        <f t="shared" si="17"/>
        <v>8:48</v>
      </c>
      <c r="BM11" s="5">
        <v>43030.409520000001</v>
      </c>
      <c r="BN11" s="4">
        <v>43030.802000000003</v>
      </c>
      <c r="BO11" s="4" t="str">
        <f t="shared" si="18"/>
        <v>9:25</v>
      </c>
      <c r="BP11" s="5">
        <v>43031.457869999998</v>
      </c>
      <c r="BQ11" s="4">
        <v>43031.777000000002</v>
      </c>
      <c r="BR11" s="4" t="str">
        <f t="shared" si="19"/>
        <v>7:39</v>
      </c>
      <c r="BS11" s="39" t="s">
        <v>985</v>
      </c>
      <c r="BT11" s="39"/>
      <c r="BU11" s="7" t="s">
        <v>986</v>
      </c>
      <c r="BV11" s="5">
        <v>43033.380400000002</v>
      </c>
      <c r="BW11" s="4">
        <v>43033.803</v>
      </c>
      <c r="BX11" s="4" t="str">
        <f t="shared" si="20"/>
        <v>10:08</v>
      </c>
      <c r="BY11" s="5">
        <v>43034.435859999998</v>
      </c>
      <c r="BZ11" s="4">
        <v>43034.781999999999</v>
      </c>
      <c r="CA11" s="4" t="str">
        <f t="shared" si="21"/>
        <v>8:18</v>
      </c>
      <c r="CB11" s="5">
        <v>43035.433449999997</v>
      </c>
      <c r="CC11" s="4">
        <v>43035.807000000001</v>
      </c>
      <c r="CD11" s="4" t="str">
        <f t="shared" si="22"/>
        <v>8:57</v>
      </c>
      <c r="CE11" s="5">
        <v>43036.401709999998</v>
      </c>
      <c r="CF11" s="4">
        <v>43036.762999999999</v>
      </c>
      <c r="CG11" s="4" t="str">
        <f t="shared" si="23"/>
        <v>8:40</v>
      </c>
      <c r="CH11" s="5"/>
      <c r="CI11" s="4"/>
      <c r="CJ11" s="4" t="str">
        <f t="shared" si="24"/>
        <v>0:00</v>
      </c>
      <c r="CK11" s="5">
        <v>43038.449410000001</v>
      </c>
      <c r="CL11" s="4">
        <v>43038.817999999999</v>
      </c>
      <c r="CM11" s="4" t="str">
        <f t="shared" si="25"/>
        <v>8:50</v>
      </c>
      <c r="CN11" s="39" t="s">
        <v>985</v>
      </c>
      <c r="CO11" s="39"/>
      <c r="CP11" s="7" t="s">
        <v>986</v>
      </c>
      <c r="CQ11" s="7" t="str">
        <f t="shared" si="26"/>
        <v>8:22:56</v>
      </c>
      <c r="CR11">
        <f t="shared" si="27"/>
        <v>8</v>
      </c>
      <c r="CS11">
        <f t="shared" si="28"/>
        <v>22</v>
      </c>
      <c r="CT11">
        <f t="shared" si="29"/>
        <v>56</v>
      </c>
      <c r="CU11">
        <f t="shared" si="30"/>
        <v>23</v>
      </c>
      <c r="CV11">
        <f t="shared" si="31"/>
        <v>215</v>
      </c>
    </row>
    <row r="12" spans="1:100" x14ac:dyDescent="0.25">
      <c r="A12" t="s">
        <v>65</v>
      </c>
      <c r="B12" s="4">
        <v>43009.416250000002</v>
      </c>
      <c r="C12" s="4">
        <v>43009.832999999999</v>
      </c>
      <c r="D12" s="4" t="str">
        <f t="shared" si="0"/>
        <v>10:00</v>
      </c>
      <c r="E12" s="4"/>
      <c r="F12" s="4"/>
      <c r="G12" s="4" t="str">
        <f t="shared" si="1"/>
        <v>0:00</v>
      </c>
      <c r="H12" s="39" t="s">
        <v>985</v>
      </c>
      <c r="I12" s="39"/>
      <c r="J12" s="7" t="s">
        <v>986</v>
      </c>
      <c r="K12" s="4">
        <v>43012.405460000002</v>
      </c>
      <c r="L12" s="4">
        <v>43012.781999999999</v>
      </c>
      <c r="M12" s="4" t="str">
        <f t="shared" si="2"/>
        <v>9:02</v>
      </c>
      <c r="N12" s="4">
        <v>43013.398939999999</v>
      </c>
      <c r="O12" s="4">
        <v>43013.796999999999</v>
      </c>
      <c r="P12" s="4" t="str">
        <f t="shared" si="3"/>
        <v>9:33</v>
      </c>
      <c r="Q12" s="4">
        <v>43009.416250000002</v>
      </c>
      <c r="R12" s="4">
        <v>43014.767999999996</v>
      </c>
      <c r="S12" s="4" t="str">
        <f t="shared" si="4"/>
        <v>8:26</v>
      </c>
      <c r="T12" s="5">
        <v>43015.391100000001</v>
      </c>
      <c r="U12" s="4">
        <v>43015.824999999997</v>
      </c>
      <c r="V12" s="4" t="str">
        <f t="shared" si="5"/>
        <v>10:24</v>
      </c>
      <c r="W12" s="5">
        <v>43016.458149999999</v>
      </c>
      <c r="X12" s="4">
        <v>43016.807000000001</v>
      </c>
      <c r="Y12" s="4" t="str">
        <f t="shared" si="6"/>
        <v>8:22</v>
      </c>
      <c r="Z12" s="5">
        <v>43017.385849999999</v>
      </c>
      <c r="AA12" s="4">
        <v>43017.805999999997</v>
      </c>
      <c r="AB12" s="4" t="str">
        <f t="shared" si="7"/>
        <v>10:05</v>
      </c>
      <c r="AC12" s="39" t="s">
        <v>985</v>
      </c>
      <c r="AD12" s="39"/>
      <c r="AE12" s="7" t="s">
        <v>986</v>
      </c>
      <c r="AF12" s="5">
        <v>43019.411469999999</v>
      </c>
      <c r="AG12" s="4">
        <v>43019.758000000002</v>
      </c>
      <c r="AH12" s="4" t="str">
        <f t="shared" si="8"/>
        <v>8:19</v>
      </c>
      <c r="AI12" s="5">
        <v>43020.386870000002</v>
      </c>
      <c r="AJ12" s="4">
        <v>43020.798999999999</v>
      </c>
      <c r="AK12" s="4" t="str">
        <f t="shared" si="9"/>
        <v>9:53</v>
      </c>
      <c r="AL12" s="5">
        <v>43021.423519999997</v>
      </c>
      <c r="AM12" s="4">
        <v>43021.815000000002</v>
      </c>
      <c r="AN12" s="4" t="str">
        <f t="shared" si="10"/>
        <v>9:23</v>
      </c>
      <c r="AO12" s="5">
        <v>43022.407590000003</v>
      </c>
      <c r="AP12" s="4">
        <v>43022.762999999999</v>
      </c>
      <c r="AQ12" s="4" t="str">
        <f t="shared" si="11"/>
        <v>8:31</v>
      </c>
      <c r="AR12" s="5">
        <v>43023.453690000002</v>
      </c>
      <c r="AS12" s="4">
        <v>43023.781999999999</v>
      </c>
      <c r="AT12" s="4" t="str">
        <f t="shared" si="12"/>
        <v>7:52</v>
      </c>
      <c r="AU12" s="5">
        <v>43024.439259999999</v>
      </c>
      <c r="AV12" s="4">
        <v>43024.82</v>
      </c>
      <c r="AW12" s="4" t="str">
        <f t="shared" si="13"/>
        <v>9:08</v>
      </c>
      <c r="AX12" s="39" t="s">
        <v>985</v>
      </c>
      <c r="AY12" s="39"/>
      <c r="AZ12" s="7" t="s">
        <v>986</v>
      </c>
      <c r="BA12" s="5">
        <v>43026.396950000002</v>
      </c>
      <c r="BB12" s="4">
        <v>43026.760999999999</v>
      </c>
      <c r="BC12" s="4" t="str">
        <f t="shared" si="14"/>
        <v>8:44</v>
      </c>
      <c r="BD12" s="5">
        <v>43027.411809999998</v>
      </c>
      <c r="BE12" s="4">
        <v>43027.758000000002</v>
      </c>
      <c r="BF12" s="4" t="str">
        <f t="shared" si="15"/>
        <v>8:18</v>
      </c>
      <c r="BG12" s="5">
        <v>43028.413710000001</v>
      </c>
      <c r="BH12" s="4">
        <v>43028.826000000001</v>
      </c>
      <c r="BI12" s="4" t="str">
        <f t="shared" si="16"/>
        <v>9:53</v>
      </c>
      <c r="BJ12" s="5">
        <v>43029.375030000003</v>
      </c>
      <c r="BK12" s="4">
        <v>43029.826999999997</v>
      </c>
      <c r="BL12" s="4" t="str">
        <f t="shared" si="17"/>
        <v>10:50</v>
      </c>
      <c r="BM12" s="5">
        <v>43030.420559999999</v>
      </c>
      <c r="BN12" s="4">
        <v>43030.762999999999</v>
      </c>
      <c r="BO12" s="4" t="str">
        <f t="shared" si="18"/>
        <v>8:13</v>
      </c>
      <c r="BP12" s="5">
        <v>43031.411399999997</v>
      </c>
      <c r="BQ12" s="4">
        <v>43031.777000000002</v>
      </c>
      <c r="BR12" s="4" t="str">
        <f t="shared" si="19"/>
        <v>8:46</v>
      </c>
      <c r="BS12" s="39" t="s">
        <v>985</v>
      </c>
      <c r="BT12" s="39"/>
      <c r="BU12" s="7" t="s">
        <v>986</v>
      </c>
      <c r="BV12" s="5">
        <v>43033.408230000001</v>
      </c>
      <c r="BW12" s="4">
        <v>43033.75</v>
      </c>
      <c r="BX12" s="4" t="str">
        <f t="shared" si="20"/>
        <v>8:12</v>
      </c>
      <c r="BY12" s="5">
        <v>43034.427060000002</v>
      </c>
      <c r="BZ12" s="4">
        <v>43034.764000000003</v>
      </c>
      <c r="CA12" s="4" t="str">
        <f t="shared" si="21"/>
        <v>8:05</v>
      </c>
      <c r="CB12" s="5">
        <v>43035.411220000002</v>
      </c>
      <c r="CC12" s="4">
        <v>43035.773999999998</v>
      </c>
      <c r="CD12" s="4" t="str">
        <f t="shared" si="22"/>
        <v>8:42</v>
      </c>
      <c r="CE12" s="5">
        <v>43036.394869999996</v>
      </c>
      <c r="CF12" s="4">
        <v>43036.817000000003</v>
      </c>
      <c r="CG12" s="4" t="str">
        <f t="shared" si="23"/>
        <v>10:07</v>
      </c>
      <c r="CH12" s="5">
        <v>43037.406430000003</v>
      </c>
      <c r="CI12" s="4">
        <v>43037.752999999997</v>
      </c>
      <c r="CJ12" s="4" t="str">
        <f t="shared" si="24"/>
        <v>8:19</v>
      </c>
      <c r="CK12" s="5">
        <v>43038.441870000002</v>
      </c>
      <c r="CL12" s="4">
        <v>43038.783000000003</v>
      </c>
      <c r="CM12" s="4" t="str">
        <f t="shared" si="25"/>
        <v>8:11</v>
      </c>
      <c r="CN12" s="39" t="s">
        <v>985</v>
      </c>
      <c r="CO12" s="39"/>
      <c r="CP12" s="7" t="s">
        <v>986</v>
      </c>
      <c r="CQ12" s="7" t="str">
        <f t="shared" si="26"/>
        <v>9:9:18</v>
      </c>
      <c r="CR12">
        <f t="shared" si="27"/>
        <v>9</v>
      </c>
      <c r="CS12">
        <f t="shared" si="28"/>
        <v>9</v>
      </c>
      <c r="CT12">
        <f t="shared" si="29"/>
        <v>18</v>
      </c>
      <c r="CU12">
        <f t="shared" si="30"/>
        <v>9</v>
      </c>
      <c r="CV12">
        <f t="shared" si="31"/>
        <v>225</v>
      </c>
    </row>
    <row r="13" spans="1:100" x14ac:dyDescent="0.25">
      <c r="A13" t="s">
        <v>70</v>
      </c>
      <c r="B13" s="4">
        <v>43009.411469999999</v>
      </c>
      <c r="C13" s="4">
        <v>43009.767999999996</v>
      </c>
      <c r="D13" s="4" t="str">
        <f t="shared" si="0"/>
        <v>8:33</v>
      </c>
      <c r="E13" s="4">
        <v>43010.447890000003</v>
      </c>
      <c r="F13" s="4">
        <v>43010.775999999998</v>
      </c>
      <c r="G13" s="4" t="str">
        <f t="shared" si="1"/>
        <v>7:52</v>
      </c>
      <c r="H13" s="39" t="s">
        <v>985</v>
      </c>
      <c r="I13" s="39"/>
      <c r="J13" s="7" t="s">
        <v>986</v>
      </c>
      <c r="K13" s="4">
        <v>43012.439980000003</v>
      </c>
      <c r="L13" s="4">
        <v>43012.832000000002</v>
      </c>
      <c r="M13" s="4" t="str">
        <f t="shared" si="2"/>
        <v>9:24</v>
      </c>
      <c r="N13" s="4">
        <v>43013.399440000001</v>
      </c>
      <c r="O13" s="4">
        <v>43013.788</v>
      </c>
      <c r="P13" s="4" t="str">
        <f t="shared" si="3"/>
        <v>9:19</v>
      </c>
      <c r="Q13" s="4">
        <v>43009.411469999999</v>
      </c>
      <c r="R13" s="4">
        <v>43014.77</v>
      </c>
      <c r="S13" s="4" t="str">
        <f t="shared" si="4"/>
        <v>8:36</v>
      </c>
      <c r="T13" s="5">
        <v>43015.4133</v>
      </c>
      <c r="U13" s="4">
        <v>43015.815000000002</v>
      </c>
      <c r="V13" s="4" t="str">
        <f t="shared" si="5"/>
        <v>9:38</v>
      </c>
      <c r="W13" s="5">
        <v>43016.406260000003</v>
      </c>
      <c r="X13" s="4">
        <v>43016.754999999997</v>
      </c>
      <c r="Y13" s="4" t="str">
        <f t="shared" si="6"/>
        <v>8:22</v>
      </c>
      <c r="Z13" s="5">
        <v>43017.453849999998</v>
      </c>
      <c r="AA13" s="4">
        <v>43017.773999999998</v>
      </c>
      <c r="AB13" s="4" t="str">
        <f t="shared" si="7"/>
        <v>7:41</v>
      </c>
      <c r="AC13" s="39" t="s">
        <v>985</v>
      </c>
      <c r="AD13" s="39"/>
      <c r="AE13" s="7" t="s">
        <v>986</v>
      </c>
      <c r="AF13" s="5">
        <v>43019.434690000002</v>
      </c>
      <c r="AG13" s="4">
        <v>43019.75</v>
      </c>
      <c r="AH13" s="4" t="str">
        <f t="shared" si="8"/>
        <v>7:34</v>
      </c>
      <c r="AI13" s="5">
        <v>43020.400659999999</v>
      </c>
      <c r="AJ13" s="4">
        <v>43020.800999999999</v>
      </c>
      <c r="AK13" s="4" t="str">
        <f t="shared" si="9"/>
        <v>9:36</v>
      </c>
      <c r="AL13" s="5">
        <v>43021.398359999999</v>
      </c>
      <c r="AM13" s="4">
        <v>43021.798999999999</v>
      </c>
      <c r="AN13" s="4" t="str">
        <f t="shared" si="10"/>
        <v>9:36</v>
      </c>
      <c r="AO13" s="5">
        <v>43022.444459999999</v>
      </c>
      <c r="AP13" s="4">
        <v>43022.815000000002</v>
      </c>
      <c r="AQ13" s="4" t="str">
        <f t="shared" si="11"/>
        <v>8:53</v>
      </c>
      <c r="AR13" s="5">
        <v>43023.416640000003</v>
      </c>
      <c r="AS13" s="4">
        <v>43023.785000000003</v>
      </c>
      <c r="AT13" s="4" t="str">
        <f t="shared" si="12"/>
        <v>8:50</v>
      </c>
      <c r="AU13" s="5">
        <v>43024.432639999999</v>
      </c>
      <c r="AV13" s="4">
        <v>43024.807999999997</v>
      </c>
      <c r="AW13" s="4" t="str">
        <f t="shared" si="13"/>
        <v>9:00</v>
      </c>
      <c r="AX13" s="39" t="s">
        <v>985</v>
      </c>
      <c r="AY13" s="39"/>
      <c r="AZ13" s="7" t="s">
        <v>986</v>
      </c>
      <c r="BA13" s="5">
        <v>43026.377540000001</v>
      </c>
      <c r="BB13" s="4">
        <v>43026.75</v>
      </c>
      <c r="BC13" s="4" t="str">
        <f t="shared" si="14"/>
        <v>8:56</v>
      </c>
      <c r="BD13" s="5">
        <v>43027.397270000001</v>
      </c>
      <c r="BE13" s="4">
        <v>43027.79</v>
      </c>
      <c r="BF13" s="4" t="str">
        <f t="shared" si="15"/>
        <v>9:25</v>
      </c>
      <c r="BG13" s="5">
        <v>43028.443039999998</v>
      </c>
      <c r="BH13" s="4">
        <v>43028.821000000004</v>
      </c>
      <c r="BI13" s="4" t="str">
        <f t="shared" si="16"/>
        <v>9:04</v>
      </c>
      <c r="BJ13" s="5">
        <v>43029.388919999998</v>
      </c>
      <c r="BK13" s="4">
        <v>43029.792999999998</v>
      </c>
      <c r="BL13" s="4" t="str">
        <f t="shared" si="17"/>
        <v>9:41</v>
      </c>
      <c r="BM13" s="5">
        <v>43030.436280000002</v>
      </c>
      <c r="BN13" s="4">
        <v>43030.798000000003</v>
      </c>
      <c r="BO13" s="4" t="str">
        <f t="shared" si="18"/>
        <v>8:40</v>
      </c>
      <c r="BP13" s="5">
        <v>43031.38192</v>
      </c>
      <c r="BQ13" s="4">
        <v>43031.766000000003</v>
      </c>
      <c r="BR13" s="4" t="str">
        <f t="shared" si="19"/>
        <v>9:13</v>
      </c>
      <c r="BS13" s="39" t="s">
        <v>985</v>
      </c>
      <c r="BT13" s="39"/>
      <c r="BU13" s="7" t="s">
        <v>986</v>
      </c>
      <c r="BV13" s="5">
        <v>43033.399570000001</v>
      </c>
      <c r="BW13" s="4">
        <v>43033.796999999999</v>
      </c>
      <c r="BX13" s="4" t="str">
        <f t="shared" si="20"/>
        <v>9:32</v>
      </c>
      <c r="BY13" s="5">
        <v>43034.427389999997</v>
      </c>
      <c r="BZ13" s="4">
        <v>43034.750999999997</v>
      </c>
      <c r="CA13" s="4" t="str">
        <f t="shared" si="21"/>
        <v>7:46</v>
      </c>
      <c r="CB13" s="5">
        <v>43035.430399999997</v>
      </c>
      <c r="CC13" s="4">
        <v>43035.771000000001</v>
      </c>
      <c r="CD13" s="4" t="str">
        <f t="shared" si="22"/>
        <v>8:10</v>
      </c>
      <c r="CE13" s="5">
        <v>43036.427830000001</v>
      </c>
      <c r="CF13" s="4">
        <v>43036.813000000002</v>
      </c>
      <c r="CG13" s="4" t="str">
        <f t="shared" si="23"/>
        <v>9:14</v>
      </c>
      <c r="CH13" s="5">
        <v>43037.408300000003</v>
      </c>
      <c r="CI13" s="4">
        <v>43037.832999999999</v>
      </c>
      <c r="CJ13" s="4" t="str">
        <f t="shared" si="24"/>
        <v>10:11</v>
      </c>
      <c r="CK13" s="5">
        <v>43038.44311</v>
      </c>
      <c r="CL13" s="4">
        <v>43038.754999999997</v>
      </c>
      <c r="CM13" s="4" t="str">
        <f t="shared" si="25"/>
        <v>7:29</v>
      </c>
      <c r="CN13" s="39" t="s">
        <v>985</v>
      </c>
      <c r="CO13" s="39"/>
      <c r="CP13" s="7" t="s">
        <v>986</v>
      </c>
      <c r="CQ13" s="7" t="str">
        <f t="shared" si="26"/>
        <v>9:14:15</v>
      </c>
      <c r="CR13">
        <f t="shared" si="27"/>
        <v>9</v>
      </c>
      <c r="CS13">
        <f t="shared" si="28"/>
        <v>14</v>
      </c>
      <c r="CT13">
        <f t="shared" si="29"/>
        <v>15</v>
      </c>
      <c r="CU13">
        <f t="shared" si="30"/>
        <v>14</v>
      </c>
      <c r="CV13">
        <f t="shared" si="31"/>
        <v>230</v>
      </c>
    </row>
    <row r="14" spans="1:100" x14ac:dyDescent="0.25">
      <c r="A14" t="s">
        <v>74</v>
      </c>
      <c r="B14" s="4">
        <v>43009.420449999998</v>
      </c>
      <c r="C14" s="4">
        <v>43009.826000000001</v>
      </c>
      <c r="D14" s="4" t="str">
        <f t="shared" si="0"/>
        <v>9:44</v>
      </c>
      <c r="E14" s="4">
        <v>43010.42985</v>
      </c>
      <c r="F14" s="4">
        <v>43010.777000000002</v>
      </c>
      <c r="G14" s="4" t="str">
        <f t="shared" si="1"/>
        <v>8:19</v>
      </c>
      <c r="H14" s="39" t="s">
        <v>985</v>
      </c>
      <c r="I14" s="39"/>
      <c r="J14" s="7" t="s">
        <v>986</v>
      </c>
      <c r="K14" s="4">
        <v>43012.384189999997</v>
      </c>
      <c r="L14" s="4">
        <v>43012.773999999998</v>
      </c>
      <c r="M14" s="4" t="str">
        <f t="shared" si="2"/>
        <v>9:21</v>
      </c>
      <c r="N14" s="4">
        <v>43013.433299999997</v>
      </c>
      <c r="O14" s="4">
        <v>43013.786999999997</v>
      </c>
      <c r="P14" s="4" t="str">
        <f t="shared" si="3"/>
        <v>8:29</v>
      </c>
      <c r="Q14" s="4">
        <v>43009.420449999998</v>
      </c>
      <c r="R14" s="4">
        <v>43014.822</v>
      </c>
      <c r="S14" s="4" t="str">
        <f t="shared" si="4"/>
        <v>9:38</v>
      </c>
      <c r="T14" s="5">
        <v>43015.432130000001</v>
      </c>
      <c r="U14" s="4">
        <v>43015.807999999997</v>
      </c>
      <c r="V14" s="4" t="str">
        <f t="shared" si="5"/>
        <v>9:01</v>
      </c>
      <c r="W14" s="5"/>
      <c r="X14" s="4"/>
      <c r="Y14" s="4" t="str">
        <f t="shared" si="6"/>
        <v>0:00</v>
      </c>
      <c r="Z14" s="5">
        <v>43017.394390000001</v>
      </c>
      <c r="AA14" s="4">
        <v>43017.809000000001</v>
      </c>
      <c r="AB14" s="4" t="str">
        <f t="shared" si="7"/>
        <v>9:57</v>
      </c>
      <c r="AC14" s="39" t="s">
        <v>985</v>
      </c>
      <c r="AD14" s="39"/>
      <c r="AE14" s="7" t="s">
        <v>986</v>
      </c>
      <c r="AF14" s="5">
        <v>43019.399219999999</v>
      </c>
      <c r="AG14" s="4">
        <v>43019.752999999997</v>
      </c>
      <c r="AH14" s="4" t="str">
        <f t="shared" si="8"/>
        <v>8:29</v>
      </c>
      <c r="AI14" s="5">
        <v>43020.45433</v>
      </c>
      <c r="AJ14" s="4">
        <v>43020.756000000001</v>
      </c>
      <c r="AK14" s="4" t="str">
        <f t="shared" si="9"/>
        <v>7:14</v>
      </c>
      <c r="AL14" s="5">
        <v>43021.39286</v>
      </c>
      <c r="AM14" s="4">
        <v>43021.777999999998</v>
      </c>
      <c r="AN14" s="4" t="str">
        <f t="shared" si="10"/>
        <v>9:14</v>
      </c>
      <c r="AO14" s="5">
        <v>43022.42931</v>
      </c>
      <c r="AP14" s="4">
        <v>43022.754999999997</v>
      </c>
      <c r="AQ14" s="4" t="str">
        <f t="shared" si="11"/>
        <v>7:49</v>
      </c>
      <c r="AR14" s="5">
        <v>43023.419119999999</v>
      </c>
      <c r="AS14" s="4">
        <v>43023.803</v>
      </c>
      <c r="AT14" s="4" t="str">
        <f t="shared" si="12"/>
        <v>9:12</v>
      </c>
      <c r="AU14" s="5">
        <v>43024.4136</v>
      </c>
      <c r="AV14" s="4">
        <v>43024.767</v>
      </c>
      <c r="AW14" s="4" t="str">
        <f t="shared" si="13"/>
        <v>8:28</v>
      </c>
      <c r="AX14" s="39" t="s">
        <v>985</v>
      </c>
      <c r="AY14" s="39"/>
      <c r="AZ14" s="7" t="s">
        <v>986</v>
      </c>
      <c r="BA14" s="5">
        <v>43026.429779999999</v>
      </c>
      <c r="BB14" s="4">
        <v>43026.777999999998</v>
      </c>
      <c r="BC14" s="4" t="str">
        <f t="shared" si="14"/>
        <v>8:21</v>
      </c>
      <c r="BD14" s="5">
        <v>43027.383589999998</v>
      </c>
      <c r="BE14" s="4">
        <v>43027.828999999998</v>
      </c>
      <c r="BF14" s="4" t="str">
        <f t="shared" si="15"/>
        <v>10:41</v>
      </c>
      <c r="BG14" s="5">
        <v>43028.414960000002</v>
      </c>
      <c r="BH14" s="4">
        <v>43028.807000000001</v>
      </c>
      <c r="BI14" s="4" t="str">
        <f t="shared" si="16"/>
        <v>9:24</v>
      </c>
      <c r="BJ14" s="5">
        <v>43029.422689999999</v>
      </c>
      <c r="BK14" s="4">
        <v>43029.828000000001</v>
      </c>
      <c r="BL14" s="4" t="str">
        <f t="shared" si="17"/>
        <v>9:43</v>
      </c>
      <c r="BM14" s="5">
        <v>43030.44543</v>
      </c>
      <c r="BN14" s="4">
        <v>43030.817000000003</v>
      </c>
      <c r="BO14" s="4" t="str">
        <f t="shared" si="18"/>
        <v>8:55</v>
      </c>
      <c r="BP14" s="5">
        <v>43031.400119999998</v>
      </c>
      <c r="BQ14" s="4">
        <v>43031.803999999996</v>
      </c>
      <c r="BR14" s="4" t="str">
        <f t="shared" si="19"/>
        <v>9:41</v>
      </c>
      <c r="BS14" s="39" t="s">
        <v>985</v>
      </c>
      <c r="BT14" s="39"/>
      <c r="BU14" s="7" t="s">
        <v>986</v>
      </c>
      <c r="BV14" s="5">
        <v>43033.377159999996</v>
      </c>
      <c r="BW14" s="4">
        <v>43033.813000000002</v>
      </c>
      <c r="BX14" s="4" t="str">
        <f t="shared" si="20"/>
        <v>10:27</v>
      </c>
      <c r="BY14" s="5">
        <v>43034.430999999997</v>
      </c>
      <c r="BZ14" s="4">
        <v>43034.794999999998</v>
      </c>
      <c r="CA14" s="4" t="str">
        <f t="shared" si="21"/>
        <v>8:44</v>
      </c>
      <c r="CB14" s="5">
        <v>43035.454169999997</v>
      </c>
      <c r="CC14" s="4">
        <v>43035.828000000001</v>
      </c>
      <c r="CD14" s="4" t="str">
        <f t="shared" si="22"/>
        <v>8:58</v>
      </c>
      <c r="CE14" s="5">
        <v>43036.420400000003</v>
      </c>
      <c r="CF14" s="4">
        <v>43036.752999999997</v>
      </c>
      <c r="CG14" s="4" t="str">
        <f t="shared" si="23"/>
        <v>7:58</v>
      </c>
      <c r="CH14" s="5">
        <v>43037.408210000001</v>
      </c>
      <c r="CI14" s="4">
        <v>43037.788</v>
      </c>
      <c r="CJ14" s="4" t="str">
        <f t="shared" si="24"/>
        <v>9:06</v>
      </c>
      <c r="CK14" s="5"/>
      <c r="CL14" s="4"/>
      <c r="CM14" s="4" t="str">
        <f t="shared" si="25"/>
        <v>0:00</v>
      </c>
      <c r="CN14" s="39" t="s">
        <v>985</v>
      </c>
      <c r="CO14" s="39"/>
      <c r="CP14" s="7" t="s">
        <v>986</v>
      </c>
      <c r="CQ14" s="7" t="str">
        <f t="shared" si="26"/>
        <v>9:0:53</v>
      </c>
      <c r="CR14">
        <f t="shared" si="27"/>
        <v>9</v>
      </c>
      <c r="CS14">
        <f t="shared" si="28"/>
        <v>0</v>
      </c>
      <c r="CT14">
        <f t="shared" si="29"/>
        <v>53</v>
      </c>
      <c r="CU14">
        <f t="shared" si="30"/>
        <v>1</v>
      </c>
      <c r="CV14">
        <f t="shared" si="31"/>
        <v>217</v>
      </c>
    </row>
    <row r="15" spans="1:100" x14ac:dyDescent="0.25">
      <c r="A15" t="s">
        <v>81</v>
      </c>
      <c r="B15" s="4">
        <v>43009.384870000002</v>
      </c>
      <c r="C15" s="4">
        <v>43009.83</v>
      </c>
      <c r="D15" s="4" t="str">
        <f t="shared" si="0"/>
        <v>10:40</v>
      </c>
      <c r="E15" s="4">
        <v>43010.4162</v>
      </c>
      <c r="F15" s="4">
        <v>43010.783000000003</v>
      </c>
      <c r="G15" s="4" t="str">
        <f t="shared" si="1"/>
        <v>8:48</v>
      </c>
      <c r="H15" s="39" t="s">
        <v>985</v>
      </c>
      <c r="I15" s="39"/>
      <c r="J15" s="7" t="s">
        <v>986</v>
      </c>
      <c r="K15" s="4">
        <v>43012.380039999996</v>
      </c>
      <c r="L15" s="4">
        <v>43012.779000000002</v>
      </c>
      <c r="M15" s="4" t="str">
        <f t="shared" si="2"/>
        <v>9:34</v>
      </c>
      <c r="N15" s="4">
        <v>43013.406940000001</v>
      </c>
      <c r="O15" s="4">
        <v>43013.811999999998</v>
      </c>
      <c r="P15" s="4" t="str">
        <f t="shared" si="3"/>
        <v>9:43</v>
      </c>
      <c r="Q15" s="4">
        <v>43009.384870000002</v>
      </c>
      <c r="R15" s="4">
        <v>43014.813999999998</v>
      </c>
      <c r="S15" s="4" t="str">
        <f t="shared" si="4"/>
        <v>10:17</v>
      </c>
      <c r="T15" s="5">
        <v>43015.406949999997</v>
      </c>
      <c r="U15" s="4">
        <v>43015.813000000002</v>
      </c>
      <c r="V15" s="4" t="str">
        <f t="shared" si="5"/>
        <v>9:44</v>
      </c>
      <c r="W15" s="5">
        <v>43016.410239999997</v>
      </c>
      <c r="X15" s="4">
        <v>43016.832999999999</v>
      </c>
      <c r="Y15" s="4" t="str">
        <f t="shared" si="6"/>
        <v>10:08</v>
      </c>
      <c r="Z15" s="5">
        <v>43017.415710000001</v>
      </c>
      <c r="AA15" s="4">
        <v>43017.758000000002</v>
      </c>
      <c r="AB15" s="4" t="str">
        <f t="shared" si="7"/>
        <v>8:12</v>
      </c>
      <c r="AC15" s="39" t="s">
        <v>985</v>
      </c>
      <c r="AD15" s="39"/>
      <c r="AE15" s="7" t="s">
        <v>986</v>
      </c>
      <c r="AF15" s="5">
        <v>43019.411899999999</v>
      </c>
      <c r="AG15" s="4">
        <v>43019.805</v>
      </c>
      <c r="AH15" s="4" t="str">
        <f t="shared" si="8"/>
        <v>9:26</v>
      </c>
      <c r="AI15" s="5">
        <v>43020.402199999997</v>
      </c>
      <c r="AJ15" s="4">
        <v>43020.826999999997</v>
      </c>
      <c r="AK15" s="4" t="str">
        <f t="shared" si="9"/>
        <v>10:11</v>
      </c>
      <c r="AL15" s="5">
        <v>43021.404929999997</v>
      </c>
      <c r="AM15" s="4">
        <v>43021.800999999999</v>
      </c>
      <c r="AN15" s="4" t="str">
        <f t="shared" si="10"/>
        <v>9:30</v>
      </c>
      <c r="AO15" s="5">
        <v>43022.451540000002</v>
      </c>
      <c r="AP15" s="4">
        <v>43022.817999999999</v>
      </c>
      <c r="AQ15" s="4" t="str">
        <f t="shared" si="11"/>
        <v>8:47</v>
      </c>
      <c r="AR15" s="5">
        <v>43023.418949999999</v>
      </c>
      <c r="AS15" s="4">
        <v>43023.756999999998</v>
      </c>
      <c r="AT15" s="4" t="str">
        <f t="shared" si="12"/>
        <v>8:06</v>
      </c>
      <c r="AU15" s="5">
        <v>43024.454769999997</v>
      </c>
      <c r="AV15" s="4">
        <v>43024.786999999997</v>
      </c>
      <c r="AW15" s="4" t="str">
        <f t="shared" si="13"/>
        <v>7:58</v>
      </c>
      <c r="AX15" s="39" t="s">
        <v>985</v>
      </c>
      <c r="AY15" s="39"/>
      <c r="AZ15" s="7" t="s">
        <v>986</v>
      </c>
      <c r="BA15" s="5">
        <v>43026.409350000002</v>
      </c>
      <c r="BB15" s="4">
        <v>43026.811999999998</v>
      </c>
      <c r="BC15" s="4" t="str">
        <f t="shared" si="14"/>
        <v>9:39</v>
      </c>
      <c r="BD15" s="5">
        <v>43027.379370000002</v>
      </c>
      <c r="BE15" s="4">
        <v>43027.769</v>
      </c>
      <c r="BF15" s="4" t="str">
        <f t="shared" si="15"/>
        <v>9:21</v>
      </c>
      <c r="BG15" s="5">
        <v>43028.445359999998</v>
      </c>
      <c r="BH15" s="4">
        <v>43028.807999999997</v>
      </c>
      <c r="BI15" s="4" t="str">
        <f t="shared" si="16"/>
        <v>8:42</v>
      </c>
      <c r="BJ15" s="5">
        <v>43029.44253</v>
      </c>
      <c r="BK15" s="4">
        <v>43029.784</v>
      </c>
      <c r="BL15" s="4" t="str">
        <f t="shared" si="17"/>
        <v>8:11</v>
      </c>
      <c r="BM15" s="5">
        <v>43030.408839999996</v>
      </c>
      <c r="BN15" s="4">
        <v>43030.805999999997</v>
      </c>
      <c r="BO15" s="4" t="str">
        <f t="shared" si="18"/>
        <v>9:31</v>
      </c>
      <c r="BP15" s="5">
        <v>43031.396249999998</v>
      </c>
      <c r="BQ15" s="4">
        <v>43031.771000000001</v>
      </c>
      <c r="BR15" s="4" t="str">
        <f t="shared" si="19"/>
        <v>8:59</v>
      </c>
      <c r="BS15" s="39" t="s">
        <v>985</v>
      </c>
      <c r="BT15" s="39"/>
      <c r="BU15" s="7" t="s">
        <v>986</v>
      </c>
      <c r="BV15" s="5">
        <v>43033.444380000001</v>
      </c>
      <c r="BW15" s="4">
        <v>43033.813000000002</v>
      </c>
      <c r="BX15" s="4" t="str">
        <f t="shared" si="20"/>
        <v>8:50</v>
      </c>
      <c r="BY15" s="5">
        <v>43034.420160000001</v>
      </c>
      <c r="BZ15" s="4">
        <v>43034.771000000001</v>
      </c>
      <c r="CA15" s="4" t="str">
        <f t="shared" si="21"/>
        <v>8:25</v>
      </c>
      <c r="CB15" s="5">
        <v>43035.443290000003</v>
      </c>
      <c r="CC15" s="4">
        <v>43035.821000000004</v>
      </c>
      <c r="CD15" s="4" t="str">
        <f t="shared" si="22"/>
        <v>9:03</v>
      </c>
      <c r="CE15" s="5">
        <v>43036.384250000003</v>
      </c>
      <c r="CF15" s="4">
        <v>43036.785000000003</v>
      </c>
      <c r="CG15" s="4" t="str">
        <f t="shared" si="23"/>
        <v>9:37</v>
      </c>
      <c r="CH15" s="5">
        <v>43037.394769999999</v>
      </c>
      <c r="CI15" s="4">
        <v>43037.775000000001</v>
      </c>
      <c r="CJ15" s="4" t="str">
        <f t="shared" si="24"/>
        <v>9:07</v>
      </c>
      <c r="CK15" s="5">
        <v>43038.381410000002</v>
      </c>
      <c r="CL15" s="4">
        <v>43038.815000000002</v>
      </c>
      <c r="CM15" s="4" t="str">
        <f t="shared" si="25"/>
        <v>10:24</v>
      </c>
      <c r="CN15" s="39" t="s">
        <v>985</v>
      </c>
      <c r="CO15" s="39"/>
      <c r="CP15" s="7" t="s">
        <v>986</v>
      </c>
      <c r="CQ15" s="7" t="str">
        <f t="shared" si="26"/>
        <v>10:0:53</v>
      </c>
      <c r="CR15">
        <f t="shared" si="27"/>
        <v>10</v>
      </c>
      <c r="CS15">
        <f t="shared" si="28"/>
        <v>0</v>
      </c>
      <c r="CT15">
        <f t="shared" si="29"/>
        <v>53</v>
      </c>
      <c r="CU15">
        <f t="shared" si="30"/>
        <v>1</v>
      </c>
      <c r="CV15">
        <f t="shared" si="31"/>
        <v>241</v>
      </c>
    </row>
    <row r="16" spans="1:100" x14ac:dyDescent="0.25">
      <c r="A16" t="s">
        <v>83</v>
      </c>
      <c r="B16" s="4">
        <v>43009.398719999997</v>
      </c>
      <c r="C16" s="4">
        <v>43009.802000000003</v>
      </c>
      <c r="D16" s="4" t="str">
        <f t="shared" si="0"/>
        <v>9:40</v>
      </c>
      <c r="E16" s="4">
        <v>43010.437100000003</v>
      </c>
      <c r="F16" s="4">
        <v>43010.828999999998</v>
      </c>
      <c r="G16" s="4" t="str">
        <f t="shared" si="1"/>
        <v>9:24</v>
      </c>
      <c r="H16" s="39" t="s">
        <v>985</v>
      </c>
      <c r="I16" s="39"/>
      <c r="J16" s="7" t="s">
        <v>986</v>
      </c>
      <c r="K16" s="4"/>
      <c r="L16" s="4"/>
      <c r="M16" s="4" t="str">
        <f t="shared" si="2"/>
        <v>0:00</v>
      </c>
      <c r="N16" s="4">
        <v>43013.407520000001</v>
      </c>
      <c r="O16" s="4">
        <v>43013.777999999998</v>
      </c>
      <c r="P16" s="4" t="str">
        <f t="shared" si="3"/>
        <v>8:53</v>
      </c>
      <c r="Q16" s="4">
        <v>43009.398719999997</v>
      </c>
      <c r="R16" s="4">
        <v>43014.786</v>
      </c>
      <c r="S16" s="4" t="str">
        <f t="shared" si="4"/>
        <v>9:17</v>
      </c>
      <c r="T16" s="5">
        <v>43015.398580000001</v>
      </c>
      <c r="U16" s="4">
        <v>43015.794000000002</v>
      </c>
      <c r="V16" s="4" t="str">
        <f t="shared" si="5"/>
        <v>9:29</v>
      </c>
      <c r="W16" s="5">
        <v>43016.394769999999</v>
      </c>
      <c r="X16" s="4">
        <v>43016.817000000003</v>
      </c>
      <c r="Y16" s="4" t="str">
        <f t="shared" si="6"/>
        <v>10:08</v>
      </c>
      <c r="Z16" s="5">
        <v>43017.375139999996</v>
      </c>
      <c r="AA16" s="4">
        <v>43017.796999999999</v>
      </c>
      <c r="AB16" s="4" t="str">
        <f t="shared" si="7"/>
        <v>10:07</v>
      </c>
      <c r="AC16" s="39" t="s">
        <v>985</v>
      </c>
      <c r="AD16" s="39"/>
      <c r="AE16" s="7" t="s">
        <v>986</v>
      </c>
      <c r="AF16" s="5">
        <v>43019.38624</v>
      </c>
      <c r="AG16" s="4">
        <v>43019.79</v>
      </c>
      <c r="AH16" s="4" t="str">
        <f t="shared" si="8"/>
        <v>9:41</v>
      </c>
      <c r="AI16" s="5">
        <v>43020.430500000002</v>
      </c>
      <c r="AJ16" s="4">
        <v>43020.794999999998</v>
      </c>
      <c r="AK16" s="4" t="str">
        <f t="shared" si="9"/>
        <v>8:44</v>
      </c>
      <c r="AL16" s="5">
        <v>43021.428180000003</v>
      </c>
      <c r="AM16" s="4">
        <v>43021.82</v>
      </c>
      <c r="AN16" s="4" t="str">
        <f t="shared" si="10"/>
        <v>9:24</v>
      </c>
      <c r="AO16" s="5">
        <v>43022.389909999998</v>
      </c>
      <c r="AP16" s="4">
        <v>43022.762000000002</v>
      </c>
      <c r="AQ16" s="4" t="str">
        <f t="shared" si="11"/>
        <v>8:55</v>
      </c>
      <c r="AR16" s="5">
        <v>43023.406990000003</v>
      </c>
      <c r="AS16" s="4">
        <v>43023.82</v>
      </c>
      <c r="AT16" s="4" t="str">
        <f t="shared" si="12"/>
        <v>9:54</v>
      </c>
      <c r="AU16" s="5">
        <v>43024.450870000001</v>
      </c>
      <c r="AV16" s="4">
        <v>43024.762999999999</v>
      </c>
      <c r="AW16" s="4" t="str">
        <f t="shared" si="13"/>
        <v>7:29</v>
      </c>
      <c r="AX16" s="39" t="s">
        <v>985</v>
      </c>
      <c r="AY16" s="39"/>
      <c r="AZ16" s="7" t="s">
        <v>986</v>
      </c>
      <c r="BA16" s="5">
        <v>43026.405850000003</v>
      </c>
      <c r="BB16" s="4">
        <v>43026.758999999998</v>
      </c>
      <c r="BC16" s="4" t="str">
        <f t="shared" si="14"/>
        <v>8:28</v>
      </c>
      <c r="BD16" s="5">
        <v>43027.448120000001</v>
      </c>
      <c r="BE16" s="4">
        <v>43027.762999999999</v>
      </c>
      <c r="BF16" s="4" t="str">
        <f t="shared" si="15"/>
        <v>7:33</v>
      </c>
      <c r="BG16" s="5">
        <v>43028.388749999998</v>
      </c>
      <c r="BH16" s="4">
        <v>43028.769</v>
      </c>
      <c r="BI16" s="4" t="str">
        <f t="shared" si="16"/>
        <v>9:07</v>
      </c>
      <c r="BJ16" s="5">
        <v>43029.380899999996</v>
      </c>
      <c r="BK16" s="4">
        <v>43029.817999999999</v>
      </c>
      <c r="BL16" s="4" t="str">
        <f t="shared" si="17"/>
        <v>10:29</v>
      </c>
      <c r="BM16" s="5">
        <v>43030.382100000003</v>
      </c>
      <c r="BN16" s="4">
        <v>43030.81</v>
      </c>
      <c r="BO16" s="4" t="str">
        <f t="shared" si="18"/>
        <v>10:16</v>
      </c>
      <c r="BP16" s="5">
        <v>43031.45218</v>
      </c>
      <c r="BQ16" s="4">
        <v>43031.788</v>
      </c>
      <c r="BR16" s="4" t="str">
        <f t="shared" si="19"/>
        <v>8:03</v>
      </c>
      <c r="BS16" s="39" t="s">
        <v>985</v>
      </c>
      <c r="BT16" s="39"/>
      <c r="BU16" s="7" t="s">
        <v>986</v>
      </c>
      <c r="BV16" s="5">
        <v>43033.439230000004</v>
      </c>
      <c r="BW16" s="4">
        <v>43033.828999999998</v>
      </c>
      <c r="BX16" s="4" t="str">
        <f t="shared" si="20"/>
        <v>9:21</v>
      </c>
      <c r="BY16" s="5">
        <v>43034.454030000001</v>
      </c>
      <c r="BZ16" s="4">
        <v>43034.824999999997</v>
      </c>
      <c r="CA16" s="4" t="str">
        <f t="shared" si="21"/>
        <v>8:54</v>
      </c>
      <c r="CB16" s="5">
        <v>43035.457199999997</v>
      </c>
      <c r="CC16" s="4">
        <v>43035.783000000003</v>
      </c>
      <c r="CD16" s="4" t="str">
        <f t="shared" si="22"/>
        <v>7:49</v>
      </c>
      <c r="CE16" s="5">
        <v>43036.441850000003</v>
      </c>
      <c r="CF16" s="4">
        <v>43036.807000000001</v>
      </c>
      <c r="CG16" s="4" t="str">
        <f t="shared" si="23"/>
        <v>8:45</v>
      </c>
      <c r="CH16" s="5">
        <v>43037.436020000001</v>
      </c>
      <c r="CI16" s="4">
        <v>43037.796000000002</v>
      </c>
      <c r="CJ16" s="4" t="str">
        <f t="shared" si="24"/>
        <v>8:38</v>
      </c>
      <c r="CK16" s="5">
        <v>43038.38523</v>
      </c>
      <c r="CL16" s="4">
        <v>43038.800999999999</v>
      </c>
      <c r="CM16" s="4" t="str">
        <f t="shared" si="25"/>
        <v>9:58</v>
      </c>
      <c r="CN16" s="39" t="s">
        <v>985</v>
      </c>
      <c r="CO16" s="39"/>
      <c r="CP16" s="7" t="s">
        <v>986</v>
      </c>
      <c r="CQ16" s="7" t="str">
        <f t="shared" si="26"/>
        <v>9:12:26</v>
      </c>
      <c r="CR16">
        <f t="shared" si="27"/>
        <v>9</v>
      </c>
      <c r="CS16">
        <f t="shared" si="28"/>
        <v>12</v>
      </c>
      <c r="CT16">
        <f t="shared" si="29"/>
        <v>26</v>
      </c>
      <c r="CU16">
        <f t="shared" si="30"/>
        <v>12</v>
      </c>
      <c r="CV16">
        <f t="shared" si="31"/>
        <v>228</v>
      </c>
    </row>
    <row r="17" spans="1:100" x14ac:dyDescent="0.25">
      <c r="A17" t="s">
        <v>91</v>
      </c>
      <c r="B17" s="4">
        <v>43009.400710000002</v>
      </c>
      <c r="C17" s="4">
        <v>43009.767</v>
      </c>
      <c r="D17" s="4" t="str">
        <f t="shared" si="0"/>
        <v>8:47</v>
      </c>
      <c r="E17" s="4">
        <v>43010.456960000003</v>
      </c>
      <c r="F17" s="4">
        <v>43010.783000000003</v>
      </c>
      <c r="G17" s="4" t="str">
        <f t="shared" si="1"/>
        <v>7:49</v>
      </c>
      <c r="H17" s="39" t="s">
        <v>985</v>
      </c>
      <c r="I17" s="39"/>
      <c r="J17" s="7" t="s">
        <v>986</v>
      </c>
      <c r="K17" s="4">
        <v>43012.375749999999</v>
      </c>
      <c r="L17" s="4">
        <v>43012.775000000001</v>
      </c>
      <c r="M17" s="4" t="str">
        <f t="shared" si="2"/>
        <v>9:34</v>
      </c>
      <c r="N17" s="4">
        <v>43013.440909999998</v>
      </c>
      <c r="O17" s="4">
        <v>43013.821000000004</v>
      </c>
      <c r="P17" s="4" t="str">
        <f t="shared" si="3"/>
        <v>9:07</v>
      </c>
      <c r="Q17" s="4">
        <v>43009.400710000002</v>
      </c>
      <c r="R17" s="4">
        <v>43014.826999999997</v>
      </c>
      <c r="S17" s="4" t="str">
        <f t="shared" si="4"/>
        <v>10:13</v>
      </c>
      <c r="T17" s="5">
        <v>43015.383300000001</v>
      </c>
      <c r="U17" s="4">
        <v>43015.784</v>
      </c>
      <c r="V17" s="4" t="str">
        <f t="shared" si="5"/>
        <v>9:37</v>
      </c>
      <c r="W17" s="5">
        <v>43016.456489999997</v>
      </c>
      <c r="X17" s="4">
        <v>43016.775000000001</v>
      </c>
      <c r="Y17" s="4" t="str">
        <f t="shared" si="6"/>
        <v>7:38</v>
      </c>
      <c r="Z17" s="5">
        <v>43017.441500000001</v>
      </c>
      <c r="AA17" s="4">
        <v>43017.783000000003</v>
      </c>
      <c r="AB17" s="4" t="str">
        <f t="shared" si="7"/>
        <v>8:11</v>
      </c>
      <c r="AC17" s="39" t="s">
        <v>985</v>
      </c>
      <c r="AD17" s="39"/>
      <c r="AE17" s="7" t="s">
        <v>986</v>
      </c>
      <c r="AF17" s="5">
        <v>43019.433839999998</v>
      </c>
      <c r="AG17" s="4">
        <v>43019.803</v>
      </c>
      <c r="AH17" s="4" t="str">
        <f t="shared" si="8"/>
        <v>8:51</v>
      </c>
      <c r="AI17" s="5">
        <v>43020.376750000003</v>
      </c>
      <c r="AJ17" s="4">
        <v>43020.807000000001</v>
      </c>
      <c r="AK17" s="4" t="str">
        <f t="shared" si="9"/>
        <v>10:19</v>
      </c>
      <c r="AL17" s="5">
        <v>43021.450369999999</v>
      </c>
      <c r="AM17" s="4">
        <v>43021.807999999997</v>
      </c>
      <c r="AN17" s="4" t="str">
        <f t="shared" si="10"/>
        <v>8:34</v>
      </c>
      <c r="AO17" s="5">
        <v>43022.433120000002</v>
      </c>
      <c r="AP17" s="4">
        <v>43022.752999999997</v>
      </c>
      <c r="AQ17" s="4" t="str">
        <f t="shared" si="11"/>
        <v>7:40</v>
      </c>
      <c r="AR17" s="5">
        <v>43023.428540000001</v>
      </c>
      <c r="AS17" s="4">
        <v>43023.766000000003</v>
      </c>
      <c r="AT17" s="4" t="str">
        <f t="shared" si="12"/>
        <v>8:05</v>
      </c>
      <c r="AU17" s="5">
        <v>43024.452019999997</v>
      </c>
      <c r="AV17" s="4">
        <v>43024.815999999999</v>
      </c>
      <c r="AW17" s="4" t="str">
        <f t="shared" si="13"/>
        <v>8:44</v>
      </c>
      <c r="AX17" s="39" t="s">
        <v>985</v>
      </c>
      <c r="AY17" s="39"/>
      <c r="AZ17" s="7" t="s">
        <v>986</v>
      </c>
      <c r="BA17" s="5">
        <v>43026.451659999999</v>
      </c>
      <c r="BB17" s="4">
        <v>43026.8</v>
      </c>
      <c r="BC17" s="4" t="str">
        <f t="shared" si="14"/>
        <v>8:21</v>
      </c>
      <c r="BD17" s="5">
        <v>43027.405030000002</v>
      </c>
      <c r="BE17" s="4">
        <v>43027.752</v>
      </c>
      <c r="BF17" s="4" t="str">
        <f t="shared" si="15"/>
        <v>8:19</v>
      </c>
      <c r="BG17" s="5">
        <v>43028.436099999999</v>
      </c>
      <c r="BH17" s="4">
        <v>43028.784</v>
      </c>
      <c r="BI17" s="4" t="str">
        <f t="shared" si="16"/>
        <v>8:20</v>
      </c>
      <c r="BJ17" s="5">
        <v>43029.443290000003</v>
      </c>
      <c r="BK17" s="4">
        <v>43029.769</v>
      </c>
      <c r="BL17" s="4" t="str">
        <f t="shared" si="17"/>
        <v>7:49</v>
      </c>
      <c r="BM17" s="5">
        <v>43030.419710000002</v>
      </c>
      <c r="BN17" s="4">
        <v>43030.758000000002</v>
      </c>
      <c r="BO17" s="4" t="str">
        <f t="shared" si="18"/>
        <v>8:07</v>
      </c>
      <c r="BP17" s="5">
        <v>43031.41246</v>
      </c>
      <c r="BQ17" s="4">
        <v>43031.762000000002</v>
      </c>
      <c r="BR17" s="4" t="str">
        <f t="shared" si="19"/>
        <v>8:23</v>
      </c>
      <c r="BS17" s="39" t="s">
        <v>985</v>
      </c>
      <c r="BT17" s="39"/>
      <c r="BU17" s="7" t="s">
        <v>986</v>
      </c>
      <c r="BV17" s="5">
        <v>43033.424429999999</v>
      </c>
      <c r="BW17" s="4">
        <v>43033.828000000001</v>
      </c>
      <c r="BX17" s="4" t="str">
        <f t="shared" si="20"/>
        <v>9:41</v>
      </c>
      <c r="BY17" s="5">
        <v>43034.384639999997</v>
      </c>
      <c r="BZ17" s="4">
        <v>43034.786999999997</v>
      </c>
      <c r="CA17" s="4" t="str">
        <f t="shared" si="21"/>
        <v>9:39</v>
      </c>
      <c r="CB17" s="5">
        <v>43035.391969999997</v>
      </c>
      <c r="CC17" s="4">
        <v>43035.811000000002</v>
      </c>
      <c r="CD17" s="4" t="str">
        <f t="shared" si="22"/>
        <v>10:03</v>
      </c>
      <c r="CE17" s="5">
        <v>43036.399790000003</v>
      </c>
      <c r="CF17" s="4">
        <v>43036.762000000002</v>
      </c>
      <c r="CG17" s="4" t="str">
        <f t="shared" si="23"/>
        <v>8:41</v>
      </c>
      <c r="CH17" s="5">
        <v>43037.376080000002</v>
      </c>
      <c r="CI17" s="4">
        <v>43037.767</v>
      </c>
      <c r="CJ17" s="4" t="str">
        <f t="shared" si="24"/>
        <v>9:22</v>
      </c>
      <c r="CK17" s="5">
        <v>43038.420539999999</v>
      </c>
      <c r="CL17" s="4">
        <v>43038.779000000002</v>
      </c>
      <c r="CM17" s="4" t="str">
        <f t="shared" si="25"/>
        <v>8:36</v>
      </c>
      <c r="CN17" s="39" t="s">
        <v>985</v>
      </c>
      <c r="CO17" s="39"/>
      <c r="CP17" s="7" t="s">
        <v>986</v>
      </c>
      <c r="CQ17" s="7" t="str">
        <f t="shared" si="26"/>
        <v>9:12:30</v>
      </c>
      <c r="CR17">
        <f t="shared" si="27"/>
        <v>9</v>
      </c>
      <c r="CS17">
        <f t="shared" si="28"/>
        <v>12</v>
      </c>
      <c r="CT17">
        <f t="shared" si="29"/>
        <v>30</v>
      </c>
      <c r="CU17">
        <f t="shared" si="30"/>
        <v>12</v>
      </c>
      <c r="CV17">
        <f t="shared" si="31"/>
        <v>228</v>
      </c>
    </row>
    <row r="18" spans="1:100" x14ac:dyDescent="0.25">
      <c r="A18" t="s">
        <v>95</v>
      </c>
      <c r="B18" s="4"/>
      <c r="C18" s="4"/>
      <c r="D18" s="4" t="str">
        <f t="shared" si="0"/>
        <v>0:00</v>
      </c>
      <c r="E18" s="4">
        <v>43010.40868</v>
      </c>
      <c r="F18" s="4">
        <v>43010.758999999998</v>
      </c>
      <c r="G18" s="4" t="str">
        <f t="shared" si="1"/>
        <v>8:24</v>
      </c>
      <c r="H18" s="39" t="s">
        <v>985</v>
      </c>
      <c r="I18" s="39"/>
      <c r="J18" s="7" t="s">
        <v>986</v>
      </c>
      <c r="K18" s="4">
        <v>43012.429369999998</v>
      </c>
      <c r="L18" s="4">
        <v>43012.767</v>
      </c>
      <c r="M18" s="4" t="str">
        <f t="shared" si="2"/>
        <v>8:06</v>
      </c>
      <c r="N18" s="4">
        <v>43013.389439999999</v>
      </c>
      <c r="O18" s="4">
        <v>43013.828999999998</v>
      </c>
      <c r="P18" s="4" t="str">
        <f t="shared" si="3"/>
        <v>10:32</v>
      </c>
      <c r="Q18" s="4">
        <v>43009.41706</v>
      </c>
      <c r="R18" s="4">
        <v>43014.805</v>
      </c>
      <c r="S18" s="4" t="str">
        <f t="shared" si="4"/>
        <v>9:18</v>
      </c>
      <c r="T18" s="5">
        <v>43015.417609999997</v>
      </c>
      <c r="U18" s="4">
        <v>43015.767</v>
      </c>
      <c r="V18" s="4" t="str">
        <f t="shared" si="5"/>
        <v>8:23</v>
      </c>
      <c r="W18" s="5">
        <v>43016.449110000001</v>
      </c>
      <c r="X18" s="4">
        <v>43016.773000000001</v>
      </c>
      <c r="Y18" s="4" t="str">
        <f t="shared" si="6"/>
        <v>7:46</v>
      </c>
      <c r="Z18" s="5"/>
      <c r="AA18" s="4"/>
      <c r="AB18" s="4" t="str">
        <f t="shared" si="7"/>
        <v>0:00</v>
      </c>
      <c r="AC18" s="39" t="s">
        <v>985</v>
      </c>
      <c r="AD18" s="39"/>
      <c r="AE18" s="7" t="s">
        <v>986</v>
      </c>
      <c r="AF18" s="5">
        <v>43019.390310000003</v>
      </c>
      <c r="AG18" s="4">
        <v>43019.750999999997</v>
      </c>
      <c r="AH18" s="4" t="str">
        <f t="shared" si="8"/>
        <v>8:39</v>
      </c>
      <c r="AI18" s="5">
        <v>43020.406609999998</v>
      </c>
      <c r="AJ18" s="4">
        <v>43020.792999999998</v>
      </c>
      <c r="AK18" s="4" t="str">
        <f t="shared" si="9"/>
        <v>9:16</v>
      </c>
      <c r="AL18" s="5">
        <v>43021.437919999997</v>
      </c>
      <c r="AM18" s="4">
        <v>43021.817000000003</v>
      </c>
      <c r="AN18" s="4" t="str">
        <f t="shared" si="10"/>
        <v>9:05</v>
      </c>
      <c r="AO18" s="5">
        <v>43022.428070000002</v>
      </c>
      <c r="AP18" s="4">
        <v>43022.754000000001</v>
      </c>
      <c r="AQ18" s="4" t="str">
        <f t="shared" si="11"/>
        <v>7:49</v>
      </c>
      <c r="AR18" s="5">
        <v>43023.447719999996</v>
      </c>
      <c r="AS18" s="4">
        <v>43023.81</v>
      </c>
      <c r="AT18" s="4" t="str">
        <f t="shared" si="12"/>
        <v>8:41</v>
      </c>
      <c r="AU18" s="5">
        <v>43024.397140000001</v>
      </c>
      <c r="AV18" s="4">
        <v>43024.788</v>
      </c>
      <c r="AW18" s="4" t="str">
        <f t="shared" si="13"/>
        <v>9:22</v>
      </c>
      <c r="AX18" s="39" t="s">
        <v>985</v>
      </c>
      <c r="AY18" s="39"/>
      <c r="AZ18" s="7" t="s">
        <v>986</v>
      </c>
      <c r="BA18" s="5">
        <v>43026.428699999997</v>
      </c>
      <c r="BB18" s="4">
        <v>43026.8</v>
      </c>
      <c r="BC18" s="4" t="str">
        <f t="shared" si="14"/>
        <v>8:54</v>
      </c>
      <c r="BD18" s="5">
        <v>43027.403270000003</v>
      </c>
      <c r="BE18" s="4">
        <v>43027.800999999999</v>
      </c>
      <c r="BF18" s="4" t="str">
        <f t="shared" si="15"/>
        <v>9:32</v>
      </c>
      <c r="BG18" s="5">
        <v>43028.457699999999</v>
      </c>
      <c r="BH18" s="4">
        <v>43028.83</v>
      </c>
      <c r="BI18" s="4" t="str">
        <f t="shared" si="16"/>
        <v>8:56</v>
      </c>
      <c r="BJ18" s="5">
        <v>43029.41848</v>
      </c>
      <c r="BK18" s="4">
        <v>43029.8</v>
      </c>
      <c r="BL18" s="4" t="str">
        <f t="shared" si="17"/>
        <v>9:09</v>
      </c>
      <c r="BM18" s="5">
        <v>43030.38809</v>
      </c>
      <c r="BN18" s="4">
        <v>43030.786</v>
      </c>
      <c r="BO18" s="4" t="str">
        <f t="shared" si="18"/>
        <v>9:32</v>
      </c>
      <c r="BP18" s="5">
        <v>43031.396560000001</v>
      </c>
      <c r="BQ18" s="4">
        <v>43031.8</v>
      </c>
      <c r="BR18" s="4" t="str">
        <f t="shared" si="19"/>
        <v>9:40</v>
      </c>
      <c r="BS18" s="39" t="s">
        <v>985</v>
      </c>
      <c r="BT18" s="39"/>
      <c r="BU18" s="7" t="s">
        <v>986</v>
      </c>
      <c r="BV18" s="5">
        <v>43033.41145</v>
      </c>
      <c r="BW18" s="4">
        <v>43033.754000000001</v>
      </c>
      <c r="BX18" s="4" t="str">
        <f t="shared" si="20"/>
        <v>8:13</v>
      </c>
      <c r="BY18" s="5">
        <v>43034.450839999998</v>
      </c>
      <c r="BZ18" s="4">
        <v>43034.796000000002</v>
      </c>
      <c r="CA18" s="4" t="str">
        <f t="shared" si="21"/>
        <v>8:17</v>
      </c>
      <c r="CB18" s="5">
        <v>43035.408759999998</v>
      </c>
      <c r="CC18" s="4">
        <v>43035.786999999997</v>
      </c>
      <c r="CD18" s="4" t="str">
        <f t="shared" si="22"/>
        <v>9:04</v>
      </c>
      <c r="CE18" s="5">
        <v>43036.407769999998</v>
      </c>
      <c r="CF18" s="4">
        <v>43036.792000000001</v>
      </c>
      <c r="CG18" s="4" t="str">
        <f t="shared" si="23"/>
        <v>9:13</v>
      </c>
      <c r="CH18" s="5">
        <v>43037.409460000003</v>
      </c>
      <c r="CI18" s="4">
        <v>43037.77</v>
      </c>
      <c r="CJ18" s="4" t="str">
        <f t="shared" si="24"/>
        <v>8:39</v>
      </c>
      <c r="CK18" s="5"/>
      <c r="CL18" s="4"/>
      <c r="CM18" s="4" t="str">
        <f t="shared" si="25"/>
        <v>0:00</v>
      </c>
      <c r="CN18" s="39" t="s">
        <v>985</v>
      </c>
      <c r="CO18" s="39"/>
      <c r="CP18" s="7" t="s">
        <v>986</v>
      </c>
      <c r="CQ18" s="7" t="str">
        <f t="shared" si="26"/>
        <v>8:12:30</v>
      </c>
      <c r="CR18">
        <f t="shared" si="27"/>
        <v>8</v>
      </c>
      <c r="CS18">
        <f t="shared" si="28"/>
        <v>12</v>
      </c>
      <c r="CT18">
        <f t="shared" si="29"/>
        <v>30</v>
      </c>
      <c r="CU18">
        <f t="shared" si="30"/>
        <v>12</v>
      </c>
      <c r="CV18">
        <f t="shared" si="31"/>
        <v>204</v>
      </c>
    </row>
    <row r="19" spans="1:100" x14ac:dyDescent="0.25">
      <c r="A19" t="s">
        <v>126</v>
      </c>
      <c r="B19" s="4">
        <v>43009.396639999999</v>
      </c>
      <c r="C19" s="4">
        <v>43009.771999999997</v>
      </c>
      <c r="D19" s="4" t="str">
        <f t="shared" si="0"/>
        <v>9:00</v>
      </c>
      <c r="E19" s="4">
        <v>43010.400880000001</v>
      </c>
      <c r="F19" s="4">
        <v>43010.754000000001</v>
      </c>
      <c r="G19" s="4" t="str">
        <f t="shared" si="1"/>
        <v>8:28</v>
      </c>
      <c r="H19" s="39" t="s">
        <v>985</v>
      </c>
      <c r="I19" s="39"/>
      <c r="J19" s="7" t="s">
        <v>986</v>
      </c>
      <c r="K19" s="4">
        <v>43012.439100000003</v>
      </c>
      <c r="L19" s="4">
        <v>43012.756000000001</v>
      </c>
      <c r="M19" s="4" t="str">
        <f t="shared" si="2"/>
        <v>7:36</v>
      </c>
      <c r="N19" s="4"/>
      <c r="O19" s="4"/>
      <c r="P19" s="4" t="str">
        <f t="shared" si="3"/>
        <v>0:00</v>
      </c>
      <c r="Q19" s="4">
        <v>43009.396639999999</v>
      </c>
      <c r="R19" s="4">
        <v>43014.809000000001</v>
      </c>
      <c r="S19" s="4" t="str">
        <f t="shared" si="4"/>
        <v>9:53</v>
      </c>
      <c r="T19" s="5">
        <v>43015.396540000002</v>
      </c>
      <c r="U19" s="4">
        <v>43015.78</v>
      </c>
      <c r="V19" s="4" t="str">
        <f t="shared" si="5"/>
        <v>9:12</v>
      </c>
      <c r="W19" s="5">
        <v>43016.383950000003</v>
      </c>
      <c r="X19" s="4">
        <v>43016.807999999997</v>
      </c>
      <c r="Y19" s="4" t="str">
        <f t="shared" si="6"/>
        <v>10:10</v>
      </c>
      <c r="Z19" s="5">
        <v>43017.40724</v>
      </c>
      <c r="AA19" s="4">
        <v>43017.754000000001</v>
      </c>
      <c r="AB19" s="4" t="str">
        <f t="shared" si="7"/>
        <v>8:19</v>
      </c>
      <c r="AC19" s="39" t="s">
        <v>985</v>
      </c>
      <c r="AD19" s="39"/>
      <c r="AE19" s="7" t="s">
        <v>986</v>
      </c>
      <c r="AF19" s="5">
        <v>43019.433349999999</v>
      </c>
      <c r="AG19" s="4">
        <v>43019.830999999998</v>
      </c>
      <c r="AH19" s="4" t="str">
        <f t="shared" si="8"/>
        <v>9:32</v>
      </c>
      <c r="AI19" s="5">
        <v>43020.389430000003</v>
      </c>
      <c r="AJ19" s="4">
        <v>43020.796000000002</v>
      </c>
      <c r="AK19" s="4" t="str">
        <f t="shared" si="9"/>
        <v>9:45</v>
      </c>
      <c r="AL19" s="5">
        <v>43021.384729999998</v>
      </c>
      <c r="AM19" s="4">
        <v>43021.78</v>
      </c>
      <c r="AN19" s="4" t="str">
        <f t="shared" si="10"/>
        <v>9:29</v>
      </c>
      <c r="AO19" s="5">
        <v>43022.408719999999</v>
      </c>
      <c r="AP19" s="4">
        <v>43022.775000000001</v>
      </c>
      <c r="AQ19" s="4" t="str">
        <f t="shared" si="11"/>
        <v>8:47</v>
      </c>
      <c r="AR19" s="5">
        <v>43023.382380000003</v>
      </c>
      <c r="AS19" s="4">
        <v>43023.805999999997</v>
      </c>
      <c r="AT19" s="4" t="str">
        <f t="shared" si="12"/>
        <v>10:10</v>
      </c>
      <c r="AU19" s="5">
        <v>43024.442620000002</v>
      </c>
      <c r="AV19" s="4">
        <v>43024.756999999998</v>
      </c>
      <c r="AW19" s="4" t="str">
        <f t="shared" si="13"/>
        <v>7:32</v>
      </c>
      <c r="AX19" s="39" t="s">
        <v>985</v>
      </c>
      <c r="AY19" s="39"/>
      <c r="AZ19" s="7" t="s">
        <v>986</v>
      </c>
      <c r="BA19" s="5">
        <v>43026.443579999999</v>
      </c>
      <c r="BB19" s="4">
        <v>43026.817999999999</v>
      </c>
      <c r="BC19" s="4" t="str">
        <f t="shared" si="14"/>
        <v>8:59</v>
      </c>
      <c r="BD19" s="5">
        <v>43027.418680000002</v>
      </c>
      <c r="BE19" s="4">
        <v>43027.813999999998</v>
      </c>
      <c r="BF19" s="4" t="str">
        <f t="shared" si="15"/>
        <v>9:29</v>
      </c>
      <c r="BG19" s="5">
        <v>43028.456380000003</v>
      </c>
      <c r="BH19" s="4">
        <v>43028.805999999997</v>
      </c>
      <c r="BI19" s="4" t="str">
        <f t="shared" si="16"/>
        <v>8:23</v>
      </c>
      <c r="BJ19" s="5">
        <v>43029.427170000003</v>
      </c>
      <c r="BK19" s="4">
        <v>43029.78</v>
      </c>
      <c r="BL19" s="4" t="str">
        <f t="shared" si="17"/>
        <v>8:28</v>
      </c>
      <c r="BM19" s="5">
        <v>43030.434849999998</v>
      </c>
      <c r="BN19" s="4">
        <v>43030.788999999997</v>
      </c>
      <c r="BO19" s="4" t="str">
        <f t="shared" si="18"/>
        <v>8:29</v>
      </c>
      <c r="BP19" s="5">
        <v>43031.447110000001</v>
      </c>
      <c r="BQ19" s="4">
        <v>43031.811000000002</v>
      </c>
      <c r="BR19" s="4" t="str">
        <f t="shared" si="19"/>
        <v>8:44</v>
      </c>
      <c r="BS19" s="39" t="s">
        <v>985</v>
      </c>
      <c r="BT19" s="39"/>
      <c r="BU19" s="7" t="s">
        <v>986</v>
      </c>
      <c r="BV19" s="5">
        <v>43033.378620000003</v>
      </c>
      <c r="BW19" s="4">
        <v>43033.796000000002</v>
      </c>
      <c r="BX19" s="4" t="str">
        <f t="shared" si="20"/>
        <v>10:01</v>
      </c>
      <c r="BY19" s="5">
        <v>43034.410340000002</v>
      </c>
      <c r="BZ19" s="4">
        <v>43034.832999999999</v>
      </c>
      <c r="CA19" s="4" t="str">
        <f t="shared" si="21"/>
        <v>10:08</v>
      </c>
      <c r="CB19" s="5">
        <v>43035.406170000002</v>
      </c>
      <c r="CC19" s="4">
        <v>43035.762000000002</v>
      </c>
      <c r="CD19" s="4" t="str">
        <f t="shared" si="22"/>
        <v>8:32</v>
      </c>
      <c r="CE19" s="5">
        <v>43036.418740000001</v>
      </c>
      <c r="CF19" s="4">
        <v>43036.760999999999</v>
      </c>
      <c r="CG19" s="4" t="str">
        <f t="shared" si="23"/>
        <v>8:12</v>
      </c>
      <c r="CH19" s="5">
        <v>43037.435689999998</v>
      </c>
      <c r="CI19" s="4">
        <v>43037.773999999998</v>
      </c>
      <c r="CJ19" s="4" t="str">
        <f t="shared" si="24"/>
        <v>8:07</v>
      </c>
      <c r="CK19" s="5">
        <v>43038.413339999999</v>
      </c>
      <c r="CL19" s="4">
        <v>43038.777000000002</v>
      </c>
      <c r="CM19" s="4" t="str">
        <f t="shared" si="25"/>
        <v>8:43</v>
      </c>
      <c r="CN19" s="39" t="s">
        <v>985</v>
      </c>
      <c r="CO19" s="39"/>
      <c r="CP19" s="7" t="s">
        <v>986</v>
      </c>
      <c r="CQ19" s="7" t="str">
        <f t="shared" si="26"/>
        <v>9:8:08</v>
      </c>
      <c r="CR19">
        <f t="shared" si="27"/>
        <v>9</v>
      </c>
      <c r="CS19">
        <f t="shared" si="28"/>
        <v>8</v>
      </c>
      <c r="CT19">
        <f t="shared" si="29"/>
        <v>8</v>
      </c>
      <c r="CU19">
        <f t="shared" si="30"/>
        <v>8</v>
      </c>
      <c r="CV19">
        <f t="shared" si="31"/>
        <v>224</v>
      </c>
    </row>
    <row r="20" spans="1:100" x14ac:dyDescent="0.25">
      <c r="A20" t="s">
        <v>127</v>
      </c>
      <c r="B20" s="4">
        <v>43009.422590000002</v>
      </c>
      <c r="C20" s="4">
        <v>43009.821000000004</v>
      </c>
      <c r="D20" s="4" t="str">
        <f t="shared" si="0"/>
        <v>9:33</v>
      </c>
      <c r="E20" s="4">
        <v>43010.449540000001</v>
      </c>
      <c r="F20" s="4">
        <v>43010.832999999999</v>
      </c>
      <c r="G20" s="4" t="str">
        <f t="shared" si="1"/>
        <v>9:12</v>
      </c>
      <c r="H20" s="39" t="s">
        <v>985</v>
      </c>
      <c r="I20" s="39"/>
      <c r="J20" s="7" t="s">
        <v>986</v>
      </c>
      <c r="K20" s="4">
        <v>43012.43217</v>
      </c>
      <c r="L20" s="4">
        <v>43012.813999999998</v>
      </c>
      <c r="M20" s="4" t="str">
        <f t="shared" si="2"/>
        <v>9:09</v>
      </c>
      <c r="N20" s="4">
        <v>43013.441579999999</v>
      </c>
      <c r="O20" s="4">
        <v>43013.779000000002</v>
      </c>
      <c r="P20" s="4" t="str">
        <f t="shared" si="3"/>
        <v>8:05</v>
      </c>
      <c r="Q20" s="4">
        <v>43009.422590000002</v>
      </c>
      <c r="R20" s="4">
        <v>43014.781999999999</v>
      </c>
      <c r="S20" s="4" t="str">
        <f t="shared" si="4"/>
        <v>8:37</v>
      </c>
      <c r="T20" s="5">
        <v>43015.399230000003</v>
      </c>
      <c r="U20" s="4">
        <v>43015.813999999998</v>
      </c>
      <c r="V20" s="4" t="str">
        <f t="shared" si="5"/>
        <v>9:57</v>
      </c>
      <c r="W20" s="5">
        <v>43016.394030000003</v>
      </c>
      <c r="X20" s="4">
        <v>43016.800000000003</v>
      </c>
      <c r="Y20" s="4" t="str">
        <f t="shared" si="6"/>
        <v>9:44</v>
      </c>
      <c r="Z20" s="5">
        <v>43017.39529</v>
      </c>
      <c r="AA20" s="4">
        <v>43017.754999999997</v>
      </c>
      <c r="AB20" s="4" t="str">
        <f t="shared" si="7"/>
        <v>8:37</v>
      </c>
      <c r="AC20" s="39" t="s">
        <v>985</v>
      </c>
      <c r="AD20" s="39"/>
      <c r="AE20" s="7" t="s">
        <v>986</v>
      </c>
      <c r="AF20" s="5">
        <v>43019.430399999997</v>
      </c>
      <c r="AG20" s="4">
        <v>43019.756999999998</v>
      </c>
      <c r="AH20" s="4" t="str">
        <f t="shared" si="8"/>
        <v>7:50</v>
      </c>
      <c r="AI20" s="5">
        <v>43020.403839999999</v>
      </c>
      <c r="AJ20" s="4">
        <v>43020.758999999998</v>
      </c>
      <c r="AK20" s="4" t="str">
        <f t="shared" si="9"/>
        <v>8:31</v>
      </c>
      <c r="AL20" s="5">
        <v>43021.436470000001</v>
      </c>
      <c r="AM20" s="4">
        <v>43021.760000000002</v>
      </c>
      <c r="AN20" s="4" t="str">
        <f t="shared" si="10"/>
        <v>7:45</v>
      </c>
      <c r="AO20" s="5">
        <v>43022.449690000001</v>
      </c>
      <c r="AP20" s="4">
        <v>43022.788999999997</v>
      </c>
      <c r="AQ20" s="4" t="str">
        <f t="shared" si="11"/>
        <v>8:08</v>
      </c>
      <c r="AR20" s="5">
        <v>43023.376530000001</v>
      </c>
      <c r="AS20" s="4">
        <v>43023.792999999998</v>
      </c>
      <c r="AT20" s="4" t="str">
        <f t="shared" si="12"/>
        <v>9:59</v>
      </c>
      <c r="AU20" s="5">
        <v>43024.43838</v>
      </c>
      <c r="AV20" s="4">
        <v>43024.796000000002</v>
      </c>
      <c r="AW20" s="4" t="str">
        <f t="shared" si="13"/>
        <v>8:34</v>
      </c>
      <c r="AX20" s="39" t="s">
        <v>985</v>
      </c>
      <c r="AY20" s="39"/>
      <c r="AZ20" s="7" t="s">
        <v>986</v>
      </c>
      <c r="BA20" s="5">
        <v>43026.451249999998</v>
      </c>
      <c r="BB20" s="4">
        <v>43026.81</v>
      </c>
      <c r="BC20" s="4" t="str">
        <f t="shared" si="14"/>
        <v>8:36</v>
      </c>
      <c r="BD20" s="5">
        <v>43027.394659999998</v>
      </c>
      <c r="BE20" s="4">
        <v>43027.777999999998</v>
      </c>
      <c r="BF20" s="4" t="str">
        <f t="shared" si="15"/>
        <v>9:12</v>
      </c>
      <c r="BG20" s="5">
        <v>43028.414640000003</v>
      </c>
      <c r="BH20" s="4">
        <v>43028.76</v>
      </c>
      <c r="BI20" s="4" t="str">
        <f t="shared" si="16"/>
        <v>8:17</v>
      </c>
      <c r="BJ20" s="5">
        <v>43029.428619999999</v>
      </c>
      <c r="BK20" s="4">
        <v>43029.775999999998</v>
      </c>
      <c r="BL20" s="4" t="str">
        <f t="shared" si="17"/>
        <v>8:20</v>
      </c>
      <c r="BM20" s="5">
        <v>43030.45695</v>
      </c>
      <c r="BN20" s="4">
        <v>43030.821000000004</v>
      </c>
      <c r="BO20" s="4" t="str">
        <f t="shared" si="18"/>
        <v>8:44</v>
      </c>
      <c r="BP20" s="5">
        <v>43031.436600000001</v>
      </c>
      <c r="BQ20" s="4">
        <v>43031.767999999996</v>
      </c>
      <c r="BR20" s="4" t="str">
        <f t="shared" si="19"/>
        <v>7:57</v>
      </c>
      <c r="BS20" s="39" t="s">
        <v>985</v>
      </c>
      <c r="BT20" s="39"/>
      <c r="BU20" s="7" t="s">
        <v>986</v>
      </c>
      <c r="BV20" s="5">
        <v>43033.431069999999</v>
      </c>
      <c r="BW20" s="4">
        <v>43033.777999999998</v>
      </c>
      <c r="BX20" s="4" t="str">
        <f t="shared" si="20"/>
        <v>8:19</v>
      </c>
      <c r="BY20" s="5">
        <v>43034.434959999999</v>
      </c>
      <c r="BZ20" s="4">
        <v>43034.807999999997</v>
      </c>
      <c r="CA20" s="4" t="str">
        <f t="shared" si="21"/>
        <v>8:57</v>
      </c>
      <c r="CB20" s="5">
        <v>43035.45364</v>
      </c>
      <c r="CC20" s="4">
        <v>43035.785000000003</v>
      </c>
      <c r="CD20" s="4" t="str">
        <f t="shared" si="22"/>
        <v>7:57</v>
      </c>
      <c r="CE20" s="5">
        <v>43036.385479999997</v>
      </c>
      <c r="CF20" s="4">
        <v>43036.750999999997</v>
      </c>
      <c r="CG20" s="4" t="str">
        <f t="shared" si="23"/>
        <v>8:46</v>
      </c>
      <c r="CH20" s="5">
        <v>43037.431859999997</v>
      </c>
      <c r="CI20" s="4">
        <v>43037.756000000001</v>
      </c>
      <c r="CJ20" s="4" t="str">
        <f t="shared" si="24"/>
        <v>7:46</v>
      </c>
      <c r="CK20" s="5">
        <v>43038.420700000002</v>
      </c>
      <c r="CL20" s="4">
        <v>43038.832999999999</v>
      </c>
      <c r="CM20" s="4" t="str">
        <f t="shared" si="25"/>
        <v>9:53</v>
      </c>
      <c r="CN20" s="39" t="s">
        <v>985</v>
      </c>
      <c r="CO20" s="39"/>
      <c r="CP20" s="7" t="s">
        <v>986</v>
      </c>
      <c r="CQ20" s="7" t="str">
        <f t="shared" si="26"/>
        <v>9:10:25</v>
      </c>
      <c r="CR20">
        <f t="shared" si="27"/>
        <v>9</v>
      </c>
      <c r="CS20">
        <f t="shared" si="28"/>
        <v>10</v>
      </c>
      <c r="CT20">
        <f t="shared" si="29"/>
        <v>25</v>
      </c>
      <c r="CU20">
        <f t="shared" si="30"/>
        <v>10</v>
      </c>
      <c r="CV20">
        <f t="shared" si="31"/>
        <v>226</v>
      </c>
    </row>
    <row r="21" spans="1:100" x14ac:dyDescent="0.25">
      <c r="A21" t="s">
        <v>132</v>
      </c>
      <c r="B21" s="4">
        <v>43009.386209999997</v>
      </c>
      <c r="C21" s="4">
        <v>43009.760999999999</v>
      </c>
      <c r="D21" s="4" t="str">
        <f t="shared" si="0"/>
        <v>8:59</v>
      </c>
      <c r="E21" s="4">
        <v>43010.400889999997</v>
      </c>
      <c r="F21" s="4">
        <v>43010.8</v>
      </c>
      <c r="G21" s="4" t="str">
        <f t="shared" si="1"/>
        <v>9:34</v>
      </c>
      <c r="H21" s="39" t="s">
        <v>985</v>
      </c>
      <c r="I21" s="39"/>
      <c r="J21" s="7" t="s">
        <v>986</v>
      </c>
      <c r="K21" s="4">
        <v>43012.413310000004</v>
      </c>
      <c r="L21" s="4">
        <v>43012.769</v>
      </c>
      <c r="M21" s="4" t="str">
        <f t="shared" si="2"/>
        <v>8:32</v>
      </c>
      <c r="N21" s="4">
        <v>43013.40941</v>
      </c>
      <c r="O21" s="4">
        <v>43013.773999999998</v>
      </c>
      <c r="P21" s="4" t="str">
        <f t="shared" si="3"/>
        <v>8:45</v>
      </c>
      <c r="Q21" s="4"/>
      <c r="R21" s="4"/>
      <c r="S21" s="4" t="str">
        <f t="shared" si="4"/>
        <v>0:00</v>
      </c>
      <c r="T21" s="5">
        <v>43015.442360000001</v>
      </c>
      <c r="U21" s="4">
        <v>43015.819000000003</v>
      </c>
      <c r="V21" s="4" t="str">
        <f t="shared" si="5"/>
        <v>9:02</v>
      </c>
      <c r="W21" s="5">
        <v>43016.445160000003</v>
      </c>
      <c r="X21" s="4">
        <v>43016.807999999997</v>
      </c>
      <c r="Y21" s="4" t="str">
        <f t="shared" si="6"/>
        <v>8:42</v>
      </c>
      <c r="Z21" s="5">
        <v>43017.414519999998</v>
      </c>
      <c r="AA21" s="4">
        <v>43017.800999999999</v>
      </c>
      <c r="AB21" s="4" t="str">
        <f t="shared" si="7"/>
        <v>9:16</v>
      </c>
      <c r="AC21" s="39" t="s">
        <v>985</v>
      </c>
      <c r="AD21" s="39"/>
      <c r="AE21" s="7" t="s">
        <v>986</v>
      </c>
      <c r="AF21" s="5">
        <v>43019.435189999997</v>
      </c>
      <c r="AG21" s="4">
        <v>43019.822999999997</v>
      </c>
      <c r="AH21" s="4" t="str">
        <f t="shared" si="8"/>
        <v>9:18</v>
      </c>
      <c r="AI21" s="5">
        <v>43020.442739999999</v>
      </c>
      <c r="AJ21" s="4">
        <v>43020.756999999998</v>
      </c>
      <c r="AK21" s="4" t="str">
        <f t="shared" si="9"/>
        <v>7:32</v>
      </c>
      <c r="AL21" s="5">
        <v>43021.41635</v>
      </c>
      <c r="AM21" s="4">
        <v>43021.762999999999</v>
      </c>
      <c r="AN21" s="4" t="str">
        <f t="shared" si="10"/>
        <v>8:19</v>
      </c>
      <c r="AO21" s="5">
        <v>43022.39372</v>
      </c>
      <c r="AP21" s="4">
        <v>43022.828999999998</v>
      </c>
      <c r="AQ21" s="4" t="str">
        <f t="shared" si="11"/>
        <v>10:26</v>
      </c>
      <c r="AR21" s="5">
        <v>43023.442999999999</v>
      </c>
      <c r="AS21" s="4">
        <v>43023.785000000003</v>
      </c>
      <c r="AT21" s="4" t="str">
        <f t="shared" si="12"/>
        <v>8:12</v>
      </c>
      <c r="AU21" s="5">
        <v>43024.44513</v>
      </c>
      <c r="AV21" s="4">
        <v>43024.794000000002</v>
      </c>
      <c r="AW21" s="4" t="str">
        <f t="shared" si="13"/>
        <v>8:22</v>
      </c>
      <c r="AX21" s="39" t="s">
        <v>985</v>
      </c>
      <c r="AY21" s="39"/>
      <c r="AZ21" s="7" t="s">
        <v>986</v>
      </c>
      <c r="BA21" s="5">
        <v>43026.402589999998</v>
      </c>
      <c r="BB21" s="4">
        <v>43026.82</v>
      </c>
      <c r="BC21" s="4" t="str">
        <f t="shared" si="14"/>
        <v>10:01</v>
      </c>
      <c r="BD21" s="5">
        <v>43027.421770000001</v>
      </c>
      <c r="BE21" s="4">
        <v>43027.777999999998</v>
      </c>
      <c r="BF21" s="4" t="str">
        <f t="shared" si="15"/>
        <v>8:32</v>
      </c>
      <c r="BG21" s="5">
        <v>43028.414620000003</v>
      </c>
      <c r="BH21" s="4">
        <v>43028.798000000003</v>
      </c>
      <c r="BI21" s="4" t="str">
        <f t="shared" si="16"/>
        <v>9:12</v>
      </c>
      <c r="BJ21" s="5">
        <v>43029.42974</v>
      </c>
      <c r="BK21" s="4">
        <v>43029.813999999998</v>
      </c>
      <c r="BL21" s="4" t="str">
        <f t="shared" si="17"/>
        <v>9:13</v>
      </c>
      <c r="BM21" s="5">
        <v>43030.39041</v>
      </c>
      <c r="BN21" s="4">
        <v>43030.798999999999</v>
      </c>
      <c r="BO21" s="4" t="str">
        <f t="shared" si="18"/>
        <v>9:48</v>
      </c>
      <c r="BP21" s="5">
        <v>43031.457909999997</v>
      </c>
      <c r="BQ21" s="4">
        <v>43031.821000000004</v>
      </c>
      <c r="BR21" s="4" t="str">
        <f t="shared" si="19"/>
        <v>8:42</v>
      </c>
      <c r="BS21" s="39" t="s">
        <v>985</v>
      </c>
      <c r="BT21" s="39"/>
      <c r="BU21" s="7" t="s">
        <v>986</v>
      </c>
      <c r="BV21" s="5">
        <v>43033.433349999999</v>
      </c>
      <c r="BW21" s="4">
        <v>43033.805999999997</v>
      </c>
      <c r="BX21" s="4" t="str">
        <f t="shared" si="20"/>
        <v>8:56</v>
      </c>
      <c r="BY21" s="5">
        <v>43034.390359999998</v>
      </c>
      <c r="BZ21" s="4">
        <v>43034.754000000001</v>
      </c>
      <c r="CA21" s="4" t="str">
        <f t="shared" si="21"/>
        <v>8:43</v>
      </c>
      <c r="CB21" s="5">
        <v>43035.437279999998</v>
      </c>
      <c r="CC21" s="4">
        <v>43035.777000000002</v>
      </c>
      <c r="CD21" s="4" t="str">
        <f t="shared" si="22"/>
        <v>8:09</v>
      </c>
      <c r="CE21" s="5">
        <v>43036.414859999997</v>
      </c>
      <c r="CF21" s="4">
        <v>43036.83</v>
      </c>
      <c r="CG21" s="4" t="str">
        <f t="shared" si="23"/>
        <v>9:57</v>
      </c>
      <c r="CH21" s="5">
        <v>43037.455529999999</v>
      </c>
      <c r="CI21" s="4">
        <v>43037.822</v>
      </c>
      <c r="CJ21" s="4" t="str">
        <f t="shared" si="24"/>
        <v>8:47</v>
      </c>
      <c r="CK21" s="5">
        <v>43038.393680000001</v>
      </c>
      <c r="CL21" s="4">
        <v>43038.794999999998</v>
      </c>
      <c r="CM21" s="4" t="str">
        <f t="shared" si="25"/>
        <v>9:37</v>
      </c>
      <c r="CN21" s="39" t="s">
        <v>985</v>
      </c>
      <c r="CO21" s="39"/>
      <c r="CP21" s="7" t="s">
        <v>986</v>
      </c>
      <c r="CQ21" s="7" t="str">
        <f t="shared" si="26"/>
        <v>9:8:36</v>
      </c>
      <c r="CR21">
        <f t="shared" si="27"/>
        <v>9</v>
      </c>
      <c r="CS21">
        <f t="shared" si="28"/>
        <v>8</v>
      </c>
      <c r="CT21">
        <f t="shared" si="29"/>
        <v>36</v>
      </c>
      <c r="CU21">
        <f t="shared" si="30"/>
        <v>9</v>
      </c>
      <c r="CV21">
        <f t="shared" si="31"/>
        <v>225</v>
      </c>
    </row>
    <row r="22" spans="1:100" x14ac:dyDescent="0.25">
      <c r="A22" t="s">
        <v>134</v>
      </c>
      <c r="B22" s="4">
        <v>43009.38781</v>
      </c>
      <c r="C22" s="4">
        <v>43009.817999999999</v>
      </c>
      <c r="D22" s="4" t="str">
        <f t="shared" si="0"/>
        <v>10:19</v>
      </c>
      <c r="E22" s="4">
        <v>43010.450879999997</v>
      </c>
      <c r="F22" s="4">
        <v>43010.76</v>
      </c>
      <c r="G22" s="4" t="str">
        <f t="shared" si="1"/>
        <v>7:25</v>
      </c>
      <c r="H22" s="39" t="s">
        <v>985</v>
      </c>
      <c r="I22" s="39"/>
      <c r="J22" s="7" t="s">
        <v>986</v>
      </c>
      <c r="K22" s="4">
        <v>43012.391349999998</v>
      </c>
      <c r="L22" s="4">
        <v>43012.75</v>
      </c>
      <c r="M22" s="4" t="str">
        <f t="shared" si="2"/>
        <v>8:36</v>
      </c>
      <c r="N22" s="4">
        <v>43013.43417</v>
      </c>
      <c r="O22" s="4">
        <v>43013.794000000002</v>
      </c>
      <c r="P22" s="4" t="str">
        <f t="shared" si="3"/>
        <v>8:38</v>
      </c>
      <c r="Q22" s="4">
        <v>43009.38781</v>
      </c>
      <c r="R22" s="4">
        <v>43014.815000000002</v>
      </c>
      <c r="S22" s="4" t="str">
        <f t="shared" si="4"/>
        <v>10:15</v>
      </c>
      <c r="T22" s="5">
        <v>43015.429980000001</v>
      </c>
      <c r="U22" s="4">
        <v>43015.783000000003</v>
      </c>
      <c r="V22" s="4" t="str">
        <f t="shared" si="5"/>
        <v>8:28</v>
      </c>
      <c r="W22" s="5">
        <v>43016.451220000003</v>
      </c>
      <c r="X22" s="4">
        <v>43016.832000000002</v>
      </c>
      <c r="Y22" s="4" t="str">
        <f t="shared" si="6"/>
        <v>9:08</v>
      </c>
      <c r="Z22" s="5">
        <v>43017.440600000002</v>
      </c>
      <c r="AA22" s="4">
        <v>43017.811000000002</v>
      </c>
      <c r="AB22" s="4" t="str">
        <f t="shared" si="7"/>
        <v>8:53</v>
      </c>
      <c r="AC22" s="39" t="s">
        <v>985</v>
      </c>
      <c r="AD22" s="39"/>
      <c r="AE22" s="7" t="s">
        <v>986</v>
      </c>
      <c r="AF22" s="5">
        <v>43019.435720000001</v>
      </c>
      <c r="AG22" s="4">
        <v>43019.750999999997</v>
      </c>
      <c r="AH22" s="4" t="str">
        <f t="shared" si="8"/>
        <v>7:34</v>
      </c>
      <c r="AI22" s="5">
        <v>43020.424339999998</v>
      </c>
      <c r="AJ22" s="4">
        <v>43020.819000000003</v>
      </c>
      <c r="AK22" s="4" t="str">
        <f t="shared" si="9"/>
        <v>9:28</v>
      </c>
      <c r="AL22" s="5">
        <v>43021.446179999999</v>
      </c>
      <c r="AM22" s="4">
        <v>43021.754000000001</v>
      </c>
      <c r="AN22" s="4" t="str">
        <f t="shared" si="10"/>
        <v>7:23</v>
      </c>
      <c r="AO22" s="5">
        <v>43022.38839</v>
      </c>
      <c r="AP22" s="4">
        <v>43022.788</v>
      </c>
      <c r="AQ22" s="4" t="str">
        <f t="shared" si="11"/>
        <v>9:35</v>
      </c>
      <c r="AR22" s="5">
        <v>43023.389909999998</v>
      </c>
      <c r="AS22" s="4">
        <v>43023.78</v>
      </c>
      <c r="AT22" s="4" t="str">
        <f t="shared" si="12"/>
        <v>9:21</v>
      </c>
      <c r="AU22" s="5">
        <v>43024.41188</v>
      </c>
      <c r="AV22" s="4">
        <v>43024.78</v>
      </c>
      <c r="AW22" s="4" t="str">
        <f t="shared" si="13"/>
        <v>8:50</v>
      </c>
      <c r="AX22" s="39" t="s">
        <v>985</v>
      </c>
      <c r="AY22" s="39"/>
      <c r="AZ22" s="7" t="s">
        <v>986</v>
      </c>
      <c r="BA22" s="5">
        <v>43026.407200000001</v>
      </c>
      <c r="BB22" s="4">
        <v>43026.762999999999</v>
      </c>
      <c r="BC22" s="4" t="str">
        <f t="shared" si="14"/>
        <v>8:32</v>
      </c>
      <c r="BD22" s="5">
        <v>43027.402410000002</v>
      </c>
      <c r="BE22" s="4">
        <v>43027.764999999999</v>
      </c>
      <c r="BF22" s="4" t="str">
        <f t="shared" si="15"/>
        <v>8:42</v>
      </c>
      <c r="BG22" s="5">
        <v>43028.392240000001</v>
      </c>
      <c r="BH22" s="4">
        <v>43028.781000000003</v>
      </c>
      <c r="BI22" s="4" t="str">
        <f t="shared" si="16"/>
        <v>9:19</v>
      </c>
      <c r="BJ22" s="5">
        <v>43029.410799999998</v>
      </c>
      <c r="BK22" s="4">
        <v>43029.832000000002</v>
      </c>
      <c r="BL22" s="4" t="str">
        <f t="shared" si="17"/>
        <v>10:06</v>
      </c>
      <c r="BM22" s="5">
        <v>43030.394650000002</v>
      </c>
      <c r="BN22" s="4">
        <v>43030.758000000002</v>
      </c>
      <c r="BO22" s="4" t="str">
        <f t="shared" si="18"/>
        <v>8:43</v>
      </c>
      <c r="BP22" s="5">
        <v>43031.379399999998</v>
      </c>
      <c r="BQ22" s="4">
        <v>43031.819000000003</v>
      </c>
      <c r="BR22" s="4" t="str">
        <f t="shared" si="19"/>
        <v>10:33</v>
      </c>
      <c r="BS22" s="39" t="s">
        <v>985</v>
      </c>
      <c r="BT22" s="39"/>
      <c r="BU22" s="7" t="s">
        <v>986</v>
      </c>
      <c r="BV22" s="5">
        <v>43033.443200000002</v>
      </c>
      <c r="BW22" s="4">
        <v>43033.81</v>
      </c>
      <c r="BX22" s="4" t="str">
        <f t="shared" si="20"/>
        <v>8:48</v>
      </c>
      <c r="BY22" s="5">
        <v>43034.385799999996</v>
      </c>
      <c r="BZ22" s="4">
        <v>43034.754999999997</v>
      </c>
      <c r="CA22" s="4" t="str">
        <f t="shared" si="21"/>
        <v>8:51</v>
      </c>
      <c r="CB22" s="5">
        <v>43035.42</v>
      </c>
      <c r="CC22" s="4">
        <v>43035.798999999999</v>
      </c>
      <c r="CD22" s="4" t="str">
        <f t="shared" si="22"/>
        <v>9:05</v>
      </c>
      <c r="CE22" s="5">
        <v>43036.382319999997</v>
      </c>
      <c r="CF22" s="4">
        <v>43036.784</v>
      </c>
      <c r="CG22" s="4" t="str">
        <f t="shared" si="23"/>
        <v>9:38</v>
      </c>
      <c r="CH22" s="5">
        <v>43037.40221</v>
      </c>
      <c r="CI22" s="4">
        <v>43037.798999999999</v>
      </c>
      <c r="CJ22" s="4" t="str">
        <f t="shared" si="24"/>
        <v>9:31</v>
      </c>
      <c r="CK22" s="5">
        <v>43038.448709999997</v>
      </c>
      <c r="CL22" s="4">
        <v>43038.813000000002</v>
      </c>
      <c r="CM22" s="4" t="str">
        <f t="shared" si="25"/>
        <v>8:44</v>
      </c>
      <c r="CN22" s="39" t="s">
        <v>985</v>
      </c>
      <c r="CO22" s="39"/>
      <c r="CP22" s="7" t="s">
        <v>986</v>
      </c>
      <c r="CQ22" s="7" t="str">
        <f t="shared" si="26"/>
        <v>9:18:25</v>
      </c>
      <c r="CR22">
        <f t="shared" si="27"/>
        <v>9</v>
      </c>
      <c r="CS22">
        <f t="shared" si="28"/>
        <v>18</v>
      </c>
      <c r="CT22">
        <f t="shared" si="29"/>
        <v>25</v>
      </c>
      <c r="CU22">
        <f t="shared" si="30"/>
        <v>18</v>
      </c>
      <c r="CV22">
        <f t="shared" si="31"/>
        <v>234</v>
      </c>
    </row>
    <row r="23" spans="1:100" x14ac:dyDescent="0.25">
      <c r="A23" t="s">
        <v>146</v>
      </c>
      <c r="B23" s="4">
        <v>43009.413489999999</v>
      </c>
      <c r="C23" s="4">
        <v>43009.764000000003</v>
      </c>
      <c r="D23" s="4" t="str">
        <f t="shared" si="0"/>
        <v>8:24</v>
      </c>
      <c r="E23" s="4">
        <v>43010.404900000001</v>
      </c>
      <c r="F23" s="4">
        <v>43010.822999999997</v>
      </c>
      <c r="G23" s="4" t="str">
        <f t="shared" si="1"/>
        <v>10:02</v>
      </c>
      <c r="H23" s="39" t="s">
        <v>985</v>
      </c>
      <c r="I23" s="39"/>
      <c r="J23" s="7" t="s">
        <v>986</v>
      </c>
      <c r="K23" s="4">
        <v>43012.442510000001</v>
      </c>
      <c r="L23" s="4">
        <v>43012.809000000001</v>
      </c>
      <c r="M23" s="4" t="str">
        <f t="shared" si="2"/>
        <v>8:47</v>
      </c>
      <c r="N23" s="4">
        <v>43013.429040000003</v>
      </c>
      <c r="O23" s="4">
        <v>43013.815999999999</v>
      </c>
      <c r="P23" s="4" t="str">
        <f t="shared" si="3"/>
        <v>9:17</v>
      </c>
      <c r="Q23" s="4">
        <v>43009.413489999999</v>
      </c>
      <c r="R23" s="4">
        <v>43014.821000000004</v>
      </c>
      <c r="S23" s="4" t="str">
        <f t="shared" si="4"/>
        <v>9:46</v>
      </c>
      <c r="T23" s="5"/>
      <c r="U23" s="4"/>
      <c r="V23" s="4" t="str">
        <f t="shared" si="5"/>
        <v>0:00</v>
      </c>
      <c r="W23" s="5">
        <v>43016.404130000003</v>
      </c>
      <c r="X23" s="4">
        <v>43016.754999999997</v>
      </c>
      <c r="Y23" s="4" t="str">
        <f t="shared" si="6"/>
        <v>8:25</v>
      </c>
      <c r="Z23" s="5">
        <v>43017.423690000003</v>
      </c>
      <c r="AA23" s="4">
        <v>43017.77</v>
      </c>
      <c r="AB23" s="4" t="str">
        <f t="shared" si="7"/>
        <v>8:18</v>
      </c>
      <c r="AC23" s="39" t="s">
        <v>985</v>
      </c>
      <c r="AD23" s="39"/>
      <c r="AE23" s="7" t="s">
        <v>986</v>
      </c>
      <c r="AF23" s="5">
        <v>43019.4499</v>
      </c>
      <c r="AG23" s="4">
        <v>43019.752</v>
      </c>
      <c r="AH23" s="4" t="str">
        <f t="shared" si="8"/>
        <v>7:15</v>
      </c>
      <c r="AI23" s="5">
        <v>43020.408580000003</v>
      </c>
      <c r="AJ23" s="4">
        <v>43020.822</v>
      </c>
      <c r="AK23" s="4" t="str">
        <f t="shared" si="9"/>
        <v>9:55</v>
      </c>
      <c r="AL23" s="5">
        <v>43021.386050000001</v>
      </c>
      <c r="AM23" s="4">
        <v>43021.82</v>
      </c>
      <c r="AN23" s="4" t="str">
        <f t="shared" si="10"/>
        <v>10:24</v>
      </c>
      <c r="AO23" s="5">
        <v>43022.415849999998</v>
      </c>
      <c r="AP23" s="4">
        <v>43022.811999999998</v>
      </c>
      <c r="AQ23" s="4" t="str">
        <f t="shared" si="11"/>
        <v>9:30</v>
      </c>
      <c r="AR23" s="5">
        <v>43023.443639999998</v>
      </c>
      <c r="AS23" s="4">
        <v>43023.824000000001</v>
      </c>
      <c r="AT23" s="4" t="str">
        <f t="shared" si="12"/>
        <v>9:07</v>
      </c>
      <c r="AU23" s="5">
        <v>43024.451690000002</v>
      </c>
      <c r="AV23" s="4">
        <v>43024.822</v>
      </c>
      <c r="AW23" s="4" t="str">
        <f t="shared" si="13"/>
        <v>8:53</v>
      </c>
      <c r="AX23" s="39" t="s">
        <v>985</v>
      </c>
      <c r="AY23" s="39"/>
      <c r="AZ23" s="7" t="s">
        <v>986</v>
      </c>
      <c r="BA23" s="5">
        <v>43026.442470000002</v>
      </c>
      <c r="BB23" s="4">
        <v>43026.796999999999</v>
      </c>
      <c r="BC23" s="4" t="str">
        <f t="shared" si="14"/>
        <v>8:30</v>
      </c>
      <c r="BD23" s="5">
        <v>43027.432699999998</v>
      </c>
      <c r="BE23" s="4">
        <v>43027.803</v>
      </c>
      <c r="BF23" s="4" t="str">
        <f t="shared" si="15"/>
        <v>8:53</v>
      </c>
      <c r="BG23" s="5">
        <v>43028.446669999998</v>
      </c>
      <c r="BH23" s="4">
        <v>43028.811999999998</v>
      </c>
      <c r="BI23" s="4" t="str">
        <f t="shared" si="16"/>
        <v>8:46</v>
      </c>
      <c r="BJ23" s="5">
        <v>43029.435599999997</v>
      </c>
      <c r="BK23" s="4">
        <v>43029.794999999998</v>
      </c>
      <c r="BL23" s="4" t="str">
        <f t="shared" si="17"/>
        <v>8:37</v>
      </c>
      <c r="BM23" s="5">
        <v>43030.402860000002</v>
      </c>
      <c r="BN23" s="4">
        <v>43030.811999999998</v>
      </c>
      <c r="BO23" s="4" t="str">
        <f t="shared" si="18"/>
        <v>9:49</v>
      </c>
      <c r="BP23" s="5">
        <v>43031.391080000001</v>
      </c>
      <c r="BQ23" s="4">
        <v>43031.826999999997</v>
      </c>
      <c r="BR23" s="4" t="str">
        <f t="shared" si="19"/>
        <v>10:27</v>
      </c>
      <c r="BS23" s="39" t="s">
        <v>985</v>
      </c>
      <c r="BT23" s="39"/>
      <c r="BU23" s="7" t="s">
        <v>986</v>
      </c>
      <c r="BV23" s="5">
        <v>43033.41461</v>
      </c>
      <c r="BW23" s="4">
        <v>43033.78</v>
      </c>
      <c r="BX23" s="4" t="str">
        <f t="shared" si="20"/>
        <v>8:46</v>
      </c>
      <c r="BY23" s="5">
        <v>43034.434289999997</v>
      </c>
      <c r="BZ23" s="4">
        <v>43034.798000000003</v>
      </c>
      <c r="CA23" s="4" t="str">
        <f t="shared" si="21"/>
        <v>8:43</v>
      </c>
      <c r="CB23" s="5">
        <v>43035.379889999997</v>
      </c>
      <c r="CC23" s="4">
        <v>43035.830999999998</v>
      </c>
      <c r="CD23" s="4" t="str">
        <f t="shared" si="22"/>
        <v>10:49</v>
      </c>
      <c r="CE23" s="5">
        <v>43036.40494</v>
      </c>
      <c r="CF23" s="4">
        <v>43036.817000000003</v>
      </c>
      <c r="CG23" s="4" t="str">
        <f t="shared" si="23"/>
        <v>9:53</v>
      </c>
      <c r="CH23" s="5">
        <v>43037.456230000003</v>
      </c>
      <c r="CI23" s="4">
        <v>43037.800999999999</v>
      </c>
      <c r="CJ23" s="4" t="str">
        <f t="shared" si="24"/>
        <v>8:16</v>
      </c>
      <c r="CK23" s="5">
        <v>43038.38854</v>
      </c>
      <c r="CL23" s="4">
        <v>43038.830999999998</v>
      </c>
      <c r="CM23" s="4" t="str">
        <f t="shared" si="25"/>
        <v>10:37</v>
      </c>
      <c r="CN23" s="39" t="s">
        <v>985</v>
      </c>
      <c r="CO23" s="39"/>
      <c r="CP23" s="7" t="s">
        <v>986</v>
      </c>
      <c r="CQ23" s="7" t="str">
        <f t="shared" si="26"/>
        <v>9:14:09</v>
      </c>
      <c r="CR23">
        <f t="shared" si="27"/>
        <v>9</v>
      </c>
      <c r="CS23">
        <f t="shared" si="28"/>
        <v>14</v>
      </c>
      <c r="CT23">
        <f t="shared" si="29"/>
        <v>9</v>
      </c>
      <c r="CU23">
        <f t="shared" si="30"/>
        <v>14</v>
      </c>
      <c r="CV23">
        <f t="shared" si="31"/>
        <v>230</v>
      </c>
    </row>
    <row r="24" spans="1:100" x14ac:dyDescent="0.25">
      <c r="A24" t="s">
        <v>156</v>
      </c>
      <c r="B24" s="4">
        <v>43009.376120000001</v>
      </c>
      <c r="C24" s="4">
        <v>43009.824999999997</v>
      </c>
      <c r="D24" s="4" t="str">
        <f t="shared" si="0"/>
        <v>10:46</v>
      </c>
      <c r="E24" s="4">
        <v>43010.386400000003</v>
      </c>
      <c r="F24" s="4">
        <v>43010.773999999998</v>
      </c>
      <c r="G24" s="4" t="str">
        <f t="shared" si="1"/>
        <v>9:18</v>
      </c>
      <c r="H24" s="39" t="s">
        <v>985</v>
      </c>
      <c r="I24" s="39"/>
      <c r="J24" s="7" t="s">
        <v>986</v>
      </c>
      <c r="K24" s="4">
        <v>43012.411769999999</v>
      </c>
      <c r="L24" s="4">
        <v>43012.750999999997</v>
      </c>
      <c r="M24" s="4" t="str">
        <f t="shared" si="2"/>
        <v>8:08</v>
      </c>
      <c r="N24" s="4">
        <v>43013.43507</v>
      </c>
      <c r="O24" s="4">
        <v>43013.828000000001</v>
      </c>
      <c r="P24" s="4" t="str">
        <f t="shared" si="3"/>
        <v>9:25</v>
      </c>
      <c r="Q24" s="4">
        <v>43009.376120000001</v>
      </c>
      <c r="R24" s="4">
        <v>43014.821000000004</v>
      </c>
      <c r="S24" s="4" t="str">
        <f t="shared" si="4"/>
        <v>10:40</v>
      </c>
      <c r="T24" s="5">
        <v>43015.453840000002</v>
      </c>
      <c r="U24" s="4">
        <v>43015.819000000003</v>
      </c>
      <c r="V24" s="4" t="str">
        <f t="shared" si="5"/>
        <v>8:45</v>
      </c>
      <c r="W24" s="5">
        <v>43016.387770000001</v>
      </c>
      <c r="X24" s="4">
        <v>43016.81</v>
      </c>
      <c r="Y24" s="4" t="str">
        <f t="shared" si="6"/>
        <v>10:08</v>
      </c>
      <c r="Z24" s="5">
        <v>43017.380920000003</v>
      </c>
      <c r="AA24" s="4">
        <v>43017.771000000001</v>
      </c>
      <c r="AB24" s="4" t="str">
        <f t="shared" si="7"/>
        <v>9:21</v>
      </c>
      <c r="AC24" s="39" t="s">
        <v>985</v>
      </c>
      <c r="AD24" s="39"/>
      <c r="AE24" s="7" t="s">
        <v>986</v>
      </c>
      <c r="AF24" s="5"/>
      <c r="AG24" s="4"/>
      <c r="AH24" s="4" t="str">
        <f t="shared" si="8"/>
        <v>0:00</v>
      </c>
      <c r="AI24" s="5">
        <v>43020.432509999999</v>
      </c>
      <c r="AJ24" s="4">
        <v>43020.805999999997</v>
      </c>
      <c r="AK24" s="4" t="str">
        <f t="shared" si="9"/>
        <v>8:57</v>
      </c>
      <c r="AL24" s="5">
        <v>43021.420259999999</v>
      </c>
      <c r="AM24" s="4">
        <v>43021.764000000003</v>
      </c>
      <c r="AN24" s="4" t="str">
        <f t="shared" si="10"/>
        <v>8:14</v>
      </c>
      <c r="AO24" s="5">
        <v>43022.442629999998</v>
      </c>
      <c r="AP24" s="4">
        <v>43022.754000000001</v>
      </c>
      <c r="AQ24" s="4" t="str">
        <f t="shared" si="11"/>
        <v>7:28</v>
      </c>
      <c r="AR24" s="5">
        <v>43023.455280000002</v>
      </c>
      <c r="AS24" s="4">
        <v>43023.815999999999</v>
      </c>
      <c r="AT24" s="4" t="str">
        <f t="shared" si="12"/>
        <v>8:39</v>
      </c>
      <c r="AU24" s="5">
        <v>43024.415820000002</v>
      </c>
      <c r="AV24" s="4">
        <v>43024.809000000001</v>
      </c>
      <c r="AW24" s="4" t="str">
        <f t="shared" si="13"/>
        <v>9:26</v>
      </c>
      <c r="AX24" s="39" t="s">
        <v>985</v>
      </c>
      <c r="AY24" s="39"/>
      <c r="AZ24" s="7" t="s">
        <v>986</v>
      </c>
      <c r="BA24" s="5">
        <v>43026.452960000002</v>
      </c>
      <c r="BB24" s="4">
        <v>43026.764999999999</v>
      </c>
      <c r="BC24" s="4" t="str">
        <f t="shared" si="14"/>
        <v>7:29</v>
      </c>
      <c r="BD24" s="5">
        <v>43027.457309999998</v>
      </c>
      <c r="BE24" s="4">
        <v>43027.784</v>
      </c>
      <c r="BF24" s="4" t="str">
        <f t="shared" si="15"/>
        <v>7:50</v>
      </c>
      <c r="BG24" s="5">
        <v>43028.393859999996</v>
      </c>
      <c r="BH24" s="4">
        <v>43028.815000000002</v>
      </c>
      <c r="BI24" s="4" t="str">
        <f t="shared" si="16"/>
        <v>10:06</v>
      </c>
      <c r="BJ24" s="5">
        <v>43029.445599999999</v>
      </c>
      <c r="BK24" s="4">
        <v>43029.821000000004</v>
      </c>
      <c r="BL24" s="4" t="str">
        <f t="shared" si="17"/>
        <v>9:00</v>
      </c>
      <c r="BM24" s="5">
        <v>43030.378019999996</v>
      </c>
      <c r="BN24" s="4">
        <v>43030.800999999999</v>
      </c>
      <c r="BO24" s="4" t="str">
        <f t="shared" si="18"/>
        <v>10:09</v>
      </c>
      <c r="BP24" s="5">
        <v>43031.439440000002</v>
      </c>
      <c r="BQ24" s="4">
        <v>43031.773999999998</v>
      </c>
      <c r="BR24" s="4" t="str">
        <f t="shared" si="19"/>
        <v>8:01</v>
      </c>
      <c r="BS24" s="39" t="s">
        <v>985</v>
      </c>
      <c r="BT24" s="39"/>
      <c r="BU24" s="7" t="s">
        <v>986</v>
      </c>
      <c r="BV24" s="5">
        <v>43033.451789999999</v>
      </c>
      <c r="BW24" s="4">
        <v>43033.798999999999</v>
      </c>
      <c r="BX24" s="4" t="str">
        <f t="shared" si="20"/>
        <v>8:19</v>
      </c>
      <c r="BY24" s="5">
        <v>43034.395089999998</v>
      </c>
      <c r="BZ24" s="4">
        <v>43034.828999999998</v>
      </c>
      <c r="CA24" s="4" t="str">
        <f t="shared" si="21"/>
        <v>10:24</v>
      </c>
      <c r="CB24" s="5">
        <v>43035.377769999999</v>
      </c>
      <c r="CC24" s="4">
        <v>43035.773000000001</v>
      </c>
      <c r="CD24" s="4" t="str">
        <f t="shared" si="22"/>
        <v>9:29</v>
      </c>
      <c r="CE24" s="5">
        <v>43036.4427</v>
      </c>
      <c r="CF24" s="4">
        <v>43036.792000000001</v>
      </c>
      <c r="CG24" s="4" t="str">
        <f t="shared" si="23"/>
        <v>8:23</v>
      </c>
      <c r="CH24" s="5"/>
      <c r="CI24" s="4"/>
      <c r="CJ24" s="4" t="str">
        <f t="shared" si="24"/>
        <v>0:00</v>
      </c>
      <c r="CK24" s="5">
        <v>43038.405310000002</v>
      </c>
      <c r="CL24" s="4">
        <v>43038.817999999999</v>
      </c>
      <c r="CM24" s="4" t="str">
        <f t="shared" si="25"/>
        <v>9:54</v>
      </c>
      <c r="CN24" s="39" t="s">
        <v>985</v>
      </c>
      <c r="CO24" s="39"/>
      <c r="CP24" s="7" t="s">
        <v>986</v>
      </c>
      <c r="CQ24" s="7" t="str">
        <f t="shared" si="26"/>
        <v>9:2:19</v>
      </c>
      <c r="CR24">
        <f t="shared" si="27"/>
        <v>9</v>
      </c>
      <c r="CS24">
        <f t="shared" si="28"/>
        <v>2</v>
      </c>
      <c r="CT24">
        <f t="shared" si="29"/>
        <v>19</v>
      </c>
      <c r="CU24">
        <f t="shared" si="30"/>
        <v>2</v>
      </c>
      <c r="CV24">
        <f t="shared" si="31"/>
        <v>218</v>
      </c>
    </row>
    <row r="25" spans="1:100" x14ac:dyDescent="0.25">
      <c r="A25" t="s">
        <v>157</v>
      </c>
      <c r="B25" s="4">
        <v>43009.45766</v>
      </c>
      <c r="C25" s="4">
        <v>43009.824000000001</v>
      </c>
      <c r="D25" s="4" t="str">
        <f t="shared" si="0"/>
        <v>8:47</v>
      </c>
      <c r="E25" s="4">
        <v>43010.419119999999</v>
      </c>
      <c r="F25" s="4">
        <v>43010.762000000002</v>
      </c>
      <c r="G25" s="4" t="str">
        <f t="shared" si="1"/>
        <v>8:13</v>
      </c>
      <c r="H25" s="39" t="s">
        <v>985</v>
      </c>
      <c r="I25" s="39"/>
      <c r="J25" s="7" t="s">
        <v>986</v>
      </c>
      <c r="K25" s="4">
        <v>43012.396849999997</v>
      </c>
      <c r="L25" s="4">
        <v>43012.809000000001</v>
      </c>
      <c r="M25" s="4" t="str">
        <f t="shared" si="2"/>
        <v>9:53</v>
      </c>
      <c r="N25" s="4">
        <v>43013.453200000004</v>
      </c>
      <c r="O25" s="4">
        <v>43013.811000000002</v>
      </c>
      <c r="P25" s="4" t="str">
        <f t="shared" si="3"/>
        <v>8:35</v>
      </c>
      <c r="Q25" s="4">
        <v>43009.45766</v>
      </c>
      <c r="R25" s="4">
        <v>43014.788999999997</v>
      </c>
      <c r="S25" s="4" t="str">
        <f t="shared" si="4"/>
        <v>7:57</v>
      </c>
      <c r="T25" s="5">
        <v>43015.37513</v>
      </c>
      <c r="U25" s="4">
        <v>43015.784</v>
      </c>
      <c r="V25" s="4" t="str">
        <f t="shared" si="5"/>
        <v>9:48</v>
      </c>
      <c r="W25" s="5">
        <v>43016.438459999998</v>
      </c>
      <c r="X25" s="4">
        <v>43016.775000000001</v>
      </c>
      <c r="Y25" s="4" t="str">
        <f t="shared" si="6"/>
        <v>8:04</v>
      </c>
      <c r="Z25" s="5">
        <v>43017.443440000003</v>
      </c>
      <c r="AA25" s="4">
        <v>43017.821000000004</v>
      </c>
      <c r="AB25" s="4" t="str">
        <f t="shared" si="7"/>
        <v>9:03</v>
      </c>
      <c r="AC25" s="39" t="s">
        <v>985</v>
      </c>
      <c r="AD25" s="39"/>
      <c r="AE25" s="7" t="s">
        <v>986</v>
      </c>
      <c r="AF25" s="5">
        <v>43019.426639999998</v>
      </c>
      <c r="AG25" s="4">
        <v>43019.767999999996</v>
      </c>
      <c r="AH25" s="4" t="str">
        <f t="shared" si="8"/>
        <v>8:11</v>
      </c>
      <c r="AI25" s="5">
        <v>43020.39486</v>
      </c>
      <c r="AJ25" s="4">
        <v>43020.754999999997</v>
      </c>
      <c r="AK25" s="4" t="str">
        <f t="shared" si="9"/>
        <v>8:38</v>
      </c>
      <c r="AL25" s="5">
        <v>43021.407890000002</v>
      </c>
      <c r="AM25" s="4">
        <v>43021.775000000001</v>
      </c>
      <c r="AN25" s="4" t="str">
        <f t="shared" si="10"/>
        <v>8:48</v>
      </c>
      <c r="AO25" s="5">
        <v>43022.442139999999</v>
      </c>
      <c r="AP25" s="4">
        <v>43022.75</v>
      </c>
      <c r="AQ25" s="4" t="str">
        <f t="shared" si="11"/>
        <v>7:23</v>
      </c>
      <c r="AR25" s="5">
        <v>43023.440770000001</v>
      </c>
      <c r="AS25" s="4">
        <v>43023.769</v>
      </c>
      <c r="AT25" s="4" t="str">
        <f t="shared" si="12"/>
        <v>7:52</v>
      </c>
      <c r="AU25" s="5">
        <v>43024.442589999999</v>
      </c>
      <c r="AV25" s="4">
        <v>43024.775999999998</v>
      </c>
      <c r="AW25" s="4" t="str">
        <f t="shared" si="13"/>
        <v>8:00</v>
      </c>
      <c r="AX25" s="39" t="s">
        <v>985</v>
      </c>
      <c r="AY25" s="39"/>
      <c r="AZ25" s="7" t="s">
        <v>986</v>
      </c>
      <c r="BA25" s="5">
        <v>43026.441930000001</v>
      </c>
      <c r="BB25" s="4">
        <v>43026.800999999999</v>
      </c>
      <c r="BC25" s="4" t="str">
        <f t="shared" si="14"/>
        <v>8:37</v>
      </c>
      <c r="BD25" s="5">
        <v>43027.421190000001</v>
      </c>
      <c r="BE25" s="4">
        <v>43027.775000000001</v>
      </c>
      <c r="BF25" s="4" t="str">
        <f t="shared" si="15"/>
        <v>8:29</v>
      </c>
      <c r="BG25" s="5">
        <v>43028.390299999999</v>
      </c>
      <c r="BH25" s="4">
        <v>43028.790999999997</v>
      </c>
      <c r="BI25" s="4" t="str">
        <f t="shared" si="16"/>
        <v>9:37</v>
      </c>
      <c r="BJ25" s="5">
        <v>43029.395450000004</v>
      </c>
      <c r="BK25" s="4">
        <v>43029.771999999997</v>
      </c>
      <c r="BL25" s="4" t="str">
        <f t="shared" si="17"/>
        <v>9:02</v>
      </c>
      <c r="BM25" s="5">
        <v>43030.395259999998</v>
      </c>
      <c r="BN25" s="4">
        <v>43030.750999999997</v>
      </c>
      <c r="BO25" s="4" t="str">
        <f t="shared" si="18"/>
        <v>8:32</v>
      </c>
      <c r="BP25" s="5">
        <v>43031.457640000001</v>
      </c>
      <c r="BQ25" s="4">
        <v>43031.790999999997</v>
      </c>
      <c r="BR25" s="4" t="str">
        <f t="shared" si="19"/>
        <v>8:00</v>
      </c>
      <c r="BS25" s="39" t="s">
        <v>985</v>
      </c>
      <c r="BT25" s="39"/>
      <c r="BU25" s="7" t="s">
        <v>986</v>
      </c>
      <c r="BV25" s="5">
        <v>43033.43462</v>
      </c>
      <c r="BW25" s="4">
        <v>43033.781000000003</v>
      </c>
      <c r="BX25" s="4" t="str">
        <f t="shared" si="20"/>
        <v>8:18</v>
      </c>
      <c r="BY25" s="5">
        <v>43034.41143</v>
      </c>
      <c r="BZ25" s="4">
        <v>43034.832999999999</v>
      </c>
      <c r="CA25" s="4" t="str">
        <f t="shared" si="21"/>
        <v>10:07</v>
      </c>
      <c r="CB25" s="5">
        <v>43035.3822</v>
      </c>
      <c r="CC25" s="4">
        <v>43035.81</v>
      </c>
      <c r="CD25" s="4" t="str">
        <f t="shared" si="22"/>
        <v>10:16</v>
      </c>
      <c r="CE25" s="5">
        <v>43036.397369999999</v>
      </c>
      <c r="CF25" s="4">
        <v>43036.754999999997</v>
      </c>
      <c r="CG25" s="4" t="str">
        <f t="shared" si="23"/>
        <v>8:34</v>
      </c>
      <c r="CH25" s="5">
        <v>43037.417159999997</v>
      </c>
      <c r="CI25" s="4">
        <v>43037.766000000003</v>
      </c>
      <c r="CJ25" s="4" t="str">
        <f t="shared" si="24"/>
        <v>8:22</v>
      </c>
      <c r="CK25" s="5">
        <v>43038.402569999998</v>
      </c>
      <c r="CL25" s="4">
        <v>43038.826000000001</v>
      </c>
      <c r="CM25" s="4" t="str">
        <f t="shared" si="25"/>
        <v>10:09</v>
      </c>
      <c r="CN25" s="39" t="s">
        <v>985</v>
      </c>
      <c r="CO25" s="39"/>
      <c r="CP25" s="7" t="s">
        <v>986</v>
      </c>
      <c r="CQ25" s="7" t="str">
        <f t="shared" si="26"/>
        <v>9:11:15</v>
      </c>
      <c r="CR25">
        <f t="shared" si="27"/>
        <v>9</v>
      </c>
      <c r="CS25">
        <f t="shared" si="28"/>
        <v>11</v>
      </c>
      <c r="CT25">
        <f t="shared" si="29"/>
        <v>15</v>
      </c>
      <c r="CU25">
        <f t="shared" si="30"/>
        <v>11</v>
      </c>
      <c r="CV25">
        <f t="shared" si="31"/>
        <v>227</v>
      </c>
    </row>
    <row r="26" spans="1:100" x14ac:dyDescent="0.25">
      <c r="A26" t="s">
        <v>158</v>
      </c>
      <c r="B26" s="4">
        <v>43009.383280000002</v>
      </c>
      <c r="C26" s="4">
        <v>43009.792999999998</v>
      </c>
      <c r="D26" s="4" t="str">
        <f t="shared" si="0"/>
        <v>9:50</v>
      </c>
      <c r="E26" s="4">
        <v>43010.377379999998</v>
      </c>
      <c r="F26" s="4">
        <v>43010.805999999997</v>
      </c>
      <c r="G26" s="4" t="str">
        <f t="shared" si="1"/>
        <v>10:17</v>
      </c>
      <c r="H26" s="39" t="s">
        <v>985</v>
      </c>
      <c r="I26" s="39"/>
      <c r="J26" s="7" t="s">
        <v>986</v>
      </c>
      <c r="K26" s="4">
        <v>43012.415390000002</v>
      </c>
      <c r="L26" s="4">
        <v>43012.758000000002</v>
      </c>
      <c r="M26" s="4" t="str">
        <f t="shared" si="2"/>
        <v>8:13</v>
      </c>
      <c r="N26" s="4">
        <v>43013.448429999997</v>
      </c>
      <c r="O26" s="4">
        <v>43013.803</v>
      </c>
      <c r="P26" s="4" t="str">
        <f t="shared" si="3"/>
        <v>8:30</v>
      </c>
      <c r="Q26" s="4">
        <v>43009.383280000002</v>
      </c>
      <c r="R26" s="4">
        <v>43014.798999999999</v>
      </c>
      <c r="S26" s="4" t="str">
        <f t="shared" si="4"/>
        <v>9:58</v>
      </c>
      <c r="T26" s="5">
        <v>43015.385759999997</v>
      </c>
      <c r="U26" s="4">
        <v>43015.826999999997</v>
      </c>
      <c r="V26" s="4" t="str">
        <f t="shared" si="5"/>
        <v>10:35</v>
      </c>
      <c r="W26" s="5"/>
      <c r="X26" s="4"/>
      <c r="Y26" s="4" t="str">
        <f t="shared" si="6"/>
        <v>0:00</v>
      </c>
      <c r="Z26" s="5">
        <v>43017.428339999999</v>
      </c>
      <c r="AA26" s="4">
        <v>43017.803</v>
      </c>
      <c r="AB26" s="4" t="str">
        <f t="shared" si="7"/>
        <v>8:59</v>
      </c>
      <c r="AC26" s="39" t="s">
        <v>985</v>
      </c>
      <c r="AD26" s="39"/>
      <c r="AE26" s="7" t="s">
        <v>986</v>
      </c>
      <c r="AF26" s="5">
        <v>43019.381379999999</v>
      </c>
      <c r="AG26" s="4">
        <v>43019.752</v>
      </c>
      <c r="AH26" s="4" t="str">
        <f t="shared" si="8"/>
        <v>8:53</v>
      </c>
      <c r="AI26" s="5">
        <v>43020.427210000002</v>
      </c>
      <c r="AJ26" s="4">
        <v>43020.832000000002</v>
      </c>
      <c r="AK26" s="4" t="str">
        <f t="shared" si="9"/>
        <v>9:42</v>
      </c>
      <c r="AL26" s="5">
        <v>43021.450539999998</v>
      </c>
      <c r="AM26" s="4">
        <v>43021.764000000003</v>
      </c>
      <c r="AN26" s="4" t="str">
        <f t="shared" si="10"/>
        <v>7:31</v>
      </c>
      <c r="AO26" s="5">
        <v>43022.41128</v>
      </c>
      <c r="AP26" s="4">
        <v>43022.785000000003</v>
      </c>
      <c r="AQ26" s="4" t="str">
        <f t="shared" si="11"/>
        <v>8:58</v>
      </c>
      <c r="AR26" s="5">
        <v>43023.456789999997</v>
      </c>
      <c r="AS26" s="4">
        <v>43023.786999999997</v>
      </c>
      <c r="AT26" s="4" t="str">
        <f t="shared" si="12"/>
        <v>7:55</v>
      </c>
      <c r="AU26" s="5">
        <v>43024.43316</v>
      </c>
      <c r="AV26" s="4">
        <v>43024.754999999997</v>
      </c>
      <c r="AW26" s="4" t="str">
        <f t="shared" si="13"/>
        <v>7:43</v>
      </c>
      <c r="AX26" s="39" t="s">
        <v>985</v>
      </c>
      <c r="AY26" s="39"/>
      <c r="AZ26" s="7" t="s">
        <v>986</v>
      </c>
      <c r="BA26" s="5">
        <v>43026.393499999998</v>
      </c>
      <c r="BB26" s="4">
        <v>43026.803</v>
      </c>
      <c r="BC26" s="4" t="str">
        <f t="shared" si="14"/>
        <v>9:49</v>
      </c>
      <c r="BD26" s="5">
        <v>43027.405059999997</v>
      </c>
      <c r="BE26" s="4">
        <v>43027.822999999997</v>
      </c>
      <c r="BF26" s="4" t="str">
        <f t="shared" si="15"/>
        <v>10:01</v>
      </c>
      <c r="BG26" s="5">
        <v>43028.427799999998</v>
      </c>
      <c r="BH26" s="4">
        <v>43028.82</v>
      </c>
      <c r="BI26" s="4" t="str">
        <f t="shared" si="16"/>
        <v>9:24</v>
      </c>
      <c r="BJ26" s="5">
        <v>43029.447180000003</v>
      </c>
      <c r="BK26" s="4">
        <v>43029.796000000002</v>
      </c>
      <c r="BL26" s="4" t="str">
        <f t="shared" si="17"/>
        <v>8:22</v>
      </c>
      <c r="BM26" s="5">
        <v>43030.448250000001</v>
      </c>
      <c r="BN26" s="4">
        <v>43030.775999999998</v>
      </c>
      <c r="BO26" s="4" t="str">
        <f t="shared" si="18"/>
        <v>7:51</v>
      </c>
      <c r="BP26" s="5">
        <v>43031.40135</v>
      </c>
      <c r="BQ26" s="4">
        <v>43031.819000000003</v>
      </c>
      <c r="BR26" s="4" t="str">
        <f t="shared" si="19"/>
        <v>10:01</v>
      </c>
      <c r="BS26" s="39" t="s">
        <v>985</v>
      </c>
      <c r="BT26" s="39"/>
      <c r="BU26" s="7" t="s">
        <v>986</v>
      </c>
      <c r="BV26" s="5">
        <v>43033.380360000003</v>
      </c>
      <c r="BW26" s="4">
        <v>43033.750999999997</v>
      </c>
      <c r="BX26" s="4" t="str">
        <f t="shared" si="20"/>
        <v>8:53</v>
      </c>
      <c r="BY26" s="5">
        <v>43034.383999999998</v>
      </c>
      <c r="BZ26" s="4">
        <v>43034.832000000002</v>
      </c>
      <c r="CA26" s="4" t="str">
        <f t="shared" si="21"/>
        <v>10:45</v>
      </c>
      <c r="CB26" s="5">
        <v>43035.378219999999</v>
      </c>
      <c r="CC26" s="4">
        <v>43035.828999999998</v>
      </c>
      <c r="CD26" s="4" t="str">
        <f t="shared" si="22"/>
        <v>10:49</v>
      </c>
      <c r="CE26" s="5">
        <v>43036.457190000001</v>
      </c>
      <c r="CF26" s="4">
        <v>43036.828000000001</v>
      </c>
      <c r="CG26" s="4" t="str">
        <f t="shared" si="23"/>
        <v>8:53</v>
      </c>
      <c r="CH26" s="5">
        <v>43037.418389999999</v>
      </c>
      <c r="CI26" s="4">
        <v>43037.824999999997</v>
      </c>
      <c r="CJ26" s="4" t="str">
        <f t="shared" si="24"/>
        <v>9:45</v>
      </c>
      <c r="CK26" s="5">
        <v>43038.410179999999</v>
      </c>
      <c r="CL26" s="4">
        <v>43038.8</v>
      </c>
      <c r="CM26" s="4" t="str">
        <f t="shared" si="25"/>
        <v>9:21</v>
      </c>
      <c r="CN26" s="39" t="s">
        <v>985</v>
      </c>
      <c r="CO26" s="39"/>
      <c r="CP26" s="7" t="s">
        <v>986</v>
      </c>
      <c r="CQ26" s="7" t="str">
        <f t="shared" si="26"/>
        <v>9:14:58</v>
      </c>
      <c r="CR26">
        <f t="shared" si="27"/>
        <v>9</v>
      </c>
      <c r="CS26">
        <f t="shared" si="28"/>
        <v>14</v>
      </c>
      <c r="CT26">
        <f t="shared" si="29"/>
        <v>58</v>
      </c>
      <c r="CU26">
        <f t="shared" si="30"/>
        <v>15</v>
      </c>
      <c r="CV26">
        <f t="shared" si="31"/>
        <v>231</v>
      </c>
    </row>
    <row r="27" spans="1:100" x14ac:dyDescent="0.25">
      <c r="A27" t="s">
        <v>166</v>
      </c>
      <c r="B27" s="4">
        <v>43009.386810000004</v>
      </c>
      <c r="C27" s="4">
        <v>43009.784</v>
      </c>
      <c r="D27" s="4" t="str">
        <f t="shared" si="0"/>
        <v>9:31</v>
      </c>
      <c r="E27" s="4">
        <v>43010.422290000002</v>
      </c>
      <c r="F27" s="4">
        <v>43010.807000000001</v>
      </c>
      <c r="G27" s="4" t="str">
        <f t="shared" si="1"/>
        <v>9:13</v>
      </c>
      <c r="H27" s="39" t="s">
        <v>985</v>
      </c>
      <c r="I27" s="39"/>
      <c r="J27" s="7" t="s">
        <v>986</v>
      </c>
      <c r="K27" s="4">
        <v>43012.407729999999</v>
      </c>
      <c r="L27" s="4">
        <v>43012.784</v>
      </c>
      <c r="M27" s="4" t="str">
        <f t="shared" si="2"/>
        <v>9:01</v>
      </c>
      <c r="N27" s="4">
        <v>43013.41575</v>
      </c>
      <c r="O27" s="4">
        <v>43013.807000000001</v>
      </c>
      <c r="P27" s="4" t="str">
        <f t="shared" si="3"/>
        <v>9:23</v>
      </c>
      <c r="Q27" s="4">
        <v>43009.386810000004</v>
      </c>
      <c r="R27" s="4">
        <v>43014.811000000002</v>
      </c>
      <c r="S27" s="4" t="str">
        <f t="shared" si="4"/>
        <v>10:10</v>
      </c>
      <c r="T27" s="5">
        <v>43015.397210000003</v>
      </c>
      <c r="U27" s="4">
        <v>43015.764999999999</v>
      </c>
      <c r="V27" s="4" t="str">
        <f t="shared" si="5"/>
        <v>8:49</v>
      </c>
      <c r="W27" s="5">
        <v>43016.38551</v>
      </c>
      <c r="X27" s="4">
        <v>43016.824000000001</v>
      </c>
      <c r="Y27" s="4" t="str">
        <f t="shared" si="6"/>
        <v>10:31</v>
      </c>
      <c r="Z27" s="5"/>
      <c r="AA27" s="4"/>
      <c r="AB27" s="4" t="str">
        <f t="shared" si="7"/>
        <v>0:00</v>
      </c>
      <c r="AC27" s="39" t="s">
        <v>985</v>
      </c>
      <c r="AD27" s="39"/>
      <c r="AE27" s="7" t="s">
        <v>986</v>
      </c>
      <c r="AF27" s="5">
        <v>43019.378689999998</v>
      </c>
      <c r="AG27" s="4">
        <v>43019.758000000002</v>
      </c>
      <c r="AH27" s="4" t="str">
        <f t="shared" si="8"/>
        <v>9:06</v>
      </c>
      <c r="AI27" s="5">
        <v>43020.37889</v>
      </c>
      <c r="AJ27" s="4">
        <v>43020.78</v>
      </c>
      <c r="AK27" s="4" t="str">
        <f t="shared" si="9"/>
        <v>9:37</v>
      </c>
      <c r="AL27" s="5">
        <v>43021.376790000002</v>
      </c>
      <c r="AM27" s="4">
        <v>43021.822</v>
      </c>
      <c r="AN27" s="4" t="str">
        <f t="shared" si="10"/>
        <v>10:41</v>
      </c>
      <c r="AO27" s="5">
        <v>43022.41732</v>
      </c>
      <c r="AP27" s="4">
        <v>43022.781000000003</v>
      </c>
      <c r="AQ27" s="4" t="str">
        <f t="shared" si="11"/>
        <v>8:43</v>
      </c>
      <c r="AR27" s="5">
        <v>43023.409180000002</v>
      </c>
      <c r="AS27" s="4">
        <v>43023.822999999997</v>
      </c>
      <c r="AT27" s="4" t="str">
        <f t="shared" si="12"/>
        <v>9:55</v>
      </c>
      <c r="AU27" s="5">
        <v>43024.420080000004</v>
      </c>
      <c r="AV27" s="4">
        <v>43024.783000000003</v>
      </c>
      <c r="AW27" s="4" t="str">
        <f t="shared" si="13"/>
        <v>8:42</v>
      </c>
      <c r="AX27" s="39" t="s">
        <v>985</v>
      </c>
      <c r="AY27" s="39"/>
      <c r="AZ27" s="7" t="s">
        <v>986</v>
      </c>
      <c r="BA27" s="5">
        <v>43026.379930000003</v>
      </c>
      <c r="BB27" s="4">
        <v>43026.796000000002</v>
      </c>
      <c r="BC27" s="4" t="str">
        <f t="shared" si="14"/>
        <v>9:59</v>
      </c>
      <c r="BD27" s="5">
        <v>43027.441930000001</v>
      </c>
      <c r="BE27" s="4">
        <v>43027.785000000003</v>
      </c>
      <c r="BF27" s="4" t="str">
        <f t="shared" si="15"/>
        <v>8:14</v>
      </c>
      <c r="BG27" s="5">
        <v>43028.408600000002</v>
      </c>
      <c r="BH27" s="4">
        <v>43028.788</v>
      </c>
      <c r="BI27" s="4" t="str">
        <f t="shared" si="16"/>
        <v>9:06</v>
      </c>
      <c r="BJ27" s="5">
        <v>43029.417690000002</v>
      </c>
      <c r="BK27" s="4">
        <v>43029.779000000002</v>
      </c>
      <c r="BL27" s="4" t="str">
        <f t="shared" si="17"/>
        <v>8:40</v>
      </c>
      <c r="BM27" s="5">
        <v>43030.387699999999</v>
      </c>
      <c r="BN27" s="4">
        <v>43030.777000000002</v>
      </c>
      <c r="BO27" s="4" t="str">
        <f t="shared" si="18"/>
        <v>9:20</v>
      </c>
      <c r="BP27" s="5">
        <v>43031.377200000003</v>
      </c>
      <c r="BQ27" s="4">
        <v>43031.767999999996</v>
      </c>
      <c r="BR27" s="4" t="str">
        <f t="shared" si="19"/>
        <v>9:22</v>
      </c>
      <c r="BS27" s="39" t="s">
        <v>985</v>
      </c>
      <c r="BT27" s="39"/>
      <c r="BU27" s="7" t="s">
        <v>986</v>
      </c>
      <c r="BV27" s="5">
        <v>43033.445679999997</v>
      </c>
      <c r="BW27" s="4">
        <v>43033.75</v>
      </c>
      <c r="BX27" s="4" t="str">
        <f t="shared" si="20"/>
        <v>7:18</v>
      </c>
      <c r="BY27" s="5">
        <v>43034.421540000003</v>
      </c>
      <c r="BZ27" s="4">
        <v>43034.817999999999</v>
      </c>
      <c r="CA27" s="4" t="str">
        <f t="shared" si="21"/>
        <v>9:30</v>
      </c>
      <c r="CB27" s="5">
        <v>43035.455320000001</v>
      </c>
      <c r="CC27" s="4">
        <v>43035.796000000002</v>
      </c>
      <c r="CD27" s="4" t="str">
        <f t="shared" si="22"/>
        <v>8:10</v>
      </c>
      <c r="CE27" s="5">
        <v>43036.41663</v>
      </c>
      <c r="CF27" s="4">
        <v>43036.77</v>
      </c>
      <c r="CG27" s="4" t="str">
        <f t="shared" si="23"/>
        <v>8:28</v>
      </c>
      <c r="CH27" s="5">
        <v>43037.450040000003</v>
      </c>
      <c r="CI27" s="4">
        <v>43037.822</v>
      </c>
      <c r="CJ27" s="4" t="str">
        <f t="shared" si="24"/>
        <v>8:55</v>
      </c>
      <c r="CK27" s="5">
        <v>43038.37977</v>
      </c>
      <c r="CL27" s="4">
        <v>43038.756999999998</v>
      </c>
      <c r="CM27" s="4" t="str">
        <f t="shared" si="25"/>
        <v>9:03</v>
      </c>
      <c r="CN27" s="39" t="s">
        <v>985</v>
      </c>
      <c r="CO27" s="39"/>
      <c r="CP27" s="7" t="s">
        <v>986</v>
      </c>
      <c r="CQ27" s="7" t="str">
        <f t="shared" si="26"/>
        <v>9:13:27</v>
      </c>
      <c r="CR27">
        <f t="shared" si="27"/>
        <v>9</v>
      </c>
      <c r="CS27">
        <f t="shared" si="28"/>
        <v>13</v>
      </c>
      <c r="CT27">
        <f t="shared" si="29"/>
        <v>27</v>
      </c>
      <c r="CU27">
        <f t="shared" si="30"/>
        <v>13</v>
      </c>
      <c r="CV27">
        <f t="shared" si="31"/>
        <v>229</v>
      </c>
    </row>
    <row r="28" spans="1:100" x14ac:dyDescent="0.25">
      <c r="A28" t="s">
        <v>181</v>
      </c>
      <c r="B28" s="4">
        <v>43009.403169999998</v>
      </c>
      <c r="C28" s="4">
        <v>43009.826999999997</v>
      </c>
      <c r="D28" s="4" t="str">
        <f t="shared" si="0"/>
        <v>10:10</v>
      </c>
      <c r="E28" s="4">
        <v>43010.390879999999</v>
      </c>
      <c r="F28" s="4">
        <v>43010.817999999999</v>
      </c>
      <c r="G28" s="4" t="str">
        <f t="shared" si="1"/>
        <v>10:15</v>
      </c>
      <c r="H28" s="39" t="s">
        <v>985</v>
      </c>
      <c r="I28" s="39"/>
      <c r="J28" s="7" t="s">
        <v>986</v>
      </c>
      <c r="K28" s="4">
        <v>43012.404690000003</v>
      </c>
      <c r="L28" s="4">
        <v>43012.828999999998</v>
      </c>
      <c r="M28" s="4" t="str">
        <f t="shared" si="2"/>
        <v>10:11</v>
      </c>
      <c r="N28" s="4">
        <v>43013.380100000002</v>
      </c>
      <c r="O28" s="4">
        <v>43013.8</v>
      </c>
      <c r="P28" s="4" t="str">
        <f t="shared" si="3"/>
        <v>10:04</v>
      </c>
      <c r="Q28" s="4">
        <v>43009.403169999998</v>
      </c>
      <c r="R28" s="4">
        <v>43014.794999999998</v>
      </c>
      <c r="S28" s="4" t="str">
        <f t="shared" si="4"/>
        <v>9:24</v>
      </c>
      <c r="T28" s="5">
        <v>43015.40668</v>
      </c>
      <c r="U28" s="4">
        <v>43015.832000000002</v>
      </c>
      <c r="V28" s="4" t="str">
        <f t="shared" si="5"/>
        <v>10:12</v>
      </c>
      <c r="W28" s="5">
        <v>43016.444360000001</v>
      </c>
      <c r="X28" s="4">
        <v>43016.819000000003</v>
      </c>
      <c r="Y28" s="4" t="str">
        <f t="shared" si="6"/>
        <v>8:59</v>
      </c>
      <c r="Z28" s="5">
        <v>43017.423649999997</v>
      </c>
      <c r="AA28" s="4">
        <v>43017.824999999997</v>
      </c>
      <c r="AB28" s="4" t="str">
        <f t="shared" si="7"/>
        <v>9:37</v>
      </c>
      <c r="AC28" s="39" t="s">
        <v>985</v>
      </c>
      <c r="AD28" s="39"/>
      <c r="AE28" s="7" t="s">
        <v>986</v>
      </c>
      <c r="AF28" s="5"/>
      <c r="AG28" s="4"/>
      <c r="AH28" s="4" t="str">
        <f t="shared" si="8"/>
        <v>0:00</v>
      </c>
      <c r="AI28" s="5">
        <v>43020.417419999998</v>
      </c>
      <c r="AJ28" s="4">
        <v>43020.826000000001</v>
      </c>
      <c r="AK28" s="4" t="str">
        <f t="shared" si="9"/>
        <v>9:48</v>
      </c>
      <c r="AL28" s="5">
        <v>43021.427309999999</v>
      </c>
      <c r="AM28" s="4">
        <v>43021.788</v>
      </c>
      <c r="AN28" s="4" t="str">
        <f t="shared" si="10"/>
        <v>8:39</v>
      </c>
      <c r="AO28" s="5">
        <v>43022.419190000001</v>
      </c>
      <c r="AP28" s="4">
        <v>43022.788</v>
      </c>
      <c r="AQ28" s="4" t="str">
        <f t="shared" si="11"/>
        <v>8:51</v>
      </c>
      <c r="AR28" s="5">
        <v>43023.419710000002</v>
      </c>
      <c r="AS28" s="4">
        <v>43023.815000000002</v>
      </c>
      <c r="AT28" s="4" t="str">
        <f t="shared" si="12"/>
        <v>9:29</v>
      </c>
      <c r="AU28" s="5">
        <v>43024.387459999998</v>
      </c>
      <c r="AV28" s="4">
        <v>43024.77</v>
      </c>
      <c r="AW28" s="4" t="str">
        <f t="shared" si="13"/>
        <v>9:10</v>
      </c>
      <c r="AX28" s="39" t="s">
        <v>985</v>
      </c>
      <c r="AY28" s="39"/>
      <c r="AZ28" s="7" t="s">
        <v>986</v>
      </c>
      <c r="BA28" s="5">
        <v>43026.405359999997</v>
      </c>
      <c r="BB28" s="4">
        <v>43026.754999999997</v>
      </c>
      <c r="BC28" s="4" t="str">
        <f t="shared" si="14"/>
        <v>8:23</v>
      </c>
      <c r="BD28" s="5">
        <v>43027.445899999999</v>
      </c>
      <c r="BE28" s="4">
        <v>43027.785000000003</v>
      </c>
      <c r="BF28" s="4" t="str">
        <f t="shared" si="15"/>
        <v>8:08</v>
      </c>
      <c r="BG28" s="5">
        <v>43028.448980000001</v>
      </c>
      <c r="BH28" s="4">
        <v>43028.783000000003</v>
      </c>
      <c r="BI28" s="4" t="str">
        <f t="shared" si="16"/>
        <v>8:00</v>
      </c>
      <c r="BJ28" s="5">
        <v>43029.411919999999</v>
      </c>
      <c r="BK28" s="4">
        <v>43029.773000000001</v>
      </c>
      <c r="BL28" s="4" t="str">
        <f t="shared" si="17"/>
        <v>8:39</v>
      </c>
      <c r="BM28" s="5">
        <v>43030.442589999999</v>
      </c>
      <c r="BN28" s="4">
        <v>43030.826999999997</v>
      </c>
      <c r="BO28" s="4" t="str">
        <f t="shared" si="18"/>
        <v>9:13</v>
      </c>
      <c r="BP28" s="5">
        <v>43031.427009999999</v>
      </c>
      <c r="BQ28" s="4">
        <v>43031.8</v>
      </c>
      <c r="BR28" s="4" t="str">
        <f t="shared" si="19"/>
        <v>8:57</v>
      </c>
      <c r="BS28" s="39" t="s">
        <v>985</v>
      </c>
      <c r="BT28" s="39"/>
      <c r="BU28" s="7" t="s">
        <v>986</v>
      </c>
      <c r="BV28" s="5">
        <v>43033.394719999997</v>
      </c>
      <c r="BW28" s="4">
        <v>43033.783000000003</v>
      </c>
      <c r="BX28" s="4" t="str">
        <f t="shared" si="20"/>
        <v>9:19</v>
      </c>
      <c r="BY28" s="5">
        <v>43034.422720000002</v>
      </c>
      <c r="BZ28" s="4">
        <v>43034.771000000001</v>
      </c>
      <c r="CA28" s="4" t="str">
        <f t="shared" si="21"/>
        <v>8:21</v>
      </c>
      <c r="CB28" s="5">
        <v>43035.37947</v>
      </c>
      <c r="CC28" s="4">
        <v>43035.775999999998</v>
      </c>
      <c r="CD28" s="4" t="str">
        <f t="shared" si="22"/>
        <v>9:31</v>
      </c>
      <c r="CE28" s="5">
        <v>43036.413379999998</v>
      </c>
      <c r="CF28" s="4">
        <v>43036.758000000002</v>
      </c>
      <c r="CG28" s="4" t="str">
        <f t="shared" si="23"/>
        <v>8:16</v>
      </c>
      <c r="CH28" s="5">
        <v>43037.42409</v>
      </c>
      <c r="CI28" s="4">
        <v>43037.792999999998</v>
      </c>
      <c r="CJ28" s="4" t="str">
        <f t="shared" si="24"/>
        <v>8:51</v>
      </c>
      <c r="CK28" s="5">
        <v>43038.421369999996</v>
      </c>
      <c r="CL28" s="4">
        <v>43038.809000000001</v>
      </c>
      <c r="CM28" s="4" t="str">
        <f t="shared" si="25"/>
        <v>9:18</v>
      </c>
      <c r="CN28" s="39" t="s">
        <v>985</v>
      </c>
      <c r="CO28" s="39"/>
      <c r="CP28" s="7" t="s">
        <v>986</v>
      </c>
      <c r="CQ28" s="7" t="str">
        <f t="shared" si="26"/>
        <v>9:13:45</v>
      </c>
      <c r="CR28">
        <f t="shared" si="27"/>
        <v>9</v>
      </c>
      <c r="CS28">
        <f t="shared" si="28"/>
        <v>13</v>
      </c>
      <c r="CT28">
        <f t="shared" si="29"/>
        <v>45</v>
      </c>
      <c r="CU28">
        <f t="shared" si="30"/>
        <v>14</v>
      </c>
      <c r="CV28">
        <f t="shared" si="31"/>
        <v>230</v>
      </c>
    </row>
    <row r="29" spans="1:100" x14ac:dyDescent="0.25">
      <c r="A29" t="s">
        <v>186</v>
      </c>
      <c r="B29" s="4">
        <v>43009.423889999998</v>
      </c>
      <c r="C29" s="4">
        <v>43009.788</v>
      </c>
      <c r="D29" s="4" t="str">
        <f t="shared" si="0"/>
        <v>8:44</v>
      </c>
      <c r="E29" s="4">
        <v>43010.409070000002</v>
      </c>
      <c r="F29" s="4">
        <v>43010.775000000001</v>
      </c>
      <c r="G29" s="4" t="str">
        <f t="shared" si="1"/>
        <v>8:46</v>
      </c>
      <c r="H29" s="39" t="s">
        <v>985</v>
      </c>
      <c r="I29" s="39"/>
      <c r="J29" s="7" t="s">
        <v>986</v>
      </c>
      <c r="K29" s="4">
        <v>43012.386509999997</v>
      </c>
      <c r="L29" s="4">
        <v>43012.826999999997</v>
      </c>
      <c r="M29" s="4" t="str">
        <f t="shared" si="2"/>
        <v>10:34</v>
      </c>
      <c r="N29" s="4">
        <v>43013.439740000002</v>
      </c>
      <c r="O29" s="4">
        <v>43013.815999999999</v>
      </c>
      <c r="P29" s="4" t="str">
        <f t="shared" si="3"/>
        <v>9:01</v>
      </c>
      <c r="Q29" s="4">
        <v>43009.423889999998</v>
      </c>
      <c r="R29" s="4">
        <v>43014.754000000001</v>
      </c>
      <c r="S29" s="4" t="str">
        <f t="shared" si="4"/>
        <v>7:55</v>
      </c>
      <c r="T29" s="5">
        <v>43015.436739999997</v>
      </c>
      <c r="U29" s="4">
        <v>43015.8</v>
      </c>
      <c r="V29" s="4" t="str">
        <f t="shared" si="5"/>
        <v>8:43</v>
      </c>
      <c r="W29" s="5">
        <v>43016.383730000001</v>
      </c>
      <c r="X29" s="4">
        <v>43016.794999999998</v>
      </c>
      <c r="Y29" s="4" t="str">
        <f t="shared" si="6"/>
        <v>9:52</v>
      </c>
      <c r="Z29" s="5">
        <v>43017.404779999997</v>
      </c>
      <c r="AA29" s="4">
        <v>43017.766000000003</v>
      </c>
      <c r="AB29" s="4" t="str">
        <f t="shared" si="7"/>
        <v>8:40</v>
      </c>
      <c r="AC29" s="39" t="s">
        <v>985</v>
      </c>
      <c r="AD29" s="39"/>
      <c r="AE29" s="7" t="s">
        <v>986</v>
      </c>
      <c r="AF29" s="5">
        <v>43019.438889999998</v>
      </c>
      <c r="AG29" s="4">
        <v>43019.762999999999</v>
      </c>
      <c r="AH29" s="4" t="str">
        <f t="shared" si="8"/>
        <v>7:46</v>
      </c>
      <c r="AI29" s="5"/>
      <c r="AJ29" s="4"/>
      <c r="AK29" s="4" t="str">
        <f t="shared" si="9"/>
        <v>0:00</v>
      </c>
      <c r="AL29" s="5">
        <v>43021.446499999998</v>
      </c>
      <c r="AM29" s="4">
        <v>43021.762000000002</v>
      </c>
      <c r="AN29" s="4" t="str">
        <f t="shared" si="10"/>
        <v>7:34</v>
      </c>
      <c r="AO29" s="5">
        <v>43022.444990000004</v>
      </c>
      <c r="AP29" s="4">
        <v>43022.773000000001</v>
      </c>
      <c r="AQ29" s="4" t="str">
        <f t="shared" si="11"/>
        <v>7:52</v>
      </c>
      <c r="AR29" s="5">
        <v>43023.40999</v>
      </c>
      <c r="AS29" s="4">
        <v>43023.805</v>
      </c>
      <c r="AT29" s="4" t="str">
        <f t="shared" si="12"/>
        <v>9:28</v>
      </c>
      <c r="AU29" s="5">
        <v>43024.417220000003</v>
      </c>
      <c r="AV29" s="4">
        <v>43024.786999999997</v>
      </c>
      <c r="AW29" s="4" t="str">
        <f t="shared" si="13"/>
        <v>8:52</v>
      </c>
      <c r="AX29" s="39" t="s">
        <v>985</v>
      </c>
      <c r="AY29" s="39"/>
      <c r="AZ29" s="7" t="s">
        <v>986</v>
      </c>
      <c r="BA29" s="5">
        <v>43026.433879999997</v>
      </c>
      <c r="BB29" s="4">
        <v>43026.784</v>
      </c>
      <c r="BC29" s="4" t="str">
        <f t="shared" si="14"/>
        <v>8:24</v>
      </c>
      <c r="BD29" s="5">
        <v>43027.382210000003</v>
      </c>
      <c r="BE29" s="4">
        <v>43027.822</v>
      </c>
      <c r="BF29" s="4" t="str">
        <f t="shared" si="15"/>
        <v>10:33</v>
      </c>
      <c r="BG29" s="5">
        <v>43028.375890000003</v>
      </c>
      <c r="BH29" s="4">
        <v>43028.773000000001</v>
      </c>
      <c r="BI29" s="4" t="str">
        <f t="shared" si="16"/>
        <v>9:31</v>
      </c>
      <c r="BJ29" s="5">
        <v>43029.4398</v>
      </c>
      <c r="BK29" s="4">
        <v>43029.826000000001</v>
      </c>
      <c r="BL29" s="4" t="str">
        <f t="shared" si="17"/>
        <v>9:16</v>
      </c>
      <c r="BM29" s="5">
        <v>43030.432889999996</v>
      </c>
      <c r="BN29" s="4">
        <v>43030.796000000002</v>
      </c>
      <c r="BO29" s="4" t="str">
        <f t="shared" si="18"/>
        <v>8:42</v>
      </c>
      <c r="BP29" s="5">
        <v>43031.392630000002</v>
      </c>
      <c r="BQ29" s="4">
        <v>43031.767999999996</v>
      </c>
      <c r="BR29" s="4" t="str">
        <f t="shared" si="19"/>
        <v>9:00</v>
      </c>
      <c r="BS29" s="39" t="s">
        <v>985</v>
      </c>
      <c r="BT29" s="39"/>
      <c r="BU29" s="7" t="s">
        <v>986</v>
      </c>
      <c r="BV29" s="5">
        <v>43033.437599999997</v>
      </c>
      <c r="BW29" s="4">
        <v>43033.779000000002</v>
      </c>
      <c r="BX29" s="4" t="str">
        <f t="shared" si="20"/>
        <v>8:11</v>
      </c>
      <c r="BY29" s="5">
        <v>43034.395210000002</v>
      </c>
      <c r="BZ29" s="4">
        <v>43034.781999999999</v>
      </c>
      <c r="CA29" s="4" t="str">
        <f t="shared" si="21"/>
        <v>9:16</v>
      </c>
      <c r="CB29" s="5">
        <v>43035.388010000002</v>
      </c>
      <c r="CC29" s="4">
        <v>43035.786</v>
      </c>
      <c r="CD29" s="4" t="str">
        <f t="shared" si="22"/>
        <v>9:33</v>
      </c>
      <c r="CE29" s="5">
        <v>43036.401129999998</v>
      </c>
      <c r="CF29" s="4">
        <v>43036.773000000001</v>
      </c>
      <c r="CG29" s="4" t="str">
        <f t="shared" si="23"/>
        <v>8:55</v>
      </c>
      <c r="CH29" s="5">
        <v>43037.38308</v>
      </c>
      <c r="CI29" s="4">
        <v>43037.824000000001</v>
      </c>
      <c r="CJ29" s="4" t="str">
        <f t="shared" si="24"/>
        <v>10:34</v>
      </c>
      <c r="CK29" s="5">
        <v>43038.385710000002</v>
      </c>
      <c r="CL29" s="4">
        <v>43038.79</v>
      </c>
      <c r="CM29" s="4" t="str">
        <f t="shared" si="25"/>
        <v>9:42</v>
      </c>
      <c r="CN29" s="39" t="s">
        <v>985</v>
      </c>
      <c r="CO29" s="39"/>
      <c r="CP29" s="7" t="s">
        <v>986</v>
      </c>
      <c r="CQ29" s="7" t="str">
        <f t="shared" si="26"/>
        <v>9:9:24</v>
      </c>
      <c r="CR29">
        <f t="shared" si="27"/>
        <v>9</v>
      </c>
      <c r="CS29">
        <f t="shared" si="28"/>
        <v>9</v>
      </c>
      <c r="CT29">
        <f t="shared" si="29"/>
        <v>24</v>
      </c>
      <c r="CU29">
        <f t="shared" si="30"/>
        <v>9</v>
      </c>
      <c r="CV29">
        <f t="shared" si="31"/>
        <v>225</v>
      </c>
    </row>
    <row r="30" spans="1:100" x14ac:dyDescent="0.25">
      <c r="A30" t="s">
        <v>189</v>
      </c>
      <c r="B30" s="4">
        <v>43009.455800000003</v>
      </c>
      <c r="C30" s="4">
        <v>43009.771999999997</v>
      </c>
      <c r="D30" s="4" t="str">
        <f t="shared" si="0"/>
        <v>7:35</v>
      </c>
      <c r="E30" s="4">
        <v>43010.412850000001</v>
      </c>
      <c r="F30" s="4">
        <v>43010.764000000003</v>
      </c>
      <c r="G30" s="4" t="str">
        <f t="shared" si="1"/>
        <v>8:25</v>
      </c>
      <c r="H30" s="39" t="s">
        <v>985</v>
      </c>
      <c r="I30" s="39"/>
      <c r="J30" s="7" t="s">
        <v>986</v>
      </c>
      <c r="K30" s="4">
        <v>43012.423849999999</v>
      </c>
      <c r="L30" s="4">
        <v>43012.815999999999</v>
      </c>
      <c r="M30" s="4" t="str">
        <f t="shared" si="2"/>
        <v>9:24</v>
      </c>
      <c r="N30" s="4">
        <v>43013.422870000002</v>
      </c>
      <c r="O30" s="4">
        <v>43013.792999999998</v>
      </c>
      <c r="P30" s="4" t="str">
        <f t="shared" si="3"/>
        <v>8:52</v>
      </c>
      <c r="Q30" s="4">
        <v>43009.455800000003</v>
      </c>
      <c r="R30" s="4">
        <v>43014.826999999997</v>
      </c>
      <c r="S30" s="4" t="str">
        <f t="shared" si="4"/>
        <v>8:54</v>
      </c>
      <c r="T30" s="5">
        <v>43015.448270000001</v>
      </c>
      <c r="U30" s="4">
        <v>43015.798999999999</v>
      </c>
      <c r="V30" s="4" t="str">
        <f t="shared" si="5"/>
        <v>8:25</v>
      </c>
      <c r="W30" s="5">
        <v>43016.413650000002</v>
      </c>
      <c r="X30" s="4">
        <v>43016.817000000003</v>
      </c>
      <c r="Y30" s="4" t="str">
        <f t="shared" si="6"/>
        <v>9:40</v>
      </c>
      <c r="Z30" s="5">
        <v>43017.41388</v>
      </c>
      <c r="AA30" s="4">
        <v>43017.777000000002</v>
      </c>
      <c r="AB30" s="4" t="str">
        <f t="shared" si="7"/>
        <v>8:42</v>
      </c>
      <c r="AC30" s="39" t="s">
        <v>985</v>
      </c>
      <c r="AD30" s="39"/>
      <c r="AE30" s="7" t="s">
        <v>986</v>
      </c>
      <c r="AF30" s="5">
        <v>43019.404060000001</v>
      </c>
      <c r="AG30" s="4">
        <v>43019.796999999999</v>
      </c>
      <c r="AH30" s="4" t="str">
        <f t="shared" si="8"/>
        <v>9:25</v>
      </c>
      <c r="AI30" s="5">
        <v>43020.391710000004</v>
      </c>
      <c r="AJ30" s="4">
        <v>43020.77</v>
      </c>
      <c r="AK30" s="4" t="str">
        <f t="shared" si="9"/>
        <v>9:04</v>
      </c>
      <c r="AL30" s="5"/>
      <c r="AM30" s="4"/>
      <c r="AN30" s="4" t="str">
        <f t="shared" si="10"/>
        <v>0:00</v>
      </c>
      <c r="AO30" s="5">
        <v>43022.412300000004</v>
      </c>
      <c r="AP30" s="4">
        <v>43022.764999999999</v>
      </c>
      <c r="AQ30" s="4" t="str">
        <f t="shared" si="11"/>
        <v>8:27</v>
      </c>
      <c r="AR30" s="5">
        <v>43023.421979999999</v>
      </c>
      <c r="AS30" s="4">
        <v>43023.771000000001</v>
      </c>
      <c r="AT30" s="4" t="str">
        <f t="shared" si="12"/>
        <v>8:22</v>
      </c>
      <c r="AU30" s="5">
        <v>43024.425750000002</v>
      </c>
      <c r="AV30" s="4">
        <v>43024.786999999997</v>
      </c>
      <c r="AW30" s="4" t="str">
        <f t="shared" si="13"/>
        <v>8:40</v>
      </c>
      <c r="AX30" s="39" t="s">
        <v>985</v>
      </c>
      <c r="AY30" s="39"/>
      <c r="AZ30" s="7" t="s">
        <v>986</v>
      </c>
      <c r="BA30" s="5">
        <v>43026.418140000002</v>
      </c>
      <c r="BB30" s="4">
        <v>43026.815000000002</v>
      </c>
      <c r="BC30" s="4" t="str">
        <f t="shared" si="14"/>
        <v>9:31</v>
      </c>
      <c r="BD30" s="5">
        <v>43027.436659999999</v>
      </c>
      <c r="BE30" s="4">
        <v>43027.826999999997</v>
      </c>
      <c r="BF30" s="4" t="str">
        <f t="shared" si="15"/>
        <v>9:22</v>
      </c>
      <c r="BG30" s="5">
        <v>43028.409659999998</v>
      </c>
      <c r="BH30" s="4">
        <v>43028.75</v>
      </c>
      <c r="BI30" s="4" t="str">
        <f t="shared" si="16"/>
        <v>8:10</v>
      </c>
      <c r="BJ30" s="5">
        <v>43029.440360000001</v>
      </c>
      <c r="BK30" s="4">
        <v>43029.828999999998</v>
      </c>
      <c r="BL30" s="4" t="str">
        <f t="shared" si="17"/>
        <v>9:19</v>
      </c>
      <c r="BM30" s="5">
        <v>43030.438249999999</v>
      </c>
      <c r="BN30" s="4">
        <v>43030.811999999998</v>
      </c>
      <c r="BO30" s="4" t="str">
        <f t="shared" si="18"/>
        <v>8:58</v>
      </c>
      <c r="BP30" s="5">
        <v>43031.413039999999</v>
      </c>
      <c r="BQ30" s="4">
        <v>43031.79</v>
      </c>
      <c r="BR30" s="4" t="str">
        <f t="shared" si="19"/>
        <v>9:02</v>
      </c>
      <c r="BS30" s="39" t="s">
        <v>985</v>
      </c>
      <c r="BT30" s="39"/>
      <c r="BU30" s="7" t="s">
        <v>986</v>
      </c>
      <c r="BV30" s="5">
        <v>43033.385889999998</v>
      </c>
      <c r="BW30" s="4">
        <v>43033.77</v>
      </c>
      <c r="BX30" s="4" t="str">
        <f t="shared" si="20"/>
        <v>9:13</v>
      </c>
      <c r="BY30" s="5">
        <v>43034.421750000001</v>
      </c>
      <c r="BZ30" s="4">
        <v>43034.790999999997</v>
      </c>
      <c r="CA30" s="4" t="str">
        <f t="shared" si="21"/>
        <v>8:51</v>
      </c>
      <c r="CB30" s="5">
        <v>43035.404710000003</v>
      </c>
      <c r="CC30" s="4">
        <v>43035.821000000004</v>
      </c>
      <c r="CD30" s="4" t="str">
        <f t="shared" si="22"/>
        <v>9:59</v>
      </c>
      <c r="CE30" s="5">
        <v>43036.450490000003</v>
      </c>
      <c r="CF30" s="4">
        <v>43036.754999999997</v>
      </c>
      <c r="CG30" s="4" t="str">
        <f t="shared" si="23"/>
        <v>7:18</v>
      </c>
      <c r="CH30" s="5">
        <v>43037.393459999999</v>
      </c>
      <c r="CI30" s="4">
        <v>43037.828000000001</v>
      </c>
      <c r="CJ30" s="4" t="str">
        <f t="shared" si="24"/>
        <v>10:25</v>
      </c>
      <c r="CK30" s="5">
        <v>43038.428590000003</v>
      </c>
      <c r="CL30" s="4">
        <v>43038.8</v>
      </c>
      <c r="CM30" s="4" t="str">
        <f t="shared" si="25"/>
        <v>8:54</v>
      </c>
      <c r="CN30" s="39" t="s">
        <v>985</v>
      </c>
      <c r="CO30" s="39"/>
      <c r="CP30" s="7" t="s">
        <v>986</v>
      </c>
      <c r="CQ30" s="7" t="str">
        <f t="shared" si="26"/>
        <v>9:6:57</v>
      </c>
      <c r="CR30">
        <f t="shared" si="27"/>
        <v>9</v>
      </c>
      <c r="CS30">
        <f t="shared" si="28"/>
        <v>6</v>
      </c>
      <c r="CT30">
        <f t="shared" si="29"/>
        <v>57</v>
      </c>
      <c r="CU30">
        <f t="shared" si="30"/>
        <v>7</v>
      </c>
      <c r="CV30">
        <f t="shared" si="31"/>
        <v>223</v>
      </c>
    </row>
    <row r="31" spans="1:100" x14ac:dyDescent="0.25">
      <c r="A31" t="s">
        <v>191</v>
      </c>
      <c r="B31" s="4">
        <v>43009.435389999999</v>
      </c>
      <c r="C31" s="4">
        <v>43009.788</v>
      </c>
      <c r="D31" s="4" t="str">
        <f t="shared" si="0"/>
        <v>8:27</v>
      </c>
      <c r="E31" s="4">
        <v>43010.430639999999</v>
      </c>
      <c r="F31" s="4">
        <v>43010.832000000002</v>
      </c>
      <c r="G31" s="4" t="str">
        <f t="shared" si="1"/>
        <v>9:37</v>
      </c>
      <c r="H31" s="39" t="s">
        <v>985</v>
      </c>
      <c r="I31" s="39"/>
      <c r="J31" s="7" t="s">
        <v>986</v>
      </c>
      <c r="K31" s="4">
        <v>43012.4447</v>
      </c>
      <c r="L31" s="4">
        <v>43012.817000000003</v>
      </c>
      <c r="M31" s="4" t="str">
        <f t="shared" si="2"/>
        <v>8:56</v>
      </c>
      <c r="N31" s="4">
        <v>43013.389369999997</v>
      </c>
      <c r="O31" s="4">
        <v>43013.773999999998</v>
      </c>
      <c r="P31" s="4" t="str">
        <f t="shared" si="3"/>
        <v>9:13</v>
      </c>
      <c r="Q31" s="4">
        <v>43009.435389999999</v>
      </c>
      <c r="R31" s="4">
        <v>43014.771999999997</v>
      </c>
      <c r="S31" s="4" t="str">
        <f t="shared" si="4"/>
        <v>8:04</v>
      </c>
      <c r="T31" s="5">
        <v>43015.403590000002</v>
      </c>
      <c r="U31" s="4">
        <v>43015.781999999999</v>
      </c>
      <c r="V31" s="4" t="str">
        <f t="shared" si="5"/>
        <v>9:04</v>
      </c>
      <c r="W31" s="5">
        <v>43016.446889999999</v>
      </c>
      <c r="X31" s="4">
        <v>43016.788</v>
      </c>
      <c r="Y31" s="4" t="str">
        <f t="shared" si="6"/>
        <v>8:11</v>
      </c>
      <c r="Z31" s="5">
        <v>43017.429150000004</v>
      </c>
      <c r="AA31" s="4">
        <v>43017.798999999999</v>
      </c>
      <c r="AB31" s="4" t="str">
        <f t="shared" si="7"/>
        <v>8:52</v>
      </c>
      <c r="AC31" s="39" t="s">
        <v>985</v>
      </c>
      <c r="AD31" s="39"/>
      <c r="AE31" s="7" t="s">
        <v>986</v>
      </c>
      <c r="AF31" s="5">
        <v>43019.412219999998</v>
      </c>
      <c r="AG31" s="4">
        <v>43019.764000000003</v>
      </c>
      <c r="AH31" s="4" t="str">
        <f t="shared" si="8"/>
        <v>8:26</v>
      </c>
      <c r="AI31" s="5">
        <v>43020.434759999996</v>
      </c>
      <c r="AJ31" s="4">
        <v>43020.758999999998</v>
      </c>
      <c r="AK31" s="4" t="str">
        <f t="shared" si="9"/>
        <v>7:46</v>
      </c>
      <c r="AL31" s="5">
        <v>43021.420120000002</v>
      </c>
      <c r="AM31" s="4">
        <v>43021.826000000001</v>
      </c>
      <c r="AN31" s="4" t="str">
        <f t="shared" si="10"/>
        <v>9:44</v>
      </c>
      <c r="AO31" s="5"/>
      <c r="AP31" s="4"/>
      <c r="AQ31" s="4" t="str">
        <f t="shared" si="11"/>
        <v>0:00</v>
      </c>
      <c r="AR31" s="5">
        <v>43023.423210000001</v>
      </c>
      <c r="AS31" s="4">
        <v>43023.762999999999</v>
      </c>
      <c r="AT31" s="4" t="str">
        <f t="shared" si="12"/>
        <v>8:09</v>
      </c>
      <c r="AU31" s="5">
        <v>43024.408239999997</v>
      </c>
      <c r="AV31" s="4">
        <v>43024.826000000001</v>
      </c>
      <c r="AW31" s="4" t="str">
        <f t="shared" si="13"/>
        <v>10:01</v>
      </c>
      <c r="AX31" s="39" t="s">
        <v>985</v>
      </c>
      <c r="AY31" s="39"/>
      <c r="AZ31" s="7" t="s">
        <v>986</v>
      </c>
      <c r="BA31" s="5">
        <v>43026.405319999998</v>
      </c>
      <c r="BB31" s="4">
        <v>43026.790999999997</v>
      </c>
      <c r="BC31" s="4" t="str">
        <f t="shared" si="14"/>
        <v>9:15</v>
      </c>
      <c r="BD31" s="5">
        <v>43027.424899999998</v>
      </c>
      <c r="BE31" s="4">
        <v>43027.792000000001</v>
      </c>
      <c r="BF31" s="4" t="str">
        <f t="shared" si="15"/>
        <v>8:48</v>
      </c>
      <c r="BG31" s="5">
        <v>43028.417300000001</v>
      </c>
      <c r="BH31" s="4">
        <v>43028.773999999998</v>
      </c>
      <c r="BI31" s="4" t="str">
        <f t="shared" si="16"/>
        <v>8:33</v>
      </c>
      <c r="BJ31" s="5">
        <v>43029.401859999998</v>
      </c>
      <c r="BK31" s="4">
        <v>43029.821000000004</v>
      </c>
      <c r="BL31" s="4" t="str">
        <f t="shared" si="17"/>
        <v>10:03</v>
      </c>
      <c r="BM31" s="5">
        <v>43030.39359</v>
      </c>
      <c r="BN31" s="4">
        <v>43030.775999999998</v>
      </c>
      <c r="BO31" s="4" t="str">
        <f t="shared" si="18"/>
        <v>9:10</v>
      </c>
      <c r="BP31" s="5">
        <v>43031.440739999998</v>
      </c>
      <c r="BQ31" s="4">
        <v>43031.758999999998</v>
      </c>
      <c r="BR31" s="4" t="str">
        <f t="shared" si="19"/>
        <v>7:38</v>
      </c>
      <c r="BS31" s="39" t="s">
        <v>985</v>
      </c>
      <c r="BT31" s="39"/>
      <c r="BU31" s="7" t="s">
        <v>986</v>
      </c>
      <c r="BV31" s="5">
        <v>43033.408519999997</v>
      </c>
      <c r="BW31" s="4">
        <v>43033.764000000003</v>
      </c>
      <c r="BX31" s="4" t="str">
        <f t="shared" si="20"/>
        <v>8:31</v>
      </c>
      <c r="BY31" s="5">
        <v>43034.420769999997</v>
      </c>
      <c r="BZ31" s="4">
        <v>43034.784</v>
      </c>
      <c r="CA31" s="4" t="str">
        <f t="shared" si="21"/>
        <v>8:43</v>
      </c>
      <c r="CB31" s="5">
        <v>43035.379240000002</v>
      </c>
      <c r="CC31" s="4">
        <v>43035.750999999997</v>
      </c>
      <c r="CD31" s="4" t="str">
        <f t="shared" si="22"/>
        <v>8:55</v>
      </c>
      <c r="CE31" s="5">
        <v>43036.453500000003</v>
      </c>
      <c r="CF31" s="4">
        <v>43036.777000000002</v>
      </c>
      <c r="CG31" s="4" t="str">
        <f t="shared" si="23"/>
        <v>7:45</v>
      </c>
      <c r="CH31" s="5">
        <v>43037.421490000001</v>
      </c>
      <c r="CI31" s="4">
        <v>43037.750999999997</v>
      </c>
      <c r="CJ31" s="4" t="str">
        <f t="shared" si="24"/>
        <v>7:54</v>
      </c>
      <c r="CK31" s="5">
        <v>43038.444380000001</v>
      </c>
      <c r="CL31" s="4">
        <v>43038.822</v>
      </c>
      <c r="CM31" s="4" t="str">
        <f t="shared" si="25"/>
        <v>9:03</v>
      </c>
      <c r="CN31" s="39" t="s">
        <v>985</v>
      </c>
      <c r="CO31" s="39"/>
      <c r="CP31" s="7" t="s">
        <v>986</v>
      </c>
      <c r="CQ31" s="7" t="str">
        <f t="shared" si="26"/>
        <v>9:2:48</v>
      </c>
      <c r="CR31">
        <f t="shared" si="27"/>
        <v>9</v>
      </c>
      <c r="CS31">
        <f t="shared" si="28"/>
        <v>2</v>
      </c>
      <c r="CT31">
        <f t="shared" si="29"/>
        <v>48</v>
      </c>
      <c r="CU31">
        <f t="shared" si="30"/>
        <v>3</v>
      </c>
      <c r="CV31">
        <f t="shared" si="31"/>
        <v>219</v>
      </c>
    </row>
    <row r="32" spans="1:100" x14ac:dyDescent="0.25">
      <c r="A32" t="s">
        <v>193</v>
      </c>
      <c r="B32" s="4">
        <v>43009.404199999997</v>
      </c>
      <c r="C32" s="4">
        <v>43009.762999999999</v>
      </c>
      <c r="D32" s="4" t="str">
        <f t="shared" si="0"/>
        <v>8:36</v>
      </c>
      <c r="E32" s="4">
        <v>43010.404990000003</v>
      </c>
      <c r="F32" s="4">
        <v>43010.756000000001</v>
      </c>
      <c r="G32" s="4" t="str">
        <f t="shared" si="1"/>
        <v>8:25</v>
      </c>
      <c r="H32" s="39" t="s">
        <v>985</v>
      </c>
      <c r="I32" s="39"/>
      <c r="J32" s="7" t="s">
        <v>986</v>
      </c>
      <c r="K32" s="4">
        <v>43012.413399999998</v>
      </c>
      <c r="L32" s="4">
        <v>43012.807000000001</v>
      </c>
      <c r="M32" s="4" t="str">
        <f t="shared" si="2"/>
        <v>9:26</v>
      </c>
      <c r="N32" s="4">
        <v>43013.39473</v>
      </c>
      <c r="O32" s="4">
        <v>43013.752999999997</v>
      </c>
      <c r="P32" s="4" t="str">
        <f t="shared" si="3"/>
        <v>8:35</v>
      </c>
      <c r="Q32" s="4">
        <v>43009.404199999997</v>
      </c>
      <c r="R32" s="4">
        <v>43014.796000000002</v>
      </c>
      <c r="S32" s="4" t="str">
        <f t="shared" si="4"/>
        <v>9:24</v>
      </c>
      <c r="T32" s="5">
        <v>43015.392939999998</v>
      </c>
      <c r="U32" s="4">
        <v>43015.805</v>
      </c>
      <c r="V32" s="4" t="str">
        <f t="shared" si="5"/>
        <v>9:53</v>
      </c>
      <c r="W32" s="5">
        <v>43016.431429999997</v>
      </c>
      <c r="X32" s="4">
        <v>43016.792000000001</v>
      </c>
      <c r="Y32" s="4" t="str">
        <f t="shared" si="6"/>
        <v>8:39</v>
      </c>
      <c r="Z32" s="5">
        <v>43017.411330000003</v>
      </c>
      <c r="AA32" s="4">
        <v>43017.766000000003</v>
      </c>
      <c r="AB32" s="4" t="str">
        <f t="shared" si="7"/>
        <v>8:30</v>
      </c>
      <c r="AC32" s="39" t="s">
        <v>985</v>
      </c>
      <c r="AD32" s="39"/>
      <c r="AE32" s="7" t="s">
        <v>986</v>
      </c>
      <c r="AF32" s="5">
        <v>43019.429900000003</v>
      </c>
      <c r="AG32" s="4">
        <v>43019.771000000001</v>
      </c>
      <c r="AH32" s="4" t="str">
        <f t="shared" si="8"/>
        <v>8:11</v>
      </c>
      <c r="AI32" s="5">
        <v>43020.436119999998</v>
      </c>
      <c r="AJ32" s="4">
        <v>43020.786</v>
      </c>
      <c r="AK32" s="4" t="str">
        <f t="shared" si="9"/>
        <v>8:23</v>
      </c>
      <c r="AL32" s="5">
        <v>43021.413970000001</v>
      </c>
      <c r="AM32" s="4">
        <v>43021.824000000001</v>
      </c>
      <c r="AN32" s="4" t="str">
        <f t="shared" si="10"/>
        <v>9:50</v>
      </c>
      <c r="AO32" s="5">
        <v>43022.38336</v>
      </c>
      <c r="AP32" s="4">
        <v>43022.796000000002</v>
      </c>
      <c r="AQ32" s="4" t="str">
        <f t="shared" si="11"/>
        <v>9:54</v>
      </c>
      <c r="AR32" s="5">
        <v>43023.40496</v>
      </c>
      <c r="AS32" s="4">
        <v>43023.826999999997</v>
      </c>
      <c r="AT32" s="4" t="str">
        <f t="shared" si="12"/>
        <v>10:07</v>
      </c>
      <c r="AU32" s="5">
        <v>43024.432330000003</v>
      </c>
      <c r="AV32" s="4">
        <v>43024.817999999999</v>
      </c>
      <c r="AW32" s="4" t="str">
        <f t="shared" si="13"/>
        <v>9:15</v>
      </c>
      <c r="AX32" s="39" t="s">
        <v>985</v>
      </c>
      <c r="AY32" s="39"/>
      <c r="AZ32" s="7" t="s">
        <v>986</v>
      </c>
      <c r="BA32" s="5">
        <v>43026.408029999999</v>
      </c>
      <c r="BB32" s="4">
        <v>43026.762000000002</v>
      </c>
      <c r="BC32" s="4" t="str">
        <f t="shared" si="14"/>
        <v>8:29</v>
      </c>
      <c r="BD32" s="5">
        <v>43027.391799999998</v>
      </c>
      <c r="BE32" s="4">
        <v>43027.828999999998</v>
      </c>
      <c r="BF32" s="4" t="str">
        <f t="shared" si="15"/>
        <v>10:29</v>
      </c>
      <c r="BG32" s="5">
        <v>43028.403550000003</v>
      </c>
      <c r="BH32" s="4">
        <v>43028.803</v>
      </c>
      <c r="BI32" s="4" t="str">
        <f t="shared" si="16"/>
        <v>9:35</v>
      </c>
      <c r="BJ32" s="5">
        <v>43029.42972</v>
      </c>
      <c r="BK32" s="4">
        <v>43029.784</v>
      </c>
      <c r="BL32" s="4" t="str">
        <f t="shared" si="17"/>
        <v>8:30</v>
      </c>
      <c r="BM32" s="5">
        <v>43030.410909999999</v>
      </c>
      <c r="BN32" s="4">
        <v>43030.83</v>
      </c>
      <c r="BO32" s="4" t="str">
        <f t="shared" si="18"/>
        <v>10:03</v>
      </c>
      <c r="BP32" s="5">
        <v>43031.406690000003</v>
      </c>
      <c r="BQ32" s="4">
        <v>43031.830999999998</v>
      </c>
      <c r="BR32" s="4" t="str">
        <f t="shared" si="19"/>
        <v>10:11</v>
      </c>
      <c r="BS32" s="39" t="s">
        <v>985</v>
      </c>
      <c r="BT32" s="39"/>
      <c r="BU32" s="7" t="s">
        <v>986</v>
      </c>
      <c r="BV32" s="5">
        <v>43033.396769999999</v>
      </c>
      <c r="BW32" s="4">
        <v>43033.78</v>
      </c>
      <c r="BX32" s="4" t="str">
        <f t="shared" si="20"/>
        <v>9:11</v>
      </c>
      <c r="BY32" s="5">
        <v>43034.43636</v>
      </c>
      <c r="BZ32" s="4">
        <v>43034.773000000001</v>
      </c>
      <c r="CA32" s="4" t="str">
        <f t="shared" si="21"/>
        <v>8:04</v>
      </c>
      <c r="CB32" s="5">
        <v>43035.390249999997</v>
      </c>
      <c r="CC32" s="4">
        <v>43035.76</v>
      </c>
      <c r="CD32" s="4" t="str">
        <f t="shared" si="22"/>
        <v>8:52</v>
      </c>
      <c r="CE32" s="5">
        <v>43036.45321</v>
      </c>
      <c r="CF32" s="4">
        <v>43036.771999999997</v>
      </c>
      <c r="CG32" s="4" t="str">
        <f t="shared" si="23"/>
        <v>7:39</v>
      </c>
      <c r="CH32" s="5">
        <v>43037.452640000003</v>
      </c>
      <c r="CI32" s="4">
        <v>43037.777999999998</v>
      </c>
      <c r="CJ32" s="4" t="str">
        <f t="shared" si="24"/>
        <v>7:48</v>
      </c>
      <c r="CK32" s="5">
        <v>43038.449289999997</v>
      </c>
      <c r="CL32" s="4">
        <v>43038.758000000002</v>
      </c>
      <c r="CM32" s="4" t="str">
        <f t="shared" si="25"/>
        <v>7:24</v>
      </c>
      <c r="CN32" s="39" t="s">
        <v>985</v>
      </c>
      <c r="CO32" s="39"/>
      <c r="CP32" s="7" t="s">
        <v>986</v>
      </c>
      <c r="CQ32" s="7" t="str">
        <f t="shared" si="26"/>
        <v>9:17:23</v>
      </c>
      <c r="CR32">
        <f t="shared" si="27"/>
        <v>9</v>
      </c>
      <c r="CS32">
        <f t="shared" si="28"/>
        <v>17</v>
      </c>
      <c r="CT32">
        <f t="shared" si="29"/>
        <v>23</v>
      </c>
      <c r="CU32">
        <f t="shared" si="30"/>
        <v>17</v>
      </c>
      <c r="CV32">
        <f t="shared" si="31"/>
        <v>233</v>
      </c>
    </row>
    <row r="33" spans="1:100" x14ac:dyDescent="0.25">
      <c r="A33" t="s">
        <v>201</v>
      </c>
      <c r="B33" s="4">
        <v>43009.395680000001</v>
      </c>
      <c r="C33" s="4">
        <v>43009.762000000002</v>
      </c>
      <c r="D33" s="4" t="str">
        <f t="shared" si="0"/>
        <v>8:47</v>
      </c>
      <c r="E33" s="4">
        <v>43010.453070000003</v>
      </c>
      <c r="F33" s="4">
        <v>43010.75</v>
      </c>
      <c r="G33" s="4" t="str">
        <f t="shared" si="1"/>
        <v>7:07</v>
      </c>
      <c r="H33" s="39" t="s">
        <v>985</v>
      </c>
      <c r="I33" s="39"/>
      <c r="J33" s="7" t="s">
        <v>986</v>
      </c>
      <c r="K33" s="4">
        <v>43012.404490000001</v>
      </c>
      <c r="L33" s="4">
        <v>43012.817999999999</v>
      </c>
      <c r="M33" s="4" t="str">
        <f t="shared" si="2"/>
        <v>9:55</v>
      </c>
      <c r="N33" s="4">
        <v>43013.390270000004</v>
      </c>
      <c r="O33" s="4">
        <v>43013.822</v>
      </c>
      <c r="P33" s="4" t="str">
        <f t="shared" si="3"/>
        <v>10:21</v>
      </c>
      <c r="Q33" s="4">
        <v>43009.395680000001</v>
      </c>
      <c r="R33" s="4">
        <v>43014.777999999998</v>
      </c>
      <c r="S33" s="4" t="str">
        <f t="shared" si="4"/>
        <v>9:10</v>
      </c>
      <c r="T33" s="5">
        <v>43015.403149999998</v>
      </c>
      <c r="U33" s="4">
        <v>43015.762000000002</v>
      </c>
      <c r="V33" s="4" t="str">
        <f t="shared" si="5"/>
        <v>8:36</v>
      </c>
      <c r="W33" s="5">
        <v>43016.389009999999</v>
      </c>
      <c r="X33" s="4">
        <v>43016.767</v>
      </c>
      <c r="Y33" s="4" t="str">
        <f t="shared" si="6"/>
        <v>9:04</v>
      </c>
      <c r="Z33" s="5">
        <v>43017.430399999997</v>
      </c>
      <c r="AA33" s="4">
        <v>43017.792999999998</v>
      </c>
      <c r="AB33" s="4" t="str">
        <f t="shared" si="7"/>
        <v>8:42</v>
      </c>
      <c r="AC33" s="39" t="s">
        <v>985</v>
      </c>
      <c r="AD33" s="39"/>
      <c r="AE33" s="7" t="s">
        <v>986</v>
      </c>
      <c r="AF33" s="5">
        <v>43019.457320000001</v>
      </c>
      <c r="AG33" s="4">
        <v>43019.826999999997</v>
      </c>
      <c r="AH33" s="4" t="str">
        <f t="shared" si="8"/>
        <v>8:52</v>
      </c>
      <c r="AI33" s="5"/>
      <c r="AJ33" s="4"/>
      <c r="AK33" s="4" t="str">
        <f t="shared" si="9"/>
        <v>0:00</v>
      </c>
      <c r="AL33" s="5">
        <v>43021.411650000002</v>
      </c>
      <c r="AM33" s="4">
        <v>43021.777999999998</v>
      </c>
      <c r="AN33" s="4" t="str">
        <f t="shared" si="10"/>
        <v>8:47</v>
      </c>
      <c r="AO33" s="5">
        <v>43022.457170000001</v>
      </c>
      <c r="AP33" s="4">
        <v>43022.764999999999</v>
      </c>
      <c r="AQ33" s="4" t="str">
        <f t="shared" si="11"/>
        <v>7:23</v>
      </c>
      <c r="AR33" s="5">
        <v>43023.410799999998</v>
      </c>
      <c r="AS33" s="4">
        <v>43023.796000000002</v>
      </c>
      <c r="AT33" s="4" t="str">
        <f t="shared" si="12"/>
        <v>9:14</v>
      </c>
      <c r="AU33" s="5">
        <v>43024.454239999999</v>
      </c>
      <c r="AV33" s="4">
        <v>43024.826999999997</v>
      </c>
      <c r="AW33" s="4" t="str">
        <f t="shared" si="13"/>
        <v>8:56</v>
      </c>
      <c r="AX33" s="39" t="s">
        <v>985</v>
      </c>
      <c r="AY33" s="39"/>
      <c r="AZ33" s="7" t="s">
        <v>986</v>
      </c>
      <c r="BA33" s="5">
        <v>43026.450440000001</v>
      </c>
      <c r="BB33" s="4">
        <v>43026.811000000002</v>
      </c>
      <c r="BC33" s="4" t="str">
        <f t="shared" si="14"/>
        <v>8:39</v>
      </c>
      <c r="BD33" s="5">
        <v>43027.410649999998</v>
      </c>
      <c r="BE33" s="4">
        <v>43027.78</v>
      </c>
      <c r="BF33" s="4" t="str">
        <f t="shared" si="15"/>
        <v>8:51</v>
      </c>
      <c r="BG33" s="5">
        <v>43028.433470000004</v>
      </c>
      <c r="BH33" s="4">
        <v>43028.832999999999</v>
      </c>
      <c r="BI33" s="4" t="str">
        <f t="shared" si="16"/>
        <v>9:35</v>
      </c>
      <c r="BJ33" s="5">
        <v>43029.44212</v>
      </c>
      <c r="BK33" s="4">
        <v>43029.805</v>
      </c>
      <c r="BL33" s="4" t="str">
        <f t="shared" si="17"/>
        <v>8:42</v>
      </c>
      <c r="BM33" s="5">
        <v>43030.443910000002</v>
      </c>
      <c r="BN33" s="4">
        <v>43030.805999999997</v>
      </c>
      <c r="BO33" s="4" t="str">
        <f t="shared" si="18"/>
        <v>8:41</v>
      </c>
      <c r="BP33" s="5">
        <v>43031.394869999996</v>
      </c>
      <c r="BQ33" s="4">
        <v>43031.796999999999</v>
      </c>
      <c r="BR33" s="4" t="str">
        <f t="shared" si="19"/>
        <v>9:39</v>
      </c>
      <c r="BS33" s="39" t="s">
        <v>985</v>
      </c>
      <c r="BT33" s="39"/>
      <c r="BU33" s="7" t="s">
        <v>986</v>
      </c>
      <c r="BV33" s="5">
        <v>43033.384969999999</v>
      </c>
      <c r="BW33" s="4">
        <v>43033.822999999997</v>
      </c>
      <c r="BX33" s="4" t="str">
        <f t="shared" si="20"/>
        <v>10:30</v>
      </c>
      <c r="BY33" s="5">
        <v>43034.4162</v>
      </c>
      <c r="BZ33" s="4">
        <v>43034.767</v>
      </c>
      <c r="CA33" s="4" t="str">
        <f t="shared" si="21"/>
        <v>8:25</v>
      </c>
      <c r="CB33" s="5">
        <v>43035.435590000001</v>
      </c>
      <c r="CC33" s="4">
        <v>43035.773999999998</v>
      </c>
      <c r="CD33" s="4" t="str">
        <f t="shared" si="22"/>
        <v>8:07</v>
      </c>
      <c r="CE33" s="5"/>
      <c r="CF33" s="4"/>
      <c r="CG33" s="4" t="str">
        <f t="shared" si="23"/>
        <v>0:00</v>
      </c>
      <c r="CH33" s="5">
        <v>43037.402249999999</v>
      </c>
      <c r="CI33" s="4">
        <v>43037.792999999998</v>
      </c>
      <c r="CJ33" s="4" t="str">
        <f t="shared" si="24"/>
        <v>9:22</v>
      </c>
      <c r="CK33" s="5">
        <v>43038.427280000004</v>
      </c>
      <c r="CL33" s="4">
        <v>43038.822</v>
      </c>
      <c r="CM33" s="4" t="str">
        <f t="shared" si="25"/>
        <v>9:28</v>
      </c>
      <c r="CN33" s="39" t="s">
        <v>985</v>
      </c>
      <c r="CO33" s="39"/>
      <c r="CP33" s="7" t="s">
        <v>986</v>
      </c>
      <c r="CQ33" s="7" t="str">
        <f t="shared" si="26"/>
        <v>8:22:53</v>
      </c>
      <c r="CR33">
        <f t="shared" si="27"/>
        <v>8</v>
      </c>
      <c r="CS33">
        <f t="shared" si="28"/>
        <v>22</v>
      </c>
      <c r="CT33">
        <f t="shared" si="29"/>
        <v>53</v>
      </c>
      <c r="CU33">
        <f t="shared" si="30"/>
        <v>23</v>
      </c>
      <c r="CV33">
        <f t="shared" si="31"/>
        <v>215</v>
      </c>
    </row>
    <row r="34" spans="1:100" x14ac:dyDescent="0.25">
      <c r="A34" t="s">
        <v>205</v>
      </c>
      <c r="B34" s="4">
        <v>43009.398200000003</v>
      </c>
      <c r="C34" s="4">
        <v>43009.798999999999</v>
      </c>
      <c r="D34" s="4" t="str">
        <f t="shared" si="0"/>
        <v>9:37</v>
      </c>
      <c r="E34" s="4">
        <v>43010.408759999998</v>
      </c>
      <c r="F34" s="4">
        <v>43010.784</v>
      </c>
      <c r="G34" s="4" t="str">
        <f t="shared" si="1"/>
        <v>9:00</v>
      </c>
      <c r="H34" s="39" t="s">
        <v>985</v>
      </c>
      <c r="I34" s="39"/>
      <c r="J34" s="7" t="s">
        <v>986</v>
      </c>
      <c r="K34" s="4">
        <v>43012.395149999997</v>
      </c>
      <c r="L34" s="4">
        <v>43012.798000000003</v>
      </c>
      <c r="M34" s="4" t="str">
        <f t="shared" si="2"/>
        <v>9:40</v>
      </c>
      <c r="N34" s="4">
        <v>43013.41459</v>
      </c>
      <c r="O34" s="4">
        <v>43013.81</v>
      </c>
      <c r="P34" s="4" t="str">
        <f t="shared" si="3"/>
        <v>9:29</v>
      </c>
      <c r="Q34" s="4">
        <v>43009.398200000003</v>
      </c>
      <c r="R34" s="4">
        <v>43014.779000000002</v>
      </c>
      <c r="S34" s="4" t="str">
        <f t="shared" si="4"/>
        <v>9:08</v>
      </c>
      <c r="T34" s="5">
        <v>43015.418740000001</v>
      </c>
      <c r="U34" s="4">
        <v>43015.75</v>
      </c>
      <c r="V34" s="4" t="str">
        <f t="shared" si="5"/>
        <v>7:57</v>
      </c>
      <c r="W34" s="5">
        <v>43016.441639999997</v>
      </c>
      <c r="X34" s="4">
        <v>43016.783000000003</v>
      </c>
      <c r="Y34" s="4" t="str">
        <f t="shared" si="6"/>
        <v>8:11</v>
      </c>
      <c r="Z34" s="5">
        <v>43017.415939999999</v>
      </c>
      <c r="AA34" s="4">
        <v>43017.813999999998</v>
      </c>
      <c r="AB34" s="4" t="str">
        <f t="shared" si="7"/>
        <v>9:33</v>
      </c>
      <c r="AC34" s="39" t="s">
        <v>985</v>
      </c>
      <c r="AD34" s="39"/>
      <c r="AE34" s="7" t="s">
        <v>986</v>
      </c>
      <c r="AF34" s="5">
        <v>43019.394749999999</v>
      </c>
      <c r="AG34" s="4">
        <v>43019.817999999999</v>
      </c>
      <c r="AH34" s="4" t="str">
        <f t="shared" si="8"/>
        <v>10:09</v>
      </c>
      <c r="AI34" s="5">
        <v>43020.39574</v>
      </c>
      <c r="AJ34" s="4">
        <v>43020.800999999999</v>
      </c>
      <c r="AK34" s="4" t="str">
        <f t="shared" si="9"/>
        <v>9:43</v>
      </c>
      <c r="AL34" s="5">
        <v>43021.437019999998</v>
      </c>
      <c r="AM34" s="4">
        <v>43021.803</v>
      </c>
      <c r="AN34" s="4" t="str">
        <f t="shared" si="10"/>
        <v>8:47</v>
      </c>
      <c r="AO34" s="5">
        <v>43022.4372</v>
      </c>
      <c r="AP34" s="4">
        <v>43022.832999999999</v>
      </c>
      <c r="AQ34" s="4" t="str">
        <f t="shared" si="11"/>
        <v>9:29</v>
      </c>
      <c r="AR34" s="5">
        <v>43023.39948</v>
      </c>
      <c r="AS34" s="4">
        <v>43023.781999999999</v>
      </c>
      <c r="AT34" s="4" t="str">
        <f t="shared" si="12"/>
        <v>9:10</v>
      </c>
      <c r="AU34" s="5">
        <v>43024.406569999999</v>
      </c>
      <c r="AV34" s="4">
        <v>43024.788999999997</v>
      </c>
      <c r="AW34" s="4" t="str">
        <f t="shared" si="13"/>
        <v>9:10</v>
      </c>
      <c r="AX34" s="39" t="s">
        <v>985</v>
      </c>
      <c r="AY34" s="39"/>
      <c r="AZ34" s="7" t="s">
        <v>986</v>
      </c>
      <c r="BA34" s="5">
        <v>43026.436710000002</v>
      </c>
      <c r="BB34" s="4">
        <v>43026.756999999998</v>
      </c>
      <c r="BC34" s="4" t="str">
        <f t="shared" si="14"/>
        <v>7:41</v>
      </c>
      <c r="BD34" s="5">
        <v>43027.444770000002</v>
      </c>
      <c r="BE34" s="4">
        <v>43027.777999999998</v>
      </c>
      <c r="BF34" s="4" t="str">
        <f t="shared" si="15"/>
        <v>7:59</v>
      </c>
      <c r="BG34" s="5">
        <v>43028.406779999998</v>
      </c>
      <c r="BH34" s="4">
        <v>43028.762000000002</v>
      </c>
      <c r="BI34" s="4" t="str">
        <f t="shared" si="16"/>
        <v>8:31</v>
      </c>
      <c r="BJ34" s="5">
        <v>43029.393340000002</v>
      </c>
      <c r="BK34" s="4">
        <v>43029.786</v>
      </c>
      <c r="BL34" s="4" t="str">
        <f t="shared" si="17"/>
        <v>9:25</v>
      </c>
      <c r="BM34" s="5">
        <v>43030.409509999998</v>
      </c>
      <c r="BN34" s="4">
        <v>43030.762999999999</v>
      </c>
      <c r="BO34" s="4" t="str">
        <f t="shared" si="18"/>
        <v>8:29</v>
      </c>
      <c r="BP34" s="5">
        <v>43031.45233</v>
      </c>
      <c r="BQ34" s="4">
        <v>43031.81</v>
      </c>
      <c r="BR34" s="4" t="str">
        <f t="shared" si="19"/>
        <v>8:35</v>
      </c>
      <c r="BS34" s="39" t="s">
        <v>985</v>
      </c>
      <c r="BT34" s="39"/>
      <c r="BU34" s="7" t="s">
        <v>986</v>
      </c>
      <c r="BV34" s="5">
        <v>43033.380440000001</v>
      </c>
      <c r="BW34" s="4">
        <v>43033.786</v>
      </c>
      <c r="BX34" s="4" t="str">
        <f t="shared" si="20"/>
        <v>9:44</v>
      </c>
      <c r="BY34" s="5">
        <v>43034.412389999998</v>
      </c>
      <c r="BZ34" s="4">
        <v>43034.771999999997</v>
      </c>
      <c r="CA34" s="4" t="str">
        <f t="shared" si="21"/>
        <v>8:37</v>
      </c>
      <c r="CB34" s="5">
        <v>43035.401740000001</v>
      </c>
      <c r="CC34" s="4">
        <v>43035.819000000003</v>
      </c>
      <c r="CD34" s="4" t="str">
        <f t="shared" si="22"/>
        <v>10:00</v>
      </c>
      <c r="CE34" s="5">
        <v>43036.400650000003</v>
      </c>
      <c r="CF34" s="4">
        <v>43036.826999999997</v>
      </c>
      <c r="CG34" s="4" t="str">
        <f t="shared" si="23"/>
        <v>10:13</v>
      </c>
      <c r="CH34" s="5">
        <v>43037.45379</v>
      </c>
      <c r="CI34" s="4">
        <v>43037.792999999998</v>
      </c>
      <c r="CJ34" s="4" t="str">
        <f t="shared" si="24"/>
        <v>8:08</v>
      </c>
      <c r="CK34" s="5">
        <v>43038.412040000003</v>
      </c>
      <c r="CL34" s="4">
        <v>43038.754000000001</v>
      </c>
      <c r="CM34" s="4" t="str">
        <f t="shared" si="25"/>
        <v>8:12</v>
      </c>
      <c r="CN34" s="39" t="s">
        <v>985</v>
      </c>
      <c r="CO34" s="39"/>
      <c r="CP34" s="7" t="s">
        <v>986</v>
      </c>
      <c r="CQ34" s="7" t="str">
        <f t="shared" si="26"/>
        <v>9:18:37</v>
      </c>
      <c r="CR34">
        <f t="shared" si="27"/>
        <v>9</v>
      </c>
      <c r="CS34">
        <f t="shared" si="28"/>
        <v>18</v>
      </c>
      <c r="CT34">
        <f t="shared" si="29"/>
        <v>37</v>
      </c>
      <c r="CU34">
        <f t="shared" si="30"/>
        <v>19</v>
      </c>
      <c r="CV34">
        <f t="shared" si="31"/>
        <v>235</v>
      </c>
    </row>
    <row r="35" spans="1:100" x14ac:dyDescent="0.25">
      <c r="A35" t="s">
        <v>215</v>
      </c>
      <c r="B35" s="4">
        <v>43009.455049999997</v>
      </c>
      <c r="C35" s="4">
        <v>43009.794999999998</v>
      </c>
      <c r="D35" s="4" t="str">
        <f t="shared" si="0"/>
        <v>8:09</v>
      </c>
      <c r="E35" s="4">
        <v>43010.389109999996</v>
      </c>
      <c r="F35" s="4">
        <v>43010.773999999998</v>
      </c>
      <c r="G35" s="4" t="str">
        <f t="shared" si="1"/>
        <v>9:14</v>
      </c>
      <c r="H35" s="39" t="s">
        <v>985</v>
      </c>
      <c r="I35" s="39"/>
      <c r="J35" s="7" t="s">
        <v>986</v>
      </c>
      <c r="K35" s="4">
        <v>43012.436589999998</v>
      </c>
      <c r="L35" s="4">
        <v>43012.805999999997</v>
      </c>
      <c r="M35" s="4" t="str">
        <f t="shared" si="2"/>
        <v>8:51</v>
      </c>
      <c r="N35" s="4">
        <v>43013.434549999998</v>
      </c>
      <c r="O35" s="4">
        <v>43013.756000000001</v>
      </c>
      <c r="P35" s="4" t="str">
        <f t="shared" si="3"/>
        <v>7:42</v>
      </c>
      <c r="Q35" s="4">
        <v>43009.455049999997</v>
      </c>
      <c r="R35" s="4">
        <v>43014.785000000003</v>
      </c>
      <c r="S35" s="4" t="str">
        <f t="shared" si="4"/>
        <v>7:55</v>
      </c>
      <c r="T35" s="5">
        <v>43015.420850000002</v>
      </c>
      <c r="U35" s="4">
        <v>43015.800999999999</v>
      </c>
      <c r="V35" s="4" t="str">
        <f t="shared" si="5"/>
        <v>9:07</v>
      </c>
      <c r="W35" s="5">
        <v>43016.41732</v>
      </c>
      <c r="X35" s="4">
        <v>43016.758000000002</v>
      </c>
      <c r="Y35" s="4" t="str">
        <f t="shared" si="6"/>
        <v>8:10</v>
      </c>
      <c r="Z35" s="5">
        <v>43017.381589999997</v>
      </c>
      <c r="AA35" s="4">
        <v>43017.779000000002</v>
      </c>
      <c r="AB35" s="4" t="str">
        <f t="shared" si="7"/>
        <v>9:32</v>
      </c>
      <c r="AC35" s="39" t="s">
        <v>985</v>
      </c>
      <c r="AD35" s="39"/>
      <c r="AE35" s="7" t="s">
        <v>986</v>
      </c>
      <c r="AF35" s="5">
        <v>43019.438459999998</v>
      </c>
      <c r="AG35" s="4">
        <v>43019.764000000003</v>
      </c>
      <c r="AH35" s="4" t="str">
        <f t="shared" si="8"/>
        <v>7:48</v>
      </c>
      <c r="AI35" s="5">
        <v>43020.440240000004</v>
      </c>
      <c r="AJ35" s="4">
        <v>43020.83</v>
      </c>
      <c r="AK35" s="4" t="str">
        <f t="shared" si="9"/>
        <v>9:21</v>
      </c>
      <c r="AL35" s="5"/>
      <c r="AM35" s="4"/>
      <c r="AN35" s="4" t="str">
        <f t="shared" si="10"/>
        <v>0:00</v>
      </c>
      <c r="AO35" s="5">
        <v>43022.44887</v>
      </c>
      <c r="AP35" s="4">
        <v>43022.822</v>
      </c>
      <c r="AQ35" s="4" t="str">
        <f t="shared" si="11"/>
        <v>8:57</v>
      </c>
      <c r="AR35" s="5">
        <v>43023.380270000001</v>
      </c>
      <c r="AS35" s="4">
        <v>43023.76</v>
      </c>
      <c r="AT35" s="4" t="str">
        <f t="shared" si="12"/>
        <v>9:06</v>
      </c>
      <c r="AU35" s="5">
        <v>43024.440710000003</v>
      </c>
      <c r="AV35" s="4">
        <v>43024.803999999996</v>
      </c>
      <c r="AW35" s="4" t="str">
        <f t="shared" si="13"/>
        <v>8:43</v>
      </c>
      <c r="AX35" s="39" t="s">
        <v>985</v>
      </c>
      <c r="AY35" s="39"/>
      <c r="AZ35" s="7" t="s">
        <v>986</v>
      </c>
      <c r="BA35" s="5">
        <v>43026.389560000003</v>
      </c>
      <c r="BB35" s="4">
        <v>43026.754000000001</v>
      </c>
      <c r="BC35" s="4" t="str">
        <f t="shared" si="14"/>
        <v>8:44</v>
      </c>
      <c r="BD35" s="5">
        <v>43027.446620000002</v>
      </c>
      <c r="BE35" s="4">
        <v>43027.77</v>
      </c>
      <c r="BF35" s="4" t="str">
        <f t="shared" si="15"/>
        <v>7:45</v>
      </c>
      <c r="BG35" s="5">
        <v>43028.376880000003</v>
      </c>
      <c r="BH35" s="4">
        <v>43028.798000000003</v>
      </c>
      <c r="BI35" s="4" t="str">
        <f t="shared" si="16"/>
        <v>10:06</v>
      </c>
      <c r="BJ35" s="5">
        <v>43029.407200000001</v>
      </c>
      <c r="BK35" s="4">
        <v>43029.773000000001</v>
      </c>
      <c r="BL35" s="4" t="str">
        <f t="shared" si="17"/>
        <v>8:46</v>
      </c>
      <c r="BM35" s="5">
        <v>43030.438560000002</v>
      </c>
      <c r="BN35" s="4">
        <v>43030.803999999996</v>
      </c>
      <c r="BO35" s="4" t="str">
        <f t="shared" si="18"/>
        <v>8:46</v>
      </c>
      <c r="BP35" s="5">
        <v>43031.419419999998</v>
      </c>
      <c r="BQ35" s="4">
        <v>43031.785000000003</v>
      </c>
      <c r="BR35" s="4" t="str">
        <f t="shared" si="19"/>
        <v>8:46</v>
      </c>
      <c r="BS35" s="39" t="s">
        <v>985</v>
      </c>
      <c r="BT35" s="39"/>
      <c r="BU35" s="7" t="s">
        <v>986</v>
      </c>
      <c r="BV35" s="5">
        <v>43033.379180000004</v>
      </c>
      <c r="BW35" s="4">
        <v>43033.79</v>
      </c>
      <c r="BX35" s="4" t="str">
        <f t="shared" si="20"/>
        <v>9:51</v>
      </c>
      <c r="BY35" s="5">
        <v>43034.411220000002</v>
      </c>
      <c r="BZ35" s="4">
        <v>43034.758999999998</v>
      </c>
      <c r="CA35" s="4" t="str">
        <f t="shared" si="21"/>
        <v>8:20</v>
      </c>
      <c r="CB35" s="5"/>
      <c r="CC35" s="4"/>
      <c r="CD35" s="4" t="str">
        <f t="shared" si="22"/>
        <v>0:00</v>
      </c>
      <c r="CE35" s="5">
        <v>43036.407070000001</v>
      </c>
      <c r="CF35" s="4">
        <v>43036.826000000001</v>
      </c>
      <c r="CG35" s="4" t="str">
        <f t="shared" si="23"/>
        <v>10:03</v>
      </c>
      <c r="CH35" s="5">
        <v>43037.419970000003</v>
      </c>
      <c r="CI35" s="4">
        <v>43037.775000000001</v>
      </c>
      <c r="CJ35" s="4" t="str">
        <f t="shared" si="24"/>
        <v>8:31</v>
      </c>
      <c r="CK35" s="5">
        <v>43038.434659999999</v>
      </c>
      <c r="CL35" s="4">
        <v>43038.767999999996</v>
      </c>
      <c r="CM35" s="4" t="str">
        <f t="shared" si="25"/>
        <v>8:00</v>
      </c>
      <c r="CN35" s="39" t="s">
        <v>985</v>
      </c>
      <c r="CO35" s="39"/>
      <c r="CP35" s="7" t="s">
        <v>986</v>
      </c>
      <c r="CQ35" s="7" t="str">
        <f t="shared" si="26"/>
        <v>8:18:13</v>
      </c>
      <c r="CR35">
        <f t="shared" si="27"/>
        <v>8</v>
      </c>
      <c r="CS35">
        <f t="shared" si="28"/>
        <v>18</v>
      </c>
      <c r="CT35">
        <f t="shared" si="29"/>
        <v>13</v>
      </c>
      <c r="CU35">
        <f t="shared" si="30"/>
        <v>18</v>
      </c>
      <c r="CV35">
        <f t="shared" si="31"/>
        <v>210</v>
      </c>
    </row>
    <row r="36" spans="1:100" x14ac:dyDescent="0.25">
      <c r="A36" t="s">
        <v>221</v>
      </c>
      <c r="B36" s="4">
        <v>43009.375740000003</v>
      </c>
      <c r="C36" s="4">
        <v>43009.794999999998</v>
      </c>
      <c r="D36" s="4" t="str">
        <f t="shared" si="0"/>
        <v>10:03</v>
      </c>
      <c r="E36" s="4">
        <v>43010.403420000002</v>
      </c>
      <c r="F36" s="4">
        <v>43010.783000000003</v>
      </c>
      <c r="G36" s="4" t="str">
        <f t="shared" si="1"/>
        <v>9:06</v>
      </c>
      <c r="H36" s="39" t="s">
        <v>985</v>
      </c>
      <c r="I36" s="39"/>
      <c r="J36" s="7" t="s">
        <v>986</v>
      </c>
      <c r="K36" s="4">
        <v>43012.380469999996</v>
      </c>
      <c r="L36" s="4">
        <v>43012.803999999996</v>
      </c>
      <c r="M36" s="4" t="str">
        <f t="shared" si="2"/>
        <v>10:09</v>
      </c>
      <c r="N36" s="4">
        <v>43013.435969999999</v>
      </c>
      <c r="O36" s="4">
        <v>43013.750999999997</v>
      </c>
      <c r="P36" s="4" t="str">
        <f t="shared" si="3"/>
        <v>7:33</v>
      </c>
      <c r="Q36" s="4">
        <v>43009.375740000003</v>
      </c>
      <c r="R36" s="4">
        <v>43014.785000000003</v>
      </c>
      <c r="S36" s="4" t="str">
        <f t="shared" si="4"/>
        <v>9:49</v>
      </c>
      <c r="T36" s="5">
        <v>43015.432670000002</v>
      </c>
      <c r="U36" s="4">
        <v>43015.803999999996</v>
      </c>
      <c r="V36" s="4" t="str">
        <f t="shared" si="5"/>
        <v>8:54</v>
      </c>
      <c r="W36" s="5">
        <v>43016.457909999997</v>
      </c>
      <c r="X36" s="4">
        <v>43016.76</v>
      </c>
      <c r="Y36" s="4" t="str">
        <f t="shared" si="6"/>
        <v>7:15</v>
      </c>
      <c r="Z36" s="5">
        <v>43017.423790000001</v>
      </c>
      <c r="AA36" s="4">
        <v>43017.803</v>
      </c>
      <c r="AB36" s="4" t="str">
        <f t="shared" si="7"/>
        <v>9:06</v>
      </c>
      <c r="AC36" s="39" t="s">
        <v>985</v>
      </c>
      <c r="AD36" s="39"/>
      <c r="AE36" s="7" t="s">
        <v>986</v>
      </c>
      <c r="AF36" s="5">
        <v>43019.457029999998</v>
      </c>
      <c r="AG36" s="4">
        <v>43019.756000000001</v>
      </c>
      <c r="AH36" s="4" t="str">
        <f t="shared" si="8"/>
        <v>7:10</v>
      </c>
      <c r="AI36" s="5">
        <v>43020.387369999997</v>
      </c>
      <c r="AJ36" s="4">
        <v>43020.764000000003</v>
      </c>
      <c r="AK36" s="4" t="str">
        <f t="shared" si="9"/>
        <v>9:02</v>
      </c>
      <c r="AL36" s="5">
        <v>43021.425069999998</v>
      </c>
      <c r="AM36" s="4">
        <v>43021.783000000003</v>
      </c>
      <c r="AN36" s="4" t="str">
        <f t="shared" si="10"/>
        <v>8:35</v>
      </c>
      <c r="AO36" s="5">
        <v>43022.444210000001</v>
      </c>
      <c r="AP36" s="4">
        <v>43022.813000000002</v>
      </c>
      <c r="AQ36" s="4" t="str">
        <f t="shared" si="11"/>
        <v>8:51</v>
      </c>
      <c r="AR36" s="5"/>
      <c r="AS36" s="4"/>
      <c r="AT36" s="4" t="str">
        <f t="shared" si="12"/>
        <v>0:00</v>
      </c>
      <c r="AU36" s="5">
        <v>43024.399080000003</v>
      </c>
      <c r="AV36" s="4">
        <v>43024.783000000003</v>
      </c>
      <c r="AW36" s="4" t="str">
        <f t="shared" si="13"/>
        <v>9:12</v>
      </c>
      <c r="AX36" s="39" t="s">
        <v>985</v>
      </c>
      <c r="AY36" s="39"/>
      <c r="AZ36" s="7" t="s">
        <v>986</v>
      </c>
      <c r="BA36" s="5">
        <v>43026.409879999999</v>
      </c>
      <c r="BB36" s="4">
        <v>43026.796000000002</v>
      </c>
      <c r="BC36" s="4" t="str">
        <f t="shared" si="14"/>
        <v>9:16</v>
      </c>
      <c r="BD36" s="5">
        <v>43027.39746</v>
      </c>
      <c r="BE36" s="4">
        <v>43027.781999999999</v>
      </c>
      <c r="BF36" s="4" t="str">
        <f t="shared" si="15"/>
        <v>9:13</v>
      </c>
      <c r="BG36" s="5">
        <v>43028.414779999999</v>
      </c>
      <c r="BH36" s="4">
        <v>43028.779000000002</v>
      </c>
      <c r="BI36" s="4" t="str">
        <f t="shared" si="16"/>
        <v>8:44</v>
      </c>
      <c r="BJ36" s="5">
        <v>43029.397519999999</v>
      </c>
      <c r="BK36" s="4">
        <v>43029.817999999999</v>
      </c>
      <c r="BL36" s="4" t="str">
        <f t="shared" si="17"/>
        <v>10:05</v>
      </c>
      <c r="BM36" s="5">
        <v>43030.445140000003</v>
      </c>
      <c r="BN36" s="4">
        <v>43030.758999999998</v>
      </c>
      <c r="BO36" s="4" t="str">
        <f t="shared" si="18"/>
        <v>7:31</v>
      </c>
      <c r="BP36" s="5">
        <v>43031.436229999999</v>
      </c>
      <c r="BQ36" s="4">
        <v>43031.805</v>
      </c>
      <c r="BR36" s="4" t="str">
        <f t="shared" si="19"/>
        <v>8:51</v>
      </c>
      <c r="BS36" s="39" t="s">
        <v>985</v>
      </c>
      <c r="BT36" s="39"/>
      <c r="BU36" s="7" t="s">
        <v>986</v>
      </c>
      <c r="BV36" s="5">
        <v>43033.424789999997</v>
      </c>
      <c r="BW36" s="4">
        <v>43033.79</v>
      </c>
      <c r="BX36" s="4" t="str">
        <f t="shared" si="20"/>
        <v>8:45</v>
      </c>
      <c r="BY36" s="5">
        <v>43034.427710000004</v>
      </c>
      <c r="BZ36" s="4">
        <v>43034.815999999999</v>
      </c>
      <c r="CA36" s="4" t="str">
        <f t="shared" si="21"/>
        <v>9:19</v>
      </c>
      <c r="CB36" s="5">
        <v>43035.390480000002</v>
      </c>
      <c r="CC36" s="4">
        <v>43035.819000000003</v>
      </c>
      <c r="CD36" s="4" t="str">
        <f t="shared" si="22"/>
        <v>10:17</v>
      </c>
      <c r="CE36" s="5">
        <v>43036.408109999997</v>
      </c>
      <c r="CF36" s="4">
        <v>43036.805999999997</v>
      </c>
      <c r="CG36" s="4" t="str">
        <f t="shared" si="23"/>
        <v>9:32</v>
      </c>
      <c r="CH36" s="5">
        <v>43037.455240000003</v>
      </c>
      <c r="CI36" s="4">
        <v>43037.756000000001</v>
      </c>
      <c r="CJ36" s="4" t="str">
        <f t="shared" si="24"/>
        <v>7:13</v>
      </c>
      <c r="CK36" s="5">
        <v>43038.396580000001</v>
      </c>
      <c r="CL36" s="4">
        <v>43038.758000000002</v>
      </c>
      <c r="CM36" s="4" t="str">
        <f t="shared" si="25"/>
        <v>8:40</v>
      </c>
      <c r="CN36" s="39" t="s">
        <v>985</v>
      </c>
      <c r="CO36" s="39"/>
      <c r="CP36" s="7" t="s">
        <v>986</v>
      </c>
      <c r="CQ36" s="7" t="str">
        <f t="shared" si="26"/>
        <v>9:6:11</v>
      </c>
      <c r="CR36">
        <f t="shared" si="27"/>
        <v>9</v>
      </c>
      <c r="CS36">
        <f t="shared" si="28"/>
        <v>6</v>
      </c>
      <c r="CT36">
        <f t="shared" si="29"/>
        <v>11</v>
      </c>
      <c r="CU36">
        <f t="shared" si="30"/>
        <v>6</v>
      </c>
      <c r="CV36">
        <f t="shared" si="31"/>
        <v>222</v>
      </c>
    </row>
    <row r="37" spans="1:100" x14ac:dyDescent="0.25">
      <c r="A37" t="s">
        <v>222</v>
      </c>
      <c r="B37" s="4">
        <v>43009.438569999998</v>
      </c>
      <c r="C37" s="4">
        <v>43009.786</v>
      </c>
      <c r="D37" s="4" t="str">
        <f t="shared" si="0"/>
        <v>8:20</v>
      </c>
      <c r="E37" s="4">
        <v>43010.415970000002</v>
      </c>
      <c r="F37" s="4">
        <v>43010.781999999999</v>
      </c>
      <c r="G37" s="4" t="str">
        <f t="shared" si="1"/>
        <v>8:47</v>
      </c>
      <c r="H37" s="39" t="s">
        <v>985</v>
      </c>
      <c r="I37" s="39"/>
      <c r="J37" s="7" t="s">
        <v>986</v>
      </c>
      <c r="K37" s="4">
        <v>43012.393040000003</v>
      </c>
      <c r="L37" s="4">
        <v>43012.828999999998</v>
      </c>
      <c r="M37" s="4" t="str">
        <f t="shared" si="2"/>
        <v>10:27</v>
      </c>
      <c r="N37" s="4">
        <v>43013.43952</v>
      </c>
      <c r="O37" s="4">
        <v>43013.762999999999</v>
      </c>
      <c r="P37" s="4" t="str">
        <f t="shared" si="3"/>
        <v>7:45</v>
      </c>
      <c r="Q37" s="4">
        <v>43009.438569999998</v>
      </c>
      <c r="R37" s="4">
        <v>43014.764000000003</v>
      </c>
      <c r="S37" s="4" t="str">
        <f t="shared" si="4"/>
        <v>7:48</v>
      </c>
      <c r="T37" s="5">
        <v>43015.44371</v>
      </c>
      <c r="U37" s="4">
        <v>43015.821000000004</v>
      </c>
      <c r="V37" s="4" t="str">
        <f t="shared" si="5"/>
        <v>9:03</v>
      </c>
      <c r="W37" s="5">
        <v>43016.456700000002</v>
      </c>
      <c r="X37" s="4">
        <v>43016.767999999996</v>
      </c>
      <c r="Y37" s="4" t="str">
        <f t="shared" si="6"/>
        <v>7:28</v>
      </c>
      <c r="Z37" s="5">
        <v>43017.410510000002</v>
      </c>
      <c r="AA37" s="4">
        <v>43017.784</v>
      </c>
      <c r="AB37" s="4" t="str">
        <f t="shared" si="7"/>
        <v>8:57</v>
      </c>
      <c r="AC37" s="39" t="s">
        <v>985</v>
      </c>
      <c r="AD37" s="39"/>
      <c r="AE37" s="7" t="s">
        <v>986</v>
      </c>
      <c r="AF37" s="5">
        <v>43019.387470000001</v>
      </c>
      <c r="AG37" s="4">
        <v>43019.832000000002</v>
      </c>
      <c r="AH37" s="4" t="str">
        <f t="shared" si="8"/>
        <v>10:40</v>
      </c>
      <c r="AI37" s="5">
        <v>43020.375249999997</v>
      </c>
      <c r="AJ37" s="4">
        <v>43020.781000000003</v>
      </c>
      <c r="AK37" s="4" t="str">
        <f t="shared" si="9"/>
        <v>9:44</v>
      </c>
      <c r="AL37" s="5">
        <v>43021.43075</v>
      </c>
      <c r="AM37" s="4">
        <v>43021.766000000003</v>
      </c>
      <c r="AN37" s="4" t="str">
        <f t="shared" si="10"/>
        <v>8:02</v>
      </c>
      <c r="AO37" s="5">
        <v>43022.420019999998</v>
      </c>
      <c r="AP37" s="4">
        <v>43022.773000000001</v>
      </c>
      <c r="AQ37" s="4" t="str">
        <f t="shared" si="11"/>
        <v>8:28</v>
      </c>
      <c r="AR37" s="5">
        <v>43023.449639999999</v>
      </c>
      <c r="AS37" s="4">
        <v>43023.807999999997</v>
      </c>
      <c r="AT37" s="4" t="str">
        <f t="shared" si="12"/>
        <v>8:36</v>
      </c>
      <c r="AU37" s="5"/>
      <c r="AV37" s="4"/>
      <c r="AW37" s="4" t="str">
        <f t="shared" si="13"/>
        <v>0:00</v>
      </c>
      <c r="AX37" s="39" t="s">
        <v>985</v>
      </c>
      <c r="AY37" s="39"/>
      <c r="AZ37" s="7" t="s">
        <v>986</v>
      </c>
      <c r="BA37" s="5">
        <v>43026.429880000003</v>
      </c>
      <c r="BB37" s="4">
        <v>43026.832999999999</v>
      </c>
      <c r="BC37" s="4" t="str">
        <f t="shared" si="14"/>
        <v>9:40</v>
      </c>
      <c r="BD37" s="5">
        <v>43027.43086</v>
      </c>
      <c r="BE37" s="4">
        <v>43027.762000000002</v>
      </c>
      <c r="BF37" s="4" t="str">
        <f t="shared" si="15"/>
        <v>7:56</v>
      </c>
      <c r="BG37" s="5">
        <v>43028.377180000003</v>
      </c>
      <c r="BH37" s="4">
        <v>43028.775999999998</v>
      </c>
      <c r="BI37" s="4" t="str">
        <f t="shared" si="16"/>
        <v>9:34</v>
      </c>
      <c r="BJ37" s="5">
        <v>43029.386050000001</v>
      </c>
      <c r="BK37" s="4">
        <v>43029.821000000004</v>
      </c>
      <c r="BL37" s="4" t="str">
        <f t="shared" si="17"/>
        <v>10:26</v>
      </c>
      <c r="BM37" s="5">
        <v>43030.407980000004</v>
      </c>
      <c r="BN37" s="4">
        <v>43030.83</v>
      </c>
      <c r="BO37" s="4" t="str">
        <f t="shared" si="18"/>
        <v>10:07</v>
      </c>
      <c r="BP37" s="5">
        <v>43031.390270000004</v>
      </c>
      <c r="BQ37" s="4">
        <v>43031.813000000002</v>
      </c>
      <c r="BR37" s="4" t="str">
        <f t="shared" si="19"/>
        <v>10:08</v>
      </c>
      <c r="BS37" s="39" t="s">
        <v>985</v>
      </c>
      <c r="BT37" s="39"/>
      <c r="BU37" s="7" t="s">
        <v>986</v>
      </c>
      <c r="BV37" s="5">
        <v>43033.404479999997</v>
      </c>
      <c r="BW37" s="4">
        <v>43033.784</v>
      </c>
      <c r="BX37" s="4" t="str">
        <f t="shared" si="20"/>
        <v>9:06</v>
      </c>
      <c r="BY37" s="5">
        <v>43034.41</v>
      </c>
      <c r="BZ37" s="4">
        <v>43034.83</v>
      </c>
      <c r="CA37" s="4" t="str">
        <f t="shared" si="21"/>
        <v>10:04</v>
      </c>
      <c r="CB37" s="5">
        <v>43035.396489999999</v>
      </c>
      <c r="CC37" s="4">
        <v>43035.771999999997</v>
      </c>
      <c r="CD37" s="4" t="str">
        <f t="shared" si="22"/>
        <v>9:00</v>
      </c>
      <c r="CE37" s="5">
        <v>43036.424200000001</v>
      </c>
      <c r="CF37" s="4">
        <v>43036.83</v>
      </c>
      <c r="CG37" s="4" t="str">
        <f t="shared" si="23"/>
        <v>9:44</v>
      </c>
      <c r="CH37" s="5">
        <v>43037.381260000002</v>
      </c>
      <c r="CI37" s="4">
        <v>43037.788999999997</v>
      </c>
      <c r="CJ37" s="4" t="str">
        <f t="shared" si="24"/>
        <v>9:47</v>
      </c>
      <c r="CK37" s="5">
        <v>43038.411480000002</v>
      </c>
      <c r="CL37" s="4">
        <v>43038.75</v>
      </c>
      <c r="CM37" s="4" t="str">
        <f t="shared" si="25"/>
        <v>8:07</v>
      </c>
      <c r="CN37" s="39" t="s">
        <v>985</v>
      </c>
      <c r="CO37" s="39"/>
      <c r="CP37" s="7" t="s">
        <v>986</v>
      </c>
      <c r="CQ37" s="7" t="str">
        <f t="shared" si="26"/>
        <v>9:11:44</v>
      </c>
      <c r="CR37">
        <f t="shared" si="27"/>
        <v>9</v>
      </c>
      <c r="CS37">
        <f t="shared" si="28"/>
        <v>11</v>
      </c>
      <c r="CT37">
        <f t="shared" si="29"/>
        <v>44</v>
      </c>
      <c r="CU37">
        <f t="shared" si="30"/>
        <v>12</v>
      </c>
      <c r="CV37">
        <f t="shared" si="31"/>
        <v>228</v>
      </c>
    </row>
    <row r="38" spans="1:100" x14ac:dyDescent="0.25">
      <c r="A38" t="s">
        <v>224</v>
      </c>
      <c r="B38" s="4">
        <v>43009.40814</v>
      </c>
      <c r="C38" s="4">
        <v>43009.798000000003</v>
      </c>
      <c r="D38" s="4" t="str">
        <f t="shared" si="0"/>
        <v>9:21</v>
      </c>
      <c r="E38" s="4">
        <v>43010.447959999998</v>
      </c>
      <c r="F38" s="4">
        <v>43010.819000000003</v>
      </c>
      <c r="G38" s="4" t="str">
        <f t="shared" si="1"/>
        <v>8:54</v>
      </c>
      <c r="H38" s="39" t="s">
        <v>985</v>
      </c>
      <c r="I38" s="39"/>
      <c r="J38" s="7" t="s">
        <v>986</v>
      </c>
      <c r="K38" s="4">
        <v>43012.385430000002</v>
      </c>
      <c r="L38" s="4">
        <v>43012.803999999996</v>
      </c>
      <c r="M38" s="4" t="str">
        <f t="shared" si="2"/>
        <v>10:02</v>
      </c>
      <c r="N38" s="4">
        <v>43013.433649999999</v>
      </c>
      <c r="O38" s="4">
        <v>43013.760999999999</v>
      </c>
      <c r="P38" s="4" t="str">
        <f t="shared" si="3"/>
        <v>7:51</v>
      </c>
      <c r="Q38" s="4">
        <v>43009.40814</v>
      </c>
      <c r="R38" s="4">
        <v>43014.786</v>
      </c>
      <c r="S38" s="4" t="str">
        <f t="shared" si="4"/>
        <v>9:04</v>
      </c>
      <c r="T38" s="5">
        <v>43015.379379999998</v>
      </c>
      <c r="U38" s="4">
        <v>43015.771000000001</v>
      </c>
      <c r="V38" s="4" t="str">
        <f t="shared" si="5"/>
        <v>9:23</v>
      </c>
      <c r="W38" s="5">
        <v>43016.428379999998</v>
      </c>
      <c r="X38" s="4">
        <v>43016.792000000001</v>
      </c>
      <c r="Y38" s="4" t="str">
        <f t="shared" si="6"/>
        <v>8:43</v>
      </c>
      <c r="Z38" s="5">
        <v>43017.38306</v>
      </c>
      <c r="AA38" s="4">
        <v>43017.771000000001</v>
      </c>
      <c r="AB38" s="4" t="str">
        <f t="shared" si="7"/>
        <v>9:18</v>
      </c>
      <c r="AC38" s="39" t="s">
        <v>985</v>
      </c>
      <c r="AD38" s="39"/>
      <c r="AE38" s="7" t="s">
        <v>986</v>
      </c>
      <c r="AF38" s="5">
        <v>43019.401409999999</v>
      </c>
      <c r="AG38" s="4">
        <v>43019.767999999996</v>
      </c>
      <c r="AH38" s="4" t="str">
        <f t="shared" si="8"/>
        <v>8:47</v>
      </c>
      <c r="AI38" s="5">
        <v>43020.379809999999</v>
      </c>
      <c r="AJ38" s="4">
        <v>43020.828000000001</v>
      </c>
      <c r="AK38" s="4" t="str">
        <f t="shared" si="9"/>
        <v>10:45</v>
      </c>
      <c r="AL38" s="5">
        <v>43021.399940000003</v>
      </c>
      <c r="AM38" s="4">
        <v>43021.788</v>
      </c>
      <c r="AN38" s="4" t="str">
        <f t="shared" si="10"/>
        <v>9:18</v>
      </c>
      <c r="AO38" s="5">
        <v>43022.404119999999</v>
      </c>
      <c r="AP38" s="4">
        <v>43022.752999999997</v>
      </c>
      <c r="AQ38" s="4" t="str">
        <f t="shared" si="11"/>
        <v>8:22</v>
      </c>
      <c r="AR38" s="5">
        <v>43023.385009999998</v>
      </c>
      <c r="AS38" s="4">
        <v>43023.781000000003</v>
      </c>
      <c r="AT38" s="4" t="str">
        <f t="shared" si="12"/>
        <v>9:30</v>
      </c>
      <c r="AU38" s="5">
        <v>43024.377339999999</v>
      </c>
      <c r="AV38" s="4">
        <v>43024.809000000001</v>
      </c>
      <c r="AW38" s="4" t="str">
        <f t="shared" si="13"/>
        <v>10:21</v>
      </c>
      <c r="AX38" s="39" t="s">
        <v>985</v>
      </c>
      <c r="AY38" s="39"/>
      <c r="AZ38" s="7" t="s">
        <v>986</v>
      </c>
      <c r="BA38" s="5">
        <v>43026.392160000003</v>
      </c>
      <c r="BB38" s="4">
        <v>43026.807000000001</v>
      </c>
      <c r="BC38" s="4" t="str">
        <f t="shared" si="14"/>
        <v>9:57</v>
      </c>
      <c r="BD38" s="5">
        <v>43027.434540000002</v>
      </c>
      <c r="BE38" s="4">
        <v>43027.830999999998</v>
      </c>
      <c r="BF38" s="4" t="str">
        <f t="shared" si="15"/>
        <v>9:30</v>
      </c>
      <c r="BG38" s="5">
        <v>43028.443749999999</v>
      </c>
      <c r="BH38" s="4">
        <v>43028.781999999999</v>
      </c>
      <c r="BI38" s="4" t="str">
        <f t="shared" si="16"/>
        <v>8:07</v>
      </c>
      <c r="BJ38" s="5">
        <v>43029.44371</v>
      </c>
      <c r="BK38" s="4">
        <v>43029.826999999997</v>
      </c>
      <c r="BL38" s="4" t="str">
        <f t="shared" si="17"/>
        <v>9:11</v>
      </c>
      <c r="BM38" s="5">
        <v>43030.40552</v>
      </c>
      <c r="BN38" s="4">
        <v>43030.811999999998</v>
      </c>
      <c r="BO38" s="4" t="str">
        <f t="shared" si="18"/>
        <v>9:45</v>
      </c>
      <c r="BP38" s="5">
        <v>43031.451119999998</v>
      </c>
      <c r="BQ38" s="4">
        <v>43031.775000000001</v>
      </c>
      <c r="BR38" s="4" t="str">
        <f t="shared" si="19"/>
        <v>7:46</v>
      </c>
      <c r="BS38" s="39" t="s">
        <v>985</v>
      </c>
      <c r="BT38" s="39"/>
      <c r="BU38" s="7" t="s">
        <v>986</v>
      </c>
      <c r="BV38" s="5">
        <v>43033.395259999998</v>
      </c>
      <c r="BW38" s="4">
        <v>43033.803</v>
      </c>
      <c r="BX38" s="4" t="str">
        <f t="shared" si="20"/>
        <v>9:47</v>
      </c>
      <c r="BY38" s="5">
        <v>43034.42757</v>
      </c>
      <c r="BZ38" s="4">
        <v>43034.809000000001</v>
      </c>
      <c r="CA38" s="4" t="str">
        <f t="shared" si="21"/>
        <v>9:09</v>
      </c>
      <c r="CB38" s="5">
        <v>43035.416449999997</v>
      </c>
      <c r="CC38" s="4">
        <v>43035.802000000003</v>
      </c>
      <c r="CD38" s="4" t="str">
        <f t="shared" si="22"/>
        <v>9:15</v>
      </c>
      <c r="CE38" s="5">
        <v>43036.376709999997</v>
      </c>
      <c r="CF38" s="4">
        <v>43036.784</v>
      </c>
      <c r="CG38" s="4" t="str">
        <f t="shared" si="23"/>
        <v>9:46</v>
      </c>
      <c r="CH38" s="5">
        <v>43037.457289999998</v>
      </c>
      <c r="CI38" s="4">
        <v>43037.788999999997</v>
      </c>
      <c r="CJ38" s="4" t="str">
        <f t="shared" si="24"/>
        <v>7:57</v>
      </c>
      <c r="CK38" s="5">
        <v>43038.422140000002</v>
      </c>
      <c r="CL38" s="4">
        <v>43038.775000000001</v>
      </c>
      <c r="CM38" s="4" t="str">
        <f t="shared" si="25"/>
        <v>8:28</v>
      </c>
      <c r="CN38" s="39" t="s">
        <v>985</v>
      </c>
      <c r="CO38" s="39"/>
      <c r="CP38" s="7" t="s">
        <v>986</v>
      </c>
      <c r="CQ38" s="7" t="str">
        <f t="shared" si="26"/>
        <v>9:22:17</v>
      </c>
      <c r="CR38">
        <f t="shared" si="27"/>
        <v>9</v>
      </c>
      <c r="CS38">
        <f t="shared" si="28"/>
        <v>22</v>
      </c>
      <c r="CT38">
        <f t="shared" si="29"/>
        <v>17</v>
      </c>
      <c r="CU38">
        <f t="shared" si="30"/>
        <v>22</v>
      </c>
      <c r="CV38">
        <f t="shared" si="31"/>
        <v>238</v>
      </c>
    </row>
    <row r="39" spans="1:100" x14ac:dyDescent="0.25">
      <c r="A39" t="s">
        <v>228</v>
      </c>
      <c r="B39" s="4">
        <v>43009.392520000001</v>
      </c>
      <c r="C39" s="4">
        <v>43009.764999999999</v>
      </c>
      <c r="D39" s="4" t="str">
        <f t="shared" si="0"/>
        <v>8:56</v>
      </c>
      <c r="E39" s="4">
        <v>43010.40092</v>
      </c>
      <c r="F39" s="4">
        <v>43010.813999999998</v>
      </c>
      <c r="G39" s="4" t="str">
        <f t="shared" si="1"/>
        <v>9:54</v>
      </c>
      <c r="H39" s="39" t="s">
        <v>985</v>
      </c>
      <c r="I39" s="39"/>
      <c r="J39" s="7" t="s">
        <v>986</v>
      </c>
      <c r="K39" s="4"/>
      <c r="L39" s="4"/>
      <c r="M39" s="4" t="str">
        <f t="shared" si="2"/>
        <v>0:00</v>
      </c>
      <c r="N39" s="4"/>
      <c r="O39" s="4"/>
      <c r="P39" s="4" t="str">
        <f t="shared" si="3"/>
        <v>0:00</v>
      </c>
      <c r="Q39" s="4"/>
      <c r="R39" s="4"/>
      <c r="S39" s="4" t="str">
        <f t="shared" si="4"/>
        <v>0:00</v>
      </c>
      <c r="T39" s="5">
        <v>43015.443399999996</v>
      </c>
      <c r="U39" s="4">
        <v>43015.824999999997</v>
      </c>
      <c r="V39" s="4" t="str">
        <f t="shared" si="5"/>
        <v>9:09</v>
      </c>
      <c r="W39" s="5">
        <v>43016.430269999997</v>
      </c>
      <c r="X39" s="4">
        <v>43016.777999999998</v>
      </c>
      <c r="Y39" s="4" t="str">
        <f t="shared" si="6"/>
        <v>8:20</v>
      </c>
      <c r="Z39" s="5">
        <v>43017.386380000004</v>
      </c>
      <c r="AA39" s="4">
        <v>43017.754000000001</v>
      </c>
      <c r="AB39" s="4" t="str">
        <f t="shared" si="7"/>
        <v>8:49</v>
      </c>
      <c r="AC39" s="39" t="s">
        <v>985</v>
      </c>
      <c r="AD39" s="39"/>
      <c r="AE39" s="7" t="s">
        <v>986</v>
      </c>
      <c r="AF39" s="5">
        <v>43019.37975</v>
      </c>
      <c r="AG39" s="4">
        <v>43019.771999999997</v>
      </c>
      <c r="AH39" s="4" t="str">
        <f t="shared" si="8"/>
        <v>9:24</v>
      </c>
      <c r="AI39" s="5">
        <v>43020.431879999996</v>
      </c>
      <c r="AJ39" s="4">
        <v>43020.785000000003</v>
      </c>
      <c r="AK39" s="4" t="str">
        <f t="shared" si="9"/>
        <v>8:28</v>
      </c>
      <c r="AL39" s="5">
        <v>43021.447330000003</v>
      </c>
      <c r="AM39" s="4">
        <v>43021.826999999997</v>
      </c>
      <c r="AN39" s="4" t="str">
        <f t="shared" si="10"/>
        <v>9:06</v>
      </c>
      <c r="AO39" s="5"/>
      <c r="AP39" s="4"/>
      <c r="AQ39" s="4" t="str">
        <f t="shared" si="11"/>
        <v>0:00</v>
      </c>
      <c r="AR39" s="5">
        <v>43023.418189999997</v>
      </c>
      <c r="AS39" s="4">
        <v>43023.754000000001</v>
      </c>
      <c r="AT39" s="4" t="str">
        <f t="shared" si="12"/>
        <v>8:03</v>
      </c>
      <c r="AU39" s="5">
        <v>43024.41042</v>
      </c>
      <c r="AV39" s="4">
        <v>43024.781999999999</v>
      </c>
      <c r="AW39" s="4" t="str">
        <f t="shared" si="13"/>
        <v>8:55</v>
      </c>
      <c r="AX39" s="39" t="s">
        <v>985</v>
      </c>
      <c r="AY39" s="39"/>
      <c r="AZ39" s="7" t="s">
        <v>986</v>
      </c>
      <c r="BA39" s="5">
        <v>43026.392659999998</v>
      </c>
      <c r="BB39" s="4">
        <v>43026.760999999999</v>
      </c>
      <c r="BC39" s="4" t="str">
        <f t="shared" si="14"/>
        <v>8:50</v>
      </c>
      <c r="BD39" s="5">
        <v>43027.390140000003</v>
      </c>
      <c r="BE39" s="4">
        <v>43027.817999999999</v>
      </c>
      <c r="BF39" s="4" t="str">
        <f t="shared" si="15"/>
        <v>10:16</v>
      </c>
      <c r="BG39" s="5">
        <v>43028.453329999997</v>
      </c>
      <c r="BH39" s="4">
        <v>43028.762000000002</v>
      </c>
      <c r="BI39" s="4" t="str">
        <f t="shared" si="16"/>
        <v>7:24</v>
      </c>
      <c r="BJ39" s="5">
        <v>43029.441070000001</v>
      </c>
      <c r="BK39" s="4">
        <v>43029.786</v>
      </c>
      <c r="BL39" s="4" t="str">
        <f t="shared" si="17"/>
        <v>8:16</v>
      </c>
      <c r="BM39" s="5">
        <v>43030.429150000004</v>
      </c>
      <c r="BN39" s="4">
        <v>43030.766000000003</v>
      </c>
      <c r="BO39" s="4" t="str">
        <f t="shared" si="18"/>
        <v>8:05</v>
      </c>
      <c r="BP39" s="5">
        <v>43031.405220000001</v>
      </c>
      <c r="BQ39" s="4">
        <v>43031.813999999998</v>
      </c>
      <c r="BR39" s="4" t="str">
        <f t="shared" si="19"/>
        <v>9:48</v>
      </c>
      <c r="BS39" s="39" t="s">
        <v>985</v>
      </c>
      <c r="BT39" s="39"/>
      <c r="BU39" s="7" t="s">
        <v>986</v>
      </c>
      <c r="BV39" s="5">
        <v>43033.445879999999</v>
      </c>
      <c r="BW39" s="4">
        <v>43033.826999999997</v>
      </c>
      <c r="BX39" s="4" t="str">
        <f t="shared" si="20"/>
        <v>9:08</v>
      </c>
      <c r="BY39" s="5"/>
      <c r="BZ39" s="4"/>
      <c r="CA39" s="4" t="str">
        <f t="shared" si="21"/>
        <v>0:00</v>
      </c>
      <c r="CB39" s="5">
        <v>43035.383229999999</v>
      </c>
      <c r="CC39" s="4">
        <v>43035.828000000001</v>
      </c>
      <c r="CD39" s="4" t="str">
        <f t="shared" si="22"/>
        <v>10:40</v>
      </c>
      <c r="CE39" s="5">
        <v>43036.400419999998</v>
      </c>
      <c r="CF39" s="4">
        <v>43036.826999999997</v>
      </c>
      <c r="CG39" s="4" t="str">
        <f t="shared" si="23"/>
        <v>10:14</v>
      </c>
      <c r="CH39" s="5">
        <v>43037.417829999999</v>
      </c>
      <c r="CI39" s="4">
        <v>43037.764999999999</v>
      </c>
      <c r="CJ39" s="4" t="str">
        <f t="shared" si="24"/>
        <v>8:19</v>
      </c>
      <c r="CK39" s="5">
        <v>43038.407270000003</v>
      </c>
      <c r="CL39" s="4">
        <v>43038.819000000003</v>
      </c>
      <c r="CM39" s="4" t="str">
        <f t="shared" si="25"/>
        <v>9:52</v>
      </c>
      <c r="CN39" s="39" t="s">
        <v>985</v>
      </c>
      <c r="CO39" s="39"/>
      <c r="CP39" s="7" t="s">
        <v>986</v>
      </c>
      <c r="CQ39" s="7" t="str">
        <f t="shared" si="26"/>
        <v>7:21:56</v>
      </c>
      <c r="CR39">
        <f t="shared" si="27"/>
        <v>7</v>
      </c>
      <c r="CS39">
        <f t="shared" si="28"/>
        <v>21</v>
      </c>
      <c r="CT39">
        <f t="shared" si="29"/>
        <v>56</v>
      </c>
      <c r="CU39">
        <f t="shared" si="30"/>
        <v>22</v>
      </c>
      <c r="CV39">
        <f t="shared" si="31"/>
        <v>190</v>
      </c>
    </row>
    <row r="40" spans="1:100" x14ac:dyDescent="0.25">
      <c r="A40" t="s">
        <v>229</v>
      </c>
      <c r="B40" s="4">
        <v>43009.408080000001</v>
      </c>
      <c r="C40" s="4">
        <v>43009.784</v>
      </c>
      <c r="D40" s="4" t="str">
        <f t="shared" si="0"/>
        <v>9:01</v>
      </c>
      <c r="E40" s="4">
        <v>43010.380749999997</v>
      </c>
      <c r="F40" s="4">
        <v>43010.817999999999</v>
      </c>
      <c r="G40" s="4" t="str">
        <f t="shared" si="1"/>
        <v>10:29</v>
      </c>
      <c r="H40" s="39" t="s">
        <v>985</v>
      </c>
      <c r="I40" s="39"/>
      <c r="J40" s="7" t="s">
        <v>986</v>
      </c>
      <c r="K40" s="4">
        <v>43012.444810000001</v>
      </c>
      <c r="L40" s="4">
        <v>43012.752999999997</v>
      </c>
      <c r="M40" s="4" t="str">
        <f t="shared" si="2"/>
        <v>7:23</v>
      </c>
      <c r="N40" s="4">
        <v>43013.403570000002</v>
      </c>
      <c r="O40" s="4">
        <v>43013.754999999997</v>
      </c>
      <c r="P40" s="4" t="str">
        <f t="shared" si="3"/>
        <v>8:26</v>
      </c>
      <c r="Q40" s="4">
        <v>43009.408080000001</v>
      </c>
      <c r="R40" s="4">
        <v>43014.767999999996</v>
      </c>
      <c r="S40" s="4" t="str">
        <f t="shared" si="4"/>
        <v>8:38</v>
      </c>
      <c r="T40" s="5">
        <v>43015.43518</v>
      </c>
      <c r="U40" s="4">
        <v>43015.82</v>
      </c>
      <c r="V40" s="4" t="str">
        <f t="shared" si="5"/>
        <v>9:14</v>
      </c>
      <c r="W40" s="5">
        <v>43016.382319999997</v>
      </c>
      <c r="X40" s="4">
        <v>43016.798999999999</v>
      </c>
      <c r="Y40" s="4" t="str">
        <f t="shared" si="6"/>
        <v>10:00</v>
      </c>
      <c r="Z40" s="5">
        <v>43017.415229999999</v>
      </c>
      <c r="AA40" s="4">
        <v>43017.771999999997</v>
      </c>
      <c r="AB40" s="4" t="str">
        <f t="shared" si="7"/>
        <v>8:33</v>
      </c>
      <c r="AC40" s="39" t="s">
        <v>985</v>
      </c>
      <c r="AD40" s="39"/>
      <c r="AE40" s="7" t="s">
        <v>986</v>
      </c>
      <c r="AF40" s="5">
        <v>43019.403319999998</v>
      </c>
      <c r="AG40" s="4">
        <v>43019.750999999997</v>
      </c>
      <c r="AH40" s="4" t="str">
        <f t="shared" si="8"/>
        <v>8:20</v>
      </c>
      <c r="AI40" s="5">
        <v>43020.432159999997</v>
      </c>
      <c r="AJ40" s="4">
        <v>43020.750999999997</v>
      </c>
      <c r="AK40" s="4" t="str">
        <f t="shared" si="9"/>
        <v>7:39</v>
      </c>
      <c r="AL40" s="5">
        <v>43021.380499999999</v>
      </c>
      <c r="AM40" s="4">
        <v>43021.824000000001</v>
      </c>
      <c r="AN40" s="4" t="str">
        <f t="shared" si="10"/>
        <v>10:38</v>
      </c>
      <c r="AO40" s="5">
        <v>43022.405830000003</v>
      </c>
      <c r="AP40" s="4">
        <v>43022.783000000003</v>
      </c>
      <c r="AQ40" s="4" t="str">
        <f t="shared" si="11"/>
        <v>9:03</v>
      </c>
      <c r="AR40" s="5">
        <v>43023.39847</v>
      </c>
      <c r="AS40" s="4">
        <v>43023.807000000001</v>
      </c>
      <c r="AT40" s="4" t="str">
        <f t="shared" si="12"/>
        <v>9:48</v>
      </c>
      <c r="AU40" s="5">
        <v>43024.409870000003</v>
      </c>
      <c r="AV40" s="4">
        <v>43024.775000000001</v>
      </c>
      <c r="AW40" s="4" t="str">
        <f t="shared" si="13"/>
        <v>8:45</v>
      </c>
      <c r="AX40" s="39" t="s">
        <v>985</v>
      </c>
      <c r="AY40" s="39"/>
      <c r="AZ40" s="7" t="s">
        <v>986</v>
      </c>
      <c r="BA40" s="5"/>
      <c r="BB40" s="4"/>
      <c r="BC40" s="4" t="str">
        <f t="shared" si="14"/>
        <v>0:00</v>
      </c>
      <c r="BD40" s="5">
        <v>43027.415860000001</v>
      </c>
      <c r="BE40" s="4">
        <v>43027.784</v>
      </c>
      <c r="BF40" s="4" t="str">
        <f t="shared" si="15"/>
        <v>8:50</v>
      </c>
      <c r="BG40" s="5">
        <v>43028.401919999997</v>
      </c>
      <c r="BH40" s="4">
        <v>43028.815000000002</v>
      </c>
      <c r="BI40" s="4" t="str">
        <f t="shared" si="16"/>
        <v>9:54</v>
      </c>
      <c r="BJ40" s="5">
        <v>43029.453540000002</v>
      </c>
      <c r="BK40" s="4">
        <v>43029.784</v>
      </c>
      <c r="BL40" s="4" t="str">
        <f t="shared" si="17"/>
        <v>7:55</v>
      </c>
      <c r="BM40" s="5">
        <v>43030.445780000002</v>
      </c>
      <c r="BN40" s="4">
        <v>43030.832999999999</v>
      </c>
      <c r="BO40" s="4" t="str">
        <f t="shared" si="18"/>
        <v>9:17</v>
      </c>
      <c r="BP40" s="5">
        <v>43031.453479999996</v>
      </c>
      <c r="BQ40" s="4">
        <v>43031.773000000001</v>
      </c>
      <c r="BR40" s="4" t="str">
        <f t="shared" si="19"/>
        <v>7:40</v>
      </c>
      <c r="BS40" s="39" t="s">
        <v>985</v>
      </c>
      <c r="BT40" s="39"/>
      <c r="BU40" s="7" t="s">
        <v>986</v>
      </c>
      <c r="BV40" s="5">
        <v>43033.397559999998</v>
      </c>
      <c r="BW40" s="4">
        <v>43033.781999999999</v>
      </c>
      <c r="BX40" s="4" t="str">
        <f t="shared" si="20"/>
        <v>9:13</v>
      </c>
      <c r="BY40" s="5">
        <v>43034.43982</v>
      </c>
      <c r="BZ40" s="4">
        <v>43034.78</v>
      </c>
      <c r="CA40" s="4" t="str">
        <f t="shared" si="21"/>
        <v>8:09</v>
      </c>
      <c r="CB40" s="5">
        <v>43035.44558</v>
      </c>
      <c r="CC40" s="4">
        <v>43035.796999999999</v>
      </c>
      <c r="CD40" s="4" t="str">
        <f t="shared" si="22"/>
        <v>8:26</v>
      </c>
      <c r="CE40" s="5">
        <v>43036.434529999999</v>
      </c>
      <c r="CF40" s="4">
        <v>43036.811000000002</v>
      </c>
      <c r="CG40" s="4" t="str">
        <f t="shared" si="23"/>
        <v>9:02</v>
      </c>
      <c r="CH40" s="5">
        <v>43037.40165</v>
      </c>
      <c r="CI40" s="4">
        <v>43037.803</v>
      </c>
      <c r="CJ40" s="4" t="str">
        <f t="shared" si="24"/>
        <v>9:37</v>
      </c>
      <c r="CK40" s="5">
        <v>43038.385730000002</v>
      </c>
      <c r="CL40" s="4">
        <v>43038.78</v>
      </c>
      <c r="CM40" s="4" t="str">
        <f t="shared" si="25"/>
        <v>9:27</v>
      </c>
      <c r="CN40" s="39" t="s">
        <v>985</v>
      </c>
      <c r="CO40" s="39"/>
      <c r="CP40" s="7" t="s">
        <v>986</v>
      </c>
      <c r="CQ40" s="7" t="str">
        <f t="shared" si="26"/>
        <v>9:7:27</v>
      </c>
      <c r="CR40">
        <f t="shared" si="27"/>
        <v>9</v>
      </c>
      <c r="CS40">
        <f t="shared" si="28"/>
        <v>7</v>
      </c>
      <c r="CT40">
        <f t="shared" si="29"/>
        <v>27</v>
      </c>
      <c r="CU40">
        <f t="shared" si="30"/>
        <v>7</v>
      </c>
      <c r="CV40">
        <f t="shared" si="31"/>
        <v>223</v>
      </c>
    </row>
    <row r="41" spans="1:100" x14ac:dyDescent="0.25">
      <c r="A41" t="s">
        <v>231</v>
      </c>
      <c r="B41" s="4">
        <v>43009.417350000003</v>
      </c>
      <c r="C41" s="4">
        <v>43009.764000000003</v>
      </c>
      <c r="D41" s="4" t="str">
        <f t="shared" si="0"/>
        <v>8:19</v>
      </c>
      <c r="E41" s="4">
        <v>43010.375319999999</v>
      </c>
      <c r="F41" s="4">
        <v>43010.781000000003</v>
      </c>
      <c r="G41" s="4" t="str">
        <f t="shared" si="1"/>
        <v>9:44</v>
      </c>
      <c r="H41" s="39" t="s">
        <v>985</v>
      </c>
      <c r="I41" s="39"/>
      <c r="J41" s="7" t="s">
        <v>986</v>
      </c>
      <c r="K41" s="4">
        <v>43012.390010000003</v>
      </c>
      <c r="L41" s="4">
        <v>43012.803999999996</v>
      </c>
      <c r="M41" s="4" t="str">
        <f t="shared" si="2"/>
        <v>9:56</v>
      </c>
      <c r="N41" s="4">
        <v>43013.451639999999</v>
      </c>
      <c r="O41" s="4">
        <v>43013.764999999999</v>
      </c>
      <c r="P41" s="4" t="str">
        <f t="shared" si="3"/>
        <v>7:31</v>
      </c>
      <c r="Q41" s="4">
        <v>43009.417350000003</v>
      </c>
      <c r="R41" s="4">
        <v>43014.802000000003</v>
      </c>
      <c r="S41" s="4" t="str">
        <f t="shared" si="4"/>
        <v>9:13</v>
      </c>
      <c r="T41" s="5">
        <v>43015.43492</v>
      </c>
      <c r="U41" s="4">
        <v>43015.781999999999</v>
      </c>
      <c r="V41" s="4" t="str">
        <f t="shared" si="5"/>
        <v>8:19</v>
      </c>
      <c r="W41" s="5">
        <v>43016.42194</v>
      </c>
      <c r="X41" s="4">
        <v>43016.762999999999</v>
      </c>
      <c r="Y41" s="4" t="str">
        <f t="shared" si="6"/>
        <v>8:11</v>
      </c>
      <c r="Z41" s="5">
        <v>43017.425459999999</v>
      </c>
      <c r="AA41" s="4">
        <v>43017.792999999998</v>
      </c>
      <c r="AB41" s="4" t="str">
        <f t="shared" si="7"/>
        <v>8:49</v>
      </c>
      <c r="AC41" s="39" t="s">
        <v>985</v>
      </c>
      <c r="AD41" s="39"/>
      <c r="AE41" s="7" t="s">
        <v>986</v>
      </c>
      <c r="AF41" s="5">
        <v>43019.426979999997</v>
      </c>
      <c r="AG41" s="4">
        <v>43019.821000000004</v>
      </c>
      <c r="AH41" s="4" t="str">
        <f t="shared" si="8"/>
        <v>9:27</v>
      </c>
      <c r="AI41" s="5">
        <v>43020.420389999999</v>
      </c>
      <c r="AJ41" s="4">
        <v>43020.79</v>
      </c>
      <c r="AK41" s="4" t="str">
        <f t="shared" si="9"/>
        <v>8:52</v>
      </c>
      <c r="AL41" s="5">
        <v>43021.454510000003</v>
      </c>
      <c r="AM41" s="4">
        <v>43021.767</v>
      </c>
      <c r="AN41" s="4" t="str">
        <f t="shared" si="10"/>
        <v>7:29</v>
      </c>
      <c r="AO41" s="5">
        <v>43022.433700000001</v>
      </c>
      <c r="AP41" s="4">
        <v>43022.79</v>
      </c>
      <c r="AQ41" s="4" t="str">
        <f t="shared" si="11"/>
        <v>8:33</v>
      </c>
      <c r="AR41" s="5"/>
      <c r="AS41" s="4"/>
      <c r="AT41" s="4" t="str">
        <f t="shared" si="12"/>
        <v>0:00</v>
      </c>
      <c r="AU41" s="5">
        <v>43024.451849999998</v>
      </c>
      <c r="AV41" s="4">
        <v>43024.752999999997</v>
      </c>
      <c r="AW41" s="4" t="str">
        <f t="shared" si="13"/>
        <v>7:13</v>
      </c>
      <c r="AX41" s="39" t="s">
        <v>985</v>
      </c>
      <c r="AY41" s="39"/>
      <c r="AZ41" s="7" t="s">
        <v>986</v>
      </c>
      <c r="BA41" s="5">
        <v>43026.43561</v>
      </c>
      <c r="BB41" s="4">
        <v>43026.781999999999</v>
      </c>
      <c r="BC41" s="4" t="str">
        <f t="shared" si="14"/>
        <v>8:18</v>
      </c>
      <c r="BD41" s="5">
        <v>43027.414550000001</v>
      </c>
      <c r="BE41" s="4">
        <v>43027.750999999997</v>
      </c>
      <c r="BF41" s="4" t="str">
        <f t="shared" si="15"/>
        <v>8:04</v>
      </c>
      <c r="BG41" s="5">
        <v>43028.424789999997</v>
      </c>
      <c r="BH41" s="4">
        <v>43028.796999999999</v>
      </c>
      <c r="BI41" s="4" t="str">
        <f t="shared" si="16"/>
        <v>8:55</v>
      </c>
      <c r="BJ41" s="5">
        <v>43029.413950000002</v>
      </c>
      <c r="BK41" s="4">
        <v>43029.762000000002</v>
      </c>
      <c r="BL41" s="4" t="str">
        <f t="shared" si="17"/>
        <v>8:21</v>
      </c>
      <c r="BM41" s="5">
        <v>43030.408600000002</v>
      </c>
      <c r="BN41" s="4">
        <v>43030.822</v>
      </c>
      <c r="BO41" s="4" t="str">
        <f t="shared" si="18"/>
        <v>9:55</v>
      </c>
      <c r="BP41" s="5">
        <v>43031.418859999998</v>
      </c>
      <c r="BQ41" s="4">
        <v>43031.777999999998</v>
      </c>
      <c r="BR41" s="4" t="str">
        <f t="shared" si="19"/>
        <v>8:37</v>
      </c>
      <c r="BS41" s="39" t="s">
        <v>985</v>
      </c>
      <c r="BT41" s="39"/>
      <c r="BU41" s="7" t="s">
        <v>986</v>
      </c>
      <c r="BV41" s="5"/>
      <c r="BW41" s="4"/>
      <c r="BX41" s="4" t="str">
        <f t="shared" si="20"/>
        <v>0:00</v>
      </c>
      <c r="BY41" s="5">
        <v>43034.39028</v>
      </c>
      <c r="BZ41" s="4">
        <v>43034.82</v>
      </c>
      <c r="CA41" s="4" t="str">
        <f t="shared" si="21"/>
        <v>10:18</v>
      </c>
      <c r="CB41" s="5">
        <v>43035.390500000001</v>
      </c>
      <c r="CC41" s="4">
        <v>43035.824999999997</v>
      </c>
      <c r="CD41" s="4" t="str">
        <f t="shared" si="22"/>
        <v>10:25</v>
      </c>
      <c r="CE41" s="5">
        <v>43036.383580000002</v>
      </c>
      <c r="CF41" s="4">
        <v>43036.773000000001</v>
      </c>
      <c r="CG41" s="4" t="str">
        <f t="shared" si="23"/>
        <v>9:20</v>
      </c>
      <c r="CH41" s="5">
        <v>43037.447930000002</v>
      </c>
      <c r="CI41" s="4">
        <v>43037.785000000003</v>
      </c>
      <c r="CJ41" s="4" t="str">
        <f t="shared" si="24"/>
        <v>8:05</v>
      </c>
      <c r="CK41" s="5">
        <v>43038.434500000003</v>
      </c>
      <c r="CL41" s="4">
        <v>43038.775000000001</v>
      </c>
      <c r="CM41" s="4" t="str">
        <f t="shared" si="25"/>
        <v>8:10</v>
      </c>
      <c r="CN41" s="39" t="s">
        <v>985</v>
      </c>
      <c r="CO41" s="39"/>
      <c r="CP41" s="7" t="s">
        <v>986</v>
      </c>
      <c r="CQ41" s="7" t="str">
        <f t="shared" si="26"/>
        <v>8:18:04</v>
      </c>
      <c r="CR41">
        <f t="shared" si="27"/>
        <v>8</v>
      </c>
      <c r="CS41">
        <f t="shared" si="28"/>
        <v>18</v>
      </c>
      <c r="CT41">
        <f t="shared" si="29"/>
        <v>4</v>
      </c>
      <c r="CU41">
        <f t="shared" si="30"/>
        <v>18</v>
      </c>
      <c r="CV41">
        <f t="shared" si="31"/>
        <v>210</v>
      </c>
    </row>
    <row r="42" spans="1:100" x14ac:dyDescent="0.25">
      <c r="A42" t="s">
        <v>243</v>
      </c>
      <c r="B42" s="4">
        <v>43009.435030000001</v>
      </c>
      <c r="C42" s="4">
        <v>43009.775999999998</v>
      </c>
      <c r="D42" s="4" t="str">
        <f t="shared" si="0"/>
        <v>8:11</v>
      </c>
      <c r="E42" s="4">
        <v>43010.428399999997</v>
      </c>
      <c r="F42" s="4">
        <v>43010.77</v>
      </c>
      <c r="G42" s="4" t="str">
        <f t="shared" si="1"/>
        <v>8:11</v>
      </c>
      <c r="H42" s="39" t="s">
        <v>985</v>
      </c>
      <c r="I42" s="39"/>
      <c r="J42" s="7" t="s">
        <v>986</v>
      </c>
      <c r="K42" s="4">
        <v>43012.37887</v>
      </c>
      <c r="L42" s="4">
        <v>43012.817000000003</v>
      </c>
      <c r="M42" s="4" t="str">
        <f t="shared" si="2"/>
        <v>10:30</v>
      </c>
      <c r="N42" s="4">
        <v>43013.426090000001</v>
      </c>
      <c r="O42" s="4">
        <v>43013.781000000003</v>
      </c>
      <c r="P42" s="4" t="str">
        <f t="shared" si="3"/>
        <v>8:31</v>
      </c>
      <c r="Q42" s="4">
        <v>43009.435030000001</v>
      </c>
      <c r="R42" s="4">
        <v>43014.794999999998</v>
      </c>
      <c r="S42" s="4" t="str">
        <f t="shared" si="4"/>
        <v>8:38</v>
      </c>
      <c r="T42" s="5">
        <v>43015.443520000001</v>
      </c>
      <c r="U42" s="4">
        <v>43015.798000000003</v>
      </c>
      <c r="V42" s="4" t="str">
        <f t="shared" si="5"/>
        <v>8:30</v>
      </c>
      <c r="W42" s="5">
        <v>43016.437339999997</v>
      </c>
      <c r="X42" s="4">
        <v>43016.822</v>
      </c>
      <c r="Y42" s="4" t="str">
        <f t="shared" si="6"/>
        <v>9:13</v>
      </c>
      <c r="Z42" s="5">
        <v>43017.380749999997</v>
      </c>
      <c r="AA42" s="4">
        <v>43017.81</v>
      </c>
      <c r="AB42" s="4" t="str">
        <f t="shared" si="7"/>
        <v>10:18</v>
      </c>
      <c r="AC42" s="39" t="s">
        <v>985</v>
      </c>
      <c r="AD42" s="39"/>
      <c r="AE42" s="7" t="s">
        <v>986</v>
      </c>
      <c r="AF42" s="5">
        <v>43019.388529999997</v>
      </c>
      <c r="AG42" s="4">
        <v>43019.798999999999</v>
      </c>
      <c r="AH42" s="4" t="str">
        <f t="shared" si="8"/>
        <v>9:51</v>
      </c>
      <c r="AI42" s="5">
        <v>43020.382510000003</v>
      </c>
      <c r="AJ42" s="4">
        <v>43020.769</v>
      </c>
      <c r="AK42" s="4" t="str">
        <f t="shared" si="9"/>
        <v>9:16</v>
      </c>
      <c r="AL42" s="5">
        <v>43021.410219999998</v>
      </c>
      <c r="AM42" s="4">
        <v>43021.828999999998</v>
      </c>
      <c r="AN42" s="4" t="str">
        <f t="shared" si="10"/>
        <v>10:03</v>
      </c>
      <c r="AO42" s="5">
        <v>43022.452940000003</v>
      </c>
      <c r="AP42" s="4">
        <v>43022.773999999998</v>
      </c>
      <c r="AQ42" s="4" t="str">
        <f t="shared" si="11"/>
        <v>7:42</v>
      </c>
      <c r="AR42" s="5">
        <v>43023.455860000002</v>
      </c>
      <c r="AS42" s="4">
        <v>43023.807000000001</v>
      </c>
      <c r="AT42" s="4" t="str">
        <f t="shared" si="12"/>
        <v>8:25</v>
      </c>
      <c r="AU42" s="5"/>
      <c r="AV42" s="4"/>
      <c r="AW42" s="4" t="str">
        <f t="shared" si="13"/>
        <v>0:00</v>
      </c>
      <c r="AX42" s="39" t="s">
        <v>985</v>
      </c>
      <c r="AY42" s="39"/>
      <c r="AZ42" s="7" t="s">
        <v>986</v>
      </c>
      <c r="BA42" s="5">
        <v>43026.426549999996</v>
      </c>
      <c r="BB42" s="4">
        <v>43026.800999999999</v>
      </c>
      <c r="BC42" s="4" t="str">
        <f t="shared" si="14"/>
        <v>8:59</v>
      </c>
      <c r="BD42" s="5">
        <v>43027.401570000002</v>
      </c>
      <c r="BE42" s="4">
        <v>43027.805999999997</v>
      </c>
      <c r="BF42" s="4" t="str">
        <f t="shared" si="15"/>
        <v>9:42</v>
      </c>
      <c r="BG42" s="5">
        <v>43028.451710000001</v>
      </c>
      <c r="BH42" s="4">
        <v>43028.773999999998</v>
      </c>
      <c r="BI42" s="4" t="str">
        <f t="shared" si="16"/>
        <v>7:44</v>
      </c>
      <c r="BJ42" s="5">
        <v>43029.380230000002</v>
      </c>
      <c r="BK42" s="4">
        <v>43029.756000000001</v>
      </c>
      <c r="BL42" s="4" t="str">
        <f t="shared" si="17"/>
        <v>9:01</v>
      </c>
      <c r="BM42" s="5">
        <v>43030.405200000001</v>
      </c>
      <c r="BN42" s="4">
        <v>43030.79</v>
      </c>
      <c r="BO42" s="4" t="str">
        <f t="shared" si="18"/>
        <v>9:14</v>
      </c>
      <c r="BP42" s="5"/>
      <c r="BQ42" s="4"/>
      <c r="BR42" s="4" t="str">
        <f t="shared" si="19"/>
        <v>0:00</v>
      </c>
      <c r="BS42" s="39" t="s">
        <v>985</v>
      </c>
      <c r="BT42" s="39"/>
      <c r="BU42" s="7" t="s">
        <v>986</v>
      </c>
      <c r="BV42" s="5">
        <v>43033.4326</v>
      </c>
      <c r="BW42" s="4">
        <v>43033.781999999999</v>
      </c>
      <c r="BX42" s="4" t="str">
        <f t="shared" si="20"/>
        <v>8:23</v>
      </c>
      <c r="BY42" s="5">
        <v>43034.423029999998</v>
      </c>
      <c r="BZ42" s="4">
        <v>43034.82</v>
      </c>
      <c r="CA42" s="4" t="str">
        <f t="shared" si="21"/>
        <v>9:31</v>
      </c>
      <c r="CB42" s="5">
        <v>43035.428350000002</v>
      </c>
      <c r="CC42" s="4">
        <v>43035.767</v>
      </c>
      <c r="CD42" s="4" t="str">
        <f t="shared" si="22"/>
        <v>8:07</v>
      </c>
      <c r="CE42" s="5">
        <v>43036.4496</v>
      </c>
      <c r="CF42" s="4">
        <v>43036.83</v>
      </c>
      <c r="CG42" s="4" t="str">
        <f t="shared" si="23"/>
        <v>9:07</v>
      </c>
      <c r="CH42" s="5">
        <v>43037.411749999999</v>
      </c>
      <c r="CI42" s="4">
        <v>43037.805999999997</v>
      </c>
      <c r="CJ42" s="4" t="str">
        <f t="shared" si="24"/>
        <v>9:27</v>
      </c>
      <c r="CK42" s="5">
        <v>43038.44053</v>
      </c>
      <c r="CL42" s="4">
        <v>43038.788999999997</v>
      </c>
      <c r="CM42" s="4" t="str">
        <f t="shared" si="25"/>
        <v>8:21</v>
      </c>
      <c r="CN42" s="39" t="s">
        <v>985</v>
      </c>
      <c r="CO42" s="39"/>
      <c r="CP42" s="7" t="s">
        <v>986</v>
      </c>
      <c r="CQ42" s="7" t="str">
        <f t="shared" si="26"/>
        <v>8:22:55</v>
      </c>
      <c r="CR42">
        <f t="shared" si="27"/>
        <v>8</v>
      </c>
      <c r="CS42">
        <f t="shared" si="28"/>
        <v>22</v>
      </c>
      <c r="CT42">
        <f t="shared" si="29"/>
        <v>55</v>
      </c>
      <c r="CU42">
        <f t="shared" si="30"/>
        <v>23</v>
      </c>
      <c r="CV42">
        <f t="shared" si="31"/>
        <v>215</v>
      </c>
    </row>
    <row r="43" spans="1:100" x14ac:dyDescent="0.25">
      <c r="A43" t="s">
        <v>249</v>
      </c>
      <c r="B43" s="4">
        <v>43009.395559999997</v>
      </c>
      <c r="C43" s="4">
        <v>43009.813999999998</v>
      </c>
      <c r="D43" s="4" t="str">
        <f t="shared" si="0"/>
        <v>10:02</v>
      </c>
      <c r="E43" s="4">
        <v>43010.395210000002</v>
      </c>
      <c r="F43" s="4">
        <v>43010.777000000002</v>
      </c>
      <c r="G43" s="4" t="str">
        <f t="shared" si="1"/>
        <v>9:09</v>
      </c>
      <c r="H43" s="39" t="s">
        <v>985</v>
      </c>
      <c r="I43" s="39"/>
      <c r="J43" s="7" t="s">
        <v>986</v>
      </c>
      <c r="K43" s="4">
        <v>43012.448199999999</v>
      </c>
      <c r="L43" s="4">
        <v>43012.794000000002</v>
      </c>
      <c r="M43" s="4" t="str">
        <f t="shared" si="2"/>
        <v>8:17</v>
      </c>
      <c r="N43" s="4">
        <v>43013.444199999998</v>
      </c>
      <c r="O43" s="4">
        <v>43013.775999999998</v>
      </c>
      <c r="P43" s="4" t="str">
        <f t="shared" si="3"/>
        <v>7:57</v>
      </c>
      <c r="Q43" s="4">
        <v>43009.395559999997</v>
      </c>
      <c r="R43" s="4">
        <v>43014.773999999998</v>
      </c>
      <c r="S43" s="4" t="str">
        <f t="shared" si="4"/>
        <v>9:04</v>
      </c>
      <c r="T43" s="5">
        <v>43015.443760000002</v>
      </c>
      <c r="U43" s="4">
        <v>43015.756999999998</v>
      </c>
      <c r="V43" s="4" t="str">
        <f t="shared" si="5"/>
        <v>7:31</v>
      </c>
      <c r="W43" s="5">
        <v>43016.391280000003</v>
      </c>
      <c r="X43" s="4">
        <v>43016.811000000002</v>
      </c>
      <c r="Y43" s="4" t="str">
        <f t="shared" si="6"/>
        <v>10:04</v>
      </c>
      <c r="Z43" s="5">
        <v>43017.401940000003</v>
      </c>
      <c r="AA43" s="4">
        <v>43017.824000000001</v>
      </c>
      <c r="AB43" s="4" t="str">
        <f t="shared" si="7"/>
        <v>10:07</v>
      </c>
      <c r="AC43" s="39" t="s">
        <v>985</v>
      </c>
      <c r="AD43" s="39"/>
      <c r="AE43" s="7" t="s">
        <v>986</v>
      </c>
      <c r="AF43" s="5">
        <v>43019.423779999997</v>
      </c>
      <c r="AG43" s="4">
        <v>43019.803999999996</v>
      </c>
      <c r="AH43" s="4" t="str">
        <f t="shared" si="8"/>
        <v>9:07</v>
      </c>
      <c r="AI43" s="5">
        <v>43020.409610000002</v>
      </c>
      <c r="AJ43" s="4">
        <v>43020.803999999996</v>
      </c>
      <c r="AK43" s="4" t="str">
        <f t="shared" si="9"/>
        <v>9:27</v>
      </c>
      <c r="AL43" s="5">
        <v>43021.432460000004</v>
      </c>
      <c r="AM43" s="4">
        <v>43021.803999999996</v>
      </c>
      <c r="AN43" s="4" t="str">
        <f t="shared" si="10"/>
        <v>8:55</v>
      </c>
      <c r="AO43" s="5">
        <v>43022.380620000004</v>
      </c>
      <c r="AP43" s="4">
        <v>43022.81</v>
      </c>
      <c r="AQ43" s="4" t="str">
        <f t="shared" si="11"/>
        <v>10:18</v>
      </c>
      <c r="AR43" s="5">
        <v>43023.449099999998</v>
      </c>
      <c r="AS43" s="4">
        <v>43023.800999999999</v>
      </c>
      <c r="AT43" s="4" t="str">
        <f t="shared" si="12"/>
        <v>8:26</v>
      </c>
      <c r="AU43" s="5">
        <v>43024.455679999999</v>
      </c>
      <c r="AV43" s="4">
        <v>43024.758000000002</v>
      </c>
      <c r="AW43" s="4" t="str">
        <f t="shared" si="13"/>
        <v>7:15</v>
      </c>
      <c r="AX43" s="39" t="s">
        <v>985</v>
      </c>
      <c r="AY43" s="39"/>
      <c r="AZ43" s="7" t="s">
        <v>986</v>
      </c>
      <c r="BA43" s="5">
        <v>43026.377139999997</v>
      </c>
      <c r="BB43" s="4">
        <v>43026.813999999998</v>
      </c>
      <c r="BC43" s="4" t="str">
        <f t="shared" si="14"/>
        <v>10:29</v>
      </c>
      <c r="BD43" s="5">
        <v>43027.412850000001</v>
      </c>
      <c r="BE43" s="4">
        <v>43027.764000000003</v>
      </c>
      <c r="BF43" s="4" t="str">
        <f t="shared" si="15"/>
        <v>8:25</v>
      </c>
      <c r="BG43" s="5">
        <v>43028.38336</v>
      </c>
      <c r="BH43" s="4">
        <v>43028.800000000003</v>
      </c>
      <c r="BI43" s="4" t="str">
        <f t="shared" si="16"/>
        <v>9:59</v>
      </c>
      <c r="BJ43" s="5">
        <v>43029.450819999998</v>
      </c>
      <c r="BK43" s="4">
        <v>43029.762000000002</v>
      </c>
      <c r="BL43" s="4" t="str">
        <f t="shared" si="17"/>
        <v>7:28</v>
      </c>
      <c r="BM43" s="5">
        <v>43030.42166</v>
      </c>
      <c r="BN43" s="4">
        <v>43030.764999999999</v>
      </c>
      <c r="BO43" s="4" t="str">
        <f t="shared" si="18"/>
        <v>8:14</v>
      </c>
      <c r="BP43" s="5">
        <v>43031.433409999998</v>
      </c>
      <c r="BQ43" s="4">
        <v>43031.786</v>
      </c>
      <c r="BR43" s="4" t="str">
        <f t="shared" si="19"/>
        <v>8:27</v>
      </c>
      <c r="BS43" s="39" t="s">
        <v>985</v>
      </c>
      <c r="BT43" s="39"/>
      <c r="BU43" s="7" t="s">
        <v>986</v>
      </c>
      <c r="BV43" s="5">
        <v>43033.409399999997</v>
      </c>
      <c r="BW43" s="4">
        <v>43033.764000000003</v>
      </c>
      <c r="BX43" s="4" t="str">
        <f t="shared" si="20"/>
        <v>8:30</v>
      </c>
      <c r="BY43" s="5">
        <v>43034.375789999998</v>
      </c>
      <c r="BZ43" s="4">
        <v>43034.769</v>
      </c>
      <c r="CA43" s="4" t="str">
        <f t="shared" si="21"/>
        <v>9:26</v>
      </c>
      <c r="CB43" s="5">
        <v>43035.45564</v>
      </c>
      <c r="CC43" s="4">
        <v>43035.811999999998</v>
      </c>
      <c r="CD43" s="4" t="str">
        <f t="shared" si="22"/>
        <v>8:33</v>
      </c>
      <c r="CE43" s="5">
        <v>43036.405440000002</v>
      </c>
      <c r="CF43" s="4">
        <v>43036.754999999997</v>
      </c>
      <c r="CG43" s="4" t="str">
        <f t="shared" si="23"/>
        <v>8:23</v>
      </c>
      <c r="CH43" s="5">
        <v>43037.384969999999</v>
      </c>
      <c r="CI43" s="4">
        <v>43037.758999999998</v>
      </c>
      <c r="CJ43" s="4" t="str">
        <f t="shared" si="24"/>
        <v>8:58</v>
      </c>
      <c r="CK43" s="5">
        <v>43038.453300000001</v>
      </c>
      <c r="CL43" s="4">
        <v>43038.77</v>
      </c>
      <c r="CM43" s="4" t="str">
        <f t="shared" si="25"/>
        <v>7:36</v>
      </c>
      <c r="CN43" s="39" t="s">
        <v>985</v>
      </c>
      <c r="CO43" s="39"/>
      <c r="CP43" s="7" t="s">
        <v>986</v>
      </c>
      <c r="CQ43" s="7" t="str">
        <f t="shared" si="26"/>
        <v>9:14:07</v>
      </c>
      <c r="CR43">
        <f t="shared" si="27"/>
        <v>9</v>
      </c>
      <c r="CS43">
        <f t="shared" si="28"/>
        <v>14</v>
      </c>
      <c r="CT43">
        <f t="shared" si="29"/>
        <v>7</v>
      </c>
      <c r="CU43">
        <f t="shared" si="30"/>
        <v>14</v>
      </c>
      <c r="CV43">
        <f t="shared" si="31"/>
        <v>230</v>
      </c>
    </row>
    <row r="44" spans="1:100" x14ac:dyDescent="0.25">
      <c r="A44" t="s">
        <v>256</v>
      </c>
      <c r="B44" s="4">
        <v>43009.449849999997</v>
      </c>
      <c r="C44" s="4">
        <v>43009.769</v>
      </c>
      <c r="D44" s="4" t="str">
        <f t="shared" si="0"/>
        <v>7:39</v>
      </c>
      <c r="E44" s="4">
        <v>43010.39011</v>
      </c>
      <c r="F44" s="4">
        <v>43010.817000000003</v>
      </c>
      <c r="G44" s="4" t="str">
        <f t="shared" si="1"/>
        <v>10:14</v>
      </c>
      <c r="H44" s="39" t="s">
        <v>985</v>
      </c>
      <c r="I44" s="39"/>
      <c r="J44" s="7" t="s">
        <v>986</v>
      </c>
      <c r="K44" s="4">
        <v>43012.425710000003</v>
      </c>
      <c r="L44" s="4">
        <v>43012.769</v>
      </c>
      <c r="M44" s="4" t="str">
        <f t="shared" si="2"/>
        <v>8:14</v>
      </c>
      <c r="N44" s="4">
        <v>43013.429750000003</v>
      </c>
      <c r="O44" s="4">
        <v>43013.762999999999</v>
      </c>
      <c r="P44" s="4" t="str">
        <f t="shared" si="3"/>
        <v>7:59</v>
      </c>
      <c r="Q44" s="4">
        <v>43009.449849999997</v>
      </c>
      <c r="R44" s="4">
        <v>43014.8</v>
      </c>
      <c r="S44" s="4" t="str">
        <f t="shared" si="4"/>
        <v>8:24</v>
      </c>
      <c r="T44" s="5">
        <v>43015.378409999998</v>
      </c>
      <c r="U44" s="4">
        <v>43015.800999999999</v>
      </c>
      <c r="V44" s="4" t="str">
        <f t="shared" si="5"/>
        <v>10:08</v>
      </c>
      <c r="W44" s="5">
        <v>43016.452279999998</v>
      </c>
      <c r="X44" s="4">
        <v>43016.762000000002</v>
      </c>
      <c r="Y44" s="4" t="str">
        <f t="shared" si="6"/>
        <v>7:26</v>
      </c>
      <c r="Z44" s="5">
        <v>43017.428870000003</v>
      </c>
      <c r="AA44" s="4">
        <v>43017.802000000003</v>
      </c>
      <c r="AB44" s="4" t="str">
        <f t="shared" si="7"/>
        <v>8:57</v>
      </c>
      <c r="AC44" s="39" t="s">
        <v>985</v>
      </c>
      <c r="AD44" s="39"/>
      <c r="AE44" s="7" t="s">
        <v>986</v>
      </c>
      <c r="AF44" s="5">
        <v>43019.41044</v>
      </c>
      <c r="AG44" s="4">
        <v>43019.809000000001</v>
      </c>
      <c r="AH44" s="4" t="str">
        <f t="shared" si="8"/>
        <v>9:33</v>
      </c>
      <c r="AI44" s="5">
        <v>43020.397400000002</v>
      </c>
      <c r="AJ44" s="4">
        <v>43020.811000000002</v>
      </c>
      <c r="AK44" s="4" t="str">
        <f t="shared" si="9"/>
        <v>9:55</v>
      </c>
      <c r="AL44" s="5">
        <v>43021.425450000002</v>
      </c>
      <c r="AM44" s="4">
        <v>43021.813000000002</v>
      </c>
      <c r="AN44" s="4" t="str">
        <f t="shared" si="10"/>
        <v>9:18</v>
      </c>
      <c r="AO44" s="5">
        <v>43022.455439999998</v>
      </c>
      <c r="AP44" s="4">
        <v>43022.754999999997</v>
      </c>
      <c r="AQ44" s="4" t="str">
        <f t="shared" si="11"/>
        <v>7:11</v>
      </c>
      <c r="AR44" s="5">
        <v>43023.375760000003</v>
      </c>
      <c r="AS44" s="4">
        <v>43023.786999999997</v>
      </c>
      <c r="AT44" s="4" t="str">
        <f t="shared" si="12"/>
        <v>9:52</v>
      </c>
      <c r="AU44" s="5">
        <v>43024.388059999997</v>
      </c>
      <c r="AV44" s="4">
        <v>43024.77</v>
      </c>
      <c r="AW44" s="4" t="str">
        <f t="shared" si="13"/>
        <v>9:10</v>
      </c>
      <c r="AX44" s="39" t="s">
        <v>985</v>
      </c>
      <c r="AY44" s="39"/>
      <c r="AZ44" s="7" t="s">
        <v>986</v>
      </c>
      <c r="BA44" s="5">
        <v>43026.433089999999</v>
      </c>
      <c r="BB44" s="4">
        <v>43026.771000000001</v>
      </c>
      <c r="BC44" s="4" t="str">
        <f t="shared" si="14"/>
        <v>8:06</v>
      </c>
      <c r="BD44" s="5">
        <v>43027.402150000002</v>
      </c>
      <c r="BE44" s="4">
        <v>43027.826999999997</v>
      </c>
      <c r="BF44" s="4" t="str">
        <f t="shared" si="15"/>
        <v>10:11</v>
      </c>
      <c r="BG44" s="5">
        <v>43028.390829999997</v>
      </c>
      <c r="BH44" s="4">
        <v>43028.773999999998</v>
      </c>
      <c r="BI44" s="4" t="str">
        <f t="shared" si="16"/>
        <v>9:11</v>
      </c>
      <c r="BJ44" s="5">
        <v>43029.423320000002</v>
      </c>
      <c r="BK44" s="4">
        <v>43029.754000000001</v>
      </c>
      <c r="BL44" s="4" t="str">
        <f t="shared" si="17"/>
        <v>7:56</v>
      </c>
      <c r="BM44" s="5">
        <v>43030.437850000002</v>
      </c>
      <c r="BN44" s="4">
        <v>43030.824999999997</v>
      </c>
      <c r="BO44" s="4" t="str">
        <f t="shared" si="18"/>
        <v>9:17</v>
      </c>
      <c r="BP44" s="5">
        <v>43031.440750000002</v>
      </c>
      <c r="BQ44" s="4">
        <v>43031.764000000003</v>
      </c>
      <c r="BR44" s="4" t="str">
        <f t="shared" si="19"/>
        <v>7:45</v>
      </c>
      <c r="BS44" s="39" t="s">
        <v>985</v>
      </c>
      <c r="BT44" s="39"/>
      <c r="BU44" s="7" t="s">
        <v>986</v>
      </c>
      <c r="BV44" s="5">
        <v>43033.376640000002</v>
      </c>
      <c r="BW44" s="4">
        <v>43033.798999999999</v>
      </c>
      <c r="BX44" s="4" t="str">
        <f t="shared" si="20"/>
        <v>10:08</v>
      </c>
      <c r="BY44" s="5">
        <v>43034.41807</v>
      </c>
      <c r="BZ44" s="4">
        <v>43034.82</v>
      </c>
      <c r="CA44" s="4" t="str">
        <f t="shared" si="21"/>
        <v>9:38</v>
      </c>
      <c r="CB44" s="5">
        <v>43035.387970000003</v>
      </c>
      <c r="CC44" s="4">
        <v>43035.809000000001</v>
      </c>
      <c r="CD44" s="4" t="str">
        <f t="shared" si="22"/>
        <v>10:06</v>
      </c>
      <c r="CE44" s="5">
        <v>43036.425990000003</v>
      </c>
      <c r="CF44" s="4">
        <v>43036.82</v>
      </c>
      <c r="CG44" s="4" t="str">
        <f t="shared" si="23"/>
        <v>9:27</v>
      </c>
      <c r="CH44" s="5">
        <v>43037.383009999998</v>
      </c>
      <c r="CI44" s="4">
        <v>43037.803999999996</v>
      </c>
      <c r="CJ44" s="4" t="str">
        <f t="shared" si="24"/>
        <v>10:06</v>
      </c>
      <c r="CK44" s="5">
        <v>43038.440210000001</v>
      </c>
      <c r="CL44" s="4">
        <v>43038.822</v>
      </c>
      <c r="CM44" s="4" t="str">
        <f t="shared" si="25"/>
        <v>9:09</v>
      </c>
      <c r="CN44" s="39" t="s">
        <v>985</v>
      </c>
      <c r="CO44" s="39"/>
      <c r="CP44" s="7" t="s">
        <v>986</v>
      </c>
      <c r="CQ44" s="7" t="str">
        <f t="shared" si="26"/>
        <v>9:19:00</v>
      </c>
      <c r="CR44">
        <f t="shared" si="27"/>
        <v>9</v>
      </c>
      <c r="CS44">
        <f t="shared" si="28"/>
        <v>19</v>
      </c>
      <c r="CT44">
        <f t="shared" si="29"/>
        <v>0</v>
      </c>
      <c r="CU44">
        <f t="shared" si="30"/>
        <v>19</v>
      </c>
      <c r="CV44">
        <f t="shared" si="31"/>
        <v>235</v>
      </c>
    </row>
    <row r="45" spans="1:100" x14ac:dyDescent="0.25">
      <c r="A45" t="s">
        <v>269</v>
      </c>
      <c r="B45" s="4">
        <v>43009.399169999997</v>
      </c>
      <c r="C45" s="4">
        <v>43009.815999999999</v>
      </c>
      <c r="D45" s="4" t="str">
        <f t="shared" si="0"/>
        <v>10:00</v>
      </c>
      <c r="E45" s="4">
        <v>43010.44584</v>
      </c>
      <c r="F45" s="4">
        <v>43010.805999999997</v>
      </c>
      <c r="G45" s="4" t="str">
        <f t="shared" si="1"/>
        <v>8:38</v>
      </c>
      <c r="H45" s="39" t="s">
        <v>985</v>
      </c>
      <c r="I45" s="39"/>
      <c r="J45" s="7" t="s">
        <v>986</v>
      </c>
      <c r="K45" s="4">
        <v>43012.455329999997</v>
      </c>
      <c r="L45" s="4">
        <v>43012.756000000001</v>
      </c>
      <c r="M45" s="4" t="str">
        <f t="shared" si="2"/>
        <v>7:12</v>
      </c>
      <c r="N45" s="4">
        <v>43013.457889999998</v>
      </c>
      <c r="O45" s="4">
        <v>43013.811999999998</v>
      </c>
      <c r="P45" s="4" t="str">
        <f t="shared" si="3"/>
        <v>8:29</v>
      </c>
      <c r="Q45" s="4">
        <v>43009.399169999997</v>
      </c>
      <c r="R45" s="4">
        <v>43014.754000000001</v>
      </c>
      <c r="S45" s="4" t="str">
        <f t="shared" si="4"/>
        <v>8:30</v>
      </c>
      <c r="T45" s="5">
        <v>43015.405760000001</v>
      </c>
      <c r="U45" s="4">
        <v>43015.773999999998</v>
      </c>
      <c r="V45" s="4" t="str">
        <f t="shared" si="5"/>
        <v>8:50</v>
      </c>
      <c r="W45" s="5">
        <v>43016.433790000003</v>
      </c>
      <c r="X45" s="4">
        <v>43016.802000000003</v>
      </c>
      <c r="Y45" s="4" t="str">
        <f t="shared" si="6"/>
        <v>8:50</v>
      </c>
      <c r="Z45" s="5">
        <v>43017.440110000003</v>
      </c>
      <c r="AA45" s="4">
        <v>43017.817999999999</v>
      </c>
      <c r="AB45" s="4" t="str">
        <f t="shared" si="7"/>
        <v>9:04</v>
      </c>
      <c r="AC45" s="39" t="s">
        <v>985</v>
      </c>
      <c r="AD45" s="39"/>
      <c r="AE45" s="7" t="s">
        <v>986</v>
      </c>
      <c r="AF45" s="5">
        <v>43019.419580000002</v>
      </c>
      <c r="AG45" s="4">
        <v>43019.8</v>
      </c>
      <c r="AH45" s="4" t="str">
        <f t="shared" si="8"/>
        <v>9:07</v>
      </c>
      <c r="AI45" s="5">
        <v>43020.408340000002</v>
      </c>
      <c r="AJ45" s="4">
        <v>43020.828999999998</v>
      </c>
      <c r="AK45" s="4" t="str">
        <f t="shared" si="9"/>
        <v>10:05</v>
      </c>
      <c r="AL45" s="5">
        <v>43021.440900000001</v>
      </c>
      <c r="AM45" s="4">
        <v>43021.824000000001</v>
      </c>
      <c r="AN45" s="4" t="str">
        <f t="shared" si="10"/>
        <v>9:11</v>
      </c>
      <c r="AO45" s="5">
        <v>43022.414660000002</v>
      </c>
      <c r="AP45" s="4">
        <v>43022.775999999998</v>
      </c>
      <c r="AQ45" s="4" t="str">
        <f t="shared" si="11"/>
        <v>8:40</v>
      </c>
      <c r="AR45" s="5">
        <v>43023.451780000003</v>
      </c>
      <c r="AS45" s="4">
        <v>43023.798999999999</v>
      </c>
      <c r="AT45" s="4" t="str">
        <f t="shared" si="12"/>
        <v>8:20</v>
      </c>
      <c r="AU45" s="5">
        <v>43024.377670000002</v>
      </c>
      <c r="AV45" s="4">
        <v>43024.800999999999</v>
      </c>
      <c r="AW45" s="4" t="str">
        <f t="shared" si="13"/>
        <v>10:09</v>
      </c>
      <c r="AX45" s="39" t="s">
        <v>985</v>
      </c>
      <c r="AY45" s="39"/>
      <c r="AZ45" s="7" t="s">
        <v>986</v>
      </c>
      <c r="BA45" s="5">
        <v>43026.42396</v>
      </c>
      <c r="BB45" s="4">
        <v>43026.811999999998</v>
      </c>
      <c r="BC45" s="4" t="str">
        <f t="shared" si="14"/>
        <v>9:18</v>
      </c>
      <c r="BD45" s="5"/>
      <c r="BE45" s="4"/>
      <c r="BF45" s="4" t="str">
        <f t="shared" si="15"/>
        <v>0:00</v>
      </c>
      <c r="BG45" s="5">
        <v>43028.398809999999</v>
      </c>
      <c r="BH45" s="4">
        <v>43028.769</v>
      </c>
      <c r="BI45" s="4" t="str">
        <f t="shared" si="16"/>
        <v>8:53</v>
      </c>
      <c r="BJ45" s="5">
        <v>43029.377950000002</v>
      </c>
      <c r="BK45" s="4">
        <v>43029.756999999998</v>
      </c>
      <c r="BL45" s="4" t="str">
        <f t="shared" si="17"/>
        <v>9:05</v>
      </c>
      <c r="BM45" s="5">
        <v>43030.446900000003</v>
      </c>
      <c r="BN45" s="4">
        <v>43030.754999999997</v>
      </c>
      <c r="BO45" s="4" t="str">
        <f t="shared" si="18"/>
        <v>7:23</v>
      </c>
      <c r="BP45" s="5">
        <v>43031.412980000001</v>
      </c>
      <c r="BQ45" s="4">
        <v>43031.805</v>
      </c>
      <c r="BR45" s="4" t="str">
        <f t="shared" si="19"/>
        <v>9:24</v>
      </c>
      <c r="BS45" s="39" t="s">
        <v>985</v>
      </c>
      <c r="BT45" s="39"/>
      <c r="BU45" s="7" t="s">
        <v>986</v>
      </c>
      <c r="BV45" s="5">
        <v>43033.428970000001</v>
      </c>
      <c r="BW45" s="4">
        <v>43033.769</v>
      </c>
      <c r="BX45" s="4" t="str">
        <f t="shared" si="20"/>
        <v>8:09</v>
      </c>
      <c r="BY45" s="5">
        <v>43034.452149999997</v>
      </c>
      <c r="BZ45" s="4">
        <v>43034.767</v>
      </c>
      <c r="CA45" s="4" t="str">
        <f t="shared" si="21"/>
        <v>7:33</v>
      </c>
      <c r="CB45" s="5">
        <v>43035.384539999999</v>
      </c>
      <c r="CC45" s="4">
        <v>43035.760999999999</v>
      </c>
      <c r="CD45" s="4" t="str">
        <f t="shared" si="22"/>
        <v>9:02</v>
      </c>
      <c r="CE45" s="5">
        <v>43036.42974</v>
      </c>
      <c r="CF45" s="4">
        <v>43036.798000000003</v>
      </c>
      <c r="CG45" s="4" t="str">
        <f t="shared" si="23"/>
        <v>8:50</v>
      </c>
      <c r="CH45" s="5">
        <v>43037.423849999999</v>
      </c>
      <c r="CI45" s="4">
        <v>43037.779000000002</v>
      </c>
      <c r="CJ45" s="4" t="str">
        <f t="shared" si="24"/>
        <v>8:31</v>
      </c>
      <c r="CK45" s="5">
        <v>43038.420420000002</v>
      </c>
      <c r="CL45" s="4">
        <v>43038.796999999999</v>
      </c>
      <c r="CM45" s="4" t="str">
        <f t="shared" si="25"/>
        <v>9:02</v>
      </c>
      <c r="CN45" s="39" t="s">
        <v>985</v>
      </c>
      <c r="CO45" s="39"/>
      <c r="CP45" s="7" t="s">
        <v>986</v>
      </c>
      <c r="CQ45" s="7" t="str">
        <f t="shared" si="26"/>
        <v>9:4:15</v>
      </c>
      <c r="CR45">
        <f t="shared" si="27"/>
        <v>9</v>
      </c>
      <c r="CS45">
        <f t="shared" si="28"/>
        <v>4</v>
      </c>
      <c r="CT45">
        <f t="shared" si="29"/>
        <v>15</v>
      </c>
      <c r="CU45">
        <f t="shared" si="30"/>
        <v>4</v>
      </c>
      <c r="CV45">
        <f t="shared" si="31"/>
        <v>220</v>
      </c>
    </row>
    <row r="46" spans="1:100" x14ac:dyDescent="0.25">
      <c r="A46" t="s">
        <v>274</v>
      </c>
      <c r="B46" s="4">
        <v>43009.422599999998</v>
      </c>
      <c r="C46" s="4">
        <v>43009.775000000001</v>
      </c>
      <c r="D46" s="4" t="str">
        <f t="shared" si="0"/>
        <v>8:27</v>
      </c>
      <c r="E46" s="4">
        <v>43010.452239999999</v>
      </c>
      <c r="F46" s="4">
        <v>43010.781999999999</v>
      </c>
      <c r="G46" s="4" t="str">
        <f t="shared" si="1"/>
        <v>7:54</v>
      </c>
      <c r="H46" s="39" t="s">
        <v>985</v>
      </c>
      <c r="I46" s="39"/>
      <c r="J46" s="7" t="s">
        <v>986</v>
      </c>
      <c r="K46" s="4">
        <v>43012.38566</v>
      </c>
      <c r="L46" s="4">
        <v>43012.777000000002</v>
      </c>
      <c r="M46" s="4" t="str">
        <f t="shared" si="2"/>
        <v>9:23</v>
      </c>
      <c r="N46" s="4">
        <v>43013.444369999997</v>
      </c>
      <c r="O46" s="4">
        <v>43013.762999999999</v>
      </c>
      <c r="P46" s="4" t="str">
        <f t="shared" si="3"/>
        <v>7:38</v>
      </c>
      <c r="Q46" s="4">
        <v>43009.422599999998</v>
      </c>
      <c r="R46" s="4">
        <v>43014.773999999998</v>
      </c>
      <c r="S46" s="4" t="str">
        <f t="shared" si="4"/>
        <v>8:26</v>
      </c>
      <c r="T46" s="5">
        <v>43015.40393</v>
      </c>
      <c r="U46" s="4">
        <v>43015.766000000003</v>
      </c>
      <c r="V46" s="4" t="str">
        <f t="shared" si="5"/>
        <v>8:41</v>
      </c>
      <c r="W46" s="5">
        <v>43016.435660000003</v>
      </c>
      <c r="X46" s="4">
        <v>43016.788</v>
      </c>
      <c r="Y46" s="4" t="str">
        <f t="shared" si="6"/>
        <v>8:27</v>
      </c>
      <c r="Z46" s="5">
        <v>43017.385900000001</v>
      </c>
      <c r="AA46" s="4">
        <v>43017.790999999997</v>
      </c>
      <c r="AB46" s="4" t="str">
        <f t="shared" si="7"/>
        <v>9:43</v>
      </c>
      <c r="AC46" s="39" t="s">
        <v>985</v>
      </c>
      <c r="AD46" s="39"/>
      <c r="AE46" s="7" t="s">
        <v>986</v>
      </c>
      <c r="AF46" s="5">
        <v>43019.379679999998</v>
      </c>
      <c r="AG46" s="4">
        <v>43019.767</v>
      </c>
      <c r="AH46" s="4" t="str">
        <f t="shared" si="8"/>
        <v>9:17</v>
      </c>
      <c r="AI46" s="5">
        <v>43020.376640000002</v>
      </c>
      <c r="AJ46" s="4">
        <v>43020.824999999997</v>
      </c>
      <c r="AK46" s="4" t="str">
        <f t="shared" si="9"/>
        <v>10:45</v>
      </c>
      <c r="AL46" s="5">
        <v>43021.420879999998</v>
      </c>
      <c r="AM46" s="4">
        <v>43021.794000000002</v>
      </c>
      <c r="AN46" s="4" t="str">
        <f t="shared" si="10"/>
        <v>8:57</v>
      </c>
      <c r="AO46" s="5">
        <v>43022.442369999997</v>
      </c>
      <c r="AP46" s="4">
        <v>43022.819000000003</v>
      </c>
      <c r="AQ46" s="4" t="str">
        <f t="shared" si="11"/>
        <v>9:02</v>
      </c>
      <c r="AR46" s="5">
        <v>43023.382519999999</v>
      </c>
      <c r="AS46" s="4">
        <v>43023.796000000002</v>
      </c>
      <c r="AT46" s="4" t="str">
        <f t="shared" si="12"/>
        <v>9:55</v>
      </c>
      <c r="AU46" s="5">
        <v>43024.416689999998</v>
      </c>
      <c r="AV46" s="4">
        <v>43024.824999999997</v>
      </c>
      <c r="AW46" s="4" t="str">
        <f t="shared" si="13"/>
        <v>9:47</v>
      </c>
      <c r="AX46" s="39" t="s">
        <v>985</v>
      </c>
      <c r="AY46" s="39"/>
      <c r="AZ46" s="7" t="s">
        <v>986</v>
      </c>
      <c r="BA46" s="5"/>
      <c r="BB46" s="4"/>
      <c r="BC46" s="4" t="str">
        <f t="shared" si="14"/>
        <v>0:00</v>
      </c>
      <c r="BD46" s="5">
        <v>43027.393150000004</v>
      </c>
      <c r="BE46" s="4">
        <v>43027.756000000001</v>
      </c>
      <c r="BF46" s="4" t="str">
        <f t="shared" si="15"/>
        <v>8:42</v>
      </c>
      <c r="BG46" s="5">
        <v>43028.456039999997</v>
      </c>
      <c r="BH46" s="4">
        <v>43028.811000000002</v>
      </c>
      <c r="BI46" s="4" t="str">
        <f t="shared" si="16"/>
        <v>8:31</v>
      </c>
      <c r="BJ46" s="5">
        <v>43029.42499</v>
      </c>
      <c r="BK46" s="4">
        <v>43029.821000000004</v>
      </c>
      <c r="BL46" s="4" t="str">
        <f t="shared" si="17"/>
        <v>9:30</v>
      </c>
      <c r="BM46" s="5"/>
      <c r="BN46" s="4"/>
      <c r="BO46" s="4" t="str">
        <f t="shared" si="18"/>
        <v>0:00</v>
      </c>
      <c r="BP46" s="5">
        <v>43031.398020000001</v>
      </c>
      <c r="BQ46" s="4">
        <v>43031.802000000003</v>
      </c>
      <c r="BR46" s="4" t="str">
        <f t="shared" si="19"/>
        <v>9:41</v>
      </c>
      <c r="BS46" s="39" t="s">
        <v>985</v>
      </c>
      <c r="BT46" s="39"/>
      <c r="BU46" s="7" t="s">
        <v>986</v>
      </c>
      <c r="BV46" s="5">
        <v>43033.441630000001</v>
      </c>
      <c r="BW46" s="4">
        <v>43033.822</v>
      </c>
      <c r="BX46" s="4" t="str">
        <f t="shared" si="20"/>
        <v>9:07</v>
      </c>
      <c r="BY46" s="5">
        <v>43034.39645</v>
      </c>
      <c r="BZ46" s="4">
        <v>43034.785000000003</v>
      </c>
      <c r="CA46" s="4" t="str">
        <f t="shared" si="21"/>
        <v>9:19</v>
      </c>
      <c r="CB46" s="5">
        <v>43035.430489999999</v>
      </c>
      <c r="CC46" s="4">
        <v>43035.758999999998</v>
      </c>
      <c r="CD46" s="4" t="str">
        <f t="shared" si="22"/>
        <v>7:53</v>
      </c>
      <c r="CE46" s="5">
        <v>43036.422599999998</v>
      </c>
      <c r="CF46" s="4">
        <v>43036.767</v>
      </c>
      <c r="CG46" s="4" t="str">
        <f t="shared" si="23"/>
        <v>8:15</v>
      </c>
      <c r="CH46" s="5">
        <v>43037.39791</v>
      </c>
      <c r="CI46" s="4">
        <v>43037.826999999997</v>
      </c>
      <c r="CJ46" s="4" t="str">
        <f t="shared" si="24"/>
        <v>10:17</v>
      </c>
      <c r="CK46" s="5">
        <v>43038.431080000002</v>
      </c>
      <c r="CL46" s="4">
        <v>43038.798999999999</v>
      </c>
      <c r="CM46" s="4" t="str">
        <f t="shared" si="25"/>
        <v>8:49</v>
      </c>
      <c r="CN46" s="39" t="s">
        <v>985</v>
      </c>
      <c r="CO46" s="39"/>
      <c r="CP46" s="7" t="s">
        <v>986</v>
      </c>
      <c r="CQ46" s="7" t="str">
        <f t="shared" si="26"/>
        <v>9:0:26</v>
      </c>
      <c r="CR46">
        <f t="shared" si="27"/>
        <v>9</v>
      </c>
      <c r="CS46">
        <f t="shared" si="28"/>
        <v>0</v>
      </c>
      <c r="CT46">
        <f t="shared" si="29"/>
        <v>26</v>
      </c>
      <c r="CU46">
        <f t="shared" si="30"/>
        <v>0</v>
      </c>
      <c r="CV46">
        <f t="shared" si="31"/>
        <v>216</v>
      </c>
    </row>
    <row r="47" spans="1:100" x14ac:dyDescent="0.25">
      <c r="A47" t="s">
        <v>277</v>
      </c>
      <c r="B47" s="4">
        <v>43009.446839999997</v>
      </c>
      <c r="C47" s="4">
        <v>43009.754999999997</v>
      </c>
      <c r="D47" s="4" t="str">
        <f t="shared" si="0"/>
        <v>7:23</v>
      </c>
      <c r="E47" s="4">
        <v>43010.43333</v>
      </c>
      <c r="F47" s="4">
        <v>43010.792999999998</v>
      </c>
      <c r="G47" s="4" t="str">
        <f t="shared" si="1"/>
        <v>8:37</v>
      </c>
      <c r="H47" s="39" t="s">
        <v>985</v>
      </c>
      <c r="I47" s="39"/>
      <c r="J47" s="7" t="s">
        <v>986</v>
      </c>
      <c r="K47" s="4">
        <v>43012.441570000003</v>
      </c>
      <c r="L47" s="4">
        <v>43012.792000000001</v>
      </c>
      <c r="M47" s="4" t="str">
        <f t="shared" si="2"/>
        <v>8:24</v>
      </c>
      <c r="N47" s="4">
        <v>43013.405859999999</v>
      </c>
      <c r="O47" s="4">
        <v>43013.750999999997</v>
      </c>
      <c r="P47" s="4" t="str">
        <f t="shared" si="3"/>
        <v>8:17</v>
      </c>
      <c r="Q47" s="4">
        <v>43009.446839999997</v>
      </c>
      <c r="R47" s="4">
        <v>43014.8</v>
      </c>
      <c r="S47" s="4" t="str">
        <f t="shared" si="4"/>
        <v>8:28</v>
      </c>
      <c r="T47" s="5">
        <v>43015.385260000003</v>
      </c>
      <c r="U47" s="4">
        <v>43015.792000000001</v>
      </c>
      <c r="V47" s="4" t="str">
        <f t="shared" si="5"/>
        <v>9:45</v>
      </c>
      <c r="W47" s="5">
        <v>43016.44066</v>
      </c>
      <c r="X47" s="4">
        <v>43016.771000000001</v>
      </c>
      <c r="Y47" s="4" t="str">
        <f t="shared" si="6"/>
        <v>7:55</v>
      </c>
      <c r="Z47" s="5">
        <v>43017.429409999997</v>
      </c>
      <c r="AA47" s="4">
        <v>43017.826000000001</v>
      </c>
      <c r="AB47" s="4" t="str">
        <f t="shared" si="7"/>
        <v>9:31</v>
      </c>
      <c r="AC47" s="39" t="s">
        <v>985</v>
      </c>
      <c r="AD47" s="39"/>
      <c r="AE47" s="7" t="s">
        <v>986</v>
      </c>
      <c r="AF47" s="5">
        <v>43019.417020000001</v>
      </c>
      <c r="AG47" s="4">
        <v>43019.792999999998</v>
      </c>
      <c r="AH47" s="4" t="str">
        <f t="shared" si="8"/>
        <v>9:01</v>
      </c>
      <c r="AI47" s="5">
        <v>43020.382570000002</v>
      </c>
      <c r="AJ47" s="4">
        <v>43020.824000000001</v>
      </c>
      <c r="AK47" s="4" t="str">
        <f t="shared" si="9"/>
        <v>10:35</v>
      </c>
      <c r="AL47" s="5">
        <v>43021.45822</v>
      </c>
      <c r="AM47" s="4">
        <v>43021.792999999998</v>
      </c>
      <c r="AN47" s="4" t="str">
        <f t="shared" si="10"/>
        <v>8:02</v>
      </c>
      <c r="AO47" s="5">
        <v>43022.384960000003</v>
      </c>
      <c r="AP47" s="4">
        <v>43022.800999999999</v>
      </c>
      <c r="AQ47" s="4" t="str">
        <f t="shared" si="11"/>
        <v>9:59</v>
      </c>
      <c r="AR47" s="5">
        <v>43023.378700000001</v>
      </c>
      <c r="AS47" s="4">
        <v>43023.773000000001</v>
      </c>
      <c r="AT47" s="4" t="str">
        <f t="shared" si="12"/>
        <v>9:27</v>
      </c>
      <c r="AU47" s="5">
        <v>43024.419820000003</v>
      </c>
      <c r="AV47" s="4">
        <v>43024.771000000001</v>
      </c>
      <c r="AW47" s="4" t="str">
        <f t="shared" si="13"/>
        <v>8:25</v>
      </c>
      <c r="AX47" s="39" t="s">
        <v>985</v>
      </c>
      <c r="AY47" s="39"/>
      <c r="AZ47" s="7" t="s">
        <v>986</v>
      </c>
      <c r="BA47" s="5">
        <v>43026.451119999998</v>
      </c>
      <c r="BB47" s="4">
        <v>43026.828000000001</v>
      </c>
      <c r="BC47" s="4" t="str">
        <f t="shared" si="14"/>
        <v>9:02</v>
      </c>
      <c r="BD47" s="5">
        <v>43027.391340000002</v>
      </c>
      <c r="BE47" s="4">
        <v>43027.76</v>
      </c>
      <c r="BF47" s="4" t="str">
        <f t="shared" si="15"/>
        <v>8:50</v>
      </c>
      <c r="BG47" s="5"/>
      <c r="BH47" s="4"/>
      <c r="BI47" s="4" t="str">
        <f t="shared" si="16"/>
        <v>0:00</v>
      </c>
      <c r="BJ47" s="5">
        <v>43029.381200000003</v>
      </c>
      <c r="BK47" s="4">
        <v>43029.756000000001</v>
      </c>
      <c r="BL47" s="4" t="str">
        <f t="shared" si="17"/>
        <v>8:59</v>
      </c>
      <c r="BM47" s="5">
        <v>43030.391710000004</v>
      </c>
      <c r="BN47" s="4">
        <v>43030.773000000001</v>
      </c>
      <c r="BO47" s="4" t="str">
        <f t="shared" si="18"/>
        <v>9:09</v>
      </c>
      <c r="BP47" s="5">
        <v>43031.430110000001</v>
      </c>
      <c r="BQ47" s="4">
        <v>43031.752</v>
      </c>
      <c r="BR47" s="4" t="str">
        <f t="shared" si="19"/>
        <v>7:43</v>
      </c>
      <c r="BS47" s="39" t="s">
        <v>985</v>
      </c>
      <c r="BT47" s="39"/>
      <c r="BU47" s="7" t="s">
        <v>986</v>
      </c>
      <c r="BV47" s="5">
        <v>43033.426850000003</v>
      </c>
      <c r="BW47" s="4">
        <v>43033.824000000001</v>
      </c>
      <c r="BX47" s="4" t="str">
        <f t="shared" si="20"/>
        <v>9:31</v>
      </c>
      <c r="BY47" s="5">
        <v>43034.436950000003</v>
      </c>
      <c r="BZ47" s="4">
        <v>43034.803999999996</v>
      </c>
      <c r="CA47" s="4" t="str">
        <f t="shared" si="21"/>
        <v>8:48</v>
      </c>
      <c r="CB47" s="5">
        <v>43035.411390000001</v>
      </c>
      <c r="CC47" s="4">
        <v>43035.803</v>
      </c>
      <c r="CD47" s="4" t="str">
        <f t="shared" si="22"/>
        <v>9:23</v>
      </c>
      <c r="CE47" s="5">
        <v>43036.411339999999</v>
      </c>
      <c r="CF47" s="4">
        <v>43036.767</v>
      </c>
      <c r="CG47" s="4" t="str">
        <f t="shared" si="23"/>
        <v>8:32</v>
      </c>
      <c r="CH47" s="5">
        <v>43037.393049999999</v>
      </c>
      <c r="CI47" s="4">
        <v>43037.762000000002</v>
      </c>
      <c r="CJ47" s="4" t="str">
        <f t="shared" si="24"/>
        <v>8:51</v>
      </c>
      <c r="CK47" s="5">
        <v>43038.448230000002</v>
      </c>
      <c r="CL47" s="4">
        <v>43038.821000000004</v>
      </c>
      <c r="CM47" s="4" t="str">
        <f t="shared" si="25"/>
        <v>8:56</v>
      </c>
      <c r="CN47" s="39" t="s">
        <v>985</v>
      </c>
      <c r="CO47" s="39"/>
      <c r="CP47" s="7" t="s">
        <v>986</v>
      </c>
      <c r="CQ47" s="7" t="str">
        <f t="shared" si="26"/>
        <v>9:5:33</v>
      </c>
      <c r="CR47">
        <f t="shared" si="27"/>
        <v>9</v>
      </c>
      <c r="CS47">
        <f t="shared" si="28"/>
        <v>5</v>
      </c>
      <c r="CT47">
        <f t="shared" si="29"/>
        <v>33</v>
      </c>
      <c r="CU47">
        <f t="shared" si="30"/>
        <v>6</v>
      </c>
      <c r="CV47">
        <f t="shared" si="31"/>
        <v>222</v>
      </c>
    </row>
    <row r="48" spans="1:100" x14ac:dyDescent="0.25">
      <c r="A48" t="s">
        <v>286</v>
      </c>
      <c r="B48" s="4">
        <v>43009.452080000003</v>
      </c>
      <c r="C48" s="4">
        <v>43009.752</v>
      </c>
      <c r="D48" s="4" t="str">
        <f t="shared" si="0"/>
        <v>7:11</v>
      </c>
      <c r="E48" s="4">
        <v>43010.425860000003</v>
      </c>
      <c r="F48" s="4">
        <v>43010.752</v>
      </c>
      <c r="G48" s="4" t="str">
        <f t="shared" si="1"/>
        <v>7:49</v>
      </c>
      <c r="H48" s="39" t="s">
        <v>985</v>
      </c>
      <c r="I48" s="39"/>
      <c r="J48" s="7" t="s">
        <v>986</v>
      </c>
      <c r="K48" s="4">
        <v>43012.383549999999</v>
      </c>
      <c r="L48" s="4">
        <v>43012.828999999998</v>
      </c>
      <c r="M48" s="4" t="str">
        <f t="shared" si="2"/>
        <v>10:41</v>
      </c>
      <c r="N48" s="4">
        <v>43013.405489999997</v>
      </c>
      <c r="O48" s="4">
        <v>43013.790999999997</v>
      </c>
      <c r="P48" s="4" t="str">
        <f t="shared" si="3"/>
        <v>9:15</v>
      </c>
      <c r="Q48" s="4">
        <v>43009.452080000003</v>
      </c>
      <c r="R48" s="4">
        <v>43014.82</v>
      </c>
      <c r="S48" s="4" t="str">
        <f t="shared" si="4"/>
        <v>8:49</v>
      </c>
      <c r="T48" s="5">
        <v>43015.452420000001</v>
      </c>
      <c r="U48" s="4">
        <v>43015.779000000002</v>
      </c>
      <c r="V48" s="4" t="str">
        <f t="shared" si="5"/>
        <v>7:50</v>
      </c>
      <c r="W48" s="5">
        <v>43016.439659999996</v>
      </c>
      <c r="X48" s="4">
        <v>43016.805</v>
      </c>
      <c r="Y48" s="4" t="str">
        <f t="shared" si="6"/>
        <v>8:46</v>
      </c>
      <c r="Z48" s="5">
        <v>43017.388050000001</v>
      </c>
      <c r="AA48" s="4">
        <v>43017.81</v>
      </c>
      <c r="AB48" s="4" t="str">
        <f t="shared" si="7"/>
        <v>10:07</v>
      </c>
      <c r="AC48" s="39" t="s">
        <v>985</v>
      </c>
      <c r="AD48" s="39"/>
      <c r="AE48" s="7" t="s">
        <v>986</v>
      </c>
      <c r="AF48" s="5">
        <v>43019.435879999997</v>
      </c>
      <c r="AG48" s="4">
        <v>43019.773000000001</v>
      </c>
      <c r="AH48" s="4" t="str">
        <f t="shared" si="8"/>
        <v>8:05</v>
      </c>
      <c r="AI48" s="5">
        <v>43020.428899999999</v>
      </c>
      <c r="AJ48" s="4">
        <v>43020.811000000002</v>
      </c>
      <c r="AK48" s="4" t="str">
        <f t="shared" si="9"/>
        <v>9:10</v>
      </c>
      <c r="AL48" s="5">
        <v>43021.422100000003</v>
      </c>
      <c r="AM48" s="4">
        <v>43021.78</v>
      </c>
      <c r="AN48" s="4" t="str">
        <f t="shared" si="10"/>
        <v>8:35</v>
      </c>
      <c r="AO48" s="5">
        <v>43022.453580000001</v>
      </c>
      <c r="AP48" s="4">
        <v>43022.788999999997</v>
      </c>
      <c r="AQ48" s="4" t="str">
        <f t="shared" si="11"/>
        <v>8:03</v>
      </c>
      <c r="AR48" s="5">
        <v>43023.383880000001</v>
      </c>
      <c r="AS48" s="4">
        <v>43023.752</v>
      </c>
      <c r="AT48" s="4" t="str">
        <f t="shared" si="12"/>
        <v>8:50</v>
      </c>
      <c r="AU48" s="5">
        <v>43024.401639999996</v>
      </c>
      <c r="AV48" s="4">
        <v>43024.764000000003</v>
      </c>
      <c r="AW48" s="4" t="str">
        <f t="shared" si="13"/>
        <v>8:41</v>
      </c>
      <c r="AX48" s="39" t="s">
        <v>985</v>
      </c>
      <c r="AY48" s="39"/>
      <c r="AZ48" s="7" t="s">
        <v>986</v>
      </c>
      <c r="BA48" s="5">
        <v>43026.390119999996</v>
      </c>
      <c r="BB48" s="4">
        <v>43026.805</v>
      </c>
      <c r="BC48" s="4" t="str">
        <f t="shared" si="14"/>
        <v>9:57</v>
      </c>
      <c r="BD48" s="5"/>
      <c r="BE48" s="4"/>
      <c r="BF48" s="4" t="str">
        <f t="shared" si="15"/>
        <v>0:00</v>
      </c>
      <c r="BG48" s="5">
        <v>43028.393230000001</v>
      </c>
      <c r="BH48" s="4">
        <v>43028.821000000004</v>
      </c>
      <c r="BI48" s="4" t="str">
        <f t="shared" si="16"/>
        <v>10:15</v>
      </c>
      <c r="BJ48" s="5"/>
      <c r="BK48" s="4"/>
      <c r="BL48" s="4" t="str">
        <f t="shared" si="17"/>
        <v>0:00</v>
      </c>
      <c r="BM48" s="5">
        <v>43030.402950000003</v>
      </c>
      <c r="BN48" s="4">
        <v>43030.803999999996</v>
      </c>
      <c r="BO48" s="4" t="str">
        <f t="shared" si="18"/>
        <v>9:37</v>
      </c>
      <c r="BP48" s="5">
        <v>43031.414490000003</v>
      </c>
      <c r="BQ48" s="4">
        <v>43031.817000000003</v>
      </c>
      <c r="BR48" s="4" t="str">
        <f t="shared" si="19"/>
        <v>9:39</v>
      </c>
      <c r="BS48" s="39" t="s">
        <v>985</v>
      </c>
      <c r="BT48" s="39"/>
      <c r="BU48" s="7" t="s">
        <v>986</v>
      </c>
      <c r="BV48" s="5">
        <v>43033.427819999997</v>
      </c>
      <c r="BW48" s="4">
        <v>43033.826999999997</v>
      </c>
      <c r="BX48" s="4" t="str">
        <f t="shared" si="20"/>
        <v>9:34</v>
      </c>
      <c r="BY48" s="5">
        <v>43034.391190000002</v>
      </c>
      <c r="BZ48" s="4">
        <v>43034.781999999999</v>
      </c>
      <c r="CA48" s="4" t="str">
        <f t="shared" si="21"/>
        <v>9:22</v>
      </c>
      <c r="CB48" s="5">
        <v>43035.410790000002</v>
      </c>
      <c r="CC48" s="4">
        <v>43035.781999999999</v>
      </c>
      <c r="CD48" s="4" t="str">
        <f t="shared" si="22"/>
        <v>8:54</v>
      </c>
      <c r="CE48" s="5">
        <v>43036.382729999998</v>
      </c>
      <c r="CF48" s="4">
        <v>43036.802000000003</v>
      </c>
      <c r="CG48" s="4" t="str">
        <f t="shared" si="23"/>
        <v>10:03</v>
      </c>
      <c r="CH48" s="5">
        <v>43037.45506</v>
      </c>
      <c r="CI48" s="4">
        <v>43037.767999999996</v>
      </c>
      <c r="CJ48" s="4" t="str">
        <f t="shared" si="24"/>
        <v>7:30</v>
      </c>
      <c r="CK48" s="5">
        <v>43038.39516</v>
      </c>
      <c r="CL48" s="4">
        <v>43038.779000000002</v>
      </c>
      <c r="CM48" s="4" t="str">
        <f t="shared" si="25"/>
        <v>9:12</v>
      </c>
      <c r="CN48" s="39" t="s">
        <v>985</v>
      </c>
      <c r="CO48" s="39"/>
      <c r="CP48" s="7" t="s">
        <v>986</v>
      </c>
      <c r="CQ48" s="7" t="str">
        <f t="shared" si="26"/>
        <v>8:23:55</v>
      </c>
      <c r="CR48">
        <f t="shared" si="27"/>
        <v>8</v>
      </c>
      <c r="CS48">
        <f t="shared" si="28"/>
        <v>23</v>
      </c>
      <c r="CT48">
        <f t="shared" si="29"/>
        <v>55</v>
      </c>
      <c r="CU48">
        <f t="shared" si="30"/>
        <v>24</v>
      </c>
      <c r="CV48">
        <f t="shared" si="31"/>
        <v>216</v>
      </c>
    </row>
    <row r="49" spans="1:100" x14ac:dyDescent="0.25">
      <c r="A49" t="s">
        <v>291</v>
      </c>
      <c r="B49" s="4">
        <v>43009.391629999998</v>
      </c>
      <c r="C49" s="4">
        <v>43009.788999999997</v>
      </c>
      <c r="D49" s="4" t="str">
        <f t="shared" si="0"/>
        <v>9:32</v>
      </c>
      <c r="E49" s="4">
        <v>43010.43131</v>
      </c>
      <c r="F49" s="4">
        <v>43010.771999999997</v>
      </c>
      <c r="G49" s="4" t="str">
        <f t="shared" si="1"/>
        <v>8:10</v>
      </c>
      <c r="H49" s="39" t="s">
        <v>985</v>
      </c>
      <c r="I49" s="39"/>
      <c r="J49" s="7" t="s">
        <v>986</v>
      </c>
      <c r="K49" s="4">
        <v>43012.426249999997</v>
      </c>
      <c r="L49" s="4">
        <v>43012.777999999998</v>
      </c>
      <c r="M49" s="4" t="str">
        <f t="shared" si="2"/>
        <v>8:26</v>
      </c>
      <c r="N49" s="4">
        <v>43013.43331</v>
      </c>
      <c r="O49" s="4">
        <v>43013.830999999998</v>
      </c>
      <c r="P49" s="4" t="str">
        <f t="shared" si="3"/>
        <v>9:32</v>
      </c>
      <c r="Q49" s="4">
        <v>43009.391629999998</v>
      </c>
      <c r="R49" s="4">
        <v>43014.77</v>
      </c>
      <c r="S49" s="4" t="str">
        <f t="shared" si="4"/>
        <v>9:04</v>
      </c>
      <c r="T49" s="5">
        <v>43015.456489999997</v>
      </c>
      <c r="U49" s="4">
        <v>43015.786999999997</v>
      </c>
      <c r="V49" s="4" t="str">
        <f t="shared" si="5"/>
        <v>7:55</v>
      </c>
      <c r="W49" s="5">
        <v>43016.412839999997</v>
      </c>
      <c r="X49" s="4">
        <v>43016.817999999999</v>
      </c>
      <c r="Y49" s="4" t="str">
        <f t="shared" si="6"/>
        <v>9:43</v>
      </c>
      <c r="Z49" s="5">
        <v>43017.405250000003</v>
      </c>
      <c r="AA49" s="4">
        <v>43017.771000000001</v>
      </c>
      <c r="AB49" s="4" t="str">
        <f t="shared" si="7"/>
        <v>8:46</v>
      </c>
      <c r="AC49" s="39" t="s">
        <v>985</v>
      </c>
      <c r="AD49" s="39"/>
      <c r="AE49" s="7" t="s">
        <v>986</v>
      </c>
      <c r="AF49" s="5">
        <v>43019.428460000003</v>
      </c>
      <c r="AG49" s="4">
        <v>43019.819000000003</v>
      </c>
      <c r="AH49" s="4" t="str">
        <f t="shared" si="8"/>
        <v>9:22</v>
      </c>
      <c r="AI49" s="5">
        <v>43020.408259999997</v>
      </c>
      <c r="AJ49" s="4">
        <v>43020.794999999998</v>
      </c>
      <c r="AK49" s="4" t="str">
        <f t="shared" si="9"/>
        <v>9:16</v>
      </c>
      <c r="AL49" s="5">
        <v>43021.395859999997</v>
      </c>
      <c r="AM49" s="4">
        <v>43021.83</v>
      </c>
      <c r="AN49" s="4" t="str">
        <f t="shared" si="10"/>
        <v>10:25</v>
      </c>
      <c r="AO49" s="5">
        <v>43022.446960000001</v>
      </c>
      <c r="AP49" s="4">
        <v>43022.781999999999</v>
      </c>
      <c r="AQ49" s="4" t="str">
        <f t="shared" si="11"/>
        <v>8:02</v>
      </c>
      <c r="AR49" s="5">
        <v>43023.389170000002</v>
      </c>
      <c r="AS49" s="4">
        <v>43023.758999999998</v>
      </c>
      <c r="AT49" s="4" t="str">
        <f t="shared" si="12"/>
        <v>8:52</v>
      </c>
      <c r="AU49" s="5">
        <v>43024.408640000001</v>
      </c>
      <c r="AV49" s="4">
        <v>43024.758000000002</v>
      </c>
      <c r="AW49" s="4" t="str">
        <f t="shared" si="13"/>
        <v>8:23</v>
      </c>
      <c r="AX49" s="39" t="s">
        <v>985</v>
      </c>
      <c r="AY49" s="39"/>
      <c r="AZ49" s="7" t="s">
        <v>986</v>
      </c>
      <c r="BA49" s="5">
        <v>43026.399899999997</v>
      </c>
      <c r="BB49" s="4">
        <v>43026.817000000003</v>
      </c>
      <c r="BC49" s="4" t="str">
        <f t="shared" si="14"/>
        <v>10:00</v>
      </c>
      <c r="BD49" s="5">
        <v>43027.41747</v>
      </c>
      <c r="BE49" s="4">
        <v>43027.809000000001</v>
      </c>
      <c r="BF49" s="4" t="str">
        <f t="shared" si="15"/>
        <v>9:23</v>
      </c>
      <c r="BG49" s="5">
        <v>43028.423369999997</v>
      </c>
      <c r="BH49" s="4">
        <v>43028.758999999998</v>
      </c>
      <c r="BI49" s="4" t="str">
        <f t="shared" si="16"/>
        <v>8:03</v>
      </c>
      <c r="BJ49" s="5"/>
      <c r="BK49" s="4"/>
      <c r="BL49" s="4" t="str">
        <f t="shared" si="17"/>
        <v>0:00</v>
      </c>
      <c r="BM49" s="5">
        <v>43030.440040000001</v>
      </c>
      <c r="BN49" s="4">
        <v>43030.798000000003</v>
      </c>
      <c r="BO49" s="4" t="str">
        <f t="shared" si="18"/>
        <v>8:35</v>
      </c>
      <c r="BP49" s="5">
        <v>43031.401140000002</v>
      </c>
      <c r="BQ49" s="4">
        <v>43031.826999999997</v>
      </c>
      <c r="BR49" s="4" t="str">
        <f t="shared" si="19"/>
        <v>10:13</v>
      </c>
      <c r="BS49" s="39" t="s">
        <v>985</v>
      </c>
      <c r="BT49" s="39"/>
      <c r="BU49" s="7" t="s">
        <v>986</v>
      </c>
      <c r="BV49" s="5">
        <v>43033.409509999998</v>
      </c>
      <c r="BW49" s="4">
        <v>43033.807000000001</v>
      </c>
      <c r="BX49" s="4" t="str">
        <f t="shared" si="20"/>
        <v>9:32</v>
      </c>
      <c r="BY49" s="5">
        <v>43034.427060000002</v>
      </c>
      <c r="BZ49" s="4">
        <v>43034.805999999997</v>
      </c>
      <c r="CA49" s="4" t="str">
        <f t="shared" si="21"/>
        <v>9:05</v>
      </c>
      <c r="CB49" s="5">
        <v>43035.435559999998</v>
      </c>
      <c r="CC49" s="4">
        <v>43035.802000000003</v>
      </c>
      <c r="CD49" s="4" t="str">
        <f t="shared" si="22"/>
        <v>8:47</v>
      </c>
      <c r="CE49" s="5">
        <v>43036.387759999998</v>
      </c>
      <c r="CF49" s="4">
        <v>43036.786999999997</v>
      </c>
      <c r="CG49" s="4" t="str">
        <f t="shared" si="23"/>
        <v>9:34</v>
      </c>
      <c r="CH49" s="5">
        <v>43037.410980000001</v>
      </c>
      <c r="CI49" s="4">
        <v>43037.764000000003</v>
      </c>
      <c r="CJ49" s="4" t="str">
        <f t="shared" si="24"/>
        <v>8:28</v>
      </c>
      <c r="CK49" s="5">
        <v>43038.39662</v>
      </c>
      <c r="CL49" s="4">
        <v>43038.832999999999</v>
      </c>
      <c r="CM49" s="4" t="str">
        <f t="shared" si="25"/>
        <v>10:28</v>
      </c>
      <c r="CN49" s="39" t="s">
        <v>985</v>
      </c>
      <c r="CO49" s="39"/>
      <c r="CP49" s="7" t="s">
        <v>986</v>
      </c>
      <c r="CQ49" s="7" t="str">
        <f t="shared" si="26"/>
        <v>9:11:36</v>
      </c>
      <c r="CR49">
        <f t="shared" si="27"/>
        <v>9</v>
      </c>
      <c r="CS49">
        <f t="shared" si="28"/>
        <v>11</v>
      </c>
      <c r="CT49">
        <f t="shared" si="29"/>
        <v>36</v>
      </c>
      <c r="CU49">
        <f t="shared" si="30"/>
        <v>12</v>
      </c>
      <c r="CV49">
        <f t="shared" si="31"/>
        <v>228</v>
      </c>
    </row>
    <row r="50" spans="1:100" x14ac:dyDescent="0.25">
      <c r="A50" t="s">
        <v>293</v>
      </c>
      <c r="B50" s="4">
        <v>43009.382339999996</v>
      </c>
      <c r="C50" s="4">
        <v>43009.760000000002</v>
      </c>
      <c r="D50" s="4" t="str">
        <f t="shared" si="0"/>
        <v>9:03</v>
      </c>
      <c r="E50" s="4">
        <v>43010.431700000001</v>
      </c>
      <c r="F50" s="4">
        <v>43010.762000000002</v>
      </c>
      <c r="G50" s="4" t="str">
        <f t="shared" si="1"/>
        <v>7:55</v>
      </c>
      <c r="H50" s="39" t="s">
        <v>985</v>
      </c>
      <c r="I50" s="39"/>
      <c r="J50" s="7" t="s">
        <v>986</v>
      </c>
      <c r="K50" s="4">
        <v>43012.418420000002</v>
      </c>
      <c r="L50" s="4">
        <v>43012.803999999996</v>
      </c>
      <c r="M50" s="4" t="str">
        <f t="shared" si="2"/>
        <v>9:15</v>
      </c>
      <c r="N50" s="4">
        <v>43013.377740000004</v>
      </c>
      <c r="O50" s="4">
        <v>43013.828000000001</v>
      </c>
      <c r="P50" s="4" t="str">
        <f t="shared" si="3"/>
        <v>10:48</v>
      </c>
      <c r="Q50" s="4">
        <v>43009.382339999996</v>
      </c>
      <c r="R50" s="4">
        <v>43014.775999999998</v>
      </c>
      <c r="S50" s="4" t="str">
        <f t="shared" si="4"/>
        <v>9:26</v>
      </c>
      <c r="T50" s="5">
        <v>43015.450400000002</v>
      </c>
      <c r="U50" s="4">
        <v>43015.766000000003</v>
      </c>
      <c r="V50" s="4" t="str">
        <f t="shared" si="5"/>
        <v>7:34</v>
      </c>
      <c r="W50" s="5">
        <v>43016.433850000001</v>
      </c>
      <c r="X50" s="4">
        <v>43016.798000000003</v>
      </c>
      <c r="Y50" s="4" t="str">
        <f t="shared" si="6"/>
        <v>8:44</v>
      </c>
      <c r="Z50" s="5">
        <v>43017.40539</v>
      </c>
      <c r="AA50" s="4">
        <v>43017.75</v>
      </c>
      <c r="AB50" s="4" t="str">
        <f t="shared" si="7"/>
        <v>8:16</v>
      </c>
      <c r="AC50" s="39" t="s">
        <v>985</v>
      </c>
      <c r="AD50" s="39"/>
      <c r="AE50" s="7" t="s">
        <v>986</v>
      </c>
      <c r="AF50" s="5">
        <v>43019.455110000003</v>
      </c>
      <c r="AG50" s="4">
        <v>43019.811000000002</v>
      </c>
      <c r="AH50" s="4" t="str">
        <f t="shared" si="8"/>
        <v>8:32</v>
      </c>
      <c r="AI50" s="5">
        <v>43020.405599999998</v>
      </c>
      <c r="AJ50" s="4">
        <v>43020.786999999997</v>
      </c>
      <c r="AK50" s="4" t="str">
        <f t="shared" si="9"/>
        <v>9:09</v>
      </c>
      <c r="AL50" s="5">
        <v>43021.386339999997</v>
      </c>
      <c r="AM50" s="4">
        <v>43021.824000000001</v>
      </c>
      <c r="AN50" s="4" t="str">
        <f t="shared" si="10"/>
        <v>10:30</v>
      </c>
      <c r="AO50" s="5">
        <v>43022.421069999997</v>
      </c>
      <c r="AP50" s="4">
        <v>43022.803</v>
      </c>
      <c r="AQ50" s="4" t="str">
        <f t="shared" si="11"/>
        <v>9:09</v>
      </c>
      <c r="AR50" s="5">
        <v>43023.39647</v>
      </c>
      <c r="AS50" s="4">
        <v>43023.817000000003</v>
      </c>
      <c r="AT50" s="4" t="str">
        <f t="shared" si="12"/>
        <v>10:05</v>
      </c>
      <c r="AU50" s="5">
        <v>43024.442130000003</v>
      </c>
      <c r="AV50" s="4">
        <v>43024.796000000002</v>
      </c>
      <c r="AW50" s="4" t="str">
        <f t="shared" si="13"/>
        <v>8:29</v>
      </c>
      <c r="AX50" s="39" t="s">
        <v>985</v>
      </c>
      <c r="AY50" s="39"/>
      <c r="AZ50" s="7" t="s">
        <v>986</v>
      </c>
      <c r="BA50" s="5">
        <v>43026.41663</v>
      </c>
      <c r="BB50" s="4">
        <v>43026.775000000001</v>
      </c>
      <c r="BC50" s="4" t="str">
        <f t="shared" si="14"/>
        <v>8:36</v>
      </c>
      <c r="BD50" s="5">
        <v>43027.387909999998</v>
      </c>
      <c r="BE50" s="4">
        <v>43027.773999999998</v>
      </c>
      <c r="BF50" s="4" t="str">
        <f t="shared" si="15"/>
        <v>9:15</v>
      </c>
      <c r="BG50" s="5">
        <v>43028.380160000001</v>
      </c>
      <c r="BH50" s="4">
        <v>43028.800000000003</v>
      </c>
      <c r="BI50" s="4" t="str">
        <f t="shared" si="16"/>
        <v>10:04</v>
      </c>
      <c r="BJ50" s="5">
        <v>43029.431340000003</v>
      </c>
      <c r="BK50" s="4">
        <v>43029.752</v>
      </c>
      <c r="BL50" s="4" t="str">
        <f t="shared" si="17"/>
        <v>7:41</v>
      </c>
      <c r="BM50" s="5"/>
      <c r="BN50" s="4"/>
      <c r="BO50" s="4" t="str">
        <f t="shared" si="18"/>
        <v>0:00</v>
      </c>
      <c r="BP50" s="5">
        <v>43031.446450000003</v>
      </c>
      <c r="BQ50" s="4">
        <v>43031.828999999998</v>
      </c>
      <c r="BR50" s="4" t="str">
        <f t="shared" si="19"/>
        <v>9:10</v>
      </c>
      <c r="BS50" s="39" t="s">
        <v>985</v>
      </c>
      <c r="BT50" s="39"/>
      <c r="BU50" s="7" t="s">
        <v>986</v>
      </c>
      <c r="BV50" s="5">
        <v>43033.432379999998</v>
      </c>
      <c r="BW50" s="4">
        <v>43033.794999999998</v>
      </c>
      <c r="BX50" s="4" t="str">
        <f t="shared" si="20"/>
        <v>8:42</v>
      </c>
      <c r="BY50" s="5">
        <v>43034.388250000004</v>
      </c>
      <c r="BZ50" s="4">
        <v>43034.807000000001</v>
      </c>
      <c r="CA50" s="4" t="str">
        <f t="shared" si="21"/>
        <v>10:03</v>
      </c>
      <c r="CB50" s="5">
        <v>43035.456330000001</v>
      </c>
      <c r="CC50" s="4">
        <v>43035.828999999998</v>
      </c>
      <c r="CD50" s="4" t="str">
        <f t="shared" si="22"/>
        <v>8:56</v>
      </c>
      <c r="CE50" s="5">
        <v>43036.380409999998</v>
      </c>
      <c r="CF50" s="4">
        <v>43036.822</v>
      </c>
      <c r="CG50" s="4" t="str">
        <f t="shared" si="23"/>
        <v>10:35</v>
      </c>
      <c r="CH50" s="5">
        <v>43037.447529999998</v>
      </c>
      <c r="CI50" s="4">
        <v>43037.773999999998</v>
      </c>
      <c r="CJ50" s="4" t="str">
        <f t="shared" si="24"/>
        <v>7:50</v>
      </c>
      <c r="CK50" s="5">
        <v>43038.409440000003</v>
      </c>
      <c r="CL50" s="4">
        <v>43038.752</v>
      </c>
      <c r="CM50" s="4" t="str">
        <f t="shared" si="25"/>
        <v>8:13</v>
      </c>
      <c r="CN50" s="39" t="s">
        <v>985</v>
      </c>
      <c r="CO50" s="39"/>
      <c r="CP50" s="7" t="s">
        <v>986</v>
      </c>
      <c r="CQ50" s="7" t="str">
        <f t="shared" si="26"/>
        <v>9:10:00</v>
      </c>
      <c r="CR50">
        <f t="shared" si="27"/>
        <v>9</v>
      </c>
      <c r="CS50">
        <f t="shared" si="28"/>
        <v>10</v>
      </c>
      <c r="CT50">
        <f t="shared" si="29"/>
        <v>0</v>
      </c>
      <c r="CU50">
        <f t="shared" si="30"/>
        <v>10</v>
      </c>
      <c r="CV50">
        <f t="shared" si="31"/>
        <v>226</v>
      </c>
    </row>
    <row r="51" spans="1:100" x14ac:dyDescent="0.25">
      <c r="A51" t="s">
        <v>297</v>
      </c>
      <c r="B51" s="4">
        <v>43009.448210000002</v>
      </c>
      <c r="C51" s="4">
        <v>43009.760999999999</v>
      </c>
      <c r="D51" s="4" t="str">
        <f t="shared" si="0"/>
        <v>7:30</v>
      </c>
      <c r="E51" s="4">
        <v>43010.420760000001</v>
      </c>
      <c r="F51" s="4">
        <v>43010.815000000002</v>
      </c>
      <c r="G51" s="4" t="str">
        <f t="shared" si="1"/>
        <v>9:27</v>
      </c>
      <c r="H51" s="39" t="s">
        <v>985</v>
      </c>
      <c r="I51" s="39"/>
      <c r="J51" s="7" t="s">
        <v>986</v>
      </c>
      <c r="K51" s="4">
        <v>43012.401890000001</v>
      </c>
      <c r="L51" s="4">
        <v>43012.775000000001</v>
      </c>
      <c r="M51" s="4" t="str">
        <f t="shared" si="2"/>
        <v>8:57</v>
      </c>
      <c r="N51" s="4">
        <v>43013.457770000001</v>
      </c>
      <c r="O51" s="4">
        <v>43013.821000000004</v>
      </c>
      <c r="P51" s="4" t="str">
        <f t="shared" si="3"/>
        <v>8:43</v>
      </c>
      <c r="Q51" s="4">
        <v>43009.448210000002</v>
      </c>
      <c r="R51" s="4">
        <v>43014.826000000001</v>
      </c>
      <c r="S51" s="4" t="str">
        <f t="shared" si="4"/>
        <v>9:04</v>
      </c>
      <c r="T51" s="5">
        <v>43015.432419999997</v>
      </c>
      <c r="U51" s="4">
        <v>43015.786</v>
      </c>
      <c r="V51" s="4" t="str">
        <f t="shared" si="5"/>
        <v>8:29</v>
      </c>
      <c r="W51" s="5">
        <v>43016.426679999997</v>
      </c>
      <c r="X51" s="4">
        <v>43016.75</v>
      </c>
      <c r="Y51" s="4" t="str">
        <f t="shared" si="6"/>
        <v>7:45</v>
      </c>
      <c r="Z51" s="5">
        <v>43017.455719999998</v>
      </c>
      <c r="AA51" s="4">
        <v>43017.779000000002</v>
      </c>
      <c r="AB51" s="4" t="str">
        <f t="shared" si="7"/>
        <v>7:45</v>
      </c>
      <c r="AC51" s="39" t="s">
        <v>985</v>
      </c>
      <c r="AD51" s="39"/>
      <c r="AE51" s="7" t="s">
        <v>986</v>
      </c>
      <c r="AF51" s="5">
        <v>43019.446889999999</v>
      </c>
      <c r="AG51" s="4">
        <v>43019.830999999998</v>
      </c>
      <c r="AH51" s="4" t="str">
        <f t="shared" si="8"/>
        <v>9:13</v>
      </c>
      <c r="AI51" s="5">
        <v>43020.437769999997</v>
      </c>
      <c r="AJ51" s="4">
        <v>43020.807000000001</v>
      </c>
      <c r="AK51" s="4" t="str">
        <f t="shared" si="9"/>
        <v>8:51</v>
      </c>
      <c r="AL51" s="5">
        <v>43021.44586</v>
      </c>
      <c r="AM51" s="4">
        <v>43021.756999999998</v>
      </c>
      <c r="AN51" s="4" t="str">
        <f t="shared" si="10"/>
        <v>7:28</v>
      </c>
      <c r="AO51" s="5">
        <v>43022.388570000003</v>
      </c>
      <c r="AP51" s="4">
        <v>43022.803999999996</v>
      </c>
      <c r="AQ51" s="4" t="str">
        <f t="shared" si="11"/>
        <v>9:58</v>
      </c>
      <c r="AR51" s="5">
        <v>43023.449350000003</v>
      </c>
      <c r="AS51" s="4">
        <v>43023.83</v>
      </c>
      <c r="AT51" s="4" t="str">
        <f t="shared" si="12"/>
        <v>9:08</v>
      </c>
      <c r="AU51" s="5">
        <v>43024.401239999999</v>
      </c>
      <c r="AV51" s="4">
        <v>43024.824000000001</v>
      </c>
      <c r="AW51" s="4" t="str">
        <f t="shared" si="13"/>
        <v>10:08</v>
      </c>
      <c r="AX51" s="39" t="s">
        <v>985</v>
      </c>
      <c r="AY51" s="39"/>
      <c r="AZ51" s="7" t="s">
        <v>986</v>
      </c>
      <c r="BA51" s="5">
        <v>43026.405989999999</v>
      </c>
      <c r="BB51" s="4">
        <v>43026.805</v>
      </c>
      <c r="BC51" s="4" t="str">
        <f t="shared" si="14"/>
        <v>9:34</v>
      </c>
      <c r="BD51" s="5"/>
      <c r="BE51" s="4"/>
      <c r="BF51" s="4" t="str">
        <f t="shared" si="15"/>
        <v>0:00</v>
      </c>
      <c r="BG51" s="5"/>
      <c r="BH51" s="4"/>
      <c r="BI51" s="4" t="str">
        <f t="shared" si="16"/>
        <v>0:00</v>
      </c>
      <c r="BJ51" s="5">
        <v>43029.418689999999</v>
      </c>
      <c r="BK51" s="4">
        <v>43029.75</v>
      </c>
      <c r="BL51" s="4" t="str">
        <f t="shared" si="17"/>
        <v>7:57</v>
      </c>
      <c r="BM51" s="5">
        <v>43030.384910000001</v>
      </c>
      <c r="BN51" s="4">
        <v>43030.788999999997</v>
      </c>
      <c r="BO51" s="4" t="str">
        <f t="shared" si="18"/>
        <v>9:41</v>
      </c>
      <c r="BP51" s="5">
        <v>43031.40668</v>
      </c>
      <c r="BQ51" s="4">
        <v>43031.75</v>
      </c>
      <c r="BR51" s="4" t="str">
        <f t="shared" si="19"/>
        <v>8:14</v>
      </c>
      <c r="BS51" s="39" t="s">
        <v>985</v>
      </c>
      <c r="BT51" s="39"/>
      <c r="BU51" s="7" t="s">
        <v>986</v>
      </c>
      <c r="BV51" s="5">
        <v>43033.457840000003</v>
      </c>
      <c r="BW51" s="4">
        <v>43033.767999999996</v>
      </c>
      <c r="BX51" s="4" t="str">
        <f t="shared" si="20"/>
        <v>7:26</v>
      </c>
      <c r="BY51" s="5">
        <v>43034.40107</v>
      </c>
      <c r="BZ51" s="4">
        <v>43034.822</v>
      </c>
      <c r="CA51" s="4" t="str">
        <f t="shared" si="21"/>
        <v>10:06</v>
      </c>
      <c r="CB51" s="5">
        <v>43035.443440000003</v>
      </c>
      <c r="CC51" s="4">
        <v>43035.826999999997</v>
      </c>
      <c r="CD51" s="4" t="str">
        <f t="shared" si="22"/>
        <v>9:12</v>
      </c>
      <c r="CE51" s="5">
        <v>43036.45091</v>
      </c>
      <c r="CF51" s="4">
        <v>43036.758999999998</v>
      </c>
      <c r="CG51" s="4" t="str">
        <f t="shared" si="23"/>
        <v>7:23</v>
      </c>
      <c r="CH51" s="5">
        <v>43037.428390000001</v>
      </c>
      <c r="CI51" s="4">
        <v>43037.824000000001</v>
      </c>
      <c r="CJ51" s="4" t="str">
        <f t="shared" si="24"/>
        <v>9:29</v>
      </c>
      <c r="CK51" s="5">
        <v>43038.450850000001</v>
      </c>
      <c r="CL51" s="4">
        <v>43038.792999999998</v>
      </c>
      <c r="CM51" s="4" t="str">
        <f t="shared" si="25"/>
        <v>8:12</v>
      </c>
      <c r="CN51" s="39" t="s">
        <v>985</v>
      </c>
      <c r="CO51" s="39"/>
      <c r="CP51" s="7" t="s">
        <v>986</v>
      </c>
      <c r="CQ51" s="7" t="str">
        <f t="shared" si="26"/>
        <v>8:17:40</v>
      </c>
      <c r="CR51">
        <f t="shared" si="27"/>
        <v>8</v>
      </c>
      <c r="CS51">
        <f t="shared" si="28"/>
        <v>17</v>
      </c>
      <c r="CT51">
        <f t="shared" si="29"/>
        <v>40</v>
      </c>
      <c r="CU51">
        <f t="shared" si="30"/>
        <v>18</v>
      </c>
      <c r="CV51">
        <f t="shared" si="31"/>
        <v>210</v>
      </c>
    </row>
    <row r="52" spans="1:100" x14ac:dyDescent="0.25">
      <c r="A52" t="s">
        <v>298</v>
      </c>
      <c r="B52" s="4">
        <v>43009.434699999998</v>
      </c>
      <c r="C52" s="4">
        <v>43009.786999999997</v>
      </c>
      <c r="D52" s="4" t="str">
        <f t="shared" si="0"/>
        <v>8:27</v>
      </c>
      <c r="E52" s="4">
        <v>43010.456579999998</v>
      </c>
      <c r="F52" s="4">
        <v>43010.764000000003</v>
      </c>
      <c r="G52" s="4" t="str">
        <f t="shared" si="1"/>
        <v>7:22</v>
      </c>
      <c r="H52" s="39" t="s">
        <v>985</v>
      </c>
      <c r="I52" s="39"/>
      <c r="J52" s="7" t="s">
        <v>986</v>
      </c>
      <c r="K52" s="4">
        <v>43012.394350000002</v>
      </c>
      <c r="L52" s="4">
        <v>43012.794000000002</v>
      </c>
      <c r="M52" s="4" t="str">
        <f t="shared" si="2"/>
        <v>9:35</v>
      </c>
      <c r="N52" s="4">
        <v>43013.410550000001</v>
      </c>
      <c r="O52" s="4">
        <v>43013.817999999999</v>
      </c>
      <c r="P52" s="4" t="str">
        <f t="shared" si="3"/>
        <v>9:46</v>
      </c>
      <c r="Q52" s="4">
        <v>43009.434699999998</v>
      </c>
      <c r="R52" s="4">
        <v>43014.803999999996</v>
      </c>
      <c r="S52" s="4" t="str">
        <f t="shared" si="4"/>
        <v>8:51</v>
      </c>
      <c r="T52" s="5">
        <v>43015.39546</v>
      </c>
      <c r="U52" s="4">
        <v>43015.800999999999</v>
      </c>
      <c r="V52" s="4" t="str">
        <f t="shared" si="5"/>
        <v>9:43</v>
      </c>
      <c r="W52" s="5">
        <v>43016.397700000001</v>
      </c>
      <c r="X52" s="4">
        <v>43016.781000000003</v>
      </c>
      <c r="Y52" s="4" t="str">
        <f t="shared" si="6"/>
        <v>9:11</v>
      </c>
      <c r="Z52" s="5">
        <v>43017.417990000002</v>
      </c>
      <c r="AA52" s="4">
        <v>43017.758999999998</v>
      </c>
      <c r="AB52" s="4" t="str">
        <f t="shared" si="7"/>
        <v>8:11</v>
      </c>
      <c r="AC52" s="39" t="s">
        <v>985</v>
      </c>
      <c r="AD52" s="39"/>
      <c r="AE52" s="7" t="s">
        <v>986</v>
      </c>
      <c r="AF52" s="5">
        <v>43019.457620000001</v>
      </c>
      <c r="AG52" s="4">
        <v>43019.764999999999</v>
      </c>
      <c r="AH52" s="4" t="str">
        <f t="shared" si="8"/>
        <v>7:22</v>
      </c>
      <c r="AI52" s="5">
        <v>43020.394520000002</v>
      </c>
      <c r="AJ52" s="4">
        <v>43020.786</v>
      </c>
      <c r="AK52" s="4" t="str">
        <f t="shared" si="9"/>
        <v>9:23</v>
      </c>
      <c r="AL52" s="5">
        <v>43021.442710000003</v>
      </c>
      <c r="AM52" s="4">
        <v>43021.807999999997</v>
      </c>
      <c r="AN52" s="4" t="str">
        <f t="shared" si="10"/>
        <v>8:46</v>
      </c>
      <c r="AO52" s="5">
        <v>43022.453719999998</v>
      </c>
      <c r="AP52" s="4">
        <v>43022.815000000002</v>
      </c>
      <c r="AQ52" s="4" t="str">
        <f t="shared" si="11"/>
        <v>8:40</v>
      </c>
      <c r="AR52" s="5">
        <v>43023.437729999998</v>
      </c>
      <c r="AS52" s="4">
        <v>43023.803999999996</v>
      </c>
      <c r="AT52" s="4" t="str">
        <f t="shared" si="12"/>
        <v>8:47</v>
      </c>
      <c r="AU52" s="5">
        <v>43024.388469999998</v>
      </c>
      <c r="AV52" s="4">
        <v>43024.777000000002</v>
      </c>
      <c r="AW52" s="4" t="str">
        <f t="shared" si="13"/>
        <v>9:19</v>
      </c>
      <c r="AX52" s="39" t="s">
        <v>985</v>
      </c>
      <c r="AY52" s="39"/>
      <c r="AZ52" s="7" t="s">
        <v>986</v>
      </c>
      <c r="BA52" s="5">
        <v>43026.396739999996</v>
      </c>
      <c r="BB52" s="4">
        <v>43026.786999999997</v>
      </c>
      <c r="BC52" s="4" t="str">
        <f t="shared" si="14"/>
        <v>9:21</v>
      </c>
      <c r="BD52" s="5"/>
      <c r="BE52" s="4"/>
      <c r="BF52" s="4" t="str">
        <f t="shared" si="15"/>
        <v>0:00</v>
      </c>
      <c r="BG52" s="5">
        <v>43028.399790000003</v>
      </c>
      <c r="BH52" s="4">
        <v>43028.752999999997</v>
      </c>
      <c r="BI52" s="4" t="str">
        <f t="shared" si="16"/>
        <v>8:28</v>
      </c>
      <c r="BJ52" s="5"/>
      <c r="BK52" s="4"/>
      <c r="BL52" s="4" t="str">
        <f t="shared" si="17"/>
        <v>0:00</v>
      </c>
      <c r="BM52" s="5">
        <v>43030.401310000001</v>
      </c>
      <c r="BN52" s="4">
        <v>43030.758000000002</v>
      </c>
      <c r="BO52" s="4" t="str">
        <f t="shared" si="18"/>
        <v>8:33</v>
      </c>
      <c r="BP52" s="5">
        <v>43031.454949999999</v>
      </c>
      <c r="BQ52" s="4">
        <v>43031.767999999996</v>
      </c>
      <c r="BR52" s="4" t="str">
        <f t="shared" si="19"/>
        <v>7:30</v>
      </c>
      <c r="BS52" s="39" t="s">
        <v>985</v>
      </c>
      <c r="BT52" s="39"/>
      <c r="BU52" s="7" t="s">
        <v>986</v>
      </c>
      <c r="BV52" s="5">
        <v>43033.41547</v>
      </c>
      <c r="BW52" s="4">
        <v>43033.805999999997</v>
      </c>
      <c r="BX52" s="4" t="str">
        <f t="shared" si="20"/>
        <v>9:22</v>
      </c>
      <c r="BY52" s="5">
        <v>43034.382960000003</v>
      </c>
      <c r="BZ52" s="4">
        <v>43034.785000000003</v>
      </c>
      <c r="CA52" s="4" t="str">
        <f t="shared" si="21"/>
        <v>9:38</v>
      </c>
      <c r="CB52" s="5">
        <v>43035.453280000002</v>
      </c>
      <c r="CC52" s="4">
        <v>43035.775999999998</v>
      </c>
      <c r="CD52" s="4" t="str">
        <f t="shared" si="22"/>
        <v>7:44</v>
      </c>
      <c r="CE52" s="5">
        <v>43036.37788</v>
      </c>
      <c r="CF52" s="4">
        <v>43036.805</v>
      </c>
      <c r="CG52" s="4" t="str">
        <f t="shared" si="23"/>
        <v>10:15</v>
      </c>
      <c r="CH52" s="5">
        <v>43037.425949999997</v>
      </c>
      <c r="CI52" s="4">
        <v>43037.817000000003</v>
      </c>
      <c r="CJ52" s="4" t="str">
        <f t="shared" si="24"/>
        <v>9:23</v>
      </c>
      <c r="CK52" s="5">
        <v>43038.4064</v>
      </c>
      <c r="CL52" s="4">
        <v>43038.784</v>
      </c>
      <c r="CM52" s="4" t="str">
        <f t="shared" si="25"/>
        <v>9:03</v>
      </c>
      <c r="CN52" s="39" t="s">
        <v>985</v>
      </c>
      <c r="CO52" s="39"/>
      <c r="CP52" s="7" t="s">
        <v>986</v>
      </c>
      <c r="CQ52" s="7" t="str">
        <f t="shared" si="26"/>
        <v>8:20:40</v>
      </c>
      <c r="CR52">
        <f t="shared" si="27"/>
        <v>8</v>
      </c>
      <c r="CS52">
        <f t="shared" si="28"/>
        <v>20</v>
      </c>
      <c r="CT52">
        <f t="shared" si="29"/>
        <v>40</v>
      </c>
      <c r="CU52">
        <f t="shared" si="30"/>
        <v>21</v>
      </c>
      <c r="CV52">
        <f t="shared" si="31"/>
        <v>213</v>
      </c>
    </row>
    <row r="53" spans="1:100" x14ac:dyDescent="0.25">
      <c r="A53" t="s">
        <v>299</v>
      </c>
      <c r="B53" s="4">
        <v>43009.440210000001</v>
      </c>
      <c r="C53" s="4">
        <v>43009.798999999999</v>
      </c>
      <c r="D53" s="4" t="str">
        <f t="shared" si="0"/>
        <v>8:36</v>
      </c>
      <c r="E53" s="4">
        <v>43010.427409999997</v>
      </c>
      <c r="F53" s="4">
        <v>43010.811999999998</v>
      </c>
      <c r="G53" s="4" t="str">
        <f t="shared" si="1"/>
        <v>9:13</v>
      </c>
      <c r="H53" s="39" t="s">
        <v>985</v>
      </c>
      <c r="I53" s="39"/>
      <c r="J53" s="7" t="s">
        <v>986</v>
      </c>
      <c r="K53" s="4">
        <v>43012.404979999999</v>
      </c>
      <c r="L53" s="4">
        <v>43012.77</v>
      </c>
      <c r="M53" s="4" t="str">
        <f t="shared" si="2"/>
        <v>8:45</v>
      </c>
      <c r="N53" s="4">
        <v>43013.409370000001</v>
      </c>
      <c r="O53" s="4">
        <v>43013.826000000001</v>
      </c>
      <c r="P53" s="4" t="str">
        <f t="shared" si="3"/>
        <v>9:59</v>
      </c>
      <c r="Q53" s="4">
        <v>43009.440210000001</v>
      </c>
      <c r="R53" s="4">
        <v>43014.786999999997</v>
      </c>
      <c r="S53" s="4" t="str">
        <f t="shared" si="4"/>
        <v>8:19</v>
      </c>
      <c r="T53" s="5">
        <v>43015.455289999998</v>
      </c>
      <c r="U53" s="4">
        <v>43015.796000000002</v>
      </c>
      <c r="V53" s="4" t="str">
        <f t="shared" si="5"/>
        <v>8:10</v>
      </c>
      <c r="W53" s="5">
        <v>43016.392460000003</v>
      </c>
      <c r="X53" s="4">
        <v>43016.824999999997</v>
      </c>
      <c r="Y53" s="4" t="str">
        <f t="shared" si="6"/>
        <v>10:22</v>
      </c>
      <c r="Z53" s="5">
        <v>43017.420480000001</v>
      </c>
      <c r="AA53" s="4">
        <v>43017.752999999997</v>
      </c>
      <c r="AB53" s="4" t="str">
        <f t="shared" si="7"/>
        <v>7:58</v>
      </c>
      <c r="AC53" s="39" t="s">
        <v>985</v>
      </c>
      <c r="AD53" s="39"/>
      <c r="AE53" s="7" t="s">
        <v>986</v>
      </c>
      <c r="AF53" s="5">
        <v>43019.44629</v>
      </c>
      <c r="AG53" s="4">
        <v>43019.82</v>
      </c>
      <c r="AH53" s="4" t="str">
        <f t="shared" si="8"/>
        <v>8:58</v>
      </c>
      <c r="AI53" s="5">
        <v>43020.442369999997</v>
      </c>
      <c r="AJ53" s="4">
        <v>43020.781000000003</v>
      </c>
      <c r="AK53" s="4" t="str">
        <f t="shared" si="9"/>
        <v>8:07</v>
      </c>
      <c r="AL53" s="5">
        <v>43021.426270000004</v>
      </c>
      <c r="AM53" s="4">
        <v>43021.790999999997</v>
      </c>
      <c r="AN53" s="4" t="str">
        <f t="shared" si="10"/>
        <v>8:45</v>
      </c>
      <c r="AO53" s="5">
        <v>43022.413950000002</v>
      </c>
      <c r="AP53" s="4">
        <v>43022.807999999997</v>
      </c>
      <c r="AQ53" s="4" t="str">
        <f t="shared" si="11"/>
        <v>9:27</v>
      </c>
      <c r="AR53" s="5">
        <v>43023.430910000003</v>
      </c>
      <c r="AS53" s="4">
        <v>43023.796000000002</v>
      </c>
      <c r="AT53" s="4" t="str">
        <f t="shared" si="12"/>
        <v>8:45</v>
      </c>
      <c r="AU53" s="5">
        <v>43024.454610000001</v>
      </c>
      <c r="AV53" s="4">
        <v>43024.803999999996</v>
      </c>
      <c r="AW53" s="4" t="str">
        <f t="shared" si="13"/>
        <v>8:23</v>
      </c>
      <c r="AX53" s="39" t="s">
        <v>985</v>
      </c>
      <c r="AY53" s="39"/>
      <c r="AZ53" s="7" t="s">
        <v>986</v>
      </c>
      <c r="BA53" s="5">
        <v>43026.406840000003</v>
      </c>
      <c r="BB53" s="4">
        <v>43026.784</v>
      </c>
      <c r="BC53" s="4" t="str">
        <f t="shared" si="14"/>
        <v>9:03</v>
      </c>
      <c r="BD53" s="5">
        <v>43027.40223</v>
      </c>
      <c r="BE53" s="4">
        <v>43027.773000000001</v>
      </c>
      <c r="BF53" s="4" t="str">
        <f t="shared" si="15"/>
        <v>8:53</v>
      </c>
      <c r="BG53" s="5">
        <v>43028.401030000001</v>
      </c>
      <c r="BH53" s="4">
        <v>43028.815000000002</v>
      </c>
      <c r="BI53" s="4" t="str">
        <f t="shared" si="16"/>
        <v>9:56</v>
      </c>
      <c r="BJ53" s="5">
        <v>43029.43419</v>
      </c>
      <c r="BK53" s="4">
        <v>43029.77</v>
      </c>
      <c r="BL53" s="4" t="str">
        <f t="shared" si="17"/>
        <v>8:03</v>
      </c>
      <c r="BM53" s="5">
        <v>43030.389150000003</v>
      </c>
      <c r="BN53" s="4">
        <v>43030.822</v>
      </c>
      <c r="BO53" s="4" t="str">
        <f t="shared" si="18"/>
        <v>10:23</v>
      </c>
      <c r="BP53" s="5"/>
      <c r="BQ53" s="4"/>
      <c r="BR53" s="4" t="str">
        <f t="shared" si="19"/>
        <v>0:00</v>
      </c>
      <c r="BS53" s="39" t="s">
        <v>985</v>
      </c>
      <c r="BT53" s="39"/>
      <c r="BU53" s="7" t="s">
        <v>986</v>
      </c>
      <c r="BV53" s="5">
        <v>43033.395949999998</v>
      </c>
      <c r="BW53" s="4">
        <v>43033.813999999998</v>
      </c>
      <c r="BX53" s="4" t="str">
        <f t="shared" si="20"/>
        <v>10:02</v>
      </c>
      <c r="BY53" s="5">
        <v>43034.435790000003</v>
      </c>
      <c r="BZ53" s="4">
        <v>43034.777000000002</v>
      </c>
      <c r="CA53" s="4" t="str">
        <f t="shared" si="21"/>
        <v>8:11</v>
      </c>
      <c r="CB53" s="5">
        <v>43035.445359999998</v>
      </c>
      <c r="CC53" s="4">
        <v>43035.786999999997</v>
      </c>
      <c r="CD53" s="4" t="str">
        <f t="shared" si="22"/>
        <v>8:11</v>
      </c>
      <c r="CE53" s="5">
        <v>43036.4277</v>
      </c>
      <c r="CF53" s="4">
        <v>43036.824000000001</v>
      </c>
      <c r="CG53" s="4" t="str">
        <f t="shared" si="23"/>
        <v>9:30</v>
      </c>
      <c r="CH53" s="5">
        <v>43037.452649999999</v>
      </c>
      <c r="CI53" s="4">
        <v>43037.773000000001</v>
      </c>
      <c r="CJ53" s="4" t="str">
        <f t="shared" si="24"/>
        <v>7:41</v>
      </c>
      <c r="CK53" s="5">
        <v>43038.429199999999</v>
      </c>
      <c r="CL53" s="4">
        <v>43038.805</v>
      </c>
      <c r="CM53" s="4" t="str">
        <f t="shared" si="25"/>
        <v>9:01</v>
      </c>
      <c r="CN53" s="39" t="s">
        <v>985</v>
      </c>
      <c r="CO53" s="39"/>
      <c r="CP53" s="7" t="s">
        <v>986</v>
      </c>
      <c r="CQ53" s="7" t="str">
        <f t="shared" si="26"/>
        <v>9:6:41</v>
      </c>
      <c r="CR53">
        <f t="shared" si="27"/>
        <v>9</v>
      </c>
      <c r="CS53">
        <f t="shared" si="28"/>
        <v>6</v>
      </c>
      <c r="CT53">
        <f t="shared" si="29"/>
        <v>41</v>
      </c>
      <c r="CU53">
        <f t="shared" si="30"/>
        <v>7</v>
      </c>
      <c r="CV53">
        <f t="shared" si="31"/>
        <v>223</v>
      </c>
    </row>
    <row r="54" spans="1:100" x14ac:dyDescent="0.25">
      <c r="A54" t="s">
        <v>300</v>
      </c>
      <c r="B54" s="4">
        <v>43009.383750000001</v>
      </c>
      <c r="C54" s="4">
        <v>43009.819000000003</v>
      </c>
      <c r="D54" s="4" t="str">
        <f t="shared" si="0"/>
        <v>10:26</v>
      </c>
      <c r="E54" s="4">
        <v>43010.43419</v>
      </c>
      <c r="F54" s="4">
        <v>43010.752999999997</v>
      </c>
      <c r="G54" s="4" t="str">
        <f t="shared" si="1"/>
        <v>7:39</v>
      </c>
      <c r="H54" s="39" t="s">
        <v>985</v>
      </c>
      <c r="I54" s="39"/>
      <c r="J54" s="7" t="s">
        <v>986</v>
      </c>
      <c r="K54" s="4">
        <v>43012.422319999998</v>
      </c>
      <c r="L54" s="4">
        <v>43012.832999999999</v>
      </c>
      <c r="M54" s="4" t="str">
        <f t="shared" si="2"/>
        <v>9:51</v>
      </c>
      <c r="N54" s="4">
        <v>43013.457439999998</v>
      </c>
      <c r="O54" s="4">
        <v>43013.828000000001</v>
      </c>
      <c r="P54" s="4" t="str">
        <f t="shared" si="3"/>
        <v>8:53</v>
      </c>
      <c r="Q54" s="4">
        <v>43009.383750000001</v>
      </c>
      <c r="R54" s="4">
        <v>43014.824000000001</v>
      </c>
      <c r="S54" s="4" t="str">
        <f t="shared" si="4"/>
        <v>10:33</v>
      </c>
      <c r="T54" s="5">
        <v>43015.428399999997</v>
      </c>
      <c r="U54" s="4">
        <v>43015.754999999997</v>
      </c>
      <c r="V54" s="4" t="str">
        <f t="shared" si="5"/>
        <v>7:50</v>
      </c>
      <c r="W54" s="5">
        <v>43016.420749999997</v>
      </c>
      <c r="X54" s="4">
        <v>43016.828000000001</v>
      </c>
      <c r="Y54" s="4" t="str">
        <f t="shared" si="6"/>
        <v>9:46</v>
      </c>
      <c r="Z54" s="5">
        <v>43017.435129999998</v>
      </c>
      <c r="AA54" s="4">
        <v>43017.781000000003</v>
      </c>
      <c r="AB54" s="4" t="str">
        <f t="shared" si="7"/>
        <v>8:18</v>
      </c>
      <c r="AC54" s="39" t="s">
        <v>985</v>
      </c>
      <c r="AD54" s="39"/>
      <c r="AE54" s="7" t="s">
        <v>986</v>
      </c>
      <c r="AF54" s="5">
        <v>43019.436009999998</v>
      </c>
      <c r="AG54" s="4">
        <v>43019.783000000003</v>
      </c>
      <c r="AH54" s="4" t="str">
        <f t="shared" si="8"/>
        <v>8:19</v>
      </c>
      <c r="AI54" s="5">
        <v>43020.430930000002</v>
      </c>
      <c r="AJ54" s="4">
        <v>43020.75</v>
      </c>
      <c r="AK54" s="4" t="str">
        <f t="shared" si="9"/>
        <v>7:39</v>
      </c>
      <c r="AL54" s="5">
        <v>43021.394829999997</v>
      </c>
      <c r="AM54" s="4">
        <v>43021.786999999997</v>
      </c>
      <c r="AN54" s="4" t="str">
        <f t="shared" si="10"/>
        <v>9:24</v>
      </c>
      <c r="AO54" s="5">
        <v>43022.428449999999</v>
      </c>
      <c r="AP54" s="4">
        <v>43022.754999999997</v>
      </c>
      <c r="AQ54" s="4" t="str">
        <f t="shared" si="11"/>
        <v>7:50</v>
      </c>
      <c r="AR54" s="5">
        <v>43023.407180000002</v>
      </c>
      <c r="AS54" s="4">
        <v>43023.813999999998</v>
      </c>
      <c r="AT54" s="4" t="str">
        <f t="shared" si="12"/>
        <v>9:45</v>
      </c>
      <c r="AU54" s="5">
        <v>43024.423190000001</v>
      </c>
      <c r="AV54" s="4">
        <v>43024.798000000003</v>
      </c>
      <c r="AW54" s="4" t="str">
        <f t="shared" si="13"/>
        <v>8:59</v>
      </c>
      <c r="AX54" s="39" t="s">
        <v>985</v>
      </c>
      <c r="AY54" s="39"/>
      <c r="AZ54" s="7" t="s">
        <v>986</v>
      </c>
      <c r="BA54" s="5">
        <v>43026.422279999999</v>
      </c>
      <c r="BB54" s="4">
        <v>43026.75</v>
      </c>
      <c r="BC54" s="4" t="str">
        <f t="shared" si="14"/>
        <v>7:51</v>
      </c>
      <c r="BD54" s="5">
        <v>43027.430399999997</v>
      </c>
      <c r="BE54" s="4">
        <v>43027.824000000001</v>
      </c>
      <c r="BF54" s="4" t="str">
        <f t="shared" si="15"/>
        <v>9:26</v>
      </c>
      <c r="BG54" s="5">
        <v>43028.388500000001</v>
      </c>
      <c r="BH54" s="4">
        <v>43028.800999999999</v>
      </c>
      <c r="BI54" s="4" t="str">
        <f t="shared" si="16"/>
        <v>9:54</v>
      </c>
      <c r="BJ54" s="5">
        <v>43029.392079999998</v>
      </c>
      <c r="BK54" s="4">
        <v>43029.81</v>
      </c>
      <c r="BL54" s="4" t="str">
        <f t="shared" si="17"/>
        <v>10:01</v>
      </c>
      <c r="BM54" s="5">
        <v>43030.444940000001</v>
      </c>
      <c r="BN54" s="4">
        <v>43030.785000000003</v>
      </c>
      <c r="BO54" s="4" t="str">
        <f t="shared" si="18"/>
        <v>8:09</v>
      </c>
      <c r="BP54" s="5">
        <v>43031.432950000002</v>
      </c>
      <c r="BQ54" s="4">
        <v>43031.76</v>
      </c>
      <c r="BR54" s="4" t="str">
        <f t="shared" si="19"/>
        <v>7:50</v>
      </c>
      <c r="BS54" s="39" t="s">
        <v>985</v>
      </c>
      <c r="BT54" s="39"/>
      <c r="BU54" s="7" t="s">
        <v>986</v>
      </c>
      <c r="BV54" s="5"/>
      <c r="BW54" s="4"/>
      <c r="BX54" s="4" t="str">
        <f t="shared" si="20"/>
        <v>0:00</v>
      </c>
      <c r="BY54" s="5">
        <v>43034.438349999997</v>
      </c>
      <c r="BZ54" s="4">
        <v>43034.779000000002</v>
      </c>
      <c r="CA54" s="4" t="str">
        <f t="shared" si="21"/>
        <v>8:10</v>
      </c>
      <c r="CB54" s="5">
        <v>43035.390010000003</v>
      </c>
      <c r="CC54" s="4">
        <v>43035.822999999997</v>
      </c>
      <c r="CD54" s="4" t="str">
        <f t="shared" si="22"/>
        <v>10:23</v>
      </c>
      <c r="CE54" s="5">
        <v>43036.384339999997</v>
      </c>
      <c r="CF54" s="4">
        <v>43036.788999999997</v>
      </c>
      <c r="CG54" s="4" t="str">
        <f t="shared" si="23"/>
        <v>9:42</v>
      </c>
      <c r="CH54" s="5">
        <v>43037.445480000002</v>
      </c>
      <c r="CI54" s="4">
        <v>43037.78</v>
      </c>
      <c r="CJ54" s="4" t="str">
        <f t="shared" si="24"/>
        <v>8:01</v>
      </c>
      <c r="CK54" s="5">
        <v>43038.424120000003</v>
      </c>
      <c r="CL54" s="4">
        <v>43038.77</v>
      </c>
      <c r="CM54" s="4" t="str">
        <f t="shared" si="25"/>
        <v>8:18</v>
      </c>
      <c r="CN54" s="39" t="s">
        <v>985</v>
      </c>
      <c r="CO54" s="39"/>
      <c r="CP54" s="7" t="s">
        <v>986</v>
      </c>
      <c r="CQ54" s="7" t="str">
        <f t="shared" si="26"/>
        <v>9:6:57</v>
      </c>
      <c r="CR54">
        <f t="shared" si="27"/>
        <v>9</v>
      </c>
      <c r="CS54">
        <f t="shared" si="28"/>
        <v>6</v>
      </c>
      <c r="CT54">
        <f t="shared" si="29"/>
        <v>57</v>
      </c>
      <c r="CU54">
        <f t="shared" si="30"/>
        <v>7</v>
      </c>
      <c r="CV54">
        <f t="shared" si="31"/>
        <v>223</v>
      </c>
    </row>
    <row r="55" spans="1:100" x14ac:dyDescent="0.25">
      <c r="A55" t="s">
        <v>301</v>
      </c>
      <c r="B55" s="4">
        <v>43009.3914</v>
      </c>
      <c r="C55" s="4">
        <v>43009.775999999998</v>
      </c>
      <c r="D55" s="4" t="str">
        <f t="shared" si="0"/>
        <v>9:13</v>
      </c>
      <c r="E55" s="4">
        <v>43010.416720000001</v>
      </c>
      <c r="F55" s="4">
        <v>43010.77</v>
      </c>
      <c r="G55" s="4" t="str">
        <f t="shared" si="1"/>
        <v>8:28</v>
      </c>
      <c r="H55" s="39" t="s">
        <v>985</v>
      </c>
      <c r="I55" s="39"/>
      <c r="J55" s="7" t="s">
        <v>986</v>
      </c>
      <c r="K55" s="4">
        <v>43012.410040000002</v>
      </c>
      <c r="L55" s="4">
        <v>43012.752999999997</v>
      </c>
      <c r="M55" s="4" t="str">
        <f t="shared" si="2"/>
        <v>8:13</v>
      </c>
      <c r="N55" s="4">
        <v>43013.451300000001</v>
      </c>
      <c r="O55" s="4">
        <v>43013.77</v>
      </c>
      <c r="P55" s="4" t="str">
        <f t="shared" si="3"/>
        <v>7:38</v>
      </c>
      <c r="Q55" s="4">
        <v>43009.3914</v>
      </c>
      <c r="R55" s="4">
        <v>43014.754000000001</v>
      </c>
      <c r="S55" s="4" t="str">
        <f t="shared" si="4"/>
        <v>8:42</v>
      </c>
      <c r="T55" s="5">
        <v>43015.376929999999</v>
      </c>
      <c r="U55" s="4">
        <v>43015.798000000003</v>
      </c>
      <c r="V55" s="4" t="str">
        <f t="shared" si="5"/>
        <v>10:06</v>
      </c>
      <c r="W55" s="5">
        <v>43016.410640000002</v>
      </c>
      <c r="X55" s="4">
        <v>43016.807999999997</v>
      </c>
      <c r="Y55" s="4" t="str">
        <f t="shared" si="6"/>
        <v>9:32</v>
      </c>
      <c r="Z55" s="5">
        <v>43017.403100000003</v>
      </c>
      <c r="AA55" s="4">
        <v>43017.826999999997</v>
      </c>
      <c r="AB55" s="4" t="str">
        <f t="shared" si="7"/>
        <v>10:10</v>
      </c>
      <c r="AC55" s="39" t="s">
        <v>985</v>
      </c>
      <c r="AD55" s="39"/>
      <c r="AE55" s="7" t="s">
        <v>986</v>
      </c>
      <c r="AF55" s="5">
        <v>43019.419099999999</v>
      </c>
      <c r="AG55" s="4">
        <v>43019.767</v>
      </c>
      <c r="AH55" s="4" t="str">
        <f t="shared" si="8"/>
        <v>8:20</v>
      </c>
      <c r="AI55" s="5">
        <v>43020.431909999999</v>
      </c>
      <c r="AJ55" s="4">
        <v>43020.815000000002</v>
      </c>
      <c r="AK55" s="4" t="str">
        <f t="shared" si="9"/>
        <v>9:11</v>
      </c>
      <c r="AL55" s="5">
        <v>43021.3914</v>
      </c>
      <c r="AM55" s="4">
        <v>43021.792000000001</v>
      </c>
      <c r="AN55" s="4" t="str">
        <f t="shared" si="10"/>
        <v>9:36</v>
      </c>
      <c r="AO55" s="5">
        <v>43022.448219999998</v>
      </c>
      <c r="AP55" s="4">
        <v>43022.760999999999</v>
      </c>
      <c r="AQ55" s="4" t="str">
        <f t="shared" si="11"/>
        <v>7:30</v>
      </c>
      <c r="AR55" s="5">
        <v>43023.42929</v>
      </c>
      <c r="AS55" s="4">
        <v>43023.794000000002</v>
      </c>
      <c r="AT55" s="4" t="str">
        <f t="shared" si="12"/>
        <v>8:45</v>
      </c>
      <c r="AU55" s="5">
        <v>43024.409090000001</v>
      </c>
      <c r="AV55" s="4">
        <v>43024.769</v>
      </c>
      <c r="AW55" s="4" t="str">
        <f t="shared" si="13"/>
        <v>8:38</v>
      </c>
      <c r="AX55" s="39" t="s">
        <v>985</v>
      </c>
      <c r="AY55" s="39"/>
      <c r="AZ55" s="7" t="s">
        <v>986</v>
      </c>
      <c r="BA55" s="5"/>
      <c r="BB55" s="4"/>
      <c r="BC55" s="4" t="str">
        <f t="shared" si="14"/>
        <v>0:00</v>
      </c>
      <c r="BD55" s="5">
        <v>43027.420839999999</v>
      </c>
      <c r="BE55" s="4">
        <v>43027.766000000003</v>
      </c>
      <c r="BF55" s="4" t="str">
        <f t="shared" si="15"/>
        <v>8:17</v>
      </c>
      <c r="BG55" s="5">
        <v>43028.427430000003</v>
      </c>
      <c r="BH55" s="4">
        <v>43028.75</v>
      </c>
      <c r="BI55" s="4" t="str">
        <f t="shared" si="16"/>
        <v>7:44</v>
      </c>
      <c r="BJ55" s="5">
        <v>43029.400119999998</v>
      </c>
      <c r="BK55" s="4">
        <v>43029.817000000003</v>
      </c>
      <c r="BL55" s="4" t="str">
        <f t="shared" si="17"/>
        <v>10:00</v>
      </c>
      <c r="BM55" s="5"/>
      <c r="BN55" s="4"/>
      <c r="BO55" s="4" t="str">
        <f t="shared" si="18"/>
        <v>0:00</v>
      </c>
      <c r="BP55" s="5">
        <v>43031.400300000001</v>
      </c>
      <c r="BQ55" s="4">
        <v>43031.802000000003</v>
      </c>
      <c r="BR55" s="4" t="str">
        <f t="shared" si="19"/>
        <v>9:38</v>
      </c>
      <c r="BS55" s="39" t="s">
        <v>985</v>
      </c>
      <c r="BT55" s="39"/>
      <c r="BU55" s="7" t="s">
        <v>986</v>
      </c>
      <c r="BV55" s="5">
        <v>43033.42411</v>
      </c>
      <c r="BW55" s="4">
        <v>43033.792999999998</v>
      </c>
      <c r="BX55" s="4" t="str">
        <f t="shared" si="20"/>
        <v>8:51</v>
      </c>
      <c r="BY55" s="5">
        <v>43034.388919999998</v>
      </c>
      <c r="BZ55" s="4">
        <v>43034.790999999997</v>
      </c>
      <c r="CA55" s="4" t="str">
        <f t="shared" si="21"/>
        <v>9:39</v>
      </c>
      <c r="CB55" s="5">
        <v>43035.430180000003</v>
      </c>
      <c r="CC55" s="4">
        <v>43035.805</v>
      </c>
      <c r="CD55" s="4" t="str">
        <f t="shared" si="22"/>
        <v>8:59</v>
      </c>
      <c r="CE55" s="5">
        <v>43036.397859999997</v>
      </c>
      <c r="CF55" s="4">
        <v>43036.767999999996</v>
      </c>
      <c r="CG55" s="4" t="str">
        <f t="shared" si="23"/>
        <v>8:53</v>
      </c>
      <c r="CH55" s="5">
        <v>43037.443449999999</v>
      </c>
      <c r="CI55" s="4">
        <v>43037.758000000002</v>
      </c>
      <c r="CJ55" s="4" t="str">
        <f t="shared" si="24"/>
        <v>7:32</v>
      </c>
      <c r="CK55" s="5">
        <v>43038.39731</v>
      </c>
      <c r="CL55" s="4">
        <v>43038.813000000002</v>
      </c>
      <c r="CM55" s="4" t="str">
        <f t="shared" si="25"/>
        <v>9:58</v>
      </c>
      <c r="CN55" s="39" t="s">
        <v>985</v>
      </c>
      <c r="CO55" s="39"/>
      <c r="CP55" s="7" t="s">
        <v>986</v>
      </c>
      <c r="CQ55" s="7" t="str">
        <f t="shared" si="26"/>
        <v>8:21:33</v>
      </c>
      <c r="CR55">
        <f t="shared" si="27"/>
        <v>8</v>
      </c>
      <c r="CS55">
        <f t="shared" si="28"/>
        <v>21</v>
      </c>
      <c r="CT55">
        <f t="shared" si="29"/>
        <v>33</v>
      </c>
      <c r="CU55">
        <f t="shared" si="30"/>
        <v>22</v>
      </c>
      <c r="CV55">
        <f t="shared" si="31"/>
        <v>214</v>
      </c>
    </row>
    <row r="56" spans="1:100" x14ac:dyDescent="0.25">
      <c r="A56" t="s">
        <v>302</v>
      </c>
      <c r="B56" s="4">
        <v>43009.419959999999</v>
      </c>
      <c r="C56" s="4">
        <v>43009.792999999998</v>
      </c>
      <c r="D56" s="4" t="str">
        <f t="shared" si="0"/>
        <v>8:57</v>
      </c>
      <c r="E56" s="4">
        <v>43010.415639999999</v>
      </c>
      <c r="F56" s="4">
        <v>43010.756000000001</v>
      </c>
      <c r="G56" s="4" t="str">
        <f t="shared" si="1"/>
        <v>8:10</v>
      </c>
      <c r="H56" s="39" t="s">
        <v>985</v>
      </c>
      <c r="I56" s="39"/>
      <c r="J56" s="7" t="s">
        <v>986</v>
      </c>
      <c r="K56" s="4">
        <v>43012.412669999998</v>
      </c>
      <c r="L56" s="4">
        <v>43012.807999999997</v>
      </c>
      <c r="M56" s="4" t="str">
        <f t="shared" si="2"/>
        <v>9:29</v>
      </c>
      <c r="N56" s="4">
        <v>43013.380850000001</v>
      </c>
      <c r="O56" s="4">
        <v>43013.826000000001</v>
      </c>
      <c r="P56" s="4" t="str">
        <f t="shared" si="3"/>
        <v>10:41</v>
      </c>
      <c r="Q56" s="4">
        <v>43009.419959999999</v>
      </c>
      <c r="R56" s="4">
        <v>43014.81</v>
      </c>
      <c r="S56" s="4" t="str">
        <f t="shared" si="4"/>
        <v>9:21</v>
      </c>
      <c r="T56" s="5">
        <v>43015.37801</v>
      </c>
      <c r="U56" s="4">
        <v>43015.758000000002</v>
      </c>
      <c r="V56" s="4" t="str">
        <f t="shared" si="5"/>
        <v>9:07</v>
      </c>
      <c r="W56" s="5">
        <v>43016.408009999999</v>
      </c>
      <c r="X56" s="4">
        <v>43016.805999999997</v>
      </c>
      <c r="Y56" s="4" t="str">
        <f t="shared" si="6"/>
        <v>9:33</v>
      </c>
      <c r="Z56" s="5">
        <v>43017.384969999999</v>
      </c>
      <c r="AA56" s="4">
        <v>43017.771999999997</v>
      </c>
      <c r="AB56" s="4" t="str">
        <f t="shared" si="7"/>
        <v>9:17</v>
      </c>
      <c r="AC56" s="39" t="s">
        <v>985</v>
      </c>
      <c r="AD56" s="39"/>
      <c r="AE56" s="7" t="s">
        <v>986</v>
      </c>
      <c r="AF56" s="5">
        <v>43019.39604</v>
      </c>
      <c r="AG56" s="4">
        <v>43019.817000000003</v>
      </c>
      <c r="AH56" s="4" t="str">
        <f t="shared" si="8"/>
        <v>10:06</v>
      </c>
      <c r="AI56" s="5">
        <v>43020.432139999997</v>
      </c>
      <c r="AJ56" s="4">
        <v>43020.813000000002</v>
      </c>
      <c r="AK56" s="4" t="str">
        <f t="shared" si="9"/>
        <v>9:08</v>
      </c>
      <c r="AL56" s="5">
        <v>43021.451500000003</v>
      </c>
      <c r="AM56" s="4">
        <v>43021.83</v>
      </c>
      <c r="AN56" s="4" t="str">
        <f t="shared" si="10"/>
        <v>9:05</v>
      </c>
      <c r="AO56" s="5">
        <v>43022.453329999997</v>
      </c>
      <c r="AP56" s="4">
        <v>43022.813999999998</v>
      </c>
      <c r="AQ56" s="4" t="str">
        <f t="shared" si="11"/>
        <v>8:39</v>
      </c>
      <c r="AR56" s="5">
        <v>43023.378019999996</v>
      </c>
      <c r="AS56" s="4">
        <v>43023.800999999999</v>
      </c>
      <c r="AT56" s="4" t="str">
        <f t="shared" si="12"/>
        <v>10:09</v>
      </c>
      <c r="AU56" s="5">
        <v>43024.385609999998</v>
      </c>
      <c r="AV56" s="4">
        <v>43024.83</v>
      </c>
      <c r="AW56" s="4" t="str">
        <f t="shared" si="13"/>
        <v>10:39</v>
      </c>
      <c r="AX56" s="39" t="s">
        <v>985</v>
      </c>
      <c r="AY56" s="39"/>
      <c r="AZ56" s="7" t="s">
        <v>986</v>
      </c>
      <c r="BA56" s="5">
        <v>43026.432110000002</v>
      </c>
      <c r="BB56" s="4">
        <v>43026.78</v>
      </c>
      <c r="BC56" s="4" t="str">
        <f t="shared" si="14"/>
        <v>8:20</v>
      </c>
      <c r="BD56" s="5">
        <v>43027.405489999997</v>
      </c>
      <c r="BE56" s="4">
        <v>43027.792999999998</v>
      </c>
      <c r="BF56" s="4" t="str">
        <f t="shared" si="15"/>
        <v>9:18</v>
      </c>
      <c r="BG56" s="5">
        <v>43028.414080000002</v>
      </c>
      <c r="BH56" s="4">
        <v>43028.764000000003</v>
      </c>
      <c r="BI56" s="4" t="str">
        <f t="shared" si="16"/>
        <v>8:23</v>
      </c>
      <c r="BJ56" s="5">
        <v>43029.384550000002</v>
      </c>
      <c r="BK56" s="4">
        <v>43029.788</v>
      </c>
      <c r="BL56" s="4" t="str">
        <f t="shared" si="17"/>
        <v>9:40</v>
      </c>
      <c r="BM56" s="5">
        <v>43030.40122</v>
      </c>
      <c r="BN56" s="4">
        <v>43030.832999999999</v>
      </c>
      <c r="BO56" s="4" t="str">
        <f t="shared" si="18"/>
        <v>10:21</v>
      </c>
      <c r="BP56" s="5">
        <v>43031.455439999998</v>
      </c>
      <c r="BQ56" s="4">
        <v>43031.81</v>
      </c>
      <c r="BR56" s="4" t="str">
        <f t="shared" si="19"/>
        <v>8:30</v>
      </c>
      <c r="BS56" s="39" t="s">
        <v>985</v>
      </c>
      <c r="BT56" s="39"/>
      <c r="BU56" s="7" t="s">
        <v>986</v>
      </c>
      <c r="BV56" s="5">
        <v>43033.418879999997</v>
      </c>
      <c r="BW56" s="4">
        <v>43033.756999999998</v>
      </c>
      <c r="BX56" s="4" t="str">
        <f t="shared" si="20"/>
        <v>8:06</v>
      </c>
      <c r="BY56" s="5">
        <v>43034.414290000001</v>
      </c>
      <c r="BZ56" s="4">
        <v>43034.758000000002</v>
      </c>
      <c r="CA56" s="4" t="str">
        <f t="shared" si="21"/>
        <v>8:14</v>
      </c>
      <c r="CB56" s="5">
        <v>43035.388769999998</v>
      </c>
      <c r="CC56" s="4">
        <v>43035.781999999999</v>
      </c>
      <c r="CD56" s="4" t="str">
        <f t="shared" si="22"/>
        <v>9:26</v>
      </c>
      <c r="CE56" s="5">
        <v>43036.423199999997</v>
      </c>
      <c r="CF56" s="4">
        <v>43036.811999999998</v>
      </c>
      <c r="CG56" s="4" t="str">
        <f t="shared" si="23"/>
        <v>9:19</v>
      </c>
      <c r="CH56" s="5">
        <v>43037.413189999999</v>
      </c>
      <c r="CI56" s="4">
        <v>43037.777999999998</v>
      </c>
      <c r="CJ56" s="4" t="str">
        <f t="shared" si="24"/>
        <v>8:45</v>
      </c>
      <c r="CK56" s="5">
        <v>43038.439380000003</v>
      </c>
      <c r="CL56" s="4">
        <v>43038.754999999997</v>
      </c>
      <c r="CM56" s="4" t="str">
        <f t="shared" si="25"/>
        <v>7:34</v>
      </c>
      <c r="CN56" s="39" t="s">
        <v>985</v>
      </c>
      <c r="CO56" s="39"/>
      <c r="CP56" s="7" t="s">
        <v>986</v>
      </c>
      <c r="CQ56" s="7" t="str">
        <f t="shared" si="26"/>
        <v>9:22:17</v>
      </c>
      <c r="CR56">
        <f t="shared" si="27"/>
        <v>9</v>
      </c>
      <c r="CS56">
        <f t="shared" si="28"/>
        <v>22</v>
      </c>
      <c r="CT56">
        <f t="shared" si="29"/>
        <v>17</v>
      </c>
      <c r="CU56">
        <f t="shared" si="30"/>
        <v>22</v>
      </c>
      <c r="CV56">
        <f t="shared" si="31"/>
        <v>238</v>
      </c>
    </row>
    <row r="57" spans="1:100" x14ac:dyDescent="0.25">
      <c r="A57" t="s">
        <v>303</v>
      </c>
      <c r="B57" s="4">
        <v>43009.38018</v>
      </c>
      <c r="C57" s="4">
        <v>43009.830999999998</v>
      </c>
      <c r="D57" s="4" t="str">
        <f t="shared" si="0"/>
        <v>10:49</v>
      </c>
      <c r="E57" s="4">
        <v>43010.452400000002</v>
      </c>
      <c r="F57" s="4">
        <v>43010.828999999998</v>
      </c>
      <c r="G57" s="4" t="str">
        <f t="shared" si="1"/>
        <v>9:02</v>
      </c>
      <c r="H57" s="39" t="s">
        <v>985</v>
      </c>
      <c r="I57" s="39"/>
      <c r="J57" s="7" t="s">
        <v>986</v>
      </c>
      <c r="K57" s="4">
        <v>43012.42684</v>
      </c>
      <c r="L57" s="4">
        <v>43012.783000000003</v>
      </c>
      <c r="M57" s="4" t="str">
        <f t="shared" si="2"/>
        <v>8:32</v>
      </c>
      <c r="N57" s="4">
        <v>43013.4182</v>
      </c>
      <c r="O57" s="4">
        <v>43013.807000000001</v>
      </c>
      <c r="P57" s="4" t="str">
        <f t="shared" si="3"/>
        <v>9:19</v>
      </c>
      <c r="Q57" s="4">
        <v>43009.38018</v>
      </c>
      <c r="R57" s="4">
        <v>43014.788</v>
      </c>
      <c r="S57" s="4" t="str">
        <f t="shared" si="4"/>
        <v>9:47</v>
      </c>
      <c r="T57" s="5">
        <v>43015.453280000002</v>
      </c>
      <c r="U57" s="4">
        <v>43015.750999999997</v>
      </c>
      <c r="V57" s="4" t="str">
        <f t="shared" si="5"/>
        <v>7:08</v>
      </c>
      <c r="W57" s="5">
        <v>43016.39806</v>
      </c>
      <c r="X57" s="4">
        <v>43016.811000000002</v>
      </c>
      <c r="Y57" s="4" t="str">
        <f t="shared" si="6"/>
        <v>9:54</v>
      </c>
      <c r="Z57" s="5">
        <v>43017.380250000002</v>
      </c>
      <c r="AA57" s="4">
        <v>43017.777999999998</v>
      </c>
      <c r="AB57" s="4" t="str">
        <f t="shared" si="7"/>
        <v>9:32</v>
      </c>
      <c r="AC57" s="39" t="s">
        <v>985</v>
      </c>
      <c r="AD57" s="39"/>
      <c r="AE57" s="7" t="s">
        <v>986</v>
      </c>
      <c r="AF57" s="5">
        <v>43019.440589999998</v>
      </c>
      <c r="AG57" s="4">
        <v>43019.805</v>
      </c>
      <c r="AH57" s="4" t="str">
        <f t="shared" si="8"/>
        <v>8:44</v>
      </c>
      <c r="AI57" s="5">
        <v>43020.388270000003</v>
      </c>
      <c r="AJ57" s="4">
        <v>43020.792000000001</v>
      </c>
      <c r="AK57" s="4" t="str">
        <f t="shared" si="9"/>
        <v>9:41</v>
      </c>
      <c r="AL57" s="5">
        <v>43021.378369999999</v>
      </c>
      <c r="AM57" s="4">
        <v>43021.781000000003</v>
      </c>
      <c r="AN57" s="4" t="str">
        <f t="shared" si="10"/>
        <v>9:39</v>
      </c>
      <c r="AO57" s="5">
        <v>43022.398150000001</v>
      </c>
      <c r="AP57" s="4">
        <v>43022.777000000002</v>
      </c>
      <c r="AQ57" s="4" t="str">
        <f t="shared" si="11"/>
        <v>9:05</v>
      </c>
      <c r="AR57" s="5">
        <v>43023.454519999999</v>
      </c>
      <c r="AS57" s="4">
        <v>43023.786999999997</v>
      </c>
      <c r="AT57" s="4" t="str">
        <f t="shared" si="12"/>
        <v>7:58</v>
      </c>
      <c r="AU57" s="5">
        <v>43024.448060000002</v>
      </c>
      <c r="AV57" s="4">
        <v>43024.756999999998</v>
      </c>
      <c r="AW57" s="4" t="str">
        <f t="shared" si="13"/>
        <v>7:24</v>
      </c>
      <c r="AX57" s="39" t="s">
        <v>985</v>
      </c>
      <c r="AY57" s="39"/>
      <c r="AZ57" s="7" t="s">
        <v>986</v>
      </c>
      <c r="BA57" s="5">
        <v>43026.422440000002</v>
      </c>
      <c r="BB57" s="4">
        <v>43026.792999999998</v>
      </c>
      <c r="BC57" s="4" t="str">
        <f t="shared" si="14"/>
        <v>8:53</v>
      </c>
      <c r="BD57" s="5">
        <v>43027.389360000001</v>
      </c>
      <c r="BE57" s="4">
        <v>43027.803</v>
      </c>
      <c r="BF57" s="4" t="str">
        <f t="shared" si="15"/>
        <v>9:55</v>
      </c>
      <c r="BG57" s="5">
        <v>43028.408629999998</v>
      </c>
      <c r="BH57" s="4">
        <v>43028.786999999997</v>
      </c>
      <c r="BI57" s="4" t="str">
        <f t="shared" si="16"/>
        <v>9:04</v>
      </c>
      <c r="BJ57" s="5">
        <v>43029.384359999996</v>
      </c>
      <c r="BK57" s="4">
        <v>43029.762999999999</v>
      </c>
      <c r="BL57" s="4" t="str">
        <f t="shared" si="17"/>
        <v>9:05</v>
      </c>
      <c r="BM57" s="5">
        <v>43030.401590000001</v>
      </c>
      <c r="BN57" s="4">
        <v>43030.773999999998</v>
      </c>
      <c r="BO57" s="4" t="str">
        <f t="shared" si="18"/>
        <v>8:56</v>
      </c>
      <c r="BP57" s="5">
        <v>43031.411780000002</v>
      </c>
      <c r="BQ57" s="4">
        <v>43031.819000000003</v>
      </c>
      <c r="BR57" s="4" t="str">
        <f t="shared" si="19"/>
        <v>9:46</v>
      </c>
      <c r="BS57" s="39" t="s">
        <v>985</v>
      </c>
      <c r="BT57" s="39"/>
      <c r="BU57" s="7" t="s">
        <v>986</v>
      </c>
      <c r="BV57" s="5">
        <v>43033.384429999998</v>
      </c>
      <c r="BW57" s="4">
        <v>43033.811000000002</v>
      </c>
      <c r="BX57" s="4" t="str">
        <f t="shared" si="20"/>
        <v>10:14</v>
      </c>
      <c r="BY57" s="5">
        <v>43034.379240000002</v>
      </c>
      <c r="BZ57" s="4">
        <v>43034.750999999997</v>
      </c>
      <c r="CA57" s="4" t="str">
        <f t="shared" si="21"/>
        <v>8:55</v>
      </c>
      <c r="CB57" s="5">
        <v>43035.441610000002</v>
      </c>
      <c r="CC57" s="4">
        <v>43035.773000000001</v>
      </c>
      <c r="CD57" s="4" t="str">
        <f t="shared" si="22"/>
        <v>7:57</v>
      </c>
      <c r="CE57" s="5">
        <v>43036.404289999999</v>
      </c>
      <c r="CF57" s="4">
        <v>43036.792999999998</v>
      </c>
      <c r="CG57" s="4" t="str">
        <f t="shared" si="23"/>
        <v>9:19</v>
      </c>
      <c r="CH57" s="5">
        <v>43037.424570000003</v>
      </c>
      <c r="CI57" s="4">
        <v>43037.815999999999</v>
      </c>
      <c r="CJ57" s="4" t="str">
        <f t="shared" si="24"/>
        <v>9:23</v>
      </c>
      <c r="CK57" s="5">
        <v>43038.389649999997</v>
      </c>
      <c r="CL57" s="4">
        <v>43038.807000000001</v>
      </c>
      <c r="CM57" s="4" t="str">
        <f t="shared" si="25"/>
        <v>10:00</v>
      </c>
      <c r="CN57" s="39" t="s">
        <v>985</v>
      </c>
      <c r="CO57" s="39"/>
      <c r="CP57" s="7" t="s">
        <v>986</v>
      </c>
      <c r="CQ57" s="7" t="str">
        <f t="shared" si="26"/>
        <v>9:22:01</v>
      </c>
      <c r="CR57">
        <f t="shared" si="27"/>
        <v>9</v>
      </c>
      <c r="CS57">
        <f t="shared" si="28"/>
        <v>22</v>
      </c>
      <c r="CT57">
        <f t="shared" si="29"/>
        <v>1</v>
      </c>
      <c r="CU57">
        <f t="shared" si="30"/>
        <v>22</v>
      </c>
      <c r="CV57">
        <f t="shared" si="31"/>
        <v>238</v>
      </c>
    </row>
    <row r="58" spans="1:100" x14ac:dyDescent="0.25">
      <c r="A58" t="s">
        <v>304</v>
      </c>
      <c r="B58" s="4">
        <v>43009.452340000003</v>
      </c>
      <c r="C58" s="4">
        <v>43009.766000000003</v>
      </c>
      <c r="D58" s="4" t="str">
        <f t="shared" si="0"/>
        <v>7:31</v>
      </c>
      <c r="E58" s="4">
        <v>43010.377860000001</v>
      </c>
      <c r="F58" s="4">
        <v>43010.773999999998</v>
      </c>
      <c r="G58" s="4" t="str">
        <f t="shared" si="1"/>
        <v>9:30</v>
      </c>
      <c r="H58" s="39" t="s">
        <v>985</v>
      </c>
      <c r="I58" s="39"/>
      <c r="J58" s="7" t="s">
        <v>986</v>
      </c>
      <c r="K58" s="4">
        <v>43012.386109999999</v>
      </c>
      <c r="L58" s="4">
        <v>43012.781000000003</v>
      </c>
      <c r="M58" s="4" t="str">
        <f t="shared" si="2"/>
        <v>9:28</v>
      </c>
      <c r="N58" s="4">
        <v>43013.430619999999</v>
      </c>
      <c r="O58" s="4">
        <v>43013.764999999999</v>
      </c>
      <c r="P58" s="4" t="str">
        <f t="shared" si="3"/>
        <v>8:01</v>
      </c>
      <c r="Q58" s="4">
        <v>43009.452340000003</v>
      </c>
      <c r="R58" s="4">
        <v>43014.803999999996</v>
      </c>
      <c r="S58" s="4" t="str">
        <f t="shared" si="4"/>
        <v>8:26</v>
      </c>
      <c r="T58" s="5">
        <v>43015.447800000002</v>
      </c>
      <c r="U58" s="4">
        <v>43015.766000000003</v>
      </c>
      <c r="V58" s="4" t="str">
        <f t="shared" si="5"/>
        <v>7:38</v>
      </c>
      <c r="W58" s="5">
        <v>43016.382599999997</v>
      </c>
      <c r="X58" s="4">
        <v>43016.788999999997</v>
      </c>
      <c r="Y58" s="4" t="str">
        <f t="shared" si="6"/>
        <v>9:45</v>
      </c>
      <c r="Z58" s="5">
        <v>43017.408439999999</v>
      </c>
      <c r="AA58" s="4">
        <v>43017.752999999997</v>
      </c>
      <c r="AB58" s="4" t="str">
        <f t="shared" si="7"/>
        <v>8:16</v>
      </c>
      <c r="AC58" s="39" t="s">
        <v>985</v>
      </c>
      <c r="AD58" s="39"/>
      <c r="AE58" s="7" t="s">
        <v>986</v>
      </c>
      <c r="AF58" s="5">
        <v>43019.400650000003</v>
      </c>
      <c r="AG58" s="4">
        <v>43019.781999999999</v>
      </c>
      <c r="AH58" s="4" t="str">
        <f t="shared" si="8"/>
        <v>9:09</v>
      </c>
      <c r="AI58" s="5">
        <v>43020.378089999998</v>
      </c>
      <c r="AJ58" s="4">
        <v>43020.788</v>
      </c>
      <c r="AK58" s="4" t="str">
        <f t="shared" si="9"/>
        <v>9:50</v>
      </c>
      <c r="AL58" s="5">
        <v>43021.41476</v>
      </c>
      <c r="AM58" s="4">
        <v>43021.762999999999</v>
      </c>
      <c r="AN58" s="4" t="str">
        <f t="shared" si="10"/>
        <v>8:21</v>
      </c>
      <c r="AO58" s="5">
        <v>43022.43965</v>
      </c>
      <c r="AP58" s="4">
        <v>43022.758000000002</v>
      </c>
      <c r="AQ58" s="4" t="str">
        <f t="shared" si="11"/>
        <v>7:38</v>
      </c>
      <c r="AR58" s="5">
        <v>43023.397839999998</v>
      </c>
      <c r="AS58" s="4">
        <v>43023.78</v>
      </c>
      <c r="AT58" s="4" t="str">
        <f t="shared" si="12"/>
        <v>9:10</v>
      </c>
      <c r="AU58" s="5">
        <v>43024.436249999999</v>
      </c>
      <c r="AV58" s="4">
        <v>43024.824999999997</v>
      </c>
      <c r="AW58" s="4" t="str">
        <f t="shared" si="13"/>
        <v>9:19</v>
      </c>
      <c r="AX58" s="39" t="s">
        <v>985</v>
      </c>
      <c r="AY58" s="39"/>
      <c r="AZ58" s="7" t="s">
        <v>986</v>
      </c>
      <c r="BA58" s="5">
        <v>43026.39114</v>
      </c>
      <c r="BB58" s="4">
        <v>43026.805</v>
      </c>
      <c r="BC58" s="4" t="str">
        <f t="shared" si="14"/>
        <v>9:55</v>
      </c>
      <c r="BD58" s="5">
        <v>43027.43245</v>
      </c>
      <c r="BE58" s="4">
        <v>43027.807000000001</v>
      </c>
      <c r="BF58" s="4" t="str">
        <f t="shared" si="15"/>
        <v>8:59</v>
      </c>
      <c r="BG58" s="5">
        <v>43028.431380000002</v>
      </c>
      <c r="BH58" s="4">
        <v>43028.832000000002</v>
      </c>
      <c r="BI58" s="4" t="str">
        <f t="shared" si="16"/>
        <v>9:36</v>
      </c>
      <c r="BJ58" s="5">
        <v>43029.395770000003</v>
      </c>
      <c r="BK58" s="4">
        <v>43029.794999999998</v>
      </c>
      <c r="BL58" s="4" t="str">
        <f t="shared" si="17"/>
        <v>9:34</v>
      </c>
      <c r="BM58" s="5">
        <v>43030.412559999997</v>
      </c>
      <c r="BN58" s="4">
        <v>43030.805999999997</v>
      </c>
      <c r="BO58" s="4" t="str">
        <f t="shared" si="18"/>
        <v>9:26</v>
      </c>
      <c r="BP58" s="5">
        <v>43031.45607</v>
      </c>
      <c r="BQ58" s="4">
        <v>43031.828999999998</v>
      </c>
      <c r="BR58" s="4" t="str">
        <f t="shared" si="19"/>
        <v>8:57</v>
      </c>
      <c r="BS58" s="39" t="s">
        <v>985</v>
      </c>
      <c r="BT58" s="39"/>
      <c r="BU58" s="7" t="s">
        <v>986</v>
      </c>
      <c r="BV58" s="5">
        <v>43033.420789999996</v>
      </c>
      <c r="BW58" s="4">
        <v>43033.773999999998</v>
      </c>
      <c r="BX58" s="4" t="str">
        <f t="shared" si="20"/>
        <v>8:28</v>
      </c>
      <c r="BY58" s="5"/>
      <c r="BZ58" s="4"/>
      <c r="CA58" s="4" t="str">
        <f t="shared" si="21"/>
        <v>0:00</v>
      </c>
      <c r="CB58" s="5">
        <v>43035.440439999998</v>
      </c>
      <c r="CC58" s="4">
        <v>43035.796999999999</v>
      </c>
      <c r="CD58" s="4" t="str">
        <f t="shared" si="22"/>
        <v>8:33</v>
      </c>
      <c r="CE58" s="5">
        <v>43036.40526</v>
      </c>
      <c r="CF58" s="4">
        <v>43036.758999999998</v>
      </c>
      <c r="CG58" s="4" t="str">
        <f t="shared" si="23"/>
        <v>8:29</v>
      </c>
      <c r="CH58" s="5">
        <v>43037.43548</v>
      </c>
      <c r="CI58" s="4">
        <v>43037.767</v>
      </c>
      <c r="CJ58" s="4" t="str">
        <f t="shared" si="24"/>
        <v>7:57</v>
      </c>
      <c r="CK58" s="5">
        <v>43038.427060000002</v>
      </c>
      <c r="CL58" s="4">
        <v>43038.815999999999</v>
      </c>
      <c r="CM58" s="4" t="str">
        <f t="shared" si="25"/>
        <v>9:20</v>
      </c>
      <c r="CN58" s="39" t="s">
        <v>985</v>
      </c>
      <c r="CO58" s="39"/>
      <c r="CP58" s="7" t="s">
        <v>986</v>
      </c>
      <c r="CQ58" s="7" t="str">
        <f t="shared" si="26"/>
        <v>9:5:16</v>
      </c>
      <c r="CR58">
        <f t="shared" si="27"/>
        <v>9</v>
      </c>
      <c r="CS58">
        <f t="shared" si="28"/>
        <v>5</v>
      </c>
      <c r="CT58">
        <f t="shared" si="29"/>
        <v>16</v>
      </c>
      <c r="CU58">
        <f t="shared" si="30"/>
        <v>5</v>
      </c>
      <c r="CV58">
        <f t="shared" si="31"/>
        <v>221</v>
      </c>
    </row>
    <row r="59" spans="1:100" x14ac:dyDescent="0.25">
      <c r="A59" t="s">
        <v>305</v>
      </c>
      <c r="B59" s="4">
        <v>43009.440020000002</v>
      </c>
      <c r="C59" s="4">
        <v>43009.817000000003</v>
      </c>
      <c r="D59" s="4" t="str">
        <f t="shared" si="0"/>
        <v>9:02</v>
      </c>
      <c r="E59" s="4">
        <v>43010.396059999999</v>
      </c>
      <c r="F59" s="4">
        <v>43010.786</v>
      </c>
      <c r="G59" s="4" t="str">
        <f t="shared" si="1"/>
        <v>9:21</v>
      </c>
      <c r="H59" s="39" t="s">
        <v>985</v>
      </c>
      <c r="I59" s="39"/>
      <c r="J59" s="7" t="s">
        <v>986</v>
      </c>
      <c r="K59" s="4">
        <v>43012.388469999998</v>
      </c>
      <c r="L59" s="4">
        <v>43012.767</v>
      </c>
      <c r="M59" s="4" t="str">
        <f t="shared" si="2"/>
        <v>9:05</v>
      </c>
      <c r="N59" s="4">
        <v>43013.411639999998</v>
      </c>
      <c r="O59" s="4">
        <v>43013.830999999998</v>
      </c>
      <c r="P59" s="4" t="str">
        <f t="shared" si="3"/>
        <v>10:03</v>
      </c>
      <c r="Q59" s="4">
        <v>43009.440020000002</v>
      </c>
      <c r="R59" s="4">
        <v>43014.777000000002</v>
      </c>
      <c r="S59" s="4" t="str">
        <f t="shared" si="4"/>
        <v>8:05</v>
      </c>
      <c r="T59" s="5">
        <v>43015.41027</v>
      </c>
      <c r="U59" s="4">
        <v>43015.798000000003</v>
      </c>
      <c r="V59" s="4" t="str">
        <f t="shared" si="5"/>
        <v>9:18</v>
      </c>
      <c r="W59" s="5">
        <v>43016.412109999997</v>
      </c>
      <c r="X59" s="4">
        <v>43016.752</v>
      </c>
      <c r="Y59" s="4" t="str">
        <f t="shared" si="6"/>
        <v>8:09</v>
      </c>
      <c r="Z59" s="5">
        <v>43017.407169999999</v>
      </c>
      <c r="AA59" s="4">
        <v>43017.817999999999</v>
      </c>
      <c r="AB59" s="4" t="str">
        <f t="shared" si="7"/>
        <v>9:51</v>
      </c>
      <c r="AC59" s="39" t="s">
        <v>985</v>
      </c>
      <c r="AD59" s="39"/>
      <c r="AE59" s="7" t="s">
        <v>986</v>
      </c>
      <c r="AF59" s="5">
        <v>43019.413059999999</v>
      </c>
      <c r="AG59" s="4">
        <v>43019.783000000003</v>
      </c>
      <c r="AH59" s="4" t="str">
        <f t="shared" si="8"/>
        <v>8:52</v>
      </c>
      <c r="AI59" s="5">
        <v>43020.453110000002</v>
      </c>
      <c r="AJ59" s="4">
        <v>43020.78</v>
      </c>
      <c r="AK59" s="4" t="str">
        <f t="shared" si="9"/>
        <v>7:50</v>
      </c>
      <c r="AL59" s="5">
        <v>43021.405530000004</v>
      </c>
      <c r="AM59" s="4">
        <v>43021.771000000001</v>
      </c>
      <c r="AN59" s="4" t="str">
        <f t="shared" si="10"/>
        <v>8:46</v>
      </c>
      <c r="AO59" s="5">
        <v>43022.445849999996</v>
      </c>
      <c r="AP59" s="4">
        <v>43022.777999999998</v>
      </c>
      <c r="AQ59" s="4" t="str">
        <f t="shared" si="11"/>
        <v>7:58</v>
      </c>
      <c r="AR59" s="5">
        <v>43023.391080000001</v>
      </c>
      <c r="AS59" s="4">
        <v>43023.815000000002</v>
      </c>
      <c r="AT59" s="4" t="str">
        <f t="shared" si="12"/>
        <v>10:10</v>
      </c>
      <c r="AU59" s="5">
        <v>43024.435740000001</v>
      </c>
      <c r="AV59" s="4">
        <v>43024.77</v>
      </c>
      <c r="AW59" s="4" t="str">
        <f t="shared" si="13"/>
        <v>8:01</v>
      </c>
      <c r="AX59" s="39" t="s">
        <v>985</v>
      </c>
      <c r="AY59" s="39"/>
      <c r="AZ59" s="7" t="s">
        <v>986</v>
      </c>
      <c r="BA59" s="5">
        <v>43026.388700000003</v>
      </c>
      <c r="BB59" s="4">
        <v>43026.750999999997</v>
      </c>
      <c r="BC59" s="4" t="str">
        <f t="shared" si="14"/>
        <v>8:41</v>
      </c>
      <c r="BD59" s="5">
        <v>43027.444029999999</v>
      </c>
      <c r="BE59" s="4">
        <v>43027.754999999997</v>
      </c>
      <c r="BF59" s="4" t="str">
        <f t="shared" si="15"/>
        <v>7:27</v>
      </c>
      <c r="BG59" s="5">
        <v>43028.427660000001</v>
      </c>
      <c r="BH59" s="4">
        <v>43028.826000000001</v>
      </c>
      <c r="BI59" s="4" t="str">
        <f t="shared" si="16"/>
        <v>9:33</v>
      </c>
      <c r="BJ59" s="5">
        <v>43029.395859999997</v>
      </c>
      <c r="BK59" s="4">
        <v>43029.809000000001</v>
      </c>
      <c r="BL59" s="4" t="str">
        <f t="shared" si="17"/>
        <v>9:54</v>
      </c>
      <c r="BM59" s="5">
        <v>43030.440750000002</v>
      </c>
      <c r="BN59" s="4">
        <v>43030.830999999998</v>
      </c>
      <c r="BO59" s="4" t="str">
        <f t="shared" si="18"/>
        <v>9:21</v>
      </c>
      <c r="BP59" s="5">
        <v>43031.441789999997</v>
      </c>
      <c r="BQ59" s="4">
        <v>43031.803</v>
      </c>
      <c r="BR59" s="4" t="str">
        <f t="shared" si="19"/>
        <v>8:40</v>
      </c>
      <c r="BS59" s="39" t="s">
        <v>985</v>
      </c>
      <c r="BT59" s="39"/>
      <c r="BU59" s="7" t="s">
        <v>986</v>
      </c>
      <c r="BV59" s="5">
        <v>43033.423300000002</v>
      </c>
      <c r="BW59" s="4">
        <v>43033.824000000001</v>
      </c>
      <c r="BX59" s="4" t="str">
        <f t="shared" si="20"/>
        <v>9:37</v>
      </c>
      <c r="BY59" s="5">
        <v>43034.394849999997</v>
      </c>
      <c r="BZ59" s="4">
        <v>43034.805</v>
      </c>
      <c r="CA59" s="4" t="str">
        <f t="shared" si="21"/>
        <v>9:50</v>
      </c>
      <c r="CB59" s="5"/>
      <c r="CC59" s="4"/>
      <c r="CD59" s="4" t="str">
        <f t="shared" si="22"/>
        <v>0:00</v>
      </c>
      <c r="CE59" s="5">
        <v>43036.394220000002</v>
      </c>
      <c r="CF59" s="4">
        <v>43036.796000000002</v>
      </c>
      <c r="CG59" s="4" t="str">
        <f t="shared" si="23"/>
        <v>9:38</v>
      </c>
      <c r="CH59" s="5">
        <v>43037.452310000001</v>
      </c>
      <c r="CI59" s="4">
        <v>43037.824000000001</v>
      </c>
      <c r="CJ59" s="4" t="str">
        <f t="shared" si="24"/>
        <v>8:55</v>
      </c>
      <c r="CK59" s="5">
        <v>43038.456789999997</v>
      </c>
      <c r="CL59" s="4">
        <v>43038.754999999997</v>
      </c>
      <c r="CM59" s="4" t="str">
        <f t="shared" si="25"/>
        <v>7:09</v>
      </c>
      <c r="CN59" s="39" t="s">
        <v>985</v>
      </c>
      <c r="CO59" s="39"/>
      <c r="CP59" s="7" t="s">
        <v>986</v>
      </c>
      <c r="CQ59" s="7" t="str">
        <f t="shared" si="26"/>
        <v>9:7:16</v>
      </c>
      <c r="CR59">
        <f t="shared" si="27"/>
        <v>9</v>
      </c>
      <c r="CS59">
        <f t="shared" si="28"/>
        <v>7</v>
      </c>
      <c r="CT59">
        <f t="shared" si="29"/>
        <v>16</v>
      </c>
      <c r="CU59">
        <f t="shared" si="30"/>
        <v>7</v>
      </c>
      <c r="CV59">
        <f t="shared" si="31"/>
        <v>223</v>
      </c>
    </row>
    <row r="60" spans="1:100" x14ac:dyDescent="0.25">
      <c r="A60" t="s">
        <v>307</v>
      </c>
      <c r="B60" s="4">
        <v>43009.438609999997</v>
      </c>
      <c r="C60" s="4">
        <v>43009.821000000004</v>
      </c>
      <c r="D60" s="4" t="str">
        <f t="shared" si="0"/>
        <v>9:10</v>
      </c>
      <c r="E60" s="4">
        <v>43010.402340000001</v>
      </c>
      <c r="F60" s="4">
        <v>43010.785000000003</v>
      </c>
      <c r="G60" s="4" t="str">
        <f t="shared" si="1"/>
        <v>9:11</v>
      </c>
      <c r="H60" s="39" t="s">
        <v>985</v>
      </c>
      <c r="I60" s="39"/>
      <c r="J60" s="7" t="s">
        <v>986</v>
      </c>
      <c r="K60" s="4">
        <v>43012.425689999996</v>
      </c>
      <c r="L60" s="4">
        <v>43012.800000000003</v>
      </c>
      <c r="M60" s="4" t="str">
        <f t="shared" si="2"/>
        <v>8:59</v>
      </c>
      <c r="N60" s="4">
        <v>43013.402410000002</v>
      </c>
      <c r="O60" s="4">
        <v>43013.809000000001</v>
      </c>
      <c r="P60" s="4" t="str">
        <f t="shared" si="3"/>
        <v>9:45</v>
      </c>
      <c r="Q60" s="4">
        <v>43009.438609999997</v>
      </c>
      <c r="R60" s="4">
        <v>43014.822999999997</v>
      </c>
      <c r="S60" s="4" t="str">
        <f t="shared" si="4"/>
        <v>9:13</v>
      </c>
      <c r="T60" s="5">
        <v>43015.42297</v>
      </c>
      <c r="U60" s="4">
        <v>43015.796999999999</v>
      </c>
      <c r="V60" s="4" t="str">
        <f t="shared" si="5"/>
        <v>8:58</v>
      </c>
      <c r="W60" s="5">
        <v>43016.376559999997</v>
      </c>
      <c r="X60" s="4">
        <v>43016.803999999996</v>
      </c>
      <c r="Y60" s="4" t="str">
        <f t="shared" si="6"/>
        <v>10:15</v>
      </c>
      <c r="Z60" s="5">
        <v>43017.410029999999</v>
      </c>
      <c r="AA60" s="4">
        <v>43017.754000000001</v>
      </c>
      <c r="AB60" s="4" t="str">
        <f t="shared" si="7"/>
        <v>8:15</v>
      </c>
      <c r="AC60" s="39" t="s">
        <v>985</v>
      </c>
      <c r="AD60" s="39"/>
      <c r="AE60" s="7" t="s">
        <v>986</v>
      </c>
      <c r="AF60" s="5">
        <v>43019.38523</v>
      </c>
      <c r="AG60" s="4">
        <v>43019.828000000001</v>
      </c>
      <c r="AH60" s="4" t="str">
        <f t="shared" si="8"/>
        <v>10:37</v>
      </c>
      <c r="AI60" s="5">
        <v>43020.455049999997</v>
      </c>
      <c r="AJ60" s="4">
        <v>43020.790999999997</v>
      </c>
      <c r="AK60" s="4" t="str">
        <f t="shared" si="9"/>
        <v>8:03</v>
      </c>
      <c r="AL60" s="5">
        <v>43021.424859999999</v>
      </c>
      <c r="AM60" s="4">
        <v>43021.767</v>
      </c>
      <c r="AN60" s="4" t="str">
        <f t="shared" si="10"/>
        <v>8:12</v>
      </c>
      <c r="AO60" s="5">
        <v>43022.399720000001</v>
      </c>
      <c r="AP60" s="4">
        <v>43022.832999999999</v>
      </c>
      <c r="AQ60" s="4" t="str">
        <f t="shared" si="11"/>
        <v>10:23</v>
      </c>
      <c r="AR60" s="5">
        <v>43023.388890000002</v>
      </c>
      <c r="AS60" s="4">
        <v>43023.796000000002</v>
      </c>
      <c r="AT60" s="4" t="str">
        <f t="shared" si="12"/>
        <v>9:46</v>
      </c>
      <c r="AU60" s="5"/>
      <c r="AV60" s="4"/>
      <c r="AW60" s="4" t="str">
        <f t="shared" si="13"/>
        <v>0:00</v>
      </c>
      <c r="AX60" s="39" t="s">
        <v>985</v>
      </c>
      <c r="AY60" s="39"/>
      <c r="AZ60" s="7" t="s">
        <v>986</v>
      </c>
      <c r="BA60" s="5">
        <v>43026.417500000003</v>
      </c>
      <c r="BB60" s="4">
        <v>43026.792999999998</v>
      </c>
      <c r="BC60" s="4" t="str">
        <f t="shared" si="14"/>
        <v>9:00</v>
      </c>
      <c r="BD60" s="5">
        <v>43027.411010000003</v>
      </c>
      <c r="BE60" s="4">
        <v>43027.811999999998</v>
      </c>
      <c r="BF60" s="4" t="str">
        <f t="shared" si="15"/>
        <v>9:37</v>
      </c>
      <c r="BG60" s="5">
        <v>43028.419269999999</v>
      </c>
      <c r="BH60" s="4">
        <v>43028.785000000003</v>
      </c>
      <c r="BI60" s="4" t="str">
        <f t="shared" si="16"/>
        <v>8:46</v>
      </c>
      <c r="BJ60" s="5">
        <v>43029.386749999998</v>
      </c>
      <c r="BK60" s="4">
        <v>43029.828000000001</v>
      </c>
      <c r="BL60" s="4" t="str">
        <f t="shared" si="17"/>
        <v>10:35</v>
      </c>
      <c r="BM60" s="5">
        <v>43030.411930000002</v>
      </c>
      <c r="BN60" s="4">
        <v>43030.767999999996</v>
      </c>
      <c r="BO60" s="4" t="str">
        <f t="shared" si="18"/>
        <v>8:32</v>
      </c>
      <c r="BP60" s="5"/>
      <c r="BQ60" s="4"/>
      <c r="BR60" s="4" t="str">
        <f t="shared" si="19"/>
        <v>0:00</v>
      </c>
      <c r="BS60" s="39" t="s">
        <v>985</v>
      </c>
      <c r="BT60" s="39"/>
      <c r="BU60" s="7" t="s">
        <v>986</v>
      </c>
      <c r="BV60" s="5">
        <v>43033.409489999998</v>
      </c>
      <c r="BW60" s="4">
        <v>43033.817999999999</v>
      </c>
      <c r="BX60" s="4" t="str">
        <f t="shared" si="20"/>
        <v>9:48</v>
      </c>
      <c r="BY60" s="5">
        <v>43034.377350000002</v>
      </c>
      <c r="BZ60" s="4">
        <v>43034.781000000003</v>
      </c>
      <c r="CA60" s="4" t="str">
        <f t="shared" si="21"/>
        <v>9:41</v>
      </c>
      <c r="CB60" s="5">
        <v>43035.422050000001</v>
      </c>
      <c r="CC60" s="4">
        <v>43035.832999999999</v>
      </c>
      <c r="CD60" s="4" t="str">
        <f t="shared" si="22"/>
        <v>9:51</v>
      </c>
      <c r="CE60" s="5">
        <v>43036.378790000002</v>
      </c>
      <c r="CF60" s="4">
        <v>43036.773000000001</v>
      </c>
      <c r="CG60" s="4" t="str">
        <f t="shared" si="23"/>
        <v>9:27</v>
      </c>
      <c r="CH60" s="5">
        <v>43037.421199999997</v>
      </c>
      <c r="CI60" s="4">
        <v>43037.781999999999</v>
      </c>
      <c r="CJ60" s="4" t="str">
        <f t="shared" si="24"/>
        <v>8:39</v>
      </c>
      <c r="CK60" s="5">
        <v>43038.376360000002</v>
      </c>
      <c r="CL60" s="4">
        <v>43038.769</v>
      </c>
      <c r="CM60" s="4" t="str">
        <f t="shared" si="25"/>
        <v>9:25</v>
      </c>
      <c r="CN60" s="39" t="s">
        <v>985</v>
      </c>
      <c r="CO60" s="39"/>
      <c r="CP60" s="7" t="s">
        <v>986</v>
      </c>
      <c r="CQ60" s="7" t="str">
        <f t="shared" si="26"/>
        <v>9:8:08</v>
      </c>
      <c r="CR60">
        <f t="shared" si="27"/>
        <v>9</v>
      </c>
      <c r="CS60">
        <f t="shared" si="28"/>
        <v>8</v>
      </c>
      <c r="CT60">
        <f t="shared" si="29"/>
        <v>8</v>
      </c>
      <c r="CU60">
        <f t="shared" si="30"/>
        <v>8</v>
      </c>
      <c r="CV60">
        <f t="shared" si="31"/>
        <v>224</v>
      </c>
    </row>
    <row r="61" spans="1:100" x14ac:dyDescent="0.25">
      <c r="A61" t="s">
        <v>308</v>
      </c>
      <c r="B61" s="4">
        <v>43009.393559999997</v>
      </c>
      <c r="C61" s="4">
        <v>43009.815999999999</v>
      </c>
      <c r="D61" s="4" t="str">
        <f t="shared" si="0"/>
        <v>10:08</v>
      </c>
      <c r="E61" s="4">
        <v>43010.380859999997</v>
      </c>
      <c r="F61" s="4">
        <v>43010.764000000003</v>
      </c>
      <c r="G61" s="4" t="str">
        <f t="shared" si="1"/>
        <v>9:11</v>
      </c>
      <c r="H61" s="39" t="s">
        <v>985</v>
      </c>
      <c r="I61" s="39"/>
      <c r="J61" s="7" t="s">
        <v>986</v>
      </c>
      <c r="K61" s="4">
        <v>43012.405229999997</v>
      </c>
      <c r="L61" s="4">
        <v>43012.792999999998</v>
      </c>
      <c r="M61" s="4" t="str">
        <f t="shared" si="2"/>
        <v>9:18</v>
      </c>
      <c r="N61" s="4">
        <v>43013.388910000001</v>
      </c>
      <c r="O61" s="4">
        <v>43013.762000000002</v>
      </c>
      <c r="P61" s="4" t="str">
        <f t="shared" si="3"/>
        <v>8:57</v>
      </c>
      <c r="Q61" s="4">
        <v>43009.393559999997</v>
      </c>
      <c r="R61" s="4">
        <v>43014.756999999998</v>
      </c>
      <c r="S61" s="4" t="str">
        <f t="shared" si="4"/>
        <v>8:43</v>
      </c>
      <c r="T61" s="5">
        <v>43015.442880000002</v>
      </c>
      <c r="U61" s="4">
        <v>43015.805</v>
      </c>
      <c r="V61" s="4" t="str">
        <f t="shared" si="5"/>
        <v>8:41</v>
      </c>
      <c r="W61" s="5">
        <v>43016.436049999997</v>
      </c>
      <c r="X61" s="4">
        <v>43016.819000000003</v>
      </c>
      <c r="Y61" s="4" t="str">
        <f t="shared" si="6"/>
        <v>9:11</v>
      </c>
      <c r="Z61" s="5">
        <v>43017.4421</v>
      </c>
      <c r="AA61" s="4">
        <v>43017.815999999999</v>
      </c>
      <c r="AB61" s="4" t="str">
        <f t="shared" si="7"/>
        <v>8:58</v>
      </c>
      <c r="AC61" s="39" t="s">
        <v>985</v>
      </c>
      <c r="AD61" s="39"/>
      <c r="AE61" s="7" t="s">
        <v>986</v>
      </c>
      <c r="AF61" s="5">
        <v>43019.401339999997</v>
      </c>
      <c r="AG61" s="4">
        <v>43019.798999999999</v>
      </c>
      <c r="AH61" s="4" t="str">
        <f t="shared" si="8"/>
        <v>9:32</v>
      </c>
      <c r="AI61" s="5">
        <v>43020.38594</v>
      </c>
      <c r="AJ61" s="4">
        <v>43020.815000000002</v>
      </c>
      <c r="AK61" s="4" t="str">
        <f t="shared" si="9"/>
        <v>10:17</v>
      </c>
      <c r="AL61" s="5">
        <v>43021.438589999998</v>
      </c>
      <c r="AM61" s="4">
        <v>43021.800999999999</v>
      </c>
      <c r="AN61" s="4" t="str">
        <f t="shared" si="10"/>
        <v>8:41</v>
      </c>
      <c r="AO61" s="5">
        <v>43022.455159999998</v>
      </c>
      <c r="AP61" s="4">
        <v>43022.798999999999</v>
      </c>
      <c r="AQ61" s="4" t="str">
        <f t="shared" si="11"/>
        <v>8:15</v>
      </c>
      <c r="AR61" s="5">
        <v>43023.417260000002</v>
      </c>
      <c r="AS61" s="4">
        <v>43023.786</v>
      </c>
      <c r="AT61" s="4" t="str">
        <f t="shared" si="12"/>
        <v>8:50</v>
      </c>
      <c r="AU61" s="5">
        <v>43024.375480000002</v>
      </c>
      <c r="AV61" s="4">
        <v>43024.750999999997</v>
      </c>
      <c r="AW61" s="4" t="str">
        <f t="shared" si="13"/>
        <v>9:00</v>
      </c>
      <c r="AX61" s="39" t="s">
        <v>985</v>
      </c>
      <c r="AY61" s="39"/>
      <c r="AZ61" s="7" t="s">
        <v>986</v>
      </c>
      <c r="BA61" s="5">
        <v>43026.439140000002</v>
      </c>
      <c r="BB61" s="4">
        <v>43026.762000000002</v>
      </c>
      <c r="BC61" s="4" t="str">
        <f t="shared" si="14"/>
        <v>7:44</v>
      </c>
      <c r="BD61" s="5">
        <v>43027.390959999997</v>
      </c>
      <c r="BE61" s="4">
        <v>43027.813000000002</v>
      </c>
      <c r="BF61" s="4" t="str">
        <f t="shared" si="15"/>
        <v>10:07</v>
      </c>
      <c r="BG61" s="5">
        <v>43028.410649999998</v>
      </c>
      <c r="BH61" s="4">
        <v>43028.813000000002</v>
      </c>
      <c r="BI61" s="4" t="str">
        <f t="shared" si="16"/>
        <v>9:39</v>
      </c>
      <c r="BJ61" s="5">
        <v>43029.387799999997</v>
      </c>
      <c r="BK61" s="4">
        <v>43029.822999999997</v>
      </c>
      <c r="BL61" s="4" t="str">
        <f t="shared" si="17"/>
        <v>10:26</v>
      </c>
      <c r="BM61" s="5">
        <v>43030.43331</v>
      </c>
      <c r="BN61" s="4">
        <v>43030.81</v>
      </c>
      <c r="BO61" s="4" t="str">
        <f t="shared" si="18"/>
        <v>9:02</v>
      </c>
      <c r="BP61" s="5">
        <v>43031.38751</v>
      </c>
      <c r="BQ61" s="4">
        <v>43031.794999999998</v>
      </c>
      <c r="BR61" s="4" t="str">
        <f t="shared" si="19"/>
        <v>9:46</v>
      </c>
      <c r="BS61" s="39" t="s">
        <v>985</v>
      </c>
      <c r="BT61" s="39"/>
      <c r="BU61" s="7" t="s">
        <v>986</v>
      </c>
      <c r="BV61" s="5">
        <v>43033.454109999999</v>
      </c>
      <c r="BW61" s="4">
        <v>43033.756999999998</v>
      </c>
      <c r="BX61" s="4" t="str">
        <f t="shared" si="20"/>
        <v>7:16</v>
      </c>
      <c r="BY61" s="5">
        <v>43034.407359999997</v>
      </c>
      <c r="BZ61" s="4">
        <v>43034.781000000003</v>
      </c>
      <c r="CA61" s="4" t="str">
        <f t="shared" si="21"/>
        <v>8:58</v>
      </c>
      <c r="CB61" s="5">
        <v>43035.414649999999</v>
      </c>
      <c r="CC61" s="4">
        <v>43035.807999999997</v>
      </c>
      <c r="CD61" s="4" t="str">
        <f t="shared" si="22"/>
        <v>9:26</v>
      </c>
      <c r="CE61" s="5"/>
      <c r="CF61" s="4"/>
      <c r="CG61" s="4" t="str">
        <f t="shared" si="23"/>
        <v>0:00</v>
      </c>
      <c r="CH61" s="5">
        <v>43037.385710000002</v>
      </c>
      <c r="CI61" s="4">
        <v>43037.762999999999</v>
      </c>
      <c r="CJ61" s="4" t="str">
        <f t="shared" si="24"/>
        <v>9:03</v>
      </c>
      <c r="CK61" s="5">
        <v>43038.430740000003</v>
      </c>
      <c r="CL61" s="4">
        <v>43038.785000000003</v>
      </c>
      <c r="CM61" s="4" t="str">
        <f t="shared" si="25"/>
        <v>8:30</v>
      </c>
      <c r="CN61" s="39" t="s">
        <v>985</v>
      </c>
      <c r="CO61" s="39"/>
      <c r="CP61" s="7" t="s">
        <v>986</v>
      </c>
      <c r="CQ61" s="7" t="str">
        <f t="shared" si="26"/>
        <v>9:11:39</v>
      </c>
      <c r="CR61">
        <f t="shared" si="27"/>
        <v>9</v>
      </c>
      <c r="CS61">
        <f t="shared" si="28"/>
        <v>11</v>
      </c>
      <c r="CT61">
        <f t="shared" si="29"/>
        <v>39</v>
      </c>
      <c r="CU61">
        <f t="shared" si="30"/>
        <v>12</v>
      </c>
      <c r="CV61">
        <f t="shared" si="31"/>
        <v>228</v>
      </c>
    </row>
    <row r="62" spans="1:100" x14ac:dyDescent="0.25">
      <c r="A62" t="s">
        <v>309</v>
      </c>
      <c r="B62" s="4">
        <v>43009.447899999999</v>
      </c>
      <c r="C62" s="4">
        <v>43009.786</v>
      </c>
      <c r="D62" s="4" t="str">
        <f t="shared" si="0"/>
        <v>8:06</v>
      </c>
      <c r="E62" s="4">
        <v>43010.381200000003</v>
      </c>
      <c r="F62" s="4">
        <v>43010.813000000002</v>
      </c>
      <c r="G62" s="4" t="str">
        <f t="shared" si="1"/>
        <v>10:21</v>
      </c>
      <c r="H62" s="39" t="s">
        <v>985</v>
      </c>
      <c r="I62" s="39"/>
      <c r="J62" s="7" t="s">
        <v>986</v>
      </c>
      <c r="K62" s="4">
        <v>43012.429620000003</v>
      </c>
      <c r="L62" s="4">
        <v>43012.828000000001</v>
      </c>
      <c r="M62" s="4" t="str">
        <f t="shared" si="2"/>
        <v>9:33</v>
      </c>
      <c r="N62" s="4">
        <v>43013.39978</v>
      </c>
      <c r="O62" s="4">
        <v>43013.807000000001</v>
      </c>
      <c r="P62" s="4" t="str">
        <f t="shared" si="3"/>
        <v>9:46</v>
      </c>
      <c r="Q62" s="4">
        <v>43009.447899999999</v>
      </c>
      <c r="R62" s="4">
        <v>43014.784</v>
      </c>
      <c r="S62" s="4" t="str">
        <f t="shared" si="4"/>
        <v>8:03</v>
      </c>
      <c r="T62" s="5">
        <v>43015.415840000001</v>
      </c>
      <c r="U62" s="4">
        <v>43015.75</v>
      </c>
      <c r="V62" s="4" t="str">
        <f t="shared" si="5"/>
        <v>8:01</v>
      </c>
      <c r="W62" s="5">
        <v>43016.391869999999</v>
      </c>
      <c r="X62" s="4">
        <v>43016.777000000002</v>
      </c>
      <c r="Y62" s="4" t="str">
        <f t="shared" si="6"/>
        <v>9:14</v>
      </c>
      <c r="Z62" s="5">
        <v>43017.385289999998</v>
      </c>
      <c r="AA62" s="4">
        <v>43017.828000000001</v>
      </c>
      <c r="AB62" s="4" t="str">
        <f t="shared" si="7"/>
        <v>10:37</v>
      </c>
      <c r="AC62" s="39" t="s">
        <v>985</v>
      </c>
      <c r="AD62" s="39"/>
      <c r="AE62" s="7" t="s">
        <v>986</v>
      </c>
      <c r="AF62" s="5">
        <v>43019.38263</v>
      </c>
      <c r="AG62" s="4">
        <v>43019.777000000002</v>
      </c>
      <c r="AH62" s="4" t="str">
        <f t="shared" si="8"/>
        <v>9:27</v>
      </c>
      <c r="AI62" s="5">
        <v>43020.380980000002</v>
      </c>
      <c r="AJ62" s="4">
        <v>43020.769</v>
      </c>
      <c r="AK62" s="4" t="str">
        <f t="shared" si="9"/>
        <v>9:18</v>
      </c>
      <c r="AL62" s="5">
        <v>43021.416870000001</v>
      </c>
      <c r="AM62" s="4">
        <v>43021.784</v>
      </c>
      <c r="AN62" s="4" t="str">
        <f t="shared" si="10"/>
        <v>8:48</v>
      </c>
      <c r="AO62" s="5">
        <v>43022.445440000003</v>
      </c>
      <c r="AP62" s="4">
        <v>43022.826000000001</v>
      </c>
      <c r="AQ62" s="4" t="str">
        <f t="shared" si="11"/>
        <v>9:08</v>
      </c>
      <c r="AR62" s="5">
        <v>43023.381869999997</v>
      </c>
      <c r="AS62" s="4">
        <v>43023.762000000002</v>
      </c>
      <c r="AT62" s="4" t="str">
        <f t="shared" si="12"/>
        <v>9:07</v>
      </c>
      <c r="AU62" s="5">
        <v>43024.3923</v>
      </c>
      <c r="AV62" s="4">
        <v>43024.775999999998</v>
      </c>
      <c r="AW62" s="4" t="str">
        <f t="shared" si="13"/>
        <v>9:12</v>
      </c>
      <c r="AX62" s="39" t="s">
        <v>985</v>
      </c>
      <c r="AY62" s="39"/>
      <c r="AZ62" s="7" t="s">
        <v>986</v>
      </c>
      <c r="BA62" s="5">
        <v>43026.420270000002</v>
      </c>
      <c r="BB62" s="4">
        <v>43026.762000000002</v>
      </c>
      <c r="BC62" s="4" t="str">
        <f t="shared" si="14"/>
        <v>8:12</v>
      </c>
      <c r="BD62" s="5">
        <v>43027.428099999997</v>
      </c>
      <c r="BE62" s="4">
        <v>43027.769</v>
      </c>
      <c r="BF62" s="4" t="str">
        <f t="shared" si="15"/>
        <v>8:10</v>
      </c>
      <c r="BG62" s="5">
        <v>43028.407399999996</v>
      </c>
      <c r="BH62" s="4">
        <v>43028.83</v>
      </c>
      <c r="BI62" s="4" t="str">
        <f t="shared" si="16"/>
        <v>10:08</v>
      </c>
      <c r="BJ62" s="5">
        <v>43029.434020000001</v>
      </c>
      <c r="BK62" s="4">
        <v>43029.82</v>
      </c>
      <c r="BL62" s="4" t="str">
        <f t="shared" si="17"/>
        <v>9:15</v>
      </c>
      <c r="BM62" s="5">
        <v>43030.441420000003</v>
      </c>
      <c r="BN62" s="4">
        <v>43030.802000000003</v>
      </c>
      <c r="BO62" s="4" t="str">
        <f t="shared" si="18"/>
        <v>8:39</v>
      </c>
      <c r="BP62" s="5">
        <v>43031.444949999997</v>
      </c>
      <c r="BQ62" s="4">
        <v>43031.800999999999</v>
      </c>
      <c r="BR62" s="4" t="str">
        <f t="shared" si="19"/>
        <v>8:32</v>
      </c>
      <c r="BS62" s="39" t="s">
        <v>985</v>
      </c>
      <c r="BT62" s="39"/>
      <c r="BU62" s="7" t="s">
        <v>986</v>
      </c>
      <c r="BV62" s="5">
        <v>43033.397989999998</v>
      </c>
      <c r="BW62" s="4">
        <v>43033.794999999998</v>
      </c>
      <c r="BX62" s="4" t="str">
        <f t="shared" si="20"/>
        <v>9:31</v>
      </c>
      <c r="BY62" s="5">
        <v>43034.422400000003</v>
      </c>
      <c r="BZ62" s="4">
        <v>43034.796000000002</v>
      </c>
      <c r="CA62" s="4" t="str">
        <f t="shared" si="21"/>
        <v>8:57</v>
      </c>
      <c r="CB62" s="5">
        <v>43035.383719999998</v>
      </c>
      <c r="CC62" s="4">
        <v>43035.781999999999</v>
      </c>
      <c r="CD62" s="4" t="str">
        <f t="shared" si="22"/>
        <v>9:33</v>
      </c>
      <c r="CE62" s="5">
        <v>43036.40726</v>
      </c>
      <c r="CF62" s="4">
        <v>43036.783000000003</v>
      </c>
      <c r="CG62" s="4" t="str">
        <f t="shared" si="23"/>
        <v>9:01</v>
      </c>
      <c r="CH62" s="5">
        <v>43037.450539999998</v>
      </c>
      <c r="CI62" s="4">
        <v>43037.777999999998</v>
      </c>
      <c r="CJ62" s="4" t="str">
        <f t="shared" si="24"/>
        <v>7:51</v>
      </c>
      <c r="CK62" s="5">
        <v>43038.449370000002</v>
      </c>
      <c r="CL62" s="4">
        <v>43038.807999999997</v>
      </c>
      <c r="CM62" s="4" t="str">
        <f t="shared" si="25"/>
        <v>8:36</v>
      </c>
      <c r="CN62" s="39" t="s">
        <v>985</v>
      </c>
      <c r="CO62" s="39"/>
      <c r="CP62" s="7" t="s">
        <v>986</v>
      </c>
      <c r="CQ62" s="7" t="str">
        <f t="shared" si="26"/>
        <v>9:19:06</v>
      </c>
      <c r="CR62">
        <f t="shared" si="27"/>
        <v>9</v>
      </c>
      <c r="CS62">
        <f t="shared" si="28"/>
        <v>19</v>
      </c>
      <c r="CT62">
        <f t="shared" si="29"/>
        <v>6</v>
      </c>
      <c r="CU62">
        <f t="shared" si="30"/>
        <v>19</v>
      </c>
      <c r="CV62">
        <f t="shared" si="31"/>
        <v>235</v>
      </c>
    </row>
    <row r="63" spans="1:100" x14ac:dyDescent="0.25">
      <c r="A63" t="s">
        <v>310</v>
      </c>
      <c r="B63" s="4">
        <v>43009.377690000001</v>
      </c>
      <c r="C63" s="4">
        <v>43009.769</v>
      </c>
      <c r="D63" s="4" t="str">
        <f t="shared" si="0"/>
        <v>9:23</v>
      </c>
      <c r="E63" s="4">
        <v>43010.390460000002</v>
      </c>
      <c r="F63" s="4">
        <v>43010.764000000003</v>
      </c>
      <c r="G63" s="4" t="str">
        <f t="shared" si="1"/>
        <v>8:57</v>
      </c>
      <c r="H63" s="39" t="s">
        <v>985</v>
      </c>
      <c r="I63" s="39"/>
      <c r="J63" s="7" t="s">
        <v>986</v>
      </c>
      <c r="K63" s="4">
        <v>43012.440170000002</v>
      </c>
      <c r="L63" s="4">
        <v>43012.800999999999</v>
      </c>
      <c r="M63" s="4" t="str">
        <f t="shared" si="2"/>
        <v>8:39</v>
      </c>
      <c r="N63" s="4">
        <v>43013.375540000001</v>
      </c>
      <c r="O63" s="4">
        <v>43013.758999999998</v>
      </c>
      <c r="P63" s="4" t="str">
        <f t="shared" si="3"/>
        <v>9:12</v>
      </c>
      <c r="Q63" s="4">
        <v>43009.377690000001</v>
      </c>
      <c r="R63" s="4">
        <v>43014.82</v>
      </c>
      <c r="S63" s="4" t="str">
        <f t="shared" si="4"/>
        <v>10:36</v>
      </c>
      <c r="T63" s="5">
        <v>43015.393900000003</v>
      </c>
      <c r="U63" s="4">
        <v>43015.803999999996</v>
      </c>
      <c r="V63" s="4" t="str">
        <f t="shared" si="5"/>
        <v>9:50</v>
      </c>
      <c r="W63" s="5">
        <v>43016.404170000002</v>
      </c>
      <c r="X63" s="4">
        <v>43016.771000000001</v>
      </c>
      <c r="Y63" s="4" t="str">
        <f t="shared" si="6"/>
        <v>8:48</v>
      </c>
      <c r="Z63" s="5">
        <v>43017.40926</v>
      </c>
      <c r="AA63" s="4">
        <v>43017.769</v>
      </c>
      <c r="AB63" s="4" t="str">
        <f t="shared" si="7"/>
        <v>8:38</v>
      </c>
      <c r="AC63" s="39" t="s">
        <v>985</v>
      </c>
      <c r="AD63" s="39"/>
      <c r="AE63" s="7" t="s">
        <v>986</v>
      </c>
      <c r="AF63" s="5">
        <v>43019.407579999999</v>
      </c>
      <c r="AG63" s="4">
        <v>43019.750999999997</v>
      </c>
      <c r="AH63" s="4" t="str">
        <f t="shared" si="8"/>
        <v>8:14</v>
      </c>
      <c r="AI63" s="5">
        <v>43020.419450000001</v>
      </c>
      <c r="AJ63" s="4">
        <v>43020.802000000003</v>
      </c>
      <c r="AK63" s="4" t="str">
        <f t="shared" si="9"/>
        <v>9:10</v>
      </c>
      <c r="AL63" s="5">
        <v>43021.419379999999</v>
      </c>
      <c r="AM63" s="4">
        <v>43021.771000000001</v>
      </c>
      <c r="AN63" s="4" t="str">
        <f t="shared" si="10"/>
        <v>8:26</v>
      </c>
      <c r="AO63" s="5">
        <v>43022.433810000002</v>
      </c>
      <c r="AP63" s="4">
        <v>43022.815999999999</v>
      </c>
      <c r="AQ63" s="4" t="str">
        <f t="shared" si="11"/>
        <v>9:10</v>
      </c>
      <c r="AR63" s="5"/>
      <c r="AS63" s="4"/>
      <c r="AT63" s="4" t="str">
        <f t="shared" si="12"/>
        <v>0:00</v>
      </c>
      <c r="AU63" s="5">
        <v>43024.446519999998</v>
      </c>
      <c r="AV63" s="4">
        <v>43024.752</v>
      </c>
      <c r="AW63" s="4" t="str">
        <f t="shared" si="13"/>
        <v>7:19</v>
      </c>
      <c r="AX63" s="39" t="s">
        <v>985</v>
      </c>
      <c r="AY63" s="39"/>
      <c r="AZ63" s="7" t="s">
        <v>986</v>
      </c>
      <c r="BA63" s="5">
        <v>43026.375469999999</v>
      </c>
      <c r="BB63" s="4">
        <v>43026.775000000001</v>
      </c>
      <c r="BC63" s="4" t="str">
        <f t="shared" si="14"/>
        <v>9:35</v>
      </c>
      <c r="BD63" s="5">
        <v>43027.383950000003</v>
      </c>
      <c r="BE63" s="4">
        <v>43027.794999999998</v>
      </c>
      <c r="BF63" s="4" t="str">
        <f t="shared" si="15"/>
        <v>9:51</v>
      </c>
      <c r="BG63" s="5">
        <v>43028.404009999998</v>
      </c>
      <c r="BH63" s="4">
        <v>43028.756000000001</v>
      </c>
      <c r="BI63" s="4" t="str">
        <f t="shared" si="16"/>
        <v>8:26</v>
      </c>
      <c r="BJ63" s="5">
        <v>43029.380420000001</v>
      </c>
      <c r="BK63" s="4">
        <v>43029.828000000001</v>
      </c>
      <c r="BL63" s="4" t="str">
        <f t="shared" si="17"/>
        <v>10:44</v>
      </c>
      <c r="BM63" s="5">
        <v>43030.430990000001</v>
      </c>
      <c r="BN63" s="4">
        <v>43030.805</v>
      </c>
      <c r="BO63" s="4" t="str">
        <f t="shared" si="18"/>
        <v>8:58</v>
      </c>
      <c r="BP63" s="5">
        <v>43031.381679999999</v>
      </c>
      <c r="BQ63" s="4">
        <v>43031.811999999998</v>
      </c>
      <c r="BR63" s="4" t="str">
        <f t="shared" si="19"/>
        <v>10:19</v>
      </c>
      <c r="BS63" s="39" t="s">
        <v>985</v>
      </c>
      <c r="BT63" s="39"/>
      <c r="BU63" s="7" t="s">
        <v>986</v>
      </c>
      <c r="BV63" s="5"/>
      <c r="BW63" s="4"/>
      <c r="BX63" s="4" t="str">
        <f t="shared" si="20"/>
        <v>0:00</v>
      </c>
      <c r="BY63" s="5">
        <v>43034.445529999997</v>
      </c>
      <c r="BZ63" s="4">
        <v>43034.796000000002</v>
      </c>
      <c r="CA63" s="4" t="str">
        <f t="shared" si="21"/>
        <v>8:24</v>
      </c>
      <c r="CB63" s="5">
        <v>43035.435239999999</v>
      </c>
      <c r="CC63" s="4">
        <v>43035.794000000002</v>
      </c>
      <c r="CD63" s="4" t="str">
        <f t="shared" si="22"/>
        <v>8:36</v>
      </c>
      <c r="CE63" s="5">
        <v>43036.438909999997</v>
      </c>
      <c r="CF63" s="4">
        <v>43036.807000000001</v>
      </c>
      <c r="CG63" s="4" t="str">
        <f t="shared" si="23"/>
        <v>8:50</v>
      </c>
      <c r="CH63" s="5">
        <v>43037.45</v>
      </c>
      <c r="CI63" s="4">
        <v>43037.805999999997</v>
      </c>
      <c r="CJ63" s="4" t="str">
        <f t="shared" si="24"/>
        <v>8:32</v>
      </c>
      <c r="CK63" s="5">
        <v>43038.438549999999</v>
      </c>
      <c r="CL63" s="4">
        <v>43038.784</v>
      </c>
      <c r="CM63" s="4" t="str">
        <f t="shared" si="25"/>
        <v>8:17</v>
      </c>
      <c r="CN63" s="39" t="s">
        <v>985</v>
      </c>
      <c r="CO63" s="39"/>
      <c r="CP63" s="7" t="s">
        <v>986</v>
      </c>
      <c r="CQ63" s="7" t="str">
        <f t="shared" si="26"/>
        <v>9:0:54</v>
      </c>
      <c r="CR63">
        <f t="shared" si="27"/>
        <v>9</v>
      </c>
      <c r="CS63">
        <f t="shared" si="28"/>
        <v>0</v>
      </c>
      <c r="CT63">
        <f t="shared" si="29"/>
        <v>54</v>
      </c>
      <c r="CU63">
        <f t="shared" si="30"/>
        <v>1</v>
      </c>
      <c r="CV63">
        <f t="shared" si="31"/>
        <v>217</v>
      </c>
    </row>
    <row r="64" spans="1:100" x14ac:dyDescent="0.25">
      <c r="A64" t="s">
        <v>311</v>
      </c>
      <c r="B64" s="4">
        <v>43009.389089999997</v>
      </c>
      <c r="C64" s="4">
        <v>43009.756999999998</v>
      </c>
      <c r="D64" s="4" t="str">
        <f t="shared" si="0"/>
        <v>8:49</v>
      </c>
      <c r="E64" s="4">
        <v>43010.379840000001</v>
      </c>
      <c r="F64" s="4">
        <v>43010.792000000001</v>
      </c>
      <c r="G64" s="4" t="str">
        <f t="shared" si="1"/>
        <v>9:53</v>
      </c>
      <c r="H64" s="39" t="s">
        <v>985</v>
      </c>
      <c r="I64" s="39"/>
      <c r="J64" s="7" t="s">
        <v>986</v>
      </c>
      <c r="K64" s="4">
        <v>43012.457580000002</v>
      </c>
      <c r="L64" s="4">
        <v>43012.792000000001</v>
      </c>
      <c r="M64" s="4" t="str">
        <f t="shared" si="2"/>
        <v>8:01</v>
      </c>
      <c r="N64" s="4">
        <v>43013.412700000001</v>
      </c>
      <c r="O64" s="4">
        <v>43013.77</v>
      </c>
      <c r="P64" s="4" t="str">
        <f t="shared" si="3"/>
        <v>8:34</v>
      </c>
      <c r="Q64" s="4">
        <v>43009.389089999997</v>
      </c>
      <c r="R64" s="4">
        <v>43014.756000000001</v>
      </c>
      <c r="S64" s="4" t="str">
        <f t="shared" si="4"/>
        <v>8:48</v>
      </c>
      <c r="T64" s="5">
        <v>43015.454790000003</v>
      </c>
      <c r="U64" s="4">
        <v>43015.802000000003</v>
      </c>
      <c r="V64" s="4" t="str">
        <f t="shared" si="5"/>
        <v>8:19</v>
      </c>
      <c r="W64" s="5">
        <v>43016.410600000003</v>
      </c>
      <c r="X64" s="4">
        <v>43016.817000000003</v>
      </c>
      <c r="Y64" s="4" t="str">
        <f t="shared" si="6"/>
        <v>9:45</v>
      </c>
      <c r="Z64" s="5">
        <v>43017.418089999999</v>
      </c>
      <c r="AA64" s="4">
        <v>43017.75</v>
      </c>
      <c r="AB64" s="4" t="str">
        <f t="shared" si="7"/>
        <v>7:57</v>
      </c>
      <c r="AC64" s="39" t="s">
        <v>985</v>
      </c>
      <c r="AD64" s="39"/>
      <c r="AE64" s="7" t="s">
        <v>986</v>
      </c>
      <c r="AF64" s="5">
        <v>43019.437360000004</v>
      </c>
      <c r="AG64" s="4">
        <v>43019.76</v>
      </c>
      <c r="AH64" s="4" t="str">
        <f t="shared" si="8"/>
        <v>7:44</v>
      </c>
      <c r="AI64" s="5">
        <v>43020.43795</v>
      </c>
      <c r="AJ64" s="4">
        <v>43020.784</v>
      </c>
      <c r="AK64" s="4" t="str">
        <f t="shared" si="9"/>
        <v>8:18</v>
      </c>
      <c r="AL64" s="5">
        <v>43021.458059999997</v>
      </c>
      <c r="AM64" s="4">
        <v>43021.758000000002</v>
      </c>
      <c r="AN64" s="4" t="str">
        <f t="shared" si="10"/>
        <v>7:11</v>
      </c>
      <c r="AO64" s="5"/>
      <c r="AP64" s="4"/>
      <c r="AQ64" s="4" t="str">
        <f t="shared" si="11"/>
        <v>0:00</v>
      </c>
      <c r="AR64" s="5">
        <v>43023.384839999999</v>
      </c>
      <c r="AS64" s="4">
        <v>43023.771000000001</v>
      </c>
      <c r="AT64" s="4" t="str">
        <f t="shared" si="12"/>
        <v>9:16</v>
      </c>
      <c r="AU64" s="5">
        <v>43024.398029999997</v>
      </c>
      <c r="AV64" s="4">
        <v>43024.792999999998</v>
      </c>
      <c r="AW64" s="4" t="str">
        <f t="shared" si="13"/>
        <v>9:28</v>
      </c>
      <c r="AX64" s="39" t="s">
        <v>985</v>
      </c>
      <c r="AY64" s="39"/>
      <c r="AZ64" s="7" t="s">
        <v>986</v>
      </c>
      <c r="BA64" s="5">
        <v>43026.407200000001</v>
      </c>
      <c r="BB64" s="4">
        <v>43026.764000000003</v>
      </c>
      <c r="BC64" s="4" t="str">
        <f t="shared" si="14"/>
        <v>8:33</v>
      </c>
      <c r="BD64" s="5">
        <v>43027.384789999996</v>
      </c>
      <c r="BE64" s="4">
        <v>43027.817999999999</v>
      </c>
      <c r="BF64" s="4" t="str">
        <f t="shared" si="15"/>
        <v>10:23</v>
      </c>
      <c r="BG64" s="5">
        <v>43028.457710000002</v>
      </c>
      <c r="BH64" s="4">
        <v>43028.773000000001</v>
      </c>
      <c r="BI64" s="4" t="str">
        <f t="shared" si="16"/>
        <v>7:34</v>
      </c>
      <c r="BJ64" s="5">
        <v>43029.413970000001</v>
      </c>
      <c r="BK64" s="4">
        <v>43029.817999999999</v>
      </c>
      <c r="BL64" s="4" t="str">
        <f t="shared" si="17"/>
        <v>9:41</v>
      </c>
      <c r="BM64" s="5">
        <v>43030.429839999997</v>
      </c>
      <c r="BN64" s="4">
        <v>43030.813999999998</v>
      </c>
      <c r="BO64" s="4" t="str">
        <f t="shared" si="18"/>
        <v>9:13</v>
      </c>
      <c r="BP64" s="5">
        <v>43031.425289999999</v>
      </c>
      <c r="BQ64" s="4">
        <v>43031.832999999999</v>
      </c>
      <c r="BR64" s="4" t="str">
        <f t="shared" si="19"/>
        <v>9:47</v>
      </c>
      <c r="BS64" s="39" t="s">
        <v>985</v>
      </c>
      <c r="BT64" s="39"/>
      <c r="BU64" s="7" t="s">
        <v>986</v>
      </c>
      <c r="BV64" s="5">
        <v>43033.436520000003</v>
      </c>
      <c r="BW64" s="4">
        <v>43033.781999999999</v>
      </c>
      <c r="BX64" s="4" t="str">
        <f t="shared" si="20"/>
        <v>8:17</v>
      </c>
      <c r="BY64" s="5"/>
      <c r="BZ64" s="4"/>
      <c r="CA64" s="4" t="str">
        <f t="shared" si="21"/>
        <v>0:00</v>
      </c>
      <c r="CB64" s="5">
        <v>43035.414259999998</v>
      </c>
      <c r="CC64" s="4">
        <v>43035.77</v>
      </c>
      <c r="CD64" s="4" t="str">
        <f t="shared" si="22"/>
        <v>8:32</v>
      </c>
      <c r="CE64" s="5">
        <v>43036.398410000002</v>
      </c>
      <c r="CF64" s="4">
        <v>43036.800000000003</v>
      </c>
      <c r="CG64" s="4" t="str">
        <f t="shared" si="23"/>
        <v>9:38</v>
      </c>
      <c r="CH64" s="5">
        <v>43037.421759999997</v>
      </c>
      <c r="CI64" s="4">
        <v>43037.794000000002</v>
      </c>
      <c r="CJ64" s="4" t="str">
        <f t="shared" si="24"/>
        <v>8:56</v>
      </c>
      <c r="CK64" s="5">
        <v>43038.417139999998</v>
      </c>
      <c r="CL64" s="4">
        <v>43038.796999999999</v>
      </c>
      <c r="CM64" s="4" t="str">
        <f t="shared" si="25"/>
        <v>9:07</v>
      </c>
      <c r="CN64" s="39" t="s">
        <v>985</v>
      </c>
      <c r="CO64" s="39"/>
      <c r="CP64" s="7" t="s">
        <v>986</v>
      </c>
      <c r="CQ64" s="7" t="str">
        <f t="shared" si="26"/>
        <v>8:19:44</v>
      </c>
      <c r="CR64">
        <f t="shared" si="27"/>
        <v>8</v>
      </c>
      <c r="CS64">
        <f t="shared" si="28"/>
        <v>19</v>
      </c>
      <c r="CT64">
        <f t="shared" si="29"/>
        <v>44</v>
      </c>
      <c r="CU64">
        <f t="shared" si="30"/>
        <v>20</v>
      </c>
      <c r="CV64">
        <f t="shared" si="31"/>
        <v>212</v>
      </c>
    </row>
    <row r="65" spans="1:100" x14ac:dyDescent="0.25">
      <c r="A65" t="s">
        <v>312</v>
      </c>
      <c r="B65" s="4">
        <v>43009.38291</v>
      </c>
      <c r="C65" s="4">
        <v>43009.781000000003</v>
      </c>
      <c r="D65" s="4" t="str">
        <f t="shared" si="0"/>
        <v>9:33</v>
      </c>
      <c r="E65" s="4">
        <v>43010.444900000002</v>
      </c>
      <c r="F65" s="4">
        <v>43010.832000000002</v>
      </c>
      <c r="G65" s="4" t="str">
        <f t="shared" si="1"/>
        <v>9:17</v>
      </c>
      <c r="H65" s="39" t="s">
        <v>985</v>
      </c>
      <c r="I65" s="39"/>
      <c r="J65" s="7" t="s">
        <v>986</v>
      </c>
      <c r="K65" s="4">
        <v>43012.390919999998</v>
      </c>
      <c r="L65" s="4">
        <v>43012.76</v>
      </c>
      <c r="M65" s="4" t="str">
        <f t="shared" si="2"/>
        <v>8:51</v>
      </c>
      <c r="N65" s="4">
        <v>43013.41416</v>
      </c>
      <c r="O65" s="4">
        <v>43013.781999999999</v>
      </c>
      <c r="P65" s="4" t="str">
        <f t="shared" si="3"/>
        <v>8:49</v>
      </c>
      <c r="Q65" s="4">
        <v>43009.38291</v>
      </c>
      <c r="R65" s="4">
        <v>43014.754999999997</v>
      </c>
      <c r="S65" s="4" t="str">
        <f t="shared" si="4"/>
        <v>8:55</v>
      </c>
      <c r="T65" s="5">
        <v>43015.451730000001</v>
      </c>
      <c r="U65" s="4">
        <v>43015.760999999999</v>
      </c>
      <c r="V65" s="4" t="str">
        <f t="shared" si="5"/>
        <v>7:25</v>
      </c>
      <c r="W65" s="5">
        <v>43016.387569999999</v>
      </c>
      <c r="X65" s="4">
        <v>43016.815999999999</v>
      </c>
      <c r="Y65" s="4" t="str">
        <f t="shared" si="6"/>
        <v>10:16</v>
      </c>
      <c r="Z65" s="5">
        <v>43017.387589999998</v>
      </c>
      <c r="AA65" s="4">
        <v>43017.828000000001</v>
      </c>
      <c r="AB65" s="4" t="str">
        <f t="shared" si="7"/>
        <v>10:34</v>
      </c>
      <c r="AC65" s="39" t="s">
        <v>985</v>
      </c>
      <c r="AD65" s="39"/>
      <c r="AE65" s="7" t="s">
        <v>986</v>
      </c>
      <c r="AF65" s="5">
        <v>43019.429510000002</v>
      </c>
      <c r="AG65" s="4">
        <v>43019.805999999997</v>
      </c>
      <c r="AH65" s="4" t="str">
        <f t="shared" si="8"/>
        <v>9:02</v>
      </c>
      <c r="AI65" s="5">
        <v>43020.452859999998</v>
      </c>
      <c r="AJ65" s="4">
        <v>43020.764999999999</v>
      </c>
      <c r="AK65" s="4" t="str">
        <f t="shared" si="9"/>
        <v>7:29</v>
      </c>
      <c r="AL65" s="5"/>
      <c r="AM65" s="4"/>
      <c r="AN65" s="4" t="str">
        <f t="shared" si="10"/>
        <v>0:00</v>
      </c>
      <c r="AO65" s="5">
        <v>43022.406389999996</v>
      </c>
      <c r="AP65" s="4">
        <v>43022.802000000003</v>
      </c>
      <c r="AQ65" s="4" t="str">
        <f t="shared" si="11"/>
        <v>9:29</v>
      </c>
      <c r="AR65" s="5">
        <v>43023.45422</v>
      </c>
      <c r="AS65" s="4">
        <v>43023.760999999999</v>
      </c>
      <c r="AT65" s="4" t="str">
        <f t="shared" si="12"/>
        <v>7:21</v>
      </c>
      <c r="AU65" s="5">
        <v>43024.446210000002</v>
      </c>
      <c r="AV65" s="4">
        <v>43024.769</v>
      </c>
      <c r="AW65" s="4" t="str">
        <f t="shared" si="13"/>
        <v>7:44</v>
      </c>
      <c r="AX65" s="39" t="s">
        <v>985</v>
      </c>
      <c r="AY65" s="39"/>
      <c r="AZ65" s="7" t="s">
        <v>986</v>
      </c>
      <c r="BA65" s="5">
        <v>43026.451379999999</v>
      </c>
      <c r="BB65" s="4">
        <v>43026.821000000004</v>
      </c>
      <c r="BC65" s="4" t="str">
        <f t="shared" si="14"/>
        <v>8:52</v>
      </c>
      <c r="BD65" s="5">
        <v>43027.407270000003</v>
      </c>
      <c r="BE65" s="4">
        <v>43027.815000000002</v>
      </c>
      <c r="BF65" s="4" t="str">
        <f t="shared" si="15"/>
        <v>9:47</v>
      </c>
      <c r="BG65" s="5">
        <v>43028.389669999997</v>
      </c>
      <c r="BH65" s="4">
        <v>43028.773999999998</v>
      </c>
      <c r="BI65" s="4" t="str">
        <f t="shared" si="16"/>
        <v>9:13</v>
      </c>
      <c r="BJ65" s="5">
        <v>43029.440759999998</v>
      </c>
      <c r="BK65" s="4">
        <v>43029.794999999998</v>
      </c>
      <c r="BL65" s="4" t="str">
        <f t="shared" si="17"/>
        <v>8:30</v>
      </c>
      <c r="BM65" s="5">
        <v>43030.441850000003</v>
      </c>
      <c r="BN65" s="4">
        <v>43030.76</v>
      </c>
      <c r="BO65" s="4" t="str">
        <f t="shared" si="18"/>
        <v>7:38</v>
      </c>
      <c r="BP65" s="5">
        <v>43031.426939999998</v>
      </c>
      <c r="BQ65" s="4">
        <v>43031.824999999997</v>
      </c>
      <c r="BR65" s="4" t="str">
        <f t="shared" si="19"/>
        <v>9:33</v>
      </c>
      <c r="BS65" s="39" t="s">
        <v>985</v>
      </c>
      <c r="BT65" s="39"/>
      <c r="BU65" s="7" t="s">
        <v>986</v>
      </c>
      <c r="BV65" s="5">
        <v>43033.428630000002</v>
      </c>
      <c r="BW65" s="4">
        <v>43033.821000000004</v>
      </c>
      <c r="BX65" s="4" t="str">
        <f t="shared" si="20"/>
        <v>9:25</v>
      </c>
      <c r="BY65" s="5">
        <v>43034.41689</v>
      </c>
      <c r="BZ65" s="4">
        <v>43034.754999999997</v>
      </c>
      <c r="CA65" s="4" t="str">
        <f t="shared" si="21"/>
        <v>8:06</v>
      </c>
      <c r="CB65" s="5"/>
      <c r="CC65" s="4"/>
      <c r="CD65" s="4" t="str">
        <f t="shared" si="22"/>
        <v>0:00</v>
      </c>
      <c r="CE65" s="5">
        <v>43036.411659999998</v>
      </c>
      <c r="CF65" s="4">
        <v>43036.809000000001</v>
      </c>
      <c r="CG65" s="4" t="str">
        <f t="shared" si="23"/>
        <v>9:32</v>
      </c>
      <c r="CH65" s="5">
        <v>43037.403660000004</v>
      </c>
      <c r="CI65" s="4">
        <v>43037.771999999997</v>
      </c>
      <c r="CJ65" s="4" t="str">
        <f t="shared" si="24"/>
        <v>8:50</v>
      </c>
      <c r="CK65" s="5">
        <v>43038.408730000003</v>
      </c>
      <c r="CL65" s="4">
        <v>43038.822</v>
      </c>
      <c r="CM65" s="4" t="str">
        <f t="shared" si="25"/>
        <v>9:55</v>
      </c>
      <c r="CN65" s="39" t="s">
        <v>985</v>
      </c>
      <c r="CO65" s="39"/>
      <c r="CP65" s="7" t="s">
        <v>986</v>
      </c>
      <c r="CQ65" s="7" t="str">
        <f t="shared" si="26"/>
        <v>8:22:06</v>
      </c>
      <c r="CR65">
        <f t="shared" si="27"/>
        <v>8</v>
      </c>
      <c r="CS65">
        <f t="shared" si="28"/>
        <v>22</v>
      </c>
      <c r="CT65">
        <f t="shared" si="29"/>
        <v>6</v>
      </c>
      <c r="CU65">
        <f t="shared" si="30"/>
        <v>22</v>
      </c>
      <c r="CV65">
        <f t="shared" si="31"/>
        <v>214</v>
      </c>
    </row>
    <row r="66" spans="1:100" x14ac:dyDescent="0.25">
      <c r="A66" t="s">
        <v>313</v>
      </c>
      <c r="B66" s="4">
        <v>43009.394229999998</v>
      </c>
      <c r="C66" s="4">
        <v>43009.754999999997</v>
      </c>
      <c r="D66" s="4" t="str">
        <f t="shared" si="0"/>
        <v>8:39</v>
      </c>
      <c r="E66" s="4">
        <v>43010.449569999997</v>
      </c>
      <c r="F66" s="4">
        <v>43010.794000000002</v>
      </c>
      <c r="G66" s="4" t="str">
        <f t="shared" si="1"/>
        <v>8:15</v>
      </c>
      <c r="H66" s="39" t="s">
        <v>985</v>
      </c>
      <c r="I66" s="39"/>
      <c r="J66" s="7" t="s">
        <v>986</v>
      </c>
      <c r="K66" s="4">
        <v>43012.437669999999</v>
      </c>
      <c r="L66" s="4">
        <v>43012.779000000002</v>
      </c>
      <c r="M66" s="4" t="str">
        <f t="shared" si="2"/>
        <v>8:11</v>
      </c>
      <c r="N66" s="4">
        <v>43013.390290000003</v>
      </c>
      <c r="O66" s="4">
        <v>43013.807999999997</v>
      </c>
      <c r="P66" s="4" t="str">
        <f t="shared" si="3"/>
        <v>10:01</v>
      </c>
      <c r="Q66" s="4">
        <v>43009.394229999998</v>
      </c>
      <c r="R66" s="4">
        <v>43014.817999999999</v>
      </c>
      <c r="S66" s="4" t="str">
        <f t="shared" si="4"/>
        <v>10:10</v>
      </c>
      <c r="T66" s="5">
        <v>43015.416380000002</v>
      </c>
      <c r="U66" s="4">
        <v>43015.807000000001</v>
      </c>
      <c r="V66" s="4" t="str">
        <f t="shared" si="5"/>
        <v>9:22</v>
      </c>
      <c r="W66" s="5">
        <v>43016.37932</v>
      </c>
      <c r="X66" s="4">
        <v>43016.756000000001</v>
      </c>
      <c r="Y66" s="4" t="str">
        <f t="shared" si="6"/>
        <v>9:02</v>
      </c>
      <c r="Z66" s="5">
        <v>43017.41979</v>
      </c>
      <c r="AA66" s="4">
        <v>43017.779000000002</v>
      </c>
      <c r="AB66" s="4" t="str">
        <f t="shared" si="7"/>
        <v>8:37</v>
      </c>
      <c r="AC66" s="39" t="s">
        <v>985</v>
      </c>
      <c r="AD66" s="39"/>
      <c r="AE66" s="7" t="s">
        <v>986</v>
      </c>
      <c r="AF66" s="5">
        <v>43019.438800000004</v>
      </c>
      <c r="AG66" s="4">
        <v>43019.775000000001</v>
      </c>
      <c r="AH66" s="4" t="str">
        <f t="shared" si="8"/>
        <v>8:04</v>
      </c>
      <c r="AI66" s="5">
        <v>43020.444600000003</v>
      </c>
      <c r="AJ66" s="4">
        <v>43020.82</v>
      </c>
      <c r="AK66" s="4" t="str">
        <f t="shared" si="9"/>
        <v>9:00</v>
      </c>
      <c r="AL66" s="5">
        <v>43021.417549999998</v>
      </c>
      <c r="AM66" s="4">
        <v>43021.81</v>
      </c>
      <c r="AN66" s="4" t="str">
        <f t="shared" si="10"/>
        <v>9:25</v>
      </c>
      <c r="AO66" s="5">
        <v>43022.410380000001</v>
      </c>
      <c r="AP66" s="4">
        <v>43022.792000000001</v>
      </c>
      <c r="AQ66" s="4" t="str">
        <f t="shared" si="11"/>
        <v>9:09</v>
      </c>
      <c r="AR66" s="5">
        <v>43023.447769999999</v>
      </c>
      <c r="AS66" s="4">
        <v>43023.832999999999</v>
      </c>
      <c r="AT66" s="4" t="str">
        <f t="shared" si="12"/>
        <v>9:14</v>
      </c>
      <c r="AU66" s="5">
        <v>43024.382080000003</v>
      </c>
      <c r="AV66" s="4">
        <v>43024.819000000003</v>
      </c>
      <c r="AW66" s="4" t="str">
        <f t="shared" si="13"/>
        <v>10:29</v>
      </c>
      <c r="AX66" s="39" t="s">
        <v>985</v>
      </c>
      <c r="AY66" s="39"/>
      <c r="AZ66" s="7" t="s">
        <v>986</v>
      </c>
      <c r="BA66" s="5">
        <v>43026.399720000001</v>
      </c>
      <c r="BB66" s="4">
        <v>43026.750999999997</v>
      </c>
      <c r="BC66" s="4" t="str">
        <f t="shared" si="14"/>
        <v>8:25</v>
      </c>
      <c r="BD66" s="5">
        <v>43027.384660000003</v>
      </c>
      <c r="BE66" s="4">
        <v>43027.773000000001</v>
      </c>
      <c r="BF66" s="4" t="str">
        <f t="shared" si="15"/>
        <v>9:19</v>
      </c>
      <c r="BG66" s="5">
        <v>43028.392379999998</v>
      </c>
      <c r="BH66" s="4">
        <v>43028.773000000001</v>
      </c>
      <c r="BI66" s="4" t="str">
        <f t="shared" si="16"/>
        <v>9:08</v>
      </c>
      <c r="BJ66" s="5">
        <v>43029.417090000003</v>
      </c>
      <c r="BK66" s="4">
        <v>43029.803999999996</v>
      </c>
      <c r="BL66" s="4" t="str">
        <f t="shared" si="17"/>
        <v>9:17</v>
      </c>
      <c r="BM66" s="5">
        <v>43030.38119</v>
      </c>
      <c r="BN66" s="4">
        <v>43030.803</v>
      </c>
      <c r="BO66" s="4" t="str">
        <f t="shared" si="18"/>
        <v>10:07</v>
      </c>
      <c r="BP66" s="5">
        <v>43031.414490000003</v>
      </c>
      <c r="BQ66" s="4">
        <v>43031.832000000002</v>
      </c>
      <c r="BR66" s="4" t="str">
        <f t="shared" si="19"/>
        <v>10:01</v>
      </c>
      <c r="BS66" s="39" t="s">
        <v>985</v>
      </c>
      <c r="BT66" s="39"/>
      <c r="BU66" s="7" t="s">
        <v>986</v>
      </c>
      <c r="BV66" s="5">
        <v>43033.380389999998</v>
      </c>
      <c r="BW66" s="4">
        <v>43033.762000000002</v>
      </c>
      <c r="BX66" s="4" t="str">
        <f t="shared" si="20"/>
        <v>9:09</v>
      </c>
      <c r="BY66" s="5">
        <v>43034.440190000001</v>
      </c>
      <c r="BZ66" s="4">
        <v>43034.82</v>
      </c>
      <c r="CA66" s="4" t="str">
        <f t="shared" si="21"/>
        <v>9:06</v>
      </c>
      <c r="CB66" s="5">
        <v>43035.391819999997</v>
      </c>
      <c r="CC66" s="4">
        <v>43035.792999999998</v>
      </c>
      <c r="CD66" s="4" t="str">
        <f t="shared" si="22"/>
        <v>9:37</v>
      </c>
      <c r="CE66" s="5">
        <v>43036.404860000002</v>
      </c>
      <c r="CF66" s="4">
        <v>43036.822999999997</v>
      </c>
      <c r="CG66" s="4" t="str">
        <f t="shared" si="23"/>
        <v>10:02</v>
      </c>
      <c r="CH66" s="5">
        <v>43037.410380000001</v>
      </c>
      <c r="CI66" s="4">
        <v>43037.794000000002</v>
      </c>
      <c r="CJ66" s="4" t="str">
        <f t="shared" si="24"/>
        <v>9:12</v>
      </c>
      <c r="CK66" s="5">
        <v>43038.419459999997</v>
      </c>
      <c r="CL66" s="4">
        <v>43038.822</v>
      </c>
      <c r="CM66" s="4" t="str">
        <f t="shared" si="25"/>
        <v>9:39</v>
      </c>
      <c r="CN66" s="39" t="s">
        <v>985</v>
      </c>
      <c r="CO66" s="39"/>
      <c r="CP66" s="7" t="s">
        <v>986</v>
      </c>
      <c r="CQ66" s="7" t="str">
        <f t="shared" si="26"/>
        <v>10:0:40</v>
      </c>
      <c r="CR66">
        <f t="shared" si="27"/>
        <v>10</v>
      </c>
      <c r="CS66">
        <f t="shared" si="28"/>
        <v>0</v>
      </c>
      <c r="CT66">
        <f t="shared" si="29"/>
        <v>40</v>
      </c>
      <c r="CU66">
        <f t="shared" si="30"/>
        <v>1</v>
      </c>
      <c r="CV66">
        <f t="shared" si="31"/>
        <v>241</v>
      </c>
    </row>
    <row r="67" spans="1:100" x14ac:dyDescent="0.25">
      <c r="A67" t="s">
        <v>314</v>
      </c>
      <c r="B67" s="4">
        <v>43009.425289999999</v>
      </c>
      <c r="C67" s="4">
        <v>43009.832999999999</v>
      </c>
      <c r="D67" s="4" t="str">
        <f t="shared" si="0"/>
        <v>9:47</v>
      </c>
      <c r="E67" s="4">
        <v>43010.447690000001</v>
      </c>
      <c r="F67" s="4">
        <v>43010.826000000001</v>
      </c>
      <c r="G67" s="4" t="str">
        <f t="shared" si="1"/>
        <v>9:04</v>
      </c>
      <c r="H67" s="39" t="s">
        <v>985</v>
      </c>
      <c r="I67" s="39"/>
      <c r="J67" s="7" t="s">
        <v>986</v>
      </c>
      <c r="K67" s="4">
        <v>43012.410920000002</v>
      </c>
      <c r="L67" s="4">
        <v>43012.785000000003</v>
      </c>
      <c r="M67" s="4" t="str">
        <f t="shared" si="2"/>
        <v>8:58</v>
      </c>
      <c r="N67" s="4">
        <v>43013.417020000001</v>
      </c>
      <c r="O67" s="4">
        <v>43013.82</v>
      </c>
      <c r="P67" s="4" t="str">
        <f t="shared" si="3"/>
        <v>9:40</v>
      </c>
      <c r="Q67" s="4">
        <v>43009.425289999999</v>
      </c>
      <c r="R67" s="4">
        <v>43014.752</v>
      </c>
      <c r="S67" s="4" t="str">
        <f t="shared" si="4"/>
        <v>7:50</v>
      </c>
      <c r="T67" s="5">
        <v>43015.45491</v>
      </c>
      <c r="U67" s="4">
        <v>43015.792999999998</v>
      </c>
      <c r="V67" s="4" t="str">
        <f t="shared" si="5"/>
        <v>8:06</v>
      </c>
      <c r="W67" s="5">
        <v>43016.400710000002</v>
      </c>
      <c r="X67" s="4">
        <v>43016.805</v>
      </c>
      <c r="Y67" s="4" t="str">
        <f t="shared" si="6"/>
        <v>9:42</v>
      </c>
      <c r="Z67" s="5">
        <v>43017.405189999998</v>
      </c>
      <c r="AA67" s="4">
        <v>43017.779000000002</v>
      </c>
      <c r="AB67" s="4" t="str">
        <f t="shared" si="7"/>
        <v>8:58</v>
      </c>
      <c r="AC67" s="39" t="s">
        <v>985</v>
      </c>
      <c r="AD67" s="39"/>
      <c r="AE67" s="7" t="s">
        <v>986</v>
      </c>
      <c r="AF67" s="5">
        <v>43019.448920000003</v>
      </c>
      <c r="AG67" s="4">
        <v>43019.756000000001</v>
      </c>
      <c r="AH67" s="4" t="str">
        <f t="shared" si="8"/>
        <v>7:22</v>
      </c>
      <c r="AI67" s="5">
        <v>43020.381979999998</v>
      </c>
      <c r="AJ67" s="4">
        <v>43020.771000000001</v>
      </c>
      <c r="AK67" s="4" t="str">
        <f t="shared" si="9"/>
        <v>9:20</v>
      </c>
      <c r="AL67" s="5">
        <v>43021.430740000003</v>
      </c>
      <c r="AM67" s="4">
        <v>43021.817999999999</v>
      </c>
      <c r="AN67" s="4" t="str">
        <f t="shared" si="10"/>
        <v>9:17</v>
      </c>
      <c r="AO67" s="5">
        <v>43022.376270000001</v>
      </c>
      <c r="AP67" s="4">
        <v>43022.752</v>
      </c>
      <c r="AQ67" s="4" t="str">
        <f t="shared" si="11"/>
        <v>9:01</v>
      </c>
      <c r="AR67" s="5">
        <v>43023.44053</v>
      </c>
      <c r="AS67" s="4">
        <v>43023.783000000003</v>
      </c>
      <c r="AT67" s="4" t="str">
        <f t="shared" si="12"/>
        <v>8:13</v>
      </c>
      <c r="AU67" s="5">
        <v>43024.42007</v>
      </c>
      <c r="AV67" s="4">
        <v>43024.771000000001</v>
      </c>
      <c r="AW67" s="4" t="str">
        <f t="shared" si="13"/>
        <v>8:25</v>
      </c>
      <c r="AX67" s="39" t="s">
        <v>985</v>
      </c>
      <c r="AY67" s="39"/>
      <c r="AZ67" s="7" t="s">
        <v>986</v>
      </c>
      <c r="BA67" s="5">
        <v>43026.439780000001</v>
      </c>
      <c r="BB67" s="4">
        <v>43026.800999999999</v>
      </c>
      <c r="BC67" s="4" t="str">
        <f t="shared" si="14"/>
        <v>8:40</v>
      </c>
      <c r="BD67" s="5">
        <v>43027.400020000001</v>
      </c>
      <c r="BE67" s="4">
        <v>43027.798000000003</v>
      </c>
      <c r="BF67" s="4" t="str">
        <f t="shared" si="15"/>
        <v>9:33</v>
      </c>
      <c r="BG67" s="5">
        <v>43028.398300000001</v>
      </c>
      <c r="BH67" s="4">
        <v>43028.784</v>
      </c>
      <c r="BI67" s="4" t="str">
        <f t="shared" si="16"/>
        <v>9:15</v>
      </c>
      <c r="BJ67" s="5">
        <v>43029.40191</v>
      </c>
      <c r="BK67" s="4">
        <v>43029.781000000003</v>
      </c>
      <c r="BL67" s="4" t="str">
        <f t="shared" si="17"/>
        <v>9:05</v>
      </c>
      <c r="BM67" s="5">
        <v>43030.404170000002</v>
      </c>
      <c r="BN67" s="4">
        <v>43030.788</v>
      </c>
      <c r="BO67" s="4" t="str">
        <f t="shared" si="18"/>
        <v>9:12</v>
      </c>
      <c r="BP67" s="5">
        <v>43031.431140000001</v>
      </c>
      <c r="BQ67" s="4">
        <v>43031.82</v>
      </c>
      <c r="BR67" s="4" t="str">
        <f t="shared" si="19"/>
        <v>9:19</v>
      </c>
      <c r="BS67" s="39" t="s">
        <v>985</v>
      </c>
      <c r="BT67" s="39"/>
      <c r="BU67" s="7" t="s">
        <v>986</v>
      </c>
      <c r="BV67" s="5">
        <v>43033.42297</v>
      </c>
      <c r="BW67" s="4">
        <v>43033.756000000001</v>
      </c>
      <c r="BX67" s="4" t="str">
        <f t="shared" si="20"/>
        <v>7:59</v>
      </c>
      <c r="BY67" s="5">
        <v>43034.384059999997</v>
      </c>
      <c r="BZ67" s="4">
        <v>43034.750999999997</v>
      </c>
      <c r="CA67" s="4" t="str">
        <f t="shared" si="21"/>
        <v>8:48</v>
      </c>
      <c r="CB67" s="5">
        <v>43035.452369999999</v>
      </c>
      <c r="CC67" s="4">
        <v>43035.803</v>
      </c>
      <c r="CD67" s="4" t="str">
        <f t="shared" si="22"/>
        <v>8:24</v>
      </c>
      <c r="CE67" s="5">
        <v>43036.42843</v>
      </c>
      <c r="CF67" s="4">
        <v>43036.817000000003</v>
      </c>
      <c r="CG67" s="4" t="str">
        <f t="shared" si="23"/>
        <v>9:19</v>
      </c>
      <c r="CH67" s="5">
        <v>43037.420590000002</v>
      </c>
      <c r="CI67" s="4">
        <v>43037.786999999997</v>
      </c>
      <c r="CJ67" s="4" t="str">
        <f t="shared" si="24"/>
        <v>8:47</v>
      </c>
      <c r="CK67" s="5">
        <v>43038.412499999999</v>
      </c>
      <c r="CL67" s="4">
        <v>43038.807000000001</v>
      </c>
      <c r="CM67" s="4" t="str">
        <f t="shared" si="25"/>
        <v>9:28</v>
      </c>
      <c r="CN67" s="39" t="s">
        <v>985</v>
      </c>
      <c r="CO67" s="39"/>
      <c r="CP67" s="7" t="s">
        <v>986</v>
      </c>
      <c r="CQ67" s="7" t="str">
        <f t="shared" si="26"/>
        <v>9:15:32</v>
      </c>
      <c r="CR67">
        <f t="shared" si="27"/>
        <v>9</v>
      </c>
      <c r="CS67">
        <f t="shared" si="28"/>
        <v>15</v>
      </c>
      <c r="CT67">
        <f t="shared" si="29"/>
        <v>32</v>
      </c>
      <c r="CU67">
        <f t="shared" si="30"/>
        <v>16</v>
      </c>
      <c r="CV67">
        <f t="shared" si="31"/>
        <v>232</v>
      </c>
    </row>
    <row r="68" spans="1:100" x14ac:dyDescent="0.25">
      <c r="A68" t="s">
        <v>315</v>
      </c>
      <c r="B68" s="4">
        <v>43009.437530000003</v>
      </c>
      <c r="C68" s="4">
        <v>43009.781000000003</v>
      </c>
      <c r="D68" s="4" t="str">
        <f t="shared" ref="D68:D104" si="32">TEXT(C68-B68,"h:mm")</f>
        <v>8:14</v>
      </c>
      <c r="E68" s="4">
        <v>43010.411099999998</v>
      </c>
      <c r="F68" s="4">
        <v>43010.796999999999</v>
      </c>
      <c r="G68" s="4" t="str">
        <f t="shared" ref="G68:G104" si="33">TEXT(F68-E68,"h:mm")</f>
        <v>9:15</v>
      </c>
      <c r="H68" s="39" t="s">
        <v>985</v>
      </c>
      <c r="I68" s="39"/>
      <c r="J68" s="7" t="s">
        <v>986</v>
      </c>
      <c r="K68" s="4">
        <v>43012.457020000002</v>
      </c>
      <c r="L68" s="4">
        <v>43012.786</v>
      </c>
      <c r="M68" s="4" t="str">
        <f t="shared" ref="M68:M104" si="34">TEXT(L68-K68,"h:mm")</f>
        <v>7:53</v>
      </c>
      <c r="N68" s="4">
        <v>43013.404990000003</v>
      </c>
      <c r="O68" s="4">
        <v>43013.805999999997</v>
      </c>
      <c r="P68" s="4" t="str">
        <f t="shared" ref="P68:P104" si="35">TEXT(O68-N68,"h:mm")</f>
        <v>9:37</v>
      </c>
      <c r="Q68" s="4">
        <v>43009.437530000003</v>
      </c>
      <c r="R68" s="4">
        <v>43014.826000000001</v>
      </c>
      <c r="S68" s="4" t="str">
        <f t="shared" ref="S68:S104" si="36">TEXT(R68-Q68,"h:mm")</f>
        <v>9:19</v>
      </c>
      <c r="T68" s="5">
        <v>43015.403299999998</v>
      </c>
      <c r="U68" s="4">
        <v>43015.760999999999</v>
      </c>
      <c r="V68" s="4" t="str">
        <f t="shared" ref="V68:V104" si="37">TEXT(U68-T68,"h:mm")</f>
        <v>8:35</v>
      </c>
      <c r="W68" s="5">
        <v>43016.438320000001</v>
      </c>
      <c r="X68" s="4">
        <v>43016.798000000003</v>
      </c>
      <c r="Y68" s="4" t="str">
        <f t="shared" ref="Y68:Y104" si="38">TEXT(X68-W68,"h:mm")</f>
        <v>8:37</v>
      </c>
      <c r="Z68" s="5">
        <v>43017.376450000003</v>
      </c>
      <c r="AA68" s="4">
        <v>43017.805</v>
      </c>
      <c r="AB68" s="4" t="str">
        <f t="shared" ref="AB68:AB104" si="39">TEXT(AA68-Z68,"h:mm")</f>
        <v>10:17</v>
      </c>
      <c r="AC68" s="39" t="s">
        <v>985</v>
      </c>
      <c r="AD68" s="39"/>
      <c r="AE68" s="7" t="s">
        <v>986</v>
      </c>
      <c r="AF68" s="5">
        <v>43019.425609999998</v>
      </c>
      <c r="AG68" s="4">
        <v>43019.824000000001</v>
      </c>
      <c r="AH68" s="4" t="str">
        <f t="shared" ref="AH68:AH104" si="40">TEXT(AG68-AF68,"h:mm")</f>
        <v>9:33</v>
      </c>
      <c r="AI68" s="5">
        <v>43020.424709999999</v>
      </c>
      <c r="AJ68" s="4">
        <v>43020.75</v>
      </c>
      <c r="AK68" s="4" t="str">
        <f t="shared" ref="AK68:AK104" si="41">TEXT(AJ68-AI68,"h:mm")</f>
        <v>7:48</v>
      </c>
      <c r="AL68" s="5">
        <v>43021.454879999998</v>
      </c>
      <c r="AM68" s="4">
        <v>43021.817999999999</v>
      </c>
      <c r="AN68" s="4" t="str">
        <f t="shared" ref="AN68:AN104" si="42">TEXT(AM68-AL68,"h:mm")</f>
        <v>8:42</v>
      </c>
      <c r="AO68" s="5">
        <v>43022.380749999997</v>
      </c>
      <c r="AP68" s="4">
        <v>43022.803999999996</v>
      </c>
      <c r="AQ68" s="4" t="str">
        <f t="shared" ref="AQ68:AQ104" si="43">TEXT(AP68-AO68,"h:mm")</f>
        <v>10:09</v>
      </c>
      <c r="AR68" s="5">
        <v>43023.433709999998</v>
      </c>
      <c r="AS68" s="4">
        <v>43023.813999999998</v>
      </c>
      <c r="AT68" s="4" t="str">
        <f t="shared" ref="AT68:AT104" si="44">TEXT(AS68-AR68,"h:mm")</f>
        <v>9:07</v>
      </c>
      <c r="AU68" s="5">
        <v>43024.422989999999</v>
      </c>
      <c r="AV68" s="4">
        <v>43024.798999999999</v>
      </c>
      <c r="AW68" s="4" t="str">
        <f t="shared" ref="AW68:AW104" si="45">TEXT(AV68-AU68,"h:mm")</f>
        <v>9:01</v>
      </c>
      <c r="AX68" s="39" t="s">
        <v>985</v>
      </c>
      <c r="AY68" s="39"/>
      <c r="AZ68" s="7" t="s">
        <v>986</v>
      </c>
      <c r="BA68" s="5">
        <v>43026.430650000002</v>
      </c>
      <c r="BB68" s="4">
        <v>43026.81</v>
      </c>
      <c r="BC68" s="4" t="str">
        <f t="shared" ref="BC68:BC104" si="46">TEXT(BB68-BA68,"h:mm")</f>
        <v>9:06</v>
      </c>
      <c r="BD68" s="5">
        <v>43027.448850000001</v>
      </c>
      <c r="BE68" s="4">
        <v>43027.800999999999</v>
      </c>
      <c r="BF68" s="4" t="str">
        <f t="shared" ref="BF68:BF104" si="47">TEXT(BE68-BD68,"h:mm")</f>
        <v>8:27</v>
      </c>
      <c r="BG68" s="5">
        <v>43028.388830000004</v>
      </c>
      <c r="BH68" s="4">
        <v>43028.798999999999</v>
      </c>
      <c r="BI68" s="4" t="str">
        <f t="shared" ref="BI68:BI104" si="48">TEXT(BH68-BG68,"h:mm")</f>
        <v>9:50</v>
      </c>
      <c r="BJ68" s="5">
        <v>43029.38682</v>
      </c>
      <c r="BK68" s="4">
        <v>43029.826999999997</v>
      </c>
      <c r="BL68" s="4" t="str">
        <f t="shared" ref="BL68:BL104" si="49">TEXT(BK68-BJ68,"h:mm")</f>
        <v>10:33</v>
      </c>
      <c r="BM68" s="5">
        <v>43030.399550000002</v>
      </c>
      <c r="BN68" s="4">
        <v>43030.794999999998</v>
      </c>
      <c r="BO68" s="4" t="str">
        <f t="shared" ref="BO68:BO104" si="50">TEXT(BN68-BM68,"h:mm")</f>
        <v>9:29</v>
      </c>
      <c r="BP68" s="5">
        <v>43031.436150000001</v>
      </c>
      <c r="BQ68" s="4">
        <v>43031.792000000001</v>
      </c>
      <c r="BR68" s="4" t="str">
        <f t="shared" ref="BR68:BR104" si="51">TEXT(BQ68-BP68,"h:mm")</f>
        <v>8:32</v>
      </c>
      <c r="BS68" s="39" t="s">
        <v>985</v>
      </c>
      <c r="BT68" s="39"/>
      <c r="BU68" s="7" t="s">
        <v>986</v>
      </c>
      <c r="BV68" s="5">
        <v>43033.383049999997</v>
      </c>
      <c r="BW68" s="4">
        <v>43033.752</v>
      </c>
      <c r="BX68" s="4" t="str">
        <f t="shared" ref="BX68:BX104" si="52">TEXT(BW68-BV68,"h:mm")</f>
        <v>8:51</v>
      </c>
      <c r="BY68" s="5">
        <v>43034.418590000001</v>
      </c>
      <c r="BZ68" s="4">
        <v>43034.800999999999</v>
      </c>
      <c r="CA68" s="4" t="str">
        <f t="shared" ref="CA68:CA104" si="53">TEXT(BZ68-BY68,"h:mm")</f>
        <v>9:10</v>
      </c>
      <c r="CB68" s="5">
        <v>43035.435510000003</v>
      </c>
      <c r="CC68" s="4">
        <v>43035.830999999998</v>
      </c>
      <c r="CD68" s="4" t="str">
        <f t="shared" ref="CD68:CD104" si="54">TEXT(CC68-CB68,"h:mm")</f>
        <v>9:29</v>
      </c>
      <c r="CE68" s="5">
        <v>43036.398950000003</v>
      </c>
      <c r="CF68" s="4">
        <v>43036.762999999999</v>
      </c>
      <c r="CG68" s="4" t="str">
        <f t="shared" ref="CG68:CG104" si="55">TEXT(CF68-CE68,"h:mm")</f>
        <v>8:44</v>
      </c>
      <c r="CH68" s="5"/>
      <c r="CI68" s="4"/>
      <c r="CJ68" s="4" t="str">
        <f t="shared" ref="CJ68:CJ104" si="56">TEXT(CI68-CH68,"h:mm")</f>
        <v>0:00</v>
      </c>
      <c r="CK68" s="5">
        <v>43038.424850000003</v>
      </c>
      <c r="CL68" s="4">
        <v>43038.756999999998</v>
      </c>
      <c r="CM68" s="4" t="str">
        <f t="shared" ref="CM68:CM104" si="57">TEXT(CL68-CK68,"h:mm")</f>
        <v>7:58</v>
      </c>
      <c r="CN68" s="39" t="s">
        <v>985</v>
      </c>
      <c r="CO68" s="39"/>
      <c r="CP68" s="7" t="s">
        <v>986</v>
      </c>
      <c r="CQ68" s="7" t="str">
        <f t="shared" ref="CQ68:CQ104" si="58">TEXT(SUM(CP68+CM68+CJ68+CG68+CD68+CA68+BX68+BU68+BU68+BR68+BO68+BL68+BI68+BF68+BC68+AZ68+AW68+AT68+AQ68+AN68+AK68+AH68+AE68+AB68+Y68+V68+S68+P68+M68+J68+G68+D68), "d:h:mm")</f>
        <v>9:10:16</v>
      </c>
      <c r="CR68">
        <f t="shared" ref="CR68:CR104" si="59">HOUR(CQ68)</f>
        <v>9</v>
      </c>
      <c r="CS68">
        <f t="shared" ref="CS68:CS104" si="60">MINUTE(CQ68)</f>
        <v>10</v>
      </c>
      <c r="CT68">
        <f t="shared" ref="CT68:CT104" si="61">SECOND(CQ68)</f>
        <v>16</v>
      </c>
      <c r="CU68">
        <f t="shared" ref="CU68:CU104" si="62">IF(CT68&gt;30,CS68+1,CS68)</f>
        <v>10</v>
      </c>
      <c r="CV68">
        <f t="shared" ref="CV68:CV104" si="63">CR68*24+CU68</f>
        <v>226</v>
      </c>
    </row>
    <row r="69" spans="1:100" x14ac:dyDescent="0.25">
      <c r="A69" t="s">
        <v>318</v>
      </c>
      <c r="B69" s="4">
        <v>43009.408920000002</v>
      </c>
      <c r="C69" s="4">
        <v>43009.758000000002</v>
      </c>
      <c r="D69" s="4" t="str">
        <f t="shared" si="32"/>
        <v>8:22</v>
      </c>
      <c r="E69" s="4">
        <v>43010.449209999999</v>
      </c>
      <c r="F69" s="4">
        <v>43010.8</v>
      </c>
      <c r="G69" s="4" t="str">
        <f t="shared" si="33"/>
        <v>8:25</v>
      </c>
      <c r="H69" s="39" t="s">
        <v>985</v>
      </c>
      <c r="I69" s="39"/>
      <c r="J69" s="7" t="s">
        <v>986</v>
      </c>
      <c r="K69" s="4">
        <v>43012.411030000003</v>
      </c>
      <c r="L69" s="4">
        <v>43012.752</v>
      </c>
      <c r="M69" s="4" t="str">
        <f t="shared" si="34"/>
        <v>8:11</v>
      </c>
      <c r="N69" s="4">
        <v>43013.421060000001</v>
      </c>
      <c r="O69" s="4">
        <v>43013.807999999997</v>
      </c>
      <c r="P69" s="4" t="str">
        <f t="shared" si="35"/>
        <v>9:17</v>
      </c>
      <c r="Q69" s="4">
        <v>43009.408920000002</v>
      </c>
      <c r="R69" s="4">
        <v>43014.767999999996</v>
      </c>
      <c r="S69" s="4" t="str">
        <f t="shared" si="36"/>
        <v>8:37</v>
      </c>
      <c r="T69" s="5">
        <v>43015.394480000003</v>
      </c>
      <c r="U69" s="4">
        <v>43015.766000000003</v>
      </c>
      <c r="V69" s="4" t="str">
        <f t="shared" si="37"/>
        <v>8:54</v>
      </c>
      <c r="W69" s="5">
        <v>43016.395920000003</v>
      </c>
      <c r="X69" s="4">
        <v>43016.805999999997</v>
      </c>
      <c r="Y69" s="4" t="str">
        <f t="shared" si="38"/>
        <v>9:50</v>
      </c>
      <c r="Z69" s="5">
        <v>43017.442219999997</v>
      </c>
      <c r="AA69" s="4">
        <v>43017.803</v>
      </c>
      <c r="AB69" s="4" t="str">
        <f t="shared" si="39"/>
        <v>8:39</v>
      </c>
      <c r="AC69" s="39" t="s">
        <v>985</v>
      </c>
      <c r="AD69" s="39"/>
      <c r="AE69" s="7" t="s">
        <v>986</v>
      </c>
      <c r="AF69" s="5">
        <v>43019.435740000001</v>
      </c>
      <c r="AG69" s="4">
        <v>43019.805999999997</v>
      </c>
      <c r="AH69" s="4" t="str">
        <f t="shared" si="40"/>
        <v>8:53</v>
      </c>
      <c r="AI69" s="5"/>
      <c r="AJ69" s="4"/>
      <c r="AK69" s="4" t="str">
        <f t="shared" si="41"/>
        <v>0:00</v>
      </c>
      <c r="AL69" s="5">
        <v>43021.444430000003</v>
      </c>
      <c r="AM69" s="4">
        <v>43021.762999999999</v>
      </c>
      <c r="AN69" s="4" t="str">
        <f t="shared" si="42"/>
        <v>7:38</v>
      </c>
      <c r="AO69" s="5">
        <v>43022.4012</v>
      </c>
      <c r="AP69" s="4">
        <v>43022.752</v>
      </c>
      <c r="AQ69" s="4" t="str">
        <f t="shared" si="43"/>
        <v>8:25</v>
      </c>
      <c r="AR69" s="5">
        <v>43023.42499</v>
      </c>
      <c r="AS69" s="4">
        <v>43023.788999999997</v>
      </c>
      <c r="AT69" s="4" t="str">
        <f t="shared" si="44"/>
        <v>8:44</v>
      </c>
      <c r="AU69" s="5">
        <v>43024.39806</v>
      </c>
      <c r="AV69" s="4">
        <v>43024.773999999998</v>
      </c>
      <c r="AW69" s="4" t="str">
        <f t="shared" si="45"/>
        <v>9:01</v>
      </c>
      <c r="AX69" s="39" t="s">
        <v>985</v>
      </c>
      <c r="AY69" s="39"/>
      <c r="AZ69" s="7" t="s">
        <v>986</v>
      </c>
      <c r="BA69" s="5">
        <v>43026.455759999997</v>
      </c>
      <c r="BB69" s="4">
        <v>43026.781999999999</v>
      </c>
      <c r="BC69" s="4" t="str">
        <f t="shared" si="46"/>
        <v>7:49</v>
      </c>
      <c r="BD69" s="5">
        <v>43027.378190000003</v>
      </c>
      <c r="BE69" s="4">
        <v>43027.807000000001</v>
      </c>
      <c r="BF69" s="4" t="str">
        <f t="shared" si="47"/>
        <v>10:17</v>
      </c>
      <c r="BG69" s="5">
        <v>43028.407449999999</v>
      </c>
      <c r="BH69" s="4">
        <v>43028.777999999998</v>
      </c>
      <c r="BI69" s="4" t="str">
        <f t="shared" si="48"/>
        <v>8:53</v>
      </c>
      <c r="BJ69" s="5">
        <v>43029.38422</v>
      </c>
      <c r="BK69" s="4">
        <v>43029.764000000003</v>
      </c>
      <c r="BL69" s="4" t="str">
        <f t="shared" si="49"/>
        <v>9:06</v>
      </c>
      <c r="BM69" s="5">
        <v>43030.427069999998</v>
      </c>
      <c r="BN69" s="4">
        <v>43030.781999999999</v>
      </c>
      <c r="BO69" s="4" t="str">
        <f t="shared" si="50"/>
        <v>8:31</v>
      </c>
      <c r="BP69" s="5">
        <v>43031.412900000003</v>
      </c>
      <c r="BQ69" s="4">
        <v>43031.781000000003</v>
      </c>
      <c r="BR69" s="4" t="str">
        <f t="shared" si="51"/>
        <v>8:50</v>
      </c>
      <c r="BS69" s="39" t="s">
        <v>985</v>
      </c>
      <c r="BT69" s="39"/>
      <c r="BU69" s="7" t="s">
        <v>986</v>
      </c>
      <c r="BV69" s="5">
        <v>43033.456100000003</v>
      </c>
      <c r="BW69" s="4">
        <v>43033.756000000001</v>
      </c>
      <c r="BX69" s="4" t="str">
        <f t="shared" si="52"/>
        <v>7:11</v>
      </c>
      <c r="BY69" s="5">
        <v>43034.44356</v>
      </c>
      <c r="BZ69" s="4">
        <v>43034.788999999997</v>
      </c>
      <c r="CA69" s="4" t="str">
        <f t="shared" si="53"/>
        <v>8:17</v>
      </c>
      <c r="CB69" s="5">
        <v>43035.422879999998</v>
      </c>
      <c r="CC69" s="4">
        <v>43035.786999999997</v>
      </c>
      <c r="CD69" s="4" t="str">
        <f t="shared" si="54"/>
        <v>8:44</v>
      </c>
      <c r="CE69" s="5"/>
      <c r="CF69" s="4"/>
      <c r="CG69" s="4" t="str">
        <f t="shared" si="55"/>
        <v>0:00</v>
      </c>
      <c r="CH69" s="5">
        <v>43037.41347</v>
      </c>
      <c r="CI69" s="4">
        <v>43037.775000000001</v>
      </c>
      <c r="CJ69" s="4" t="str">
        <f t="shared" si="56"/>
        <v>8:40</v>
      </c>
      <c r="CK69" s="5">
        <v>43038.447840000001</v>
      </c>
      <c r="CL69" s="4">
        <v>43038.813999999998</v>
      </c>
      <c r="CM69" s="4" t="str">
        <f t="shared" si="57"/>
        <v>8:47</v>
      </c>
      <c r="CN69" s="39" t="s">
        <v>985</v>
      </c>
      <c r="CO69" s="39"/>
      <c r="CP69" s="7" t="s">
        <v>986</v>
      </c>
      <c r="CQ69" s="7" t="str">
        <f t="shared" si="58"/>
        <v>8:16:01</v>
      </c>
      <c r="CR69">
        <f t="shared" si="59"/>
        <v>8</v>
      </c>
      <c r="CS69">
        <f t="shared" si="60"/>
        <v>16</v>
      </c>
      <c r="CT69">
        <f t="shared" si="61"/>
        <v>1</v>
      </c>
      <c r="CU69">
        <f t="shared" si="62"/>
        <v>16</v>
      </c>
      <c r="CV69">
        <f t="shared" si="63"/>
        <v>208</v>
      </c>
    </row>
    <row r="70" spans="1:100" x14ac:dyDescent="0.25">
      <c r="A70" t="s">
        <v>319</v>
      </c>
      <c r="B70" s="4">
        <v>43009.449070000002</v>
      </c>
      <c r="C70" s="4">
        <v>43009.792000000001</v>
      </c>
      <c r="D70" s="4" t="str">
        <f t="shared" si="32"/>
        <v>8:13</v>
      </c>
      <c r="E70" s="4">
        <v>43010.414360000002</v>
      </c>
      <c r="F70" s="4">
        <v>43010.78</v>
      </c>
      <c r="G70" s="4" t="str">
        <f t="shared" si="33"/>
        <v>8:46</v>
      </c>
      <c r="H70" s="39" t="s">
        <v>985</v>
      </c>
      <c r="I70" s="39"/>
      <c r="J70" s="7" t="s">
        <v>986</v>
      </c>
      <c r="K70" s="4">
        <v>43012.422939999997</v>
      </c>
      <c r="L70" s="4">
        <v>43012.78</v>
      </c>
      <c r="M70" s="4" t="str">
        <f t="shared" si="34"/>
        <v>8:34</v>
      </c>
      <c r="N70" s="4">
        <v>43013.447899999999</v>
      </c>
      <c r="O70" s="4">
        <v>43013.794000000002</v>
      </c>
      <c r="P70" s="4" t="str">
        <f t="shared" si="35"/>
        <v>8:18</v>
      </c>
      <c r="Q70" s="4">
        <v>43009.449070000002</v>
      </c>
      <c r="R70" s="4">
        <v>43014.790999999997</v>
      </c>
      <c r="S70" s="4" t="str">
        <f t="shared" si="36"/>
        <v>8:12</v>
      </c>
      <c r="T70" s="5">
        <v>43015.424740000002</v>
      </c>
      <c r="U70" s="4">
        <v>43015.790999999997</v>
      </c>
      <c r="V70" s="4" t="str">
        <f t="shared" si="37"/>
        <v>8:47</v>
      </c>
      <c r="W70" s="5">
        <v>43016.445370000001</v>
      </c>
      <c r="X70" s="4">
        <v>43016.788999999997</v>
      </c>
      <c r="Y70" s="4" t="str">
        <f t="shared" si="38"/>
        <v>8:14</v>
      </c>
      <c r="Z70" s="5">
        <v>43017.390850000003</v>
      </c>
      <c r="AA70" s="4">
        <v>43017.775999999998</v>
      </c>
      <c r="AB70" s="4" t="str">
        <f t="shared" si="39"/>
        <v>9:14</v>
      </c>
      <c r="AC70" s="39" t="s">
        <v>985</v>
      </c>
      <c r="AD70" s="39"/>
      <c r="AE70" s="7" t="s">
        <v>986</v>
      </c>
      <c r="AF70" s="5"/>
      <c r="AG70" s="4"/>
      <c r="AH70" s="4" t="str">
        <f t="shared" si="40"/>
        <v>0:00</v>
      </c>
      <c r="AI70" s="5">
        <v>43020.39935</v>
      </c>
      <c r="AJ70" s="4">
        <v>43020.803999999996</v>
      </c>
      <c r="AK70" s="4" t="str">
        <f t="shared" si="41"/>
        <v>9:42</v>
      </c>
      <c r="AL70" s="5">
        <v>43021.375119999997</v>
      </c>
      <c r="AM70" s="4">
        <v>43021.78</v>
      </c>
      <c r="AN70" s="4" t="str">
        <f t="shared" si="42"/>
        <v>9:43</v>
      </c>
      <c r="AO70" s="5">
        <v>43022.435129999998</v>
      </c>
      <c r="AP70" s="4">
        <v>43022.832999999999</v>
      </c>
      <c r="AQ70" s="4" t="str">
        <f t="shared" si="43"/>
        <v>9:32</v>
      </c>
      <c r="AR70" s="5">
        <v>43023.405760000001</v>
      </c>
      <c r="AS70" s="4">
        <v>43023.762000000002</v>
      </c>
      <c r="AT70" s="4" t="str">
        <f t="shared" si="44"/>
        <v>8:32</v>
      </c>
      <c r="AU70" s="5">
        <v>43024.424019999999</v>
      </c>
      <c r="AV70" s="4">
        <v>43024.811999999998</v>
      </c>
      <c r="AW70" s="4" t="str">
        <f t="shared" si="45"/>
        <v>9:18</v>
      </c>
      <c r="AX70" s="39" t="s">
        <v>985</v>
      </c>
      <c r="AY70" s="39"/>
      <c r="AZ70" s="7" t="s">
        <v>986</v>
      </c>
      <c r="BA70" s="5">
        <v>43026.448980000001</v>
      </c>
      <c r="BB70" s="4">
        <v>43026.805999999997</v>
      </c>
      <c r="BC70" s="4" t="str">
        <f t="shared" si="46"/>
        <v>8:34</v>
      </c>
      <c r="BD70" s="5">
        <v>43027.420810000003</v>
      </c>
      <c r="BE70" s="4">
        <v>43027.824000000001</v>
      </c>
      <c r="BF70" s="4" t="str">
        <f t="shared" si="47"/>
        <v>9:40</v>
      </c>
      <c r="BG70" s="5">
        <v>43028.400150000001</v>
      </c>
      <c r="BH70" s="4">
        <v>43028.781999999999</v>
      </c>
      <c r="BI70" s="4" t="str">
        <f t="shared" si="48"/>
        <v>9:09</v>
      </c>
      <c r="BJ70" s="5">
        <v>43029.4283</v>
      </c>
      <c r="BK70" s="4">
        <v>43029.786</v>
      </c>
      <c r="BL70" s="4" t="str">
        <f t="shared" si="49"/>
        <v>8:35</v>
      </c>
      <c r="BM70" s="5">
        <v>43030.418879999997</v>
      </c>
      <c r="BN70" s="4">
        <v>43030.756000000001</v>
      </c>
      <c r="BO70" s="4" t="str">
        <f t="shared" si="50"/>
        <v>8:05</v>
      </c>
      <c r="BP70" s="5">
        <v>43031.404309999998</v>
      </c>
      <c r="BQ70" s="4">
        <v>43031.758000000002</v>
      </c>
      <c r="BR70" s="4" t="str">
        <f t="shared" si="51"/>
        <v>8:29</v>
      </c>
      <c r="BS70" s="39" t="s">
        <v>985</v>
      </c>
      <c r="BT70" s="39"/>
      <c r="BU70" s="7" t="s">
        <v>986</v>
      </c>
      <c r="BV70" s="5">
        <v>43033.384680000003</v>
      </c>
      <c r="BW70" s="4">
        <v>43033.783000000003</v>
      </c>
      <c r="BX70" s="4" t="str">
        <f t="shared" si="52"/>
        <v>9:33</v>
      </c>
      <c r="BY70" s="5">
        <v>43034.435550000002</v>
      </c>
      <c r="BZ70" s="4">
        <v>43034.77</v>
      </c>
      <c r="CA70" s="4" t="str">
        <f t="shared" si="53"/>
        <v>8:01</v>
      </c>
      <c r="CB70" s="5">
        <v>43035.427920000002</v>
      </c>
      <c r="CC70" s="4">
        <v>43035.828999999998</v>
      </c>
      <c r="CD70" s="4" t="str">
        <f t="shared" si="54"/>
        <v>9:37</v>
      </c>
      <c r="CE70" s="5">
        <v>43036.419719999998</v>
      </c>
      <c r="CF70" s="4">
        <v>43036.805</v>
      </c>
      <c r="CG70" s="4" t="str">
        <f t="shared" si="55"/>
        <v>9:14</v>
      </c>
      <c r="CH70" s="5"/>
      <c r="CI70" s="4"/>
      <c r="CJ70" s="4" t="str">
        <f t="shared" si="56"/>
        <v>0:00</v>
      </c>
      <c r="CK70" s="5">
        <v>43038.404970000003</v>
      </c>
      <c r="CL70" s="4">
        <v>43038.762999999999</v>
      </c>
      <c r="CM70" s="4" t="str">
        <f t="shared" si="57"/>
        <v>8:35</v>
      </c>
      <c r="CN70" s="39" t="s">
        <v>985</v>
      </c>
      <c r="CO70" s="39"/>
      <c r="CP70" s="7" t="s">
        <v>986</v>
      </c>
      <c r="CQ70" s="7" t="str">
        <f t="shared" si="58"/>
        <v>8:20:37</v>
      </c>
      <c r="CR70">
        <f t="shared" si="59"/>
        <v>8</v>
      </c>
      <c r="CS70">
        <f t="shared" si="60"/>
        <v>20</v>
      </c>
      <c r="CT70">
        <f t="shared" si="61"/>
        <v>37</v>
      </c>
      <c r="CU70">
        <f t="shared" si="62"/>
        <v>21</v>
      </c>
      <c r="CV70">
        <f t="shared" si="63"/>
        <v>213</v>
      </c>
    </row>
    <row r="71" spans="1:100" x14ac:dyDescent="0.25">
      <c r="A71" t="s">
        <v>320</v>
      </c>
      <c r="B71" s="4">
        <v>43009.44455</v>
      </c>
      <c r="C71" s="4">
        <v>43009.78</v>
      </c>
      <c r="D71" s="4" t="str">
        <f t="shared" si="32"/>
        <v>8:03</v>
      </c>
      <c r="E71" s="4">
        <v>43010.444680000001</v>
      </c>
      <c r="F71" s="4">
        <v>43010.756000000001</v>
      </c>
      <c r="G71" s="4" t="str">
        <f t="shared" si="33"/>
        <v>7:28</v>
      </c>
      <c r="H71" s="39" t="s">
        <v>985</v>
      </c>
      <c r="I71" s="39"/>
      <c r="J71" s="7" t="s">
        <v>986</v>
      </c>
      <c r="K71" s="4">
        <v>43012.399770000004</v>
      </c>
      <c r="L71" s="4">
        <v>43012.750999999997</v>
      </c>
      <c r="M71" s="4" t="str">
        <f t="shared" si="34"/>
        <v>8:25</v>
      </c>
      <c r="N71" s="4">
        <v>43013.440309999998</v>
      </c>
      <c r="O71" s="4">
        <v>43013.805</v>
      </c>
      <c r="P71" s="4" t="str">
        <f t="shared" si="35"/>
        <v>8:45</v>
      </c>
      <c r="Q71" s="4">
        <v>43009.44455</v>
      </c>
      <c r="R71" s="4">
        <v>43014.805999999997</v>
      </c>
      <c r="S71" s="4" t="str">
        <f t="shared" si="36"/>
        <v>8:40</v>
      </c>
      <c r="T71" s="5">
        <v>43015.405409999999</v>
      </c>
      <c r="U71" s="4">
        <v>43015.821000000004</v>
      </c>
      <c r="V71" s="4" t="str">
        <f t="shared" si="37"/>
        <v>9:58</v>
      </c>
      <c r="W71" s="5">
        <v>43016.432939999999</v>
      </c>
      <c r="X71" s="4">
        <v>43016.803</v>
      </c>
      <c r="Y71" s="4" t="str">
        <f t="shared" si="38"/>
        <v>8:52</v>
      </c>
      <c r="Z71" s="5">
        <v>43017.409950000001</v>
      </c>
      <c r="AA71" s="4">
        <v>43017.813999999998</v>
      </c>
      <c r="AB71" s="4" t="str">
        <f t="shared" si="39"/>
        <v>9:41</v>
      </c>
      <c r="AC71" s="39" t="s">
        <v>985</v>
      </c>
      <c r="AD71" s="39"/>
      <c r="AE71" s="7" t="s">
        <v>986</v>
      </c>
      <c r="AF71" s="5">
        <v>43019.396159999997</v>
      </c>
      <c r="AG71" s="4">
        <v>43019.83</v>
      </c>
      <c r="AH71" s="4" t="str">
        <f t="shared" si="40"/>
        <v>10:24</v>
      </c>
      <c r="AI71" s="5">
        <v>43020.447789999998</v>
      </c>
      <c r="AJ71" s="4">
        <v>43020.769</v>
      </c>
      <c r="AK71" s="4" t="str">
        <f t="shared" si="41"/>
        <v>7:42</v>
      </c>
      <c r="AL71" s="5">
        <v>43021.404210000001</v>
      </c>
      <c r="AM71" s="4">
        <v>43021.82</v>
      </c>
      <c r="AN71" s="4" t="str">
        <f t="shared" si="42"/>
        <v>9:58</v>
      </c>
      <c r="AO71" s="5">
        <v>43022.375189999999</v>
      </c>
      <c r="AP71" s="4">
        <v>43022.781000000003</v>
      </c>
      <c r="AQ71" s="4" t="str">
        <f t="shared" si="43"/>
        <v>9:44</v>
      </c>
      <c r="AR71" s="5">
        <v>43023.456169999998</v>
      </c>
      <c r="AS71" s="4">
        <v>43023.777999999998</v>
      </c>
      <c r="AT71" s="4" t="str">
        <f t="shared" si="44"/>
        <v>7:43</v>
      </c>
      <c r="AU71" s="5">
        <v>43024.385679999999</v>
      </c>
      <c r="AV71" s="4">
        <v>43024.754999999997</v>
      </c>
      <c r="AW71" s="4" t="str">
        <f t="shared" si="45"/>
        <v>8:51</v>
      </c>
      <c r="AX71" s="39" t="s">
        <v>985</v>
      </c>
      <c r="AY71" s="39"/>
      <c r="AZ71" s="7" t="s">
        <v>986</v>
      </c>
      <c r="BA71" s="5">
        <v>43026.431819999998</v>
      </c>
      <c r="BB71" s="4">
        <v>43026.813999999998</v>
      </c>
      <c r="BC71" s="4" t="str">
        <f t="shared" si="46"/>
        <v>9:10</v>
      </c>
      <c r="BD71" s="5">
        <v>43027.421779999997</v>
      </c>
      <c r="BE71" s="4">
        <v>43027.786</v>
      </c>
      <c r="BF71" s="4" t="str">
        <f t="shared" si="47"/>
        <v>8:44</v>
      </c>
      <c r="BG71" s="5">
        <v>43028.392310000003</v>
      </c>
      <c r="BH71" s="4">
        <v>43028.803</v>
      </c>
      <c r="BI71" s="4" t="str">
        <f t="shared" si="48"/>
        <v>9:51</v>
      </c>
      <c r="BJ71" s="5">
        <v>43029.393230000001</v>
      </c>
      <c r="BK71" s="4">
        <v>43029.762999999999</v>
      </c>
      <c r="BL71" s="4" t="str">
        <f t="shared" si="49"/>
        <v>8:52</v>
      </c>
      <c r="BM71" s="5">
        <v>43030.420870000002</v>
      </c>
      <c r="BN71" s="4">
        <v>43030.798000000003</v>
      </c>
      <c r="BO71" s="4" t="str">
        <f t="shared" si="50"/>
        <v>9:03</v>
      </c>
      <c r="BP71" s="5">
        <v>43031.380100000002</v>
      </c>
      <c r="BQ71" s="4">
        <v>43031.79</v>
      </c>
      <c r="BR71" s="4" t="str">
        <f t="shared" si="51"/>
        <v>9:50</v>
      </c>
      <c r="BS71" s="39" t="s">
        <v>985</v>
      </c>
      <c r="BT71" s="39"/>
      <c r="BU71" s="7" t="s">
        <v>986</v>
      </c>
      <c r="BV71" s="5">
        <v>43033.387739999998</v>
      </c>
      <c r="BW71" s="4">
        <v>43033.794000000002</v>
      </c>
      <c r="BX71" s="4" t="str">
        <f t="shared" si="52"/>
        <v>9:45</v>
      </c>
      <c r="BY71" s="5">
        <v>43034.405789999997</v>
      </c>
      <c r="BZ71" s="4">
        <v>43034.82</v>
      </c>
      <c r="CA71" s="4" t="str">
        <f t="shared" si="53"/>
        <v>9:56</v>
      </c>
      <c r="CB71" s="5">
        <v>43035.400670000003</v>
      </c>
      <c r="CC71" s="4">
        <v>43035.809000000001</v>
      </c>
      <c r="CD71" s="4" t="str">
        <f t="shared" si="54"/>
        <v>9:48</v>
      </c>
      <c r="CE71" s="5">
        <v>43036.433830000002</v>
      </c>
      <c r="CF71" s="4">
        <v>43036.756999999998</v>
      </c>
      <c r="CG71" s="4" t="str">
        <f t="shared" si="55"/>
        <v>7:45</v>
      </c>
      <c r="CH71" s="5">
        <v>43037.403839999999</v>
      </c>
      <c r="CI71" s="4">
        <v>43037.760000000002</v>
      </c>
      <c r="CJ71" s="4" t="str">
        <f t="shared" si="56"/>
        <v>8:32</v>
      </c>
      <c r="CK71" s="5"/>
      <c r="CL71" s="4"/>
      <c r="CM71" s="4" t="str">
        <f t="shared" si="57"/>
        <v>0:00</v>
      </c>
      <c r="CN71" s="39" t="s">
        <v>985</v>
      </c>
      <c r="CO71" s="39"/>
      <c r="CP71" s="7" t="s">
        <v>986</v>
      </c>
      <c r="CQ71" s="7" t="str">
        <f t="shared" si="58"/>
        <v>9:9:30</v>
      </c>
      <c r="CR71">
        <f t="shared" si="59"/>
        <v>9</v>
      </c>
      <c r="CS71">
        <f t="shared" si="60"/>
        <v>9</v>
      </c>
      <c r="CT71">
        <f t="shared" si="61"/>
        <v>30</v>
      </c>
      <c r="CU71">
        <f t="shared" si="62"/>
        <v>9</v>
      </c>
      <c r="CV71">
        <f t="shared" si="63"/>
        <v>225</v>
      </c>
    </row>
    <row r="72" spans="1:100" x14ac:dyDescent="0.25">
      <c r="A72" t="s">
        <v>321</v>
      </c>
      <c r="B72" s="4">
        <v>43009.446470000003</v>
      </c>
      <c r="C72" s="4">
        <v>43009.775999999998</v>
      </c>
      <c r="D72" s="4" t="str">
        <f t="shared" si="32"/>
        <v>7:54</v>
      </c>
      <c r="E72" s="4">
        <v>43010.387179999998</v>
      </c>
      <c r="F72" s="4">
        <v>43010.777999999998</v>
      </c>
      <c r="G72" s="4" t="str">
        <f t="shared" si="33"/>
        <v>9:22</v>
      </c>
      <c r="H72" s="39" t="s">
        <v>985</v>
      </c>
      <c r="I72" s="39"/>
      <c r="J72" s="7" t="s">
        <v>986</v>
      </c>
      <c r="K72" s="4">
        <v>43012.404170000002</v>
      </c>
      <c r="L72" s="4">
        <v>43012.764999999999</v>
      </c>
      <c r="M72" s="4" t="str">
        <f t="shared" si="34"/>
        <v>8:39</v>
      </c>
      <c r="N72" s="4">
        <v>43013.454270000002</v>
      </c>
      <c r="O72" s="4">
        <v>43013.800999999999</v>
      </c>
      <c r="P72" s="4" t="str">
        <f t="shared" si="35"/>
        <v>8:19</v>
      </c>
      <c r="Q72" s="4">
        <v>43009.446470000003</v>
      </c>
      <c r="R72" s="4">
        <v>43014.750999999997</v>
      </c>
      <c r="S72" s="4" t="str">
        <f t="shared" si="36"/>
        <v>7:18</v>
      </c>
      <c r="T72" s="5">
        <v>43015.438979999999</v>
      </c>
      <c r="U72" s="4">
        <v>43015.800999999999</v>
      </c>
      <c r="V72" s="4" t="str">
        <f t="shared" si="37"/>
        <v>8:41</v>
      </c>
      <c r="W72" s="5">
        <v>43016.456590000002</v>
      </c>
      <c r="X72" s="4">
        <v>43016.792000000001</v>
      </c>
      <c r="Y72" s="4" t="str">
        <f t="shared" si="38"/>
        <v>8:02</v>
      </c>
      <c r="Z72" s="5">
        <v>43017.395579999997</v>
      </c>
      <c r="AA72" s="4">
        <v>43017.811999999998</v>
      </c>
      <c r="AB72" s="4" t="str">
        <f t="shared" si="39"/>
        <v>9:59</v>
      </c>
      <c r="AC72" s="39" t="s">
        <v>985</v>
      </c>
      <c r="AD72" s="39"/>
      <c r="AE72" s="7" t="s">
        <v>986</v>
      </c>
      <c r="AF72" s="5">
        <v>43019.4139</v>
      </c>
      <c r="AG72" s="4">
        <v>43019.815999999999</v>
      </c>
      <c r="AH72" s="4" t="str">
        <f t="shared" si="40"/>
        <v>9:39</v>
      </c>
      <c r="AI72" s="5">
        <v>43020.437290000002</v>
      </c>
      <c r="AJ72" s="4">
        <v>43020.781000000003</v>
      </c>
      <c r="AK72" s="4" t="str">
        <f t="shared" si="41"/>
        <v>8:14</v>
      </c>
      <c r="AL72" s="5">
        <v>43021.397369999999</v>
      </c>
      <c r="AM72" s="4">
        <v>43021.819000000003</v>
      </c>
      <c r="AN72" s="4" t="str">
        <f t="shared" si="42"/>
        <v>10:07</v>
      </c>
      <c r="AO72" s="5">
        <v>43022.378779999999</v>
      </c>
      <c r="AP72" s="4">
        <v>43022.769</v>
      </c>
      <c r="AQ72" s="4" t="str">
        <f t="shared" si="43"/>
        <v>9:21</v>
      </c>
      <c r="AR72" s="5">
        <v>43023.39258</v>
      </c>
      <c r="AS72" s="4">
        <v>43023.826000000001</v>
      </c>
      <c r="AT72" s="4" t="str">
        <f t="shared" si="44"/>
        <v>10:24</v>
      </c>
      <c r="AU72" s="5">
        <v>43024.429380000001</v>
      </c>
      <c r="AV72" s="4">
        <v>43024.773999999998</v>
      </c>
      <c r="AW72" s="4" t="str">
        <f t="shared" si="45"/>
        <v>8:16</v>
      </c>
      <c r="AX72" s="39" t="s">
        <v>985</v>
      </c>
      <c r="AY72" s="39"/>
      <c r="AZ72" s="7" t="s">
        <v>986</v>
      </c>
      <c r="BA72" s="5">
        <v>43026.431380000002</v>
      </c>
      <c r="BB72" s="4">
        <v>43026.767999999996</v>
      </c>
      <c r="BC72" s="4" t="str">
        <f t="shared" si="46"/>
        <v>8:04</v>
      </c>
      <c r="BD72" s="5">
        <v>43027.41491</v>
      </c>
      <c r="BE72" s="4">
        <v>43027.817999999999</v>
      </c>
      <c r="BF72" s="4" t="str">
        <f t="shared" si="47"/>
        <v>9:40</v>
      </c>
      <c r="BG72" s="5">
        <v>43028.436670000003</v>
      </c>
      <c r="BH72" s="4">
        <v>43028.785000000003</v>
      </c>
      <c r="BI72" s="4" t="str">
        <f t="shared" si="48"/>
        <v>8:21</v>
      </c>
      <c r="BJ72" s="5">
        <v>43029.421470000001</v>
      </c>
      <c r="BK72" s="4">
        <v>43029.760999999999</v>
      </c>
      <c r="BL72" s="4" t="str">
        <f t="shared" si="49"/>
        <v>8:08</v>
      </c>
      <c r="BM72" s="5">
        <v>43030.388169999998</v>
      </c>
      <c r="BN72" s="4">
        <v>43030.779000000002</v>
      </c>
      <c r="BO72" s="4" t="str">
        <f t="shared" si="50"/>
        <v>9:22</v>
      </c>
      <c r="BP72" s="5">
        <v>43031.406040000002</v>
      </c>
      <c r="BQ72" s="4">
        <v>43031.750999999997</v>
      </c>
      <c r="BR72" s="4" t="str">
        <f t="shared" si="51"/>
        <v>8:16</v>
      </c>
      <c r="BS72" s="39" t="s">
        <v>985</v>
      </c>
      <c r="BT72" s="39"/>
      <c r="BU72" s="7" t="s">
        <v>986</v>
      </c>
      <c r="BV72" s="5">
        <v>43033.410320000003</v>
      </c>
      <c r="BW72" s="4">
        <v>43033.775000000001</v>
      </c>
      <c r="BX72" s="4" t="str">
        <f t="shared" si="52"/>
        <v>8:45</v>
      </c>
      <c r="BY72" s="5">
        <v>43034.437700000002</v>
      </c>
      <c r="BZ72" s="4">
        <v>43034.8</v>
      </c>
      <c r="CA72" s="4" t="str">
        <f t="shared" si="53"/>
        <v>8:41</v>
      </c>
      <c r="CB72" s="5">
        <v>43035.434079999999</v>
      </c>
      <c r="CC72" s="4">
        <v>43035.773999999998</v>
      </c>
      <c r="CD72" s="4" t="str">
        <f t="shared" si="54"/>
        <v>8:09</v>
      </c>
      <c r="CE72" s="5">
        <v>43036.409209999998</v>
      </c>
      <c r="CF72" s="4">
        <v>43036.756000000001</v>
      </c>
      <c r="CG72" s="4" t="str">
        <f t="shared" si="55"/>
        <v>8:19</v>
      </c>
      <c r="CH72" s="5">
        <v>43037.384890000001</v>
      </c>
      <c r="CI72" s="4">
        <v>43037.781999999999</v>
      </c>
      <c r="CJ72" s="4" t="str">
        <f t="shared" si="56"/>
        <v>9:31</v>
      </c>
      <c r="CK72" s="5"/>
      <c r="CL72" s="4"/>
      <c r="CM72" s="4" t="str">
        <f t="shared" si="57"/>
        <v>0:00</v>
      </c>
      <c r="CN72" s="39" t="s">
        <v>985</v>
      </c>
      <c r="CO72" s="39"/>
      <c r="CP72" s="7" t="s">
        <v>986</v>
      </c>
      <c r="CQ72" s="7" t="str">
        <f t="shared" si="58"/>
        <v>9:3:31</v>
      </c>
      <c r="CR72">
        <f t="shared" si="59"/>
        <v>9</v>
      </c>
      <c r="CS72">
        <f t="shared" si="60"/>
        <v>3</v>
      </c>
      <c r="CT72">
        <f t="shared" si="61"/>
        <v>31</v>
      </c>
      <c r="CU72">
        <f t="shared" si="62"/>
        <v>4</v>
      </c>
      <c r="CV72">
        <f t="shared" si="63"/>
        <v>220</v>
      </c>
    </row>
    <row r="73" spans="1:100" x14ac:dyDescent="0.25">
      <c r="A73" t="s">
        <v>322</v>
      </c>
      <c r="B73" s="4">
        <v>43009.430910000003</v>
      </c>
      <c r="C73" s="4">
        <v>43009.786</v>
      </c>
      <c r="D73" s="4" t="str">
        <f t="shared" si="32"/>
        <v>8:31</v>
      </c>
      <c r="E73" s="4">
        <v>43010.44425</v>
      </c>
      <c r="F73" s="4">
        <v>43010.767</v>
      </c>
      <c r="G73" s="4" t="str">
        <f t="shared" si="33"/>
        <v>7:44</v>
      </c>
      <c r="H73" s="39" t="s">
        <v>985</v>
      </c>
      <c r="I73" s="39"/>
      <c r="J73" s="7" t="s">
        <v>986</v>
      </c>
      <c r="K73" s="4">
        <v>43012.42813</v>
      </c>
      <c r="L73" s="4">
        <v>43012.813999999998</v>
      </c>
      <c r="M73" s="4" t="str">
        <f t="shared" si="34"/>
        <v>9:15</v>
      </c>
      <c r="N73" s="4">
        <v>43013.450530000002</v>
      </c>
      <c r="O73" s="4">
        <v>43013.781000000003</v>
      </c>
      <c r="P73" s="4" t="str">
        <f t="shared" si="35"/>
        <v>7:55</v>
      </c>
      <c r="Q73" s="4">
        <v>43009.430910000003</v>
      </c>
      <c r="R73" s="4">
        <v>43014.771000000001</v>
      </c>
      <c r="S73" s="4" t="str">
        <f t="shared" si="36"/>
        <v>8:09</v>
      </c>
      <c r="T73" s="5">
        <v>43015.380129999998</v>
      </c>
      <c r="U73" s="4">
        <v>43015.775000000001</v>
      </c>
      <c r="V73" s="4" t="str">
        <f t="shared" si="37"/>
        <v>9:28</v>
      </c>
      <c r="W73" s="5">
        <v>43016.456919999997</v>
      </c>
      <c r="X73" s="4">
        <v>43016.75</v>
      </c>
      <c r="Y73" s="4" t="str">
        <f t="shared" si="38"/>
        <v>7:02</v>
      </c>
      <c r="Z73" s="5"/>
      <c r="AA73" s="4"/>
      <c r="AB73" s="4" t="str">
        <f t="shared" si="39"/>
        <v>0:00</v>
      </c>
      <c r="AC73" s="39" t="s">
        <v>985</v>
      </c>
      <c r="AD73" s="39"/>
      <c r="AE73" s="7" t="s">
        <v>986</v>
      </c>
      <c r="AF73" s="5">
        <v>43019.444320000002</v>
      </c>
      <c r="AG73" s="4">
        <v>43019.754999999997</v>
      </c>
      <c r="AH73" s="4" t="str">
        <f t="shared" si="40"/>
        <v>7:27</v>
      </c>
      <c r="AI73" s="5">
        <v>43020.391869999999</v>
      </c>
      <c r="AJ73" s="4">
        <v>43020.771000000001</v>
      </c>
      <c r="AK73" s="4" t="str">
        <f t="shared" si="41"/>
        <v>9:05</v>
      </c>
      <c r="AL73" s="5">
        <v>43021.404170000002</v>
      </c>
      <c r="AM73" s="4">
        <v>43021.798000000003</v>
      </c>
      <c r="AN73" s="4" t="str">
        <f t="shared" si="42"/>
        <v>9:27</v>
      </c>
      <c r="AO73" s="5">
        <v>43022.445780000002</v>
      </c>
      <c r="AP73" s="4">
        <v>43022.8</v>
      </c>
      <c r="AQ73" s="4" t="str">
        <f t="shared" si="43"/>
        <v>8:30</v>
      </c>
      <c r="AR73" s="5">
        <v>43023.398999999998</v>
      </c>
      <c r="AS73" s="4">
        <v>43023.775999999998</v>
      </c>
      <c r="AT73" s="4" t="str">
        <f t="shared" si="44"/>
        <v>9:02</v>
      </c>
      <c r="AU73" s="5">
        <v>43024.391510000001</v>
      </c>
      <c r="AV73" s="4">
        <v>43024.824999999997</v>
      </c>
      <c r="AW73" s="4" t="str">
        <f t="shared" si="45"/>
        <v>10:24</v>
      </c>
      <c r="AX73" s="39" t="s">
        <v>985</v>
      </c>
      <c r="AY73" s="39"/>
      <c r="AZ73" s="7" t="s">
        <v>986</v>
      </c>
      <c r="BA73" s="5">
        <v>43026.40279</v>
      </c>
      <c r="BB73" s="4">
        <v>43026.792999999998</v>
      </c>
      <c r="BC73" s="4" t="str">
        <f t="shared" si="46"/>
        <v>9:21</v>
      </c>
      <c r="BD73" s="5">
        <v>43027.428760000003</v>
      </c>
      <c r="BE73" s="4">
        <v>43027.781999999999</v>
      </c>
      <c r="BF73" s="4" t="str">
        <f t="shared" si="47"/>
        <v>8:28</v>
      </c>
      <c r="BG73" s="5">
        <v>43028.433960000002</v>
      </c>
      <c r="BH73" s="4">
        <v>43028.786</v>
      </c>
      <c r="BI73" s="4" t="str">
        <f t="shared" si="48"/>
        <v>8:26</v>
      </c>
      <c r="BJ73" s="5">
        <v>43029.438920000001</v>
      </c>
      <c r="BK73" s="4">
        <v>43029.767999999996</v>
      </c>
      <c r="BL73" s="4" t="str">
        <f t="shared" si="49"/>
        <v>7:53</v>
      </c>
      <c r="BM73" s="5">
        <v>43030.379260000002</v>
      </c>
      <c r="BN73" s="4">
        <v>43030.790999999997</v>
      </c>
      <c r="BO73" s="4" t="str">
        <f t="shared" si="50"/>
        <v>9:52</v>
      </c>
      <c r="BP73" s="5">
        <v>43031.439429999999</v>
      </c>
      <c r="BQ73" s="4">
        <v>43031.75</v>
      </c>
      <c r="BR73" s="4" t="str">
        <f t="shared" si="51"/>
        <v>7:27</v>
      </c>
      <c r="BS73" s="39" t="s">
        <v>985</v>
      </c>
      <c r="BT73" s="39"/>
      <c r="BU73" s="7" t="s">
        <v>986</v>
      </c>
      <c r="BV73" s="5">
        <v>43033.406089999997</v>
      </c>
      <c r="BW73" s="4">
        <v>43033.766000000003</v>
      </c>
      <c r="BX73" s="4" t="str">
        <f t="shared" si="52"/>
        <v>8:38</v>
      </c>
      <c r="BY73" s="5">
        <v>43034.424460000002</v>
      </c>
      <c r="BZ73" s="4">
        <v>43034.798999999999</v>
      </c>
      <c r="CA73" s="4" t="str">
        <f t="shared" si="53"/>
        <v>8:59</v>
      </c>
      <c r="CB73" s="5">
        <v>43035.390959999997</v>
      </c>
      <c r="CC73" s="4">
        <v>43035.819000000003</v>
      </c>
      <c r="CD73" s="4" t="str">
        <f t="shared" si="54"/>
        <v>10:16</v>
      </c>
      <c r="CE73" s="5">
        <v>43036.417200000004</v>
      </c>
      <c r="CF73" s="4">
        <v>43036.811999999998</v>
      </c>
      <c r="CG73" s="4" t="str">
        <f t="shared" si="55"/>
        <v>9:28</v>
      </c>
      <c r="CH73" s="5">
        <v>43037.397360000003</v>
      </c>
      <c r="CI73" s="4">
        <v>43037.785000000003</v>
      </c>
      <c r="CJ73" s="4" t="str">
        <f t="shared" si="56"/>
        <v>9:18</v>
      </c>
      <c r="CK73" s="5"/>
      <c r="CL73" s="4"/>
      <c r="CM73" s="4" t="str">
        <f t="shared" si="57"/>
        <v>0:00</v>
      </c>
      <c r="CN73" s="39" t="s">
        <v>985</v>
      </c>
      <c r="CO73" s="39"/>
      <c r="CP73" s="7" t="s">
        <v>986</v>
      </c>
      <c r="CQ73" s="7" t="str">
        <f t="shared" si="58"/>
        <v>8:18:05</v>
      </c>
      <c r="CR73">
        <f t="shared" si="59"/>
        <v>8</v>
      </c>
      <c r="CS73">
        <f t="shared" si="60"/>
        <v>18</v>
      </c>
      <c r="CT73">
        <f t="shared" si="61"/>
        <v>5</v>
      </c>
      <c r="CU73">
        <f t="shared" si="62"/>
        <v>18</v>
      </c>
      <c r="CV73">
        <f t="shared" si="63"/>
        <v>210</v>
      </c>
    </row>
    <row r="74" spans="1:100" x14ac:dyDescent="0.25">
      <c r="A74" t="s">
        <v>323</v>
      </c>
      <c r="B74" s="4">
        <v>43009.45261</v>
      </c>
      <c r="C74" s="4">
        <v>43009.824999999997</v>
      </c>
      <c r="D74" s="4" t="str">
        <f t="shared" si="32"/>
        <v>8:56</v>
      </c>
      <c r="E74" s="4">
        <v>43010.390240000001</v>
      </c>
      <c r="F74" s="4">
        <v>43010.764000000003</v>
      </c>
      <c r="G74" s="4" t="str">
        <f t="shared" si="33"/>
        <v>8:58</v>
      </c>
      <c r="H74" s="39" t="s">
        <v>985</v>
      </c>
      <c r="I74" s="39"/>
      <c r="J74" s="7" t="s">
        <v>986</v>
      </c>
      <c r="K74" s="4">
        <v>43012.425309999999</v>
      </c>
      <c r="L74" s="4">
        <v>43012.777999999998</v>
      </c>
      <c r="M74" s="4" t="str">
        <f t="shared" si="34"/>
        <v>8:27</v>
      </c>
      <c r="N74" s="4">
        <v>43013.447890000003</v>
      </c>
      <c r="O74" s="4">
        <v>43013.830999999998</v>
      </c>
      <c r="P74" s="4" t="str">
        <f t="shared" si="35"/>
        <v>9:11</v>
      </c>
      <c r="Q74" s="4">
        <v>43009.45261</v>
      </c>
      <c r="R74" s="4">
        <v>43014.773000000001</v>
      </c>
      <c r="S74" s="4" t="str">
        <f t="shared" si="36"/>
        <v>7:41</v>
      </c>
      <c r="T74" s="5">
        <v>43015.41562</v>
      </c>
      <c r="U74" s="4">
        <v>43015.803999999996</v>
      </c>
      <c r="V74" s="4" t="str">
        <f t="shared" si="37"/>
        <v>9:19</v>
      </c>
      <c r="W74" s="5">
        <v>43016.446969999997</v>
      </c>
      <c r="X74" s="4">
        <v>43016.78</v>
      </c>
      <c r="Y74" s="4" t="str">
        <f t="shared" si="38"/>
        <v>7:59</v>
      </c>
      <c r="Z74" s="5">
        <v>43017.448949999998</v>
      </c>
      <c r="AA74" s="4">
        <v>43017.771000000001</v>
      </c>
      <c r="AB74" s="4" t="str">
        <f t="shared" si="39"/>
        <v>7:43</v>
      </c>
      <c r="AC74" s="39" t="s">
        <v>985</v>
      </c>
      <c r="AD74" s="39"/>
      <c r="AE74" s="7" t="s">
        <v>986</v>
      </c>
      <c r="AF74" s="5">
        <v>43019.415439999997</v>
      </c>
      <c r="AG74" s="4">
        <v>43019.817999999999</v>
      </c>
      <c r="AH74" s="4" t="str">
        <f t="shared" si="40"/>
        <v>9:39</v>
      </c>
      <c r="AI74" s="5">
        <v>43020.406869999999</v>
      </c>
      <c r="AJ74" s="4">
        <v>43020.779000000002</v>
      </c>
      <c r="AK74" s="4" t="str">
        <f t="shared" si="41"/>
        <v>8:55</v>
      </c>
      <c r="AL74" s="5">
        <v>43021.385060000001</v>
      </c>
      <c r="AM74" s="4">
        <v>43021.830999999998</v>
      </c>
      <c r="AN74" s="4" t="str">
        <f t="shared" si="42"/>
        <v>10:42</v>
      </c>
      <c r="AO74" s="5">
        <v>43022.38884</v>
      </c>
      <c r="AP74" s="4">
        <v>43022.803</v>
      </c>
      <c r="AQ74" s="4" t="str">
        <f t="shared" si="43"/>
        <v>9:56</v>
      </c>
      <c r="AR74" s="5">
        <v>43023.378219999999</v>
      </c>
      <c r="AS74" s="4">
        <v>43023.817000000003</v>
      </c>
      <c r="AT74" s="4" t="str">
        <f t="shared" si="44"/>
        <v>10:31</v>
      </c>
      <c r="AU74" s="5">
        <v>43024.433749999997</v>
      </c>
      <c r="AV74" s="4">
        <v>43024.771999999997</v>
      </c>
      <c r="AW74" s="4" t="str">
        <f t="shared" si="45"/>
        <v>8:07</v>
      </c>
      <c r="AX74" s="39" t="s">
        <v>985</v>
      </c>
      <c r="AY74" s="39"/>
      <c r="AZ74" s="7" t="s">
        <v>986</v>
      </c>
      <c r="BA74" s="5">
        <v>43026.454019999997</v>
      </c>
      <c r="BB74" s="4">
        <v>43026.752999999997</v>
      </c>
      <c r="BC74" s="4" t="str">
        <f t="shared" si="46"/>
        <v>7:10</v>
      </c>
      <c r="BD74" s="5">
        <v>43027.429320000003</v>
      </c>
      <c r="BE74" s="4">
        <v>43027.78</v>
      </c>
      <c r="BF74" s="4" t="str">
        <f t="shared" si="47"/>
        <v>8:24</v>
      </c>
      <c r="BG74" s="5">
        <v>43028.37889</v>
      </c>
      <c r="BH74" s="4">
        <v>43028.83</v>
      </c>
      <c r="BI74" s="4" t="str">
        <f t="shared" si="48"/>
        <v>10:49</v>
      </c>
      <c r="BJ74" s="5">
        <v>43029.419029999997</v>
      </c>
      <c r="BK74" s="4">
        <v>43029.828000000001</v>
      </c>
      <c r="BL74" s="4" t="str">
        <f t="shared" si="49"/>
        <v>9:48</v>
      </c>
      <c r="BM74" s="5">
        <v>43030.38955</v>
      </c>
      <c r="BN74" s="4">
        <v>43030.807000000001</v>
      </c>
      <c r="BO74" s="4" t="str">
        <f t="shared" si="50"/>
        <v>10:01</v>
      </c>
      <c r="BP74" s="5">
        <v>43031.419730000001</v>
      </c>
      <c r="BQ74" s="4">
        <v>43031.807000000001</v>
      </c>
      <c r="BR74" s="4" t="str">
        <f t="shared" si="51"/>
        <v>9:17</v>
      </c>
      <c r="BS74" s="39" t="s">
        <v>985</v>
      </c>
      <c r="BT74" s="39"/>
      <c r="BU74" s="7" t="s">
        <v>986</v>
      </c>
      <c r="BV74" s="5">
        <v>43033.402540000003</v>
      </c>
      <c r="BW74" s="4">
        <v>43033.794999999998</v>
      </c>
      <c r="BX74" s="4" t="str">
        <f t="shared" si="52"/>
        <v>9:25</v>
      </c>
      <c r="BY74" s="5">
        <v>43034.430090000002</v>
      </c>
      <c r="BZ74" s="4">
        <v>43034.83</v>
      </c>
      <c r="CA74" s="4" t="str">
        <f t="shared" si="53"/>
        <v>9:35</v>
      </c>
      <c r="CB74" s="5">
        <v>43035.375829999997</v>
      </c>
      <c r="CC74" s="4">
        <v>43035.813000000002</v>
      </c>
      <c r="CD74" s="4" t="str">
        <f t="shared" si="54"/>
        <v>10:29</v>
      </c>
      <c r="CE74" s="5">
        <v>43036.39675</v>
      </c>
      <c r="CF74" s="4">
        <v>43036.81</v>
      </c>
      <c r="CG74" s="4" t="str">
        <f t="shared" si="55"/>
        <v>9:55</v>
      </c>
      <c r="CH74" s="5"/>
      <c r="CI74" s="4"/>
      <c r="CJ74" s="4" t="str">
        <f t="shared" si="56"/>
        <v>0:00</v>
      </c>
      <c r="CK74" s="5">
        <v>43038.387699999999</v>
      </c>
      <c r="CL74" s="4">
        <v>43038.819000000003</v>
      </c>
      <c r="CM74" s="4" t="str">
        <f t="shared" si="57"/>
        <v>10:21</v>
      </c>
      <c r="CN74" s="39" t="s">
        <v>985</v>
      </c>
      <c r="CO74" s="39"/>
      <c r="CP74" s="7" t="s">
        <v>986</v>
      </c>
      <c r="CQ74" s="7" t="str">
        <f t="shared" si="58"/>
        <v>9:15:18</v>
      </c>
      <c r="CR74">
        <f t="shared" si="59"/>
        <v>9</v>
      </c>
      <c r="CS74">
        <f t="shared" si="60"/>
        <v>15</v>
      </c>
      <c r="CT74">
        <f t="shared" si="61"/>
        <v>18</v>
      </c>
      <c r="CU74">
        <f t="shared" si="62"/>
        <v>15</v>
      </c>
      <c r="CV74">
        <f t="shared" si="63"/>
        <v>231</v>
      </c>
    </row>
    <row r="75" spans="1:100" x14ac:dyDescent="0.25">
      <c r="A75" t="s">
        <v>324</v>
      </c>
      <c r="B75" s="4">
        <v>43009.386659999996</v>
      </c>
      <c r="C75" s="4">
        <v>43009.805</v>
      </c>
      <c r="D75" s="4" t="str">
        <f t="shared" si="32"/>
        <v>10:02</v>
      </c>
      <c r="E75" s="4">
        <v>43010.410279999996</v>
      </c>
      <c r="F75" s="4">
        <v>43010.794999999998</v>
      </c>
      <c r="G75" s="4" t="str">
        <f t="shared" si="33"/>
        <v>9:14</v>
      </c>
      <c r="H75" s="39" t="s">
        <v>985</v>
      </c>
      <c r="I75" s="39"/>
      <c r="J75" s="7" t="s">
        <v>986</v>
      </c>
      <c r="K75" s="4">
        <v>43012.38205</v>
      </c>
      <c r="L75" s="4">
        <v>43012.822999999997</v>
      </c>
      <c r="M75" s="4" t="str">
        <f t="shared" si="34"/>
        <v>10:34</v>
      </c>
      <c r="N75" s="4">
        <v>43013.397640000003</v>
      </c>
      <c r="O75" s="4">
        <v>43013.752999999997</v>
      </c>
      <c r="P75" s="4" t="str">
        <f t="shared" si="35"/>
        <v>8:31</v>
      </c>
      <c r="Q75" s="4">
        <v>43009.386659999996</v>
      </c>
      <c r="R75" s="4">
        <v>43014.771000000001</v>
      </c>
      <c r="S75" s="4" t="str">
        <f t="shared" si="36"/>
        <v>9:13</v>
      </c>
      <c r="T75" s="5">
        <v>43015.385629999997</v>
      </c>
      <c r="U75" s="4">
        <v>43015.773999999998</v>
      </c>
      <c r="V75" s="4" t="str">
        <f t="shared" si="37"/>
        <v>9:19</v>
      </c>
      <c r="W75" s="5"/>
      <c r="X75" s="4"/>
      <c r="Y75" s="4" t="str">
        <f t="shared" si="38"/>
        <v>0:00</v>
      </c>
      <c r="Z75" s="5">
        <v>43017.434260000002</v>
      </c>
      <c r="AA75" s="4">
        <v>43017.824000000001</v>
      </c>
      <c r="AB75" s="4" t="str">
        <f t="shared" si="39"/>
        <v>9:21</v>
      </c>
      <c r="AC75" s="39" t="s">
        <v>985</v>
      </c>
      <c r="AD75" s="39"/>
      <c r="AE75" s="7" t="s">
        <v>986</v>
      </c>
      <c r="AF75" s="5">
        <v>43019.415099999998</v>
      </c>
      <c r="AG75" s="4">
        <v>43019.826999999997</v>
      </c>
      <c r="AH75" s="4" t="str">
        <f t="shared" si="40"/>
        <v>9:53</v>
      </c>
      <c r="AI75" s="5">
        <v>43020.437610000001</v>
      </c>
      <c r="AJ75" s="4">
        <v>43020.762000000002</v>
      </c>
      <c r="AK75" s="4" t="str">
        <f t="shared" si="41"/>
        <v>7:47</v>
      </c>
      <c r="AL75" s="5">
        <v>43021.416599999997</v>
      </c>
      <c r="AM75" s="4">
        <v>43021.828000000001</v>
      </c>
      <c r="AN75" s="4" t="str">
        <f t="shared" si="42"/>
        <v>9:52</v>
      </c>
      <c r="AO75" s="5">
        <v>43022.385580000002</v>
      </c>
      <c r="AP75" s="4">
        <v>43022.81</v>
      </c>
      <c r="AQ75" s="4" t="str">
        <f t="shared" si="43"/>
        <v>10:11</v>
      </c>
      <c r="AR75" s="5">
        <v>43023.451370000002</v>
      </c>
      <c r="AS75" s="4">
        <v>43023.76</v>
      </c>
      <c r="AT75" s="4" t="str">
        <f t="shared" si="44"/>
        <v>7:24</v>
      </c>
      <c r="AU75" s="5">
        <v>43024.433190000003</v>
      </c>
      <c r="AV75" s="4">
        <v>43024.807000000001</v>
      </c>
      <c r="AW75" s="4" t="str">
        <f t="shared" si="45"/>
        <v>8:58</v>
      </c>
      <c r="AX75" s="39" t="s">
        <v>985</v>
      </c>
      <c r="AY75" s="39"/>
      <c r="AZ75" s="7" t="s">
        <v>986</v>
      </c>
      <c r="BA75" s="5">
        <v>43026.40741</v>
      </c>
      <c r="BB75" s="4">
        <v>43026.832999999999</v>
      </c>
      <c r="BC75" s="4" t="str">
        <f t="shared" si="46"/>
        <v>10:12</v>
      </c>
      <c r="BD75" s="5">
        <v>43027.385119999999</v>
      </c>
      <c r="BE75" s="4">
        <v>43027.752999999997</v>
      </c>
      <c r="BF75" s="4" t="str">
        <f t="shared" si="47"/>
        <v>8:49</v>
      </c>
      <c r="BG75" s="5">
        <v>43028.456259999999</v>
      </c>
      <c r="BH75" s="4">
        <v>43028.786999999997</v>
      </c>
      <c r="BI75" s="4" t="str">
        <f t="shared" si="48"/>
        <v>7:56</v>
      </c>
      <c r="BJ75" s="5">
        <v>43029.401709999998</v>
      </c>
      <c r="BK75" s="4">
        <v>43029.777000000002</v>
      </c>
      <c r="BL75" s="4" t="str">
        <f t="shared" si="49"/>
        <v>9:00</v>
      </c>
      <c r="BM75" s="5">
        <v>43030.400529999999</v>
      </c>
      <c r="BN75" s="4">
        <v>43030.802000000003</v>
      </c>
      <c r="BO75" s="4" t="str">
        <f t="shared" si="50"/>
        <v>9:38</v>
      </c>
      <c r="BP75" s="5">
        <v>43031.423699999999</v>
      </c>
      <c r="BQ75" s="4">
        <v>43031.803999999996</v>
      </c>
      <c r="BR75" s="4" t="str">
        <f t="shared" si="51"/>
        <v>9:07</v>
      </c>
      <c r="BS75" s="39" t="s">
        <v>985</v>
      </c>
      <c r="BT75" s="39"/>
      <c r="BU75" s="7" t="s">
        <v>986</v>
      </c>
      <c r="BV75" s="5">
        <v>43033.43288</v>
      </c>
      <c r="BW75" s="4">
        <v>43033.832999999999</v>
      </c>
      <c r="BX75" s="4" t="str">
        <f t="shared" si="52"/>
        <v>9:36</v>
      </c>
      <c r="BY75" s="5">
        <v>43034.4159</v>
      </c>
      <c r="BZ75" s="4">
        <v>43034.828999999998</v>
      </c>
      <c r="CA75" s="4" t="str">
        <f t="shared" si="53"/>
        <v>9:54</v>
      </c>
      <c r="CB75" s="5">
        <v>43035.407079999997</v>
      </c>
      <c r="CC75" s="4">
        <v>43035.828999999998</v>
      </c>
      <c r="CD75" s="4" t="str">
        <f t="shared" si="54"/>
        <v>10:07</v>
      </c>
      <c r="CE75" s="5">
        <v>43036.396280000001</v>
      </c>
      <c r="CF75" s="4">
        <v>43036.788</v>
      </c>
      <c r="CG75" s="4" t="str">
        <f t="shared" si="55"/>
        <v>9:24</v>
      </c>
      <c r="CH75" s="5">
        <v>43037.40135</v>
      </c>
      <c r="CI75" s="4">
        <v>43037.788</v>
      </c>
      <c r="CJ75" s="4" t="str">
        <f t="shared" si="56"/>
        <v>9:16</v>
      </c>
      <c r="CK75" s="5"/>
      <c r="CL75" s="4"/>
      <c r="CM75" s="4" t="str">
        <f t="shared" si="57"/>
        <v>0:00</v>
      </c>
      <c r="CN75" s="39" t="s">
        <v>985</v>
      </c>
      <c r="CO75" s="39"/>
      <c r="CP75" s="7" t="s">
        <v>986</v>
      </c>
      <c r="CQ75" s="7" t="str">
        <f t="shared" si="58"/>
        <v>9:7:18</v>
      </c>
      <c r="CR75">
        <f t="shared" si="59"/>
        <v>9</v>
      </c>
      <c r="CS75">
        <f t="shared" si="60"/>
        <v>7</v>
      </c>
      <c r="CT75">
        <f t="shared" si="61"/>
        <v>18</v>
      </c>
      <c r="CU75">
        <f t="shared" si="62"/>
        <v>7</v>
      </c>
      <c r="CV75">
        <f t="shared" si="63"/>
        <v>223</v>
      </c>
    </row>
    <row r="76" spans="1:100" x14ac:dyDescent="0.25">
      <c r="A76" t="s">
        <v>325</v>
      </c>
      <c r="B76" s="4">
        <v>43009.406060000001</v>
      </c>
      <c r="C76" s="4">
        <v>43009.785000000003</v>
      </c>
      <c r="D76" s="4" t="str">
        <f t="shared" si="32"/>
        <v>9:05</v>
      </c>
      <c r="E76" s="4">
        <v>43010.415780000003</v>
      </c>
      <c r="F76" s="4">
        <v>43010.826000000001</v>
      </c>
      <c r="G76" s="4" t="str">
        <f t="shared" si="33"/>
        <v>9:50</v>
      </c>
      <c r="H76" s="39" t="s">
        <v>985</v>
      </c>
      <c r="I76" s="39"/>
      <c r="J76" s="7" t="s">
        <v>986</v>
      </c>
      <c r="K76" s="4">
        <v>43012.376459999999</v>
      </c>
      <c r="L76" s="4">
        <v>43012.781999999999</v>
      </c>
      <c r="M76" s="4" t="str">
        <f t="shared" si="34"/>
        <v>9:43</v>
      </c>
      <c r="N76" s="4">
        <v>43013.39486</v>
      </c>
      <c r="O76" s="4">
        <v>43013.822</v>
      </c>
      <c r="P76" s="4" t="str">
        <f t="shared" si="35"/>
        <v>10:15</v>
      </c>
      <c r="Q76" s="4">
        <v>43009.406060000001</v>
      </c>
      <c r="R76" s="4">
        <v>43014.79</v>
      </c>
      <c r="S76" s="4" t="str">
        <f t="shared" si="36"/>
        <v>9:12</v>
      </c>
      <c r="T76" s="5">
        <v>43015.416380000002</v>
      </c>
      <c r="U76" s="4">
        <v>43015.762999999999</v>
      </c>
      <c r="V76" s="4" t="str">
        <f t="shared" si="37"/>
        <v>8:19</v>
      </c>
      <c r="W76" s="5">
        <v>43016.407489999998</v>
      </c>
      <c r="X76" s="4">
        <v>43016.752</v>
      </c>
      <c r="Y76" s="4" t="str">
        <f t="shared" si="38"/>
        <v>8:16</v>
      </c>
      <c r="Z76" s="5">
        <v>43017.396520000002</v>
      </c>
      <c r="AA76" s="4">
        <v>43017.752</v>
      </c>
      <c r="AB76" s="4" t="str">
        <f t="shared" si="39"/>
        <v>8:31</v>
      </c>
      <c r="AC76" s="39" t="s">
        <v>985</v>
      </c>
      <c r="AD76" s="39"/>
      <c r="AE76" s="7" t="s">
        <v>986</v>
      </c>
      <c r="AF76" s="5">
        <v>43019.400199999996</v>
      </c>
      <c r="AG76" s="4">
        <v>43019.798999999999</v>
      </c>
      <c r="AH76" s="4" t="str">
        <f t="shared" si="40"/>
        <v>9:34</v>
      </c>
      <c r="AI76" s="5">
        <v>43020.417070000003</v>
      </c>
      <c r="AJ76" s="4">
        <v>43020.828000000001</v>
      </c>
      <c r="AK76" s="4" t="str">
        <f t="shared" si="41"/>
        <v>9:51</v>
      </c>
      <c r="AL76" s="5">
        <v>43021.386720000002</v>
      </c>
      <c r="AM76" s="4">
        <v>43021.811999999998</v>
      </c>
      <c r="AN76" s="4" t="str">
        <f t="shared" si="42"/>
        <v>10:12</v>
      </c>
      <c r="AO76" s="5">
        <v>43022.423150000002</v>
      </c>
      <c r="AP76" s="4">
        <v>43022.786999999997</v>
      </c>
      <c r="AQ76" s="4" t="str">
        <f t="shared" si="43"/>
        <v>8:43</v>
      </c>
      <c r="AR76" s="5">
        <v>43023.417390000002</v>
      </c>
      <c r="AS76" s="4">
        <v>43023.754999999997</v>
      </c>
      <c r="AT76" s="4" t="str">
        <f t="shared" si="44"/>
        <v>8:06</v>
      </c>
      <c r="AU76" s="5">
        <v>43024.445979999997</v>
      </c>
      <c r="AV76" s="4">
        <v>43024.77</v>
      </c>
      <c r="AW76" s="4" t="str">
        <f t="shared" si="45"/>
        <v>7:46</v>
      </c>
      <c r="AX76" s="39" t="s">
        <v>985</v>
      </c>
      <c r="AY76" s="39"/>
      <c r="AZ76" s="7" t="s">
        <v>986</v>
      </c>
      <c r="BA76" s="5">
        <v>43026.417719999998</v>
      </c>
      <c r="BB76" s="4">
        <v>43026.807999999997</v>
      </c>
      <c r="BC76" s="4" t="str">
        <f t="shared" si="46"/>
        <v>9:22</v>
      </c>
      <c r="BD76" s="5">
        <v>43027.455159999998</v>
      </c>
      <c r="BE76" s="4">
        <v>43027.824999999997</v>
      </c>
      <c r="BF76" s="4" t="str">
        <f t="shared" si="47"/>
        <v>8:52</v>
      </c>
      <c r="BG76" s="5">
        <v>43028.430209999999</v>
      </c>
      <c r="BH76" s="4">
        <v>43028.805</v>
      </c>
      <c r="BI76" s="4" t="str">
        <f t="shared" si="48"/>
        <v>8:59</v>
      </c>
      <c r="BJ76" s="5">
        <v>43029.441469999998</v>
      </c>
      <c r="BK76" s="4">
        <v>43029.815000000002</v>
      </c>
      <c r="BL76" s="4" t="str">
        <f t="shared" si="49"/>
        <v>8:57</v>
      </c>
      <c r="BM76" s="5">
        <v>43030.450129999997</v>
      </c>
      <c r="BN76" s="4">
        <v>43030.813000000002</v>
      </c>
      <c r="BO76" s="4" t="str">
        <f t="shared" si="50"/>
        <v>8:42</v>
      </c>
      <c r="BP76" s="5">
        <v>43031.388800000001</v>
      </c>
      <c r="BQ76" s="4">
        <v>43031.775999999998</v>
      </c>
      <c r="BR76" s="4" t="str">
        <f t="shared" si="51"/>
        <v>9:17</v>
      </c>
      <c r="BS76" s="39" t="s">
        <v>985</v>
      </c>
      <c r="BT76" s="39"/>
      <c r="BU76" s="7" t="s">
        <v>986</v>
      </c>
      <c r="BV76" s="5">
        <v>43033.447220000002</v>
      </c>
      <c r="BW76" s="4">
        <v>43033.819000000003</v>
      </c>
      <c r="BX76" s="4" t="str">
        <f t="shared" si="52"/>
        <v>8:55</v>
      </c>
      <c r="BY76" s="5">
        <v>43034.42669</v>
      </c>
      <c r="BZ76" s="4">
        <v>43034.790999999997</v>
      </c>
      <c r="CA76" s="4" t="str">
        <f t="shared" si="53"/>
        <v>8:44</v>
      </c>
      <c r="CB76" s="5">
        <v>43035.409769999998</v>
      </c>
      <c r="CC76" s="4">
        <v>43035.832999999999</v>
      </c>
      <c r="CD76" s="4" t="str">
        <f t="shared" si="54"/>
        <v>10:09</v>
      </c>
      <c r="CE76" s="5"/>
      <c r="CF76" s="4"/>
      <c r="CG76" s="4" t="str">
        <f t="shared" si="55"/>
        <v>0:00</v>
      </c>
      <c r="CH76" s="5">
        <v>43037.419009999998</v>
      </c>
      <c r="CI76" s="4">
        <v>43037.83</v>
      </c>
      <c r="CJ76" s="4" t="str">
        <f t="shared" si="56"/>
        <v>9:51</v>
      </c>
      <c r="CK76" s="5">
        <v>43038.394740000003</v>
      </c>
      <c r="CL76" s="4">
        <v>43038.828999999998</v>
      </c>
      <c r="CM76" s="4" t="str">
        <f t="shared" si="57"/>
        <v>10:25</v>
      </c>
      <c r="CN76" s="39" t="s">
        <v>985</v>
      </c>
      <c r="CO76" s="39"/>
      <c r="CP76" s="7" t="s">
        <v>986</v>
      </c>
      <c r="CQ76" s="7" t="str">
        <f t="shared" si="58"/>
        <v>9:13:36</v>
      </c>
      <c r="CR76">
        <f t="shared" si="59"/>
        <v>9</v>
      </c>
      <c r="CS76">
        <f t="shared" si="60"/>
        <v>13</v>
      </c>
      <c r="CT76">
        <f t="shared" si="61"/>
        <v>36</v>
      </c>
      <c r="CU76">
        <f t="shared" si="62"/>
        <v>14</v>
      </c>
      <c r="CV76">
        <f t="shared" si="63"/>
        <v>230</v>
      </c>
    </row>
    <row r="77" spans="1:100" x14ac:dyDescent="0.25">
      <c r="A77" t="s">
        <v>326</v>
      </c>
      <c r="B77" s="4">
        <v>43009.407899999998</v>
      </c>
      <c r="C77" s="4">
        <v>43009.807999999997</v>
      </c>
      <c r="D77" s="4" t="str">
        <f t="shared" si="32"/>
        <v>9:36</v>
      </c>
      <c r="E77" s="4">
        <v>43010.412790000002</v>
      </c>
      <c r="F77" s="4">
        <v>43010.779000000002</v>
      </c>
      <c r="G77" s="4" t="str">
        <f t="shared" si="33"/>
        <v>8:47</v>
      </c>
      <c r="H77" s="39" t="s">
        <v>985</v>
      </c>
      <c r="I77" s="39"/>
      <c r="J77" s="7" t="s">
        <v>986</v>
      </c>
      <c r="K77" s="4">
        <v>43012.392650000002</v>
      </c>
      <c r="L77" s="4">
        <v>43012.83</v>
      </c>
      <c r="M77" s="4" t="str">
        <f t="shared" si="34"/>
        <v>10:29</v>
      </c>
      <c r="N77" s="4">
        <v>43013.416380000002</v>
      </c>
      <c r="O77" s="4">
        <v>43013.771999999997</v>
      </c>
      <c r="P77" s="4" t="str">
        <f t="shared" si="35"/>
        <v>8:32</v>
      </c>
      <c r="Q77" s="4">
        <v>43009.407899999998</v>
      </c>
      <c r="R77" s="4">
        <v>43014.794999999998</v>
      </c>
      <c r="S77" s="4" t="str">
        <f t="shared" si="36"/>
        <v>9:17</v>
      </c>
      <c r="T77" s="5">
        <v>43015.378620000003</v>
      </c>
      <c r="U77" s="4">
        <v>43015.803999999996</v>
      </c>
      <c r="V77" s="4" t="str">
        <f t="shared" si="37"/>
        <v>10:12</v>
      </c>
      <c r="W77" s="5">
        <v>43016.4038</v>
      </c>
      <c r="X77" s="4">
        <v>43016.809000000001</v>
      </c>
      <c r="Y77" s="4" t="str">
        <f t="shared" si="38"/>
        <v>9:43</v>
      </c>
      <c r="Z77" s="5">
        <v>43017.441220000001</v>
      </c>
      <c r="AA77" s="4">
        <v>43017.796000000002</v>
      </c>
      <c r="AB77" s="4" t="str">
        <f t="shared" si="39"/>
        <v>8:30</v>
      </c>
      <c r="AC77" s="39" t="s">
        <v>985</v>
      </c>
      <c r="AD77" s="39"/>
      <c r="AE77" s="7" t="s">
        <v>986</v>
      </c>
      <c r="AF77" s="5">
        <v>43019.383650000003</v>
      </c>
      <c r="AG77" s="4">
        <v>43019.752999999997</v>
      </c>
      <c r="AH77" s="4" t="str">
        <f t="shared" si="40"/>
        <v>8:51</v>
      </c>
      <c r="AI77" s="5">
        <v>43020.414230000002</v>
      </c>
      <c r="AJ77" s="4">
        <v>43020.824000000001</v>
      </c>
      <c r="AK77" s="4" t="str">
        <f t="shared" si="41"/>
        <v>9:50</v>
      </c>
      <c r="AL77" s="5">
        <v>43021.437559999998</v>
      </c>
      <c r="AM77" s="4">
        <v>43021.752999999997</v>
      </c>
      <c r="AN77" s="4" t="str">
        <f t="shared" si="42"/>
        <v>7:34</v>
      </c>
      <c r="AO77" s="5">
        <v>43022.37717</v>
      </c>
      <c r="AP77" s="4">
        <v>43022.775000000001</v>
      </c>
      <c r="AQ77" s="4" t="str">
        <f t="shared" si="43"/>
        <v>9:32</v>
      </c>
      <c r="AR77" s="5">
        <v>43023.454720000002</v>
      </c>
      <c r="AS77" s="4">
        <v>43023.792000000001</v>
      </c>
      <c r="AT77" s="4" t="str">
        <f t="shared" si="44"/>
        <v>8:05</v>
      </c>
      <c r="AU77" s="5">
        <v>43024.420449999998</v>
      </c>
      <c r="AV77" s="4">
        <v>43024.764999999999</v>
      </c>
      <c r="AW77" s="4" t="str">
        <f t="shared" si="45"/>
        <v>8:16</v>
      </c>
      <c r="AX77" s="39" t="s">
        <v>985</v>
      </c>
      <c r="AY77" s="39"/>
      <c r="AZ77" s="7" t="s">
        <v>986</v>
      </c>
      <c r="BA77" s="5">
        <v>43026.436829999999</v>
      </c>
      <c r="BB77" s="4">
        <v>43026.75</v>
      </c>
      <c r="BC77" s="4" t="str">
        <f t="shared" si="46"/>
        <v>7:30</v>
      </c>
      <c r="BD77" s="5">
        <v>43027.454749999997</v>
      </c>
      <c r="BE77" s="4">
        <v>43027.756000000001</v>
      </c>
      <c r="BF77" s="4" t="str">
        <f t="shared" si="47"/>
        <v>7:13</v>
      </c>
      <c r="BG77" s="5">
        <v>43028.397649999999</v>
      </c>
      <c r="BH77" s="4">
        <v>43028.83</v>
      </c>
      <c r="BI77" s="4" t="str">
        <f t="shared" si="48"/>
        <v>10:22</v>
      </c>
      <c r="BJ77" s="5">
        <v>43029.422899999998</v>
      </c>
      <c r="BK77" s="4">
        <v>43029.781999999999</v>
      </c>
      <c r="BL77" s="4" t="str">
        <f t="shared" si="49"/>
        <v>8:37</v>
      </c>
      <c r="BM77" s="5">
        <v>43030.392480000002</v>
      </c>
      <c r="BN77" s="4">
        <v>43030.824999999997</v>
      </c>
      <c r="BO77" s="4" t="str">
        <f t="shared" si="50"/>
        <v>10:22</v>
      </c>
      <c r="BP77" s="5">
        <v>43031.427530000001</v>
      </c>
      <c r="BQ77" s="4">
        <v>43031.758000000002</v>
      </c>
      <c r="BR77" s="4" t="str">
        <f t="shared" si="51"/>
        <v>7:55</v>
      </c>
      <c r="BS77" s="39" t="s">
        <v>985</v>
      </c>
      <c r="BT77" s="39"/>
      <c r="BU77" s="7" t="s">
        <v>986</v>
      </c>
      <c r="BV77" s="5">
        <v>43033.458259999999</v>
      </c>
      <c r="BW77" s="4">
        <v>43033.826000000001</v>
      </c>
      <c r="BX77" s="4" t="str">
        <f t="shared" si="52"/>
        <v>8:49</v>
      </c>
      <c r="BY77" s="5">
        <v>43034.44642</v>
      </c>
      <c r="BZ77" s="4">
        <v>43034.766000000003</v>
      </c>
      <c r="CA77" s="4" t="str">
        <f t="shared" si="53"/>
        <v>7:40</v>
      </c>
      <c r="CB77" s="5">
        <v>43035.377789999999</v>
      </c>
      <c r="CC77" s="4">
        <v>43035.786999999997</v>
      </c>
      <c r="CD77" s="4" t="str">
        <f t="shared" si="54"/>
        <v>9:49</v>
      </c>
      <c r="CE77" s="5">
        <v>43036.429320000003</v>
      </c>
      <c r="CF77" s="4">
        <v>43036.815000000002</v>
      </c>
      <c r="CG77" s="4" t="str">
        <f t="shared" si="55"/>
        <v>9:15</v>
      </c>
      <c r="CH77" s="5">
        <v>43037.428379999998</v>
      </c>
      <c r="CI77" s="4">
        <v>43037.796999999999</v>
      </c>
      <c r="CJ77" s="4" t="str">
        <f t="shared" si="56"/>
        <v>8:50</v>
      </c>
      <c r="CK77" s="5">
        <v>43038.38968</v>
      </c>
      <c r="CL77" s="4">
        <v>43038.807000000001</v>
      </c>
      <c r="CM77" s="4" t="str">
        <f t="shared" si="57"/>
        <v>10:00</v>
      </c>
      <c r="CN77" s="39" t="s">
        <v>985</v>
      </c>
      <c r="CO77" s="39"/>
      <c r="CP77" s="7" t="s">
        <v>986</v>
      </c>
      <c r="CQ77" s="7" t="str">
        <f t="shared" si="58"/>
        <v>9:17:36</v>
      </c>
      <c r="CR77">
        <f t="shared" si="59"/>
        <v>9</v>
      </c>
      <c r="CS77">
        <f t="shared" si="60"/>
        <v>17</v>
      </c>
      <c r="CT77">
        <f t="shared" si="61"/>
        <v>36</v>
      </c>
      <c r="CU77">
        <f t="shared" si="62"/>
        <v>18</v>
      </c>
      <c r="CV77">
        <f t="shared" si="63"/>
        <v>234</v>
      </c>
    </row>
    <row r="78" spans="1:100" x14ac:dyDescent="0.25">
      <c r="A78" t="s">
        <v>327</v>
      </c>
      <c r="B78" s="4">
        <v>43009.407290000003</v>
      </c>
      <c r="C78" s="4">
        <v>43009.800999999999</v>
      </c>
      <c r="D78" s="4" t="str">
        <f t="shared" si="32"/>
        <v>9:26</v>
      </c>
      <c r="E78" s="4">
        <v>43010.426809999997</v>
      </c>
      <c r="F78" s="4">
        <v>43010.819000000003</v>
      </c>
      <c r="G78" s="4" t="str">
        <f t="shared" si="33"/>
        <v>9:24</v>
      </c>
      <c r="H78" s="39" t="s">
        <v>985</v>
      </c>
      <c r="I78" s="39"/>
      <c r="J78" s="7" t="s">
        <v>986</v>
      </c>
      <c r="K78" s="4">
        <v>43012.420859999998</v>
      </c>
      <c r="L78" s="4">
        <v>43012.788999999997</v>
      </c>
      <c r="M78" s="4" t="str">
        <f t="shared" si="34"/>
        <v>8:50</v>
      </c>
      <c r="N78" s="4">
        <v>43013.439700000003</v>
      </c>
      <c r="O78" s="4">
        <v>43013.773000000001</v>
      </c>
      <c r="P78" s="4" t="str">
        <f t="shared" si="35"/>
        <v>7:59</v>
      </c>
      <c r="Q78" s="4">
        <v>43009.407290000003</v>
      </c>
      <c r="R78" s="4">
        <v>43014.756000000001</v>
      </c>
      <c r="S78" s="4" t="str">
        <f t="shared" si="36"/>
        <v>8:22</v>
      </c>
      <c r="T78" s="5">
        <v>43015.430059999999</v>
      </c>
      <c r="U78" s="4">
        <v>43015.826000000001</v>
      </c>
      <c r="V78" s="4" t="str">
        <f t="shared" si="37"/>
        <v>9:30</v>
      </c>
      <c r="W78" s="5">
        <v>43016.391929999998</v>
      </c>
      <c r="X78" s="4">
        <v>43016.783000000003</v>
      </c>
      <c r="Y78" s="4" t="str">
        <f t="shared" si="38"/>
        <v>9:23</v>
      </c>
      <c r="Z78" s="5">
        <v>43017.376420000001</v>
      </c>
      <c r="AA78" s="4">
        <v>43017.832000000002</v>
      </c>
      <c r="AB78" s="4" t="str">
        <f t="shared" si="39"/>
        <v>10:56</v>
      </c>
      <c r="AC78" s="39" t="s">
        <v>985</v>
      </c>
      <c r="AD78" s="39"/>
      <c r="AE78" s="7" t="s">
        <v>986</v>
      </c>
      <c r="AF78" s="5">
        <v>43019.441209999997</v>
      </c>
      <c r="AG78" s="4">
        <v>43019.764999999999</v>
      </c>
      <c r="AH78" s="4" t="str">
        <f t="shared" si="40"/>
        <v>7:46</v>
      </c>
      <c r="AI78" s="5">
        <v>43020.422129999999</v>
      </c>
      <c r="AJ78" s="4">
        <v>43020.796999999999</v>
      </c>
      <c r="AK78" s="4" t="str">
        <f t="shared" si="41"/>
        <v>8:59</v>
      </c>
      <c r="AL78" s="5">
        <v>43021.43806</v>
      </c>
      <c r="AM78" s="4">
        <v>43021.819000000003</v>
      </c>
      <c r="AN78" s="4" t="str">
        <f t="shared" si="42"/>
        <v>9:08</v>
      </c>
      <c r="AO78" s="5">
        <v>43022.41143</v>
      </c>
      <c r="AP78" s="4">
        <v>43022.79</v>
      </c>
      <c r="AQ78" s="4" t="str">
        <f t="shared" si="43"/>
        <v>9:05</v>
      </c>
      <c r="AR78" s="5">
        <v>43023.454510000003</v>
      </c>
      <c r="AS78" s="4">
        <v>43023.796000000002</v>
      </c>
      <c r="AT78" s="4" t="str">
        <f t="shared" si="44"/>
        <v>8:11</v>
      </c>
      <c r="AU78" s="5">
        <v>43024.416499999999</v>
      </c>
      <c r="AV78" s="4">
        <v>43024.803</v>
      </c>
      <c r="AW78" s="4" t="str">
        <f t="shared" si="45"/>
        <v>9:16</v>
      </c>
      <c r="AX78" s="39" t="s">
        <v>985</v>
      </c>
      <c r="AY78" s="39"/>
      <c r="AZ78" s="7" t="s">
        <v>986</v>
      </c>
      <c r="BA78" s="5">
        <v>43026.39544</v>
      </c>
      <c r="BB78" s="4">
        <v>43026.815000000002</v>
      </c>
      <c r="BC78" s="4" t="str">
        <f t="shared" si="46"/>
        <v>10:04</v>
      </c>
      <c r="BD78" s="5">
        <v>43027.38809</v>
      </c>
      <c r="BE78" s="4">
        <v>43027.752999999997</v>
      </c>
      <c r="BF78" s="4" t="str">
        <f t="shared" si="47"/>
        <v>8:45</v>
      </c>
      <c r="BG78" s="5">
        <v>43028.449460000003</v>
      </c>
      <c r="BH78" s="4">
        <v>43028.803999999996</v>
      </c>
      <c r="BI78" s="4" t="str">
        <f t="shared" si="48"/>
        <v>8:30</v>
      </c>
      <c r="BJ78" s="5">
        <v>43029.457419999999</v>
      </c>
      <c r="BK78" s="4">
        <v>43029.771000000001</v>
      </c>
      <c r="BL78" s="4" t="str">
        <f t="shared" si="49"/>
        <v>7:31</v>
      </c>
      <c r="BM78" s="5">
        <v>43030.409659999998</v>
      </c>
      <c r="BN78" s="4">
        <v>43030.813000000002</v>
      </c>
      <c r="BO78" s="4" t="str">
        <f t="shared" si="50"/>
        <v>9:40</v>
      </c>
      <c r="BP78" s="5">
        <v>43031.45736</v>
      </c>
      <c r="BQ78" s="4">
        <v>43031.773999999998</v>
      </c>
      <c r="BR78" s="4" t="str">
        <f t="shared" si="51"/>
        <v>7:35</v>
      </c>
      <c r="BS78" s="39" t="s">
        <v>985</v>
      </c>
      <c r="BT78" s="39"/>
      <c r="BU78" s="7" t="s">
        <v>986</v>
      </c>
      <c r="BV78" s="5">
        <v>43033.400829999999</v>
      </c>
      <c r="BW78" s="4">
        <v>43033.803999999996</v>
      </c>
      <c r="BX78" s="4" t="str">
        <f t="shared" si="52"/>
        <v>9:40</v>
      </c>
      <c r="BY78" s="5">
        <v>43034.423390000004</v>
      </c>
      <c r="BZ78" s="4">
        <v>43034.773000000001</v>
      </c>
      <c r="CA78" s="4" t="str">
        <f t="shared" si="53"/>
        <v>8:23</v>
      </c>
      <c r="CB78" s="5"/>
      <c r="CC78" s="4"/>
      <c r="CD78" s="4" t="str">
        <f t="shared" si="54"/>
        <v>0:00</v>
      </c>
      <c r="CE78" s="5">
        <v>43036.422879999998</v>
      </c>
      <c r="CF78" s="4">
        <v>43036.824000000001</v>
      </c>
      <c r="CG78" s="4" t="str">
        <f t="shared" si="55"/>
        <v>9:37</v>
      </c>
      <c r="CH78" s="5">
        <v>43037.376239999998</v>
      </c>
      <c r="CI78" s="4">
        <v>43037.822999999997</v>
      </c>
      <c r="CJ78" s="4" t="str">
        <f t="shared" si="56"/>
        <v>10:43</v>
      </c>
      <c r="CK78" s="5">
        <v>43038.430039999999</v>
      </c>
      <c r="CL78" s="4">
        <v>43038.798999999999</v>
      </c>
      <c r="CM78" s="4" t="str">
        <f t="shared" si="57"/>
        <v>8:51</v>
      </c>
      <c r="CN78" s="39" t="s">
        <v>985</v>
      </c>
      <c r="CO78" s="39"/>
      <c r="CP78" s="7" t="s">
        <v>986</v>
      </c>
      <c r="CQ78" s="7" t="str">
        <f t="shared" si="58"/>
        <v>9:9:34</v>
      </c>
      <c r="CR78">
        <f t="shared" si="59"/>
        <v>9</v>
      </c>
      <c r="CS78">
        <f t="shared" si="60"/>
        <v>9</v>
      </c>
      <c r="CT78">
        <f t="shared" si="61"/>
        <v>34</v>
      </c>
      <c r="CU78">
        <f t="shared" si="62"/>
        <v>10</v>
      </c>
      <c r="CV78">
        <f t="shared" si="63"/>
        <v>226</v>
      </c>
    </row>
    <row r="79" spans="1:100" x14ac:dyDescent="0.25">
      <c r="A79" t="s">
        <v>328</v>
      </c>
      <c r="B79" s="4">
        <v>43009.447999999997</v>
      </c>
      <c r="C79" s="4">
        <v>43009.760999999999</v>
      </c>
      <c r="D79" s="4" t="str">
        <f t="shared" si="32"/>
        <v>7:30</v>
      </c>
      <c r="E79" s="4">
        <v>43010.38005</v>
      </c>
      <c r="F79" s="4">
        <v>43010.828999999998</v>
      </c>
      <c r="G79" s="4" t="str">
        <f t="shared" si="33"/>
        <v>10:46</v>
      </c>
      <c r="H79" s="39" t="s">
        <v>985</v>
      </c>
      <c r="I79" s="39"/>
      <c r="J79" s="7" t="s">
        <v>986</v>
      </c>
      <c r="K79" s="4">
        <v>43012.413410000001</v>
      </c>
      <c r="L79" s="4">
        <v>43012.805</v>
      </c>
      <c r="M79" s="4" t="str">
        <f t="shared" si="34"/>
        <v>9:23</v>
      </c>
      <c r="N79" s="4">
        <v>43013.440490000001</v>
      </c>
      <c r="O79" s="4">
        <v>43013.790999999997</v>
      </c>
      <c r="P79" s="4" t="str">
        <f t="shared" si="35"/>
        <v>8:24</v>
      </c>
      <c r="Q79" s="4">
        <v>43009.447999999997</v>
      </c>
      <c r="R79" s="4">
        <v>43014.767999999996</v>
      </c>
      <c r="S79" s="4" t="str">
        <f t="shared" si="36"/>
        <v>7:40</v>
      </c>
      <c r="T79" s="5"/>
      <c r="U79" s="4"/>
      <c r="V79" s="4" t="str">
        <f t="shared" si="37"/>
        <v>0:00</v>
      </c>
      <c r="W79" s="5">
        <v>43016.390829999997</v>
      </c>
      <c r="X79" s="4">
        <v>43016.77</v>
      </c>
      <c r="Y79" s="4" t="str">
        <f t="shared" si="38"/>
        <v>9:06</v>
      </c>
      <c r="Z79" s="5">
        <v>43017.393629999999</v>
      </c>
      <c r="AA79" s="4">
        <v>43017.771999999997</v>
      </c>
      <c r="AB79" s="4" t="str">
        <f t="shared" si="39"/>
        <v>9:04</v>
      </c>
      <c r="AC79" s="39" t="s">
        <v>985</v>
      </c>
      <c r="AD79" s="39"/>
      <c r="AE79" s="7" t="s">
        <v>986</v>
      </c>
      <c r="AF79" s="5">
        <v>43019.453220000003</v>
      </c>
      <c r="AG79" s="4">
        <v>43019.781999999999</v>
      </c>
      <c r="AH79" s="4" t="str">
        <f t="shared" si="40"/>
        <v>7:53</v>
      </c>
      <c r="AI79" s="5">
        <v>43020.423470000002</v>
      </c>
      <c r="AJ79" s="4">
        <v>43020.75</v>
      </c>
      <c r="AK79" s="4" t="str">
        <f t="shared" si="41"/>
        <v>7:50</v>
      </c>
      <c r="AL79" s="5">
        <v>43021.37758</v>
      </c>
      <c r="AM79" s="4">
        <v>43021.758000000002</v>
      </c>
      <c r="AN79" s="4" t="str">
        <f t="shared" si="42"/>
        <v>9:07</v>
      </c>
      <c r="AO79" s="5">
        <v>43022.407220000001</v>
      </c>
      <c r="AP79" s="4">
        <v>43022.798999999999</v>
      </c>
      <c r="AQ79" s="4" t="str">
        <f t="shared" si="43"/>
        <v>9:24</v>
      </c>
      <c r="AR79" s="5">
        <v>43023.375330000003</v>
      </c>
      <c r="AS79" s="4">
        <v>43023.781999999999</v>
      </c>
      <c r="AT79" s="4" t="str">
        <f t="shared" si="44"/>
        <v>9:45</v>
      </c>
      <c r="AU79" s="5">
        <v>43024.409030000003</v>
      </c>
      <c r="AV79" s="4">
        <v>43024.790999999997</v>
      </c>
      <c r="AW79" s="4" t="str">
        <f t="shared" si="45"/>
        <v>9:10</v>
      </c>
      <c r="AX79" s="39" t="s">
        <v>985</v>
      </c>
      <c r="AY79" s="39"/>
      <c r="AZ79" s="7" t="s">
        <v>986</v>
      </c>
      <c r="BA79" s="5">
        <v>43026.377869999997</v>
      </c>
      <c r="BB79" s="4">
        <v>43026.815999999999</v>
      </c>
      <c r="BC79" s="4" t="str">
        <f t="shared" si="46"/>
        <v>10:30</v>
      </c>
      <c r="BD79" s="5">
        <v>43027.431949999998</v>
      </c>
      <c r="BE79" s="4">
        <v>43027.779000000002</v>
      </c>
      <c r="BF79" s="4" t="str">
        <f t="shared" si="47"/>
        <v>8:19</v>
      </c>
      <c r="BG79" s="5">
        <v>43028.435380000003</v>
      </c>
      <c r="BH79" s="4">
        <v>43028.758999999998</v>
      </c>
      <c r="BI79" s="4" t="str">
        <f t="shared" si="48"/>
        <v>7:46</v>
      </c>
      <c r="BJ79" s="5">
        <v>43029.446430000004</v>
      </c>
      <c r="BK79" s="4">
        <v>43029.830999999998</v>
      </c>
      <c r="BL79" s="4" t="str">
        <f t="shared" si="49"/>
        <v>9:13</v>
      </c>
      <c r="BM79" s="5">
        <v>43030.431779999999</v>
      </c>
      <c r="BN79" s="4">
        <v>43030.786</v>
      </c>
      <c r="BO79" s="4" t="str">
        <f t="shared" si="50"/>
        <v>8:30</v>
      </c>
      <c r="BP79" s="5">
        <v>43031.450470000003</v>
      </c>
      <c r="BQ79" s="4">
        <v>43031.824999999997</v>
      </c>
      <c r="BR79" s="4" t="str">
        <f t="shared" si="51"/>
        <v>8:59</v>
      </c>
      <c r="BS79" s="39" t="s">
        <v>985</v>
      </c>
      <c r="BT79" s="39"/>
      <c r="BU79" s="7" t="s">
        <v>986</v>
      </c>
      <c r="BV79" s="5">
        <v>43033.453430000001</v>
      </c>
      <c r="BW79" s="4">
        <v>43033.781000000003</v>
      </c>
      <c r="BX79" s="4" t="str">
        <f t="shared" si="52"/>
        <v>7:51</v>
      </c>
      <c r="BY79" s="5">
        <v>43034.445390000001</v>
      </c>
      <c r="BZ79" s="4">
        <v>43034.817999999999</v>
      </c>
      <c r="CA79" s="4" t="str">
        <f t="shared" si="53"/>
        <v>8:56</v>
      </c>
      <c r="CB79" s="5">
        <v>43035.381759999997</v>
      </c>
      <c r="CC79" s="4">
        <v>43035.781000000003</v>
      </c>
      <c r="CD79" s="4" t="str">
        <f t="shared" si="54"/>
        <v>9:34</v>
      </c>
      <c r="CE79" s="5">
        <v>43036.422500000001</v>
      </c>
      <c r="CF79" s="4">
        <v>43036.756000000001</v>
      </c>
      <c r="CG79" s="4" t="str">
        <f t="shared" si="55"/>
        <v>8:00</v>
      </c>
      <c r="CH79" s="5"/>
      <c r="CI79" s="4"/>
      <c r="CJ79" s="4" t="str">
        <f t="shared" si="56"/>
        <v>0:00</v>
      </c>
      <c r="CK79" s="5">
        <v>43038.458010000002</v>
      </c>
      <c r="CL79" s="4">
        <v>43038.832999999999</v>
      </c>
      <c r="CM79" s="4" t="str">
        <f t="shared" si="57"/>
        <v>8:59</v>
      </c>
      <c r="CN79" s="39" t="s">
        <v>985</v>
      </c>
      <c r="CO79" s="39"/>
      <c r="CP79" s="7" t="s">
        <v>986</v>
      </c>
      <c r="CQ79" s="7" t="str">
        <f t="shared" si="58"/>
        <v>8:19:39</v>
      </c>
      <c r="CR79">
        <f t="shared" si="59"/>
        <v>8</v>
      </c>
      <c r="CS79">
        <f t="shared" si="60"/>
        <v>19</v>
      </c>
      <c r="CT79">
        <f t="shared" si="61"/>
        <v>39</v>
      </c>
      <c r="CU79">
        <f t="shared" si="62"/>
        <v>20</v>
      </c>
      <c r="CV79">
        <f t="shared" si="63"/>
        <v>212</v>
      </c>
    </row>
    <row r="80" spans="1:100" x14ac:dyDescent="0.25">
      <c r="A80" t="s">
        <v>329</v>
      </c>
      <c r="B80" s="4">
        <v>43009.421130000002</v>
      </c>
      <c r="C80" s="4">
        <v>43009.775000000001</v>
      </c>
      <c r="D80" s="4" t="str">
        <f t="shared" si="32"/>
        <v>8:29</v>
      </c>
      <c r="E80" s="4">
        <v>43010.390079999997</v>
      </c>
      <c r="F80" s="4">
        <v>43010.819000000003</v>
      </c>
      <c r="G80" s="4" t="str">
        <f t="shared" si="33"/>
        <v>10:17</v>
      </c>
      <c r="H80" s="39" t="s">
        <v>985</v>
      </c>
      <c r="I80" s="39"/>
      <c r="J80" s="7" t="s">
        <v>986</v>
      </c>
      <c r="K80" s="4"/>
      <c r="L80" s="4"/>
      <c r="M80" s="4" t="str">
        <f t="shared" si="34"/>
        <v>0:00</v>
      </c>
      <c r="N80" s="4">
        <v>43013.431519999998</v>
      </c>
      <c r="O80" s="4">
        <v>43013.822</v>
      </c>
      <c r="P80" s="4" t="str">
        <f t="shared" si="35"/>
        <v>9:22</v>
      </c>
      <c r="Q80" s="4"/>
      <c r="R80" s="4"/>
      <c r="S80" s="4" t="str">
        <f t="shared" si="36"/>
        <v>0:00</v>
      </c>
      <c r="T80" s="5">
        <v>43015.42353</v>
      </c>
      <c r="U80" s="4">
        <v>43015.760999999999</v>
      </c>
      <c r="V80" s="4" t="str">
        <f t="shared" si="37"/>
        <v>8:05</v>
      </c>
      <c r="W80" s="5">
        <v>43016.416729999997</v>
      </c>
      <c r="X80" s="4">
        <v>43016.777999999998</v>
      </c>
      <c r="Y80" s="4" t="str">
        <f t="shared" si="38"/>
        <v>8:40</v>
      </c>
      <c r="Z80" s="5">
        <v>43017.379800000002</v>
      </c>
      <c r="AA80" s="4">
        <v>43017.817999999999</v>
      </c>
      <c r="AB80" s="4" t="str">
        <f t="shared" si="39"/>
        <v>10:31</v>
      </c>
      <c r="AC80" s="39" t="s">
        <v>985</v>
      </c>
      <c r="AD80" s="39"/>
      <c r="AE80" s="7" t="s">
        <v>986</v>
      </c>
      <c r="AF80" s="5">
        <v>43019.419600000001</v>
      </c>
      <c r="AG80" s="4">
        <v>43019.805</v>
      </c>
      <c r="AH80" s="4" t="str">
        <f t="shared" si="40"/>
        <v>9:14</v>
      </c>
      <c r="AI80" s="5">
        <v>43020.454749999997</v>
      </c>
      <c r="AJ80" s="4">
        <v>43020.821000000004</v>
      </c>
      <c r="AK80" s="4" t="str">
        <f t="shared" si="41"/>
        <v>8:47</v>
      </c>
      <c r="AL80" s="5">
        <v>43021.411500000002</v>
      </c>
      <c r="AM80" s="4">
        <v>43021.775999999998</v>
      </c>
      <c r="AN80" s="4" t="str">
        <f t="shared" si="42"/>
        <v>8:44</v>
      </c>
      <c r="AO80" s="5">
        <v>43022.438699999999</v>
      </c>
      <c r="AP80" s="4">
        <v>43022.794000000002</v>
      </c>
      <c r="AQ80" s="4" t="str">
        <f t="shared" si="43"/>
        <v>8:31</v>
      </c>
      <c r="AR80" s="5">
        <v>43023.420539999999</v>
      </c>
      <c r="AS80" s="4">
        <v>43023.811999999998</v>
      </c>
      <c r="AT80" s="4" t="str">
        <f t="shared" si="44"/>
        <v>9:23</v>
      </c>
      <c r="AU80" s="5">
        <v>43024.408589999999</v>
      </c>
      <c r="AV80" s="4">
        <v>43024.769</v>
      </c>
      <c r="AW80" s="4" t="str">
        <f t="shared" si="45"/>
        <v>8:38</v>
      </c>
      <c r="AX80" s="39" t="s">
        <v>985</v>
      </c>
      <c r="AY80" s="39"/>
      <c r="AZ80" s="7" t="s">
        <v>986</v>
      </c>
      <c r="BA80" s="5">
        <v>43026.397420000001</v>
      </c>
      <c r="BB80" s="4">
        <v>43026.813999999998</v>
      </c>
      <c r="BC80" s="4" t="str">
        <f t="shared" si="46"/>
        <v>9:59</v>
      </c>
      <c r="BD80" s="5">
        <v>43027.433969999998</v>
      </c>
      <c r="BE80" s="4">
        <v>43027.752999999997</v>
      </c>
      <c r="BF80" s="4" t="str">
        <f t="shared" si="47"/>
        <v>7:39</v>
      </c>
      <c r="BG80" s="5">
        <v>43028.379869999997</v>
      </c>
      <c r="BH80" s="4">
        <v>43028.822999999997</v>
      </c>
      <c r="BI80" s="4" t="str">
        <f t="shared" si="48"/>
        <v>10:38</v>
      </c>
      <c r="BJ80" s="5">
        <v>43029.450669999998</v>
      </c>
      <c r="BK80" s="4">
        <v>43029.819000000003</v>
      </c>
      <c r="BL80" s="4" t="str">
        <f t="shared" si="49"/>
        <v>8:50</v>
      </c>
      <c r="BM80" s="5">
        <v>43030.453889999997</v>
      </c>
      <c r="BN80" s="4">
        <v>43030.758000000002</v>
      </c>
      <c r="BO80" s="4" t="str">
        <f t="shared" si="50"/>
        <v>7:17</v>
      </c>
      <c r="BP80" s="5">
        <v>43031.411529999998</v>
      </c>
      <c r="BQ80" s="4">
        <v>43031.77</v>
      </c>
      <c r="BR80" s="4" t="str">
        <f t="shared" si="51"/>
        <v>8:36</v>
      </c>
      <c r="BS80" s="39" t="s">
        <v>985</v>
      </c>
      <c r="BT80" s="39"/>
      <c r="BU80" s="7" t="s">
        <v>986</v>
      </c>
      <c r="BV80" s="5">
        <v>43033.454420000002</v>
      </c>
      <c r="BW80" s="4">
        <v>43033.766000000003</v>
      </c>
      <c r="BX80" s="4" t="str">
        <f t="shared" si="52"/>
        <v>7:28</v>
      </c>
      <c r="BY80" s="5">
        <v>43034.443950000001</v>
      </c>
      <c r="BZ80" s="4">
        <v>43034.771999999997</v>
      </c>
      <c r="CA80" s="4" t="str">
        <f t="shared" si="53"/>
        <v>7:52</v>
      </c>
      <c r="CB80" s="5">
        <v>43035.423750000002</v>
      </c>
      <c r="CC80" s="4">
        <v>43035.800999999999</v>
      </c>
      <c r="CD80" s="4" t="str">
        <f t="shared" si="54"/>
        <v>9:03</v>
      </c>
      <c r="CE80" s="5"/>
      <c r="CF80" s="4"/>
      <c r="CG80" s="4" t="str">
        <f t="shared" si="55"/>
        <v>0:00</v>
      </c>
      <c r="CH80" s="5">
        <v>43037.405919999997</v>
      </c>
      <c r="CI80" s="4">
        <v>43037.792000000001</v>
      </c>
      <c r="CJ80" s="4" t="str">
        <f t="shared" si="56"/>
        <v>9:15</v>
      </c>
      <c r="CK80" s="5">
        <v>43038.4185</v>
      </c>
      <c r="CL80" s="4">
        <v>43038.764000000003</v>
      </c>
      <c r="CM80" s="4" t="str">
        <f t="shared" si="57"/>
        <v>8:17</v>
      </c>
      <c r="CN80" s="39" t="s">
        <v>985</v>
      </c>
      <c r="CO80" s="39"/>
      <c r="CP80" s="7" t="s">
        <v>986</v>
      </c>
      <c r="CQ80" s="7" t="str">
        <f t="shared" si="58"/>
        <v>8:11:35</v>
      </c>
      <c r="CR80">
        <f t="shared" si="59"/>
        <v>8</v>
      </c>
      <c r="CS80">
        <f t="shared" si="60"/>
        <v>11</v>
      </c>
      <c r="CT80">
        <f t="shared" si="61"/>
        <v>35</v>
      </c>
      <c r="CU80">
        <f t="shared" si="62"/>
        <v>12</v>
      </c>
      <c r="CV80">
        <f t="shared" si="63"/>
        <v>204</v>
      </c>
    </row>
    <row r="81" spans="1:100" x14ac:dyDescent="0.25">
      <c r="A81" t="s">
        <v>331</v>
      </c>
      <c r="B81" s="4">
        <v>43009.433720000001</v>
      </c>
      <c r="C81" s="4">
        <v>43009.784</v>
      </c>
      <c r="D81" s="4" t="str">
        <f t="shared" si="32"/>
        <v>8:24</v>
      </c>
      <c r="E81" s="4">
        <v>43010.395510000002</v>
      </c>
      <c r="F81" s="4">
        <v>43010.788</v>
      </c>
      <c r="G81" s="4" t="str">
        <f t="shared" si="33"/>
        <v>9:25</v>
      </c>
      <c r="H81" s="39" t="s">
        <v>985</v>
      </c>
      <c r="I81" s="39"/>
      <c r="J81" s="7" t="s">
        <v>986</v>
      </c>
      <c r="K81" s="4">
        <v>43012.382590000001</v>
      </c>
      <c r="L81" s="4">
        <v>43012.826000000001</v>
      </c>
      <c r="M81" s="4" t="str">
        <f t="shared" si="34"/>
        <v>10:38</v>
      </c>
      <c r="N81" s="4">
        <v>43013.453020000001</v>
      </c>
      <c r="O81" s="4">
        <v>43013.762000000002</v>
      </c>
      <c r="P81" s="4" t="str">
        <f t="shared" si="35"/>
        <v>7:24</v>
      </c>
      <c r="Q81" s="4">
        <v>43009.433720000001</v>
      </c>
      <c r="R81" s="4">
        <v>43014.777999999998</v>
      </c>
      <c r="S81" s="4" t="str">
        <f t="shared" si="36"/>
        <v>8:15</v>
      </c>
      <c r="T81" s="5">
        <v>43015.441619999998</v>
      </c>
      <c r="U81" s="4">
        <v>43015.788999999997</v>
      </c>
      <c r="V81" s="4" t="str">
        <f t="shared" si="37"/>
        <v>8:20</v>
      </c>
      <c r="W81" s="5">
        <v>43016.391309999999</v>
      </c>
      <c r="X81" s="4">
        <v>43016.817999999999</v>
      </c>
      <c r="Y81" s="4" t="str">
        <f t="shared" si="38"/>
        <v>10:14</v>
      </c>
      <c r="Z81" s="5">
        <v>43017.390850000003</v>
      </c>
      <c r="AA81" s="4">
        <v>43017.779000000002</v>
      </c>
      <c r="AB81" s="4" t="str">
        <f t="shared" si="39"/>
        <v>9:18</v>
      </c>
      <c r="AC81" s="39" t="s">
        <v>985</v>
      </c>
      <c r="AD81" s="39"/>
      <c r="AE81" s="7" t="s">
        <v>986</v>
      </c>
      <c r="AF81" s="5">
        <v>43019.383950000003</v>
      </c>
      <c r="AG81" s="4">
        <v>43019.750999999997</v>
      </c>
      <c r="AH81" s="4" t="str">
        <f t="shared" si="40"/>
        <v>8:48</v>
      </c>
      <c r="AI81" s="5">
        <v>43020.382720000001</v>
      </c>
      <c r="AJ81" s="4">
        <v>43020.796999999999</v>
      </c>
      <c r="AK81" s="4" t="str">
        <f t="shared" si="41"/>
        <v>9:56</v>
      </c>
      <c r="AL81" s="5">
        <v>43021.415970000002</v>
      </c>
      <c r="AM81" s="4">
        <v>43021.754999999997</v>
      </c>
      <c r="AN81" s="4" t="str">
        <f t="shared" si="42"/>
        <v>8:08</v>
      </c>
      <c r="AO81" s="5">
        <v>43022.444990000004</v>
      </c>
      <c r="AP81" s="4">
        <v>43022.805</v>
      </c>
      <c r="AQ81" s="4" t="str">
        <f t="shared" si="43"/>
        <v>8:38</v>
      </c>
      <c r="AR81" s="5">
        <v>43023.389329999998</v>
      </c>
      <c r="AS81" s="4">
        <v>43023.794000000002</v>
      </c>
      <c r="AT81" s="4" t="str">
        <f t="shared" si="44"/>
        <v>9:42</v>
      </c>
      <c r="AU81" s="5">
        <v>43024.418960000003</v>
      </c>
      <c r="AV81" s="4">
        <v>43024.794000000002</v>
      </c>
      <c r="AW81" s="4" t="str">
        <f t="shared" si="45"/>
        <v>9:00</v>
      </c>
      <c r="AX81" s="39" t="s">
        <v>985</v>
      </c>
      <c r="AY81" s="39"/>
      <c r="AZ81" s="7" t="s">
        <v>986</v>
      </c>
      <c r="BA81" s="5">
        <v>43026.402410000002</v>
      </c>
      <c r="BB81" s="4">
        <v>43026.800999999999</v>
      </c>
      <c r="BC81" s="4" t="str">
        <f t="shared" si="46"/>
        <v>9:33</v>
      </c>
      <c r="BD81" s="5">
        <v>43027.376680000001</v>
      </c>
      <c r="BE81" s="4">
        <v>43027.822999999997</v>
      </c>
      <c r="BF81" s="4" t="str">
        <f t="shared" si="47"/>
        <v>10:42</v>
      </c>
      <c r="BG81" s="5">
        <v>43028.419269999999</v>
      </c>
      <c r="BH81" s="4">
        <v>43028.773000000001</v>
      </c>
      <c r="BI81" s="4" t="str">
        <f t="shared" si="48"/>
        <v>8:29</v>
      </c>
      <c r="BJ81" s="5">
        <v>43029.382089999999</v>
      </c>
      <c r="BK81" s="4">
        <v>43029.798000000003</v>
      </c>
      <c r="BL81" s="4" t="str">
        <f t="shared" si="49"/>
        <v>9:58</v>
      </c>
      <c r="BM81" s="5">
        <v>43030.441619999998</v>
      </c>
      <c r="BN81" s="4">
        <v>43030.830999999998</v>
      </c>
      <c r="BO81" s="4" t="str">
        <f t="shared" si="50"/>
        <v>9:20</v>
      </c>
      <c r="BP81" s="5">
        <v>43031.395320000003</v>
      </c>
      <c r="BQ81" s="4">
        <v>43031.756999999998</v>
      </c>
      <c r="BR81" s="4" t="str">
        <f t="shared" si="51"/>
        <v>8:40</v>
      </c>
      <c r="BS81" s="39" t="s">
        <v>985</v>
      </c>
      <c r="BT81" s="39"/>
      <c r="BU81" s="7" t="s">
        <v>986</v>
      </c>
      <c r="BV81" s="5">
        <v>43033.427600000003</v>
      </c>
      <c r="BW81" s="4">
        <v>43033.767999999996</v>
      </c>
      <c r="BX81" s="4" t="str">
        <f t="shared" si="52"/>
        <v>8:10</v>
      </c>
      <c r="BY81" s="5"/>
      <c r="BZ81" s="4"/>
      <c r="CA81" s="4" t="str">
        <f t="shared" si="53"/>
        <v>0:00</v>
      </c>
      <c r="CB81" s="5">
        <v>43035.403789999997</v>
      </c>
      <c r="CC81" s="4">
        <v>43035.83</v>
      </c>
      <c r="CD81" s="4" t="str">
        <f t="shared" si="54"/>
        <v>10:13</v>
      </c>
      <c r="CE81" s="5">
        <v>43036.396439999997</v>
      </c>
      <c r="CF81" s="4">
        <v>43036.777999999998</v>
      </c>
      <c r="CG81" s="4" t="str">
        <f t="shared" si="55"/>
        <v>9:09</v>
      </c>
      <c r="CH81" s="5">
        <v>43037.456039999997</v>
      </c>
      <c r="CI81" s="4">
        <v>43037.82</v>
      </c>
      <c r="CJ81" s="4" t="str">
        <f t="shared" si="56"/>
        <v>8:44</v>
      </c>
      <c r="CK81" s="5">
        <v>43038.409189999998</v>
      </c>
      <c r="CL81" s="4">
        <v>43038.794000000002</v>
      </c>
      <c r="CM81" s="4" t="str">
        <f t="shared" si="57"/>
        <v>9:14</v>
      </c>
      <c r="CN81" s="39" t="s">
        <v>985</v>
      </c>
      <c r="CO81" s="39"/>
      <c r="CP81" s="7" t="s">
        <v>986</v>
      </c>
      <c r="CQ81" s="7" t="str">
        <f t="shared" si="58"/>
        <v>9:12:22</v>
      </c>
      <c r="CR81">
        <f t="shared" si="59"/>
        <v>9</v>
      </c>
      <c r="CS81">
        <f t="shared" si="60"/>
        <v>12</v>
      </c>
      <c r="CT81">
        <f t="shared" si="61"/>
        <v>22</v>
      </c>
      <c r="CU81">
        <f t="shared" si="62"/>
        <v>12</v>
      </c>
      <c r="CV81">
        <f t="shared" si="63"/>
        <v>228</v>
      </c>
    </row>
    <row r="82" spans="1:100" x14ac:dyDescent="0.25">
      <c r="A82" t="s">
        <v>332</v>
      </c>
      <c r="B82" s="4">
        <v>43009.41289</v>
      </c>
      <c r="C82" s="4">
        <v>43009.807999999997</v>
      </c>
      <c r="D82" s="4" t="str">
        <f t="shared" si="32"/>
        <v>9:28</v>
      </c>
      <c r="E82" s="4">
        <v>43010.390899999999</v>
      </c>
      <c r="F82" s="4">
        <v>43010.762000000002</v>
      </c>
      <c r="G82" s="4" t="str">
        <f t="shared" si="33"/>
        <v>8:54</v>
      </c>
      <c r="H82" s="39" t="s">
        <v>985</v>
      </c>
      <c r="I82" s="39"/>
      <c r="J82" s="7" t="s">
        <v>986</v>
      </c>
      <c r="K82" s="4">
        <v>43012.452839999998</v>
      </c>
      <c r="L82" s="4">
        <v>43012.803999999996</v>
      </c>
      <c r="M82" s="4" t="str">
        <f t="shared" si="34"/>
        <v>8:25</v>
      </c>
      <c r="N82" s="4">
        <v>43013.395080000002</v>
      </c>
      <c r="O82" s="4">
        <v>43013.826000000001</v>
      </c>
      <c r="P82" s="4" t="str">
        <f t="shared" si="35"/>
        <v>10:20</v>
      </c>
      <c r="Q82" s="4">
        <v>43009.41289</v>
      </c>
      <c r="R82" s="4">
        <v>43014.781999999999</v>
      </c>
      <c r="S82" s="4" t="str">
        <f t="shared" si="36"/>
        <v>8:51</v>
      </c>
      <c r="T82" s="5">
        <v>43015.433570000001</v>
      </c>
      <c r="U82" s="4">
        <v>43015.798000000003</v>
      </c>
      <c r="V82" s="4" t="str">
        <f t="shared" si="37"/>
        <v>8:44</v>
      </c>
      <c r="W82" s="5">
        <v>43016.388270000003</v>
      </c>
      <c r="X82" s="4">
        <v>43016.815999999999</v>
      </c>
      <c r="Y82" s="4" t="str">
        <f t="shared" si="38"/>
        <v>10:15</v>
      </c>
      <c r="Z82" s="5">
        <v>43017.406799999997</v>
      </c>
      <c r="AA82" s="4">
        <v>43017.822999999997</v>
      </c>
      <c r="AB82" s="4" t="str">
        <f t="shared" si="39"/>
        <v>9:59</v>
      </c>
      <c r="AC82" s="39" t="s">
        <v>985</v>
      </c>
      <c r="AD82" s="39"/>
      <c r="AE82" s="7" t="s">
        <v>986</v>
      </c>
      <c r="AF82" s="5">
        <v>43019.441480000001</v>
      </c>
      <c r="AG82" s="4">
        <v>43019.788999999997</v>
      </c>
      <c r="AH82" s="4" t="str">
        <f t="shared" si="40"/>
        <v>8:20</v>
      </c>
      <c r="AI82" s="5">
        <v>43020.401980000002</v>
      </c>
      <c r="AJ82" s="4">
        <v>43020.79</v>
      </c>
      <c r="AK82" s="4" t="str">
        <f t="shared" si="41"/>
        <v>9:18</v>
      </c>
      <c r="AL82" s="5">
        <v>43021.37672</v>
      </c>
      <c r="AM82" s="4">
        <v>43021.815999999999</v>
      </c>
      <c r="AN82" s="4" t="str">
        <f t="shared" si="42"/>
        <v>10:32</v>
      </c>
      <c r="AO82" s="5">
        <v>43022.420120000002</v>
      </c>
      <c r="AP82" s="4">
        <v>43022.832000000002</v>
      </c>
      <c r="AQ82" s="4" t="str">
        <f t="shared" si="43"/>
        <v>9:53</v>
      </c>
      <c r="AR82" s="5">
        <v>43023.432739999997</v>
      </c>
      <c r="AS82" s="4">
        <v>43023.758999999998</v>
      </c>
      <c r="AT82" s="4" t="str">
        <f t="shared" si="44"/>
        <v>7:49</v>
      </c>
      <c r="AU82" s="5">
        <v>43024.428599999999</v>
      </c>
      <c r="AV82" s="4">
        <v>43024.76</v>
      </c>
      <c r="AW82" s="4" t="str">
        <f t="shared" si="45"/>
        <v>7:57</v>
      </c>
      <c r="AX82" s="39" t="s">
        <v>985</v>
      </c>
      <c r="AY82" s="39"/>
      <c r="AZ82" s="7" t="s">
        <v>986</v>
      </c>
      <c r="BA82" s="5">
        <v>43026.438690000003</v>
      </c>
      <c r="BB82" s="4">
        <v>43026.781000000003</v>
      </c>
      <c r="BC82" s="4" t="str">
        <f t="shared" si="46"/>
        <v>8:12</v>
      </c>
      <c r="BD82" s="5">
        <v>43027.442600000002</v>
      </c>
      <c r="BE82" s="4">
        <v>43027.779000000002</v>
      </c>
      <c r="BF82" s="4" t="str">
        <f t="shared" si="47"/>
        <v>8:04</v>
      </c>
      <c r="BG82" s="5">
        <v>43028.377639999999</v>
      </c>
      <c r="BH82" s="4">
        <v>43028.760999999999</v>
      </c>
      <c r="BI82" s="4" t="str">
        <f t="shared" si="48"/>
        <v>9:12</v>
      </c>
      <c r="BJ82" s="5">
        <v>43029.418429999998</v>
      </c>
      <c r="BK82" s="4">
        <v>43029.811000000002</v>
      </c>
      <c r="BL82" s="4" t="str">
        <f t="shared" si="49"/>
        <v>9:25</v>
      </c>
      <c r="BM82" s="5">
        <v>43030.407950000001</v>
      </c>
      <c r="BN82" s="4">
        <v>43030.807000000001</v>
      </c>
      <c r="BO82" s="4" t="str">
        <f t="shared" si="50"/>
        <v>9:34</v>
      </c>
      <c r="BP82" s="5">
        <v>43031.422709999999</v>
      </c>
      <c r="BQ82" s="4">
        <v>43031.798000000003</v>
      </c>
      <c r="BR82" s="4" t="str">
        <f t="shared" si="51"/>
        <v>9:00</v>
      </c>
      <c r="BS82" s="39" t="s">
        <v>985</v>
      </c>
      <c r="BT82" s="39"/>
      <c r="BU82" s="7" t="s">
        <v>986</v>
      </c>
      <c r="BV82" s="5">
        <v>43033.388160000002</v>
      </c>
      <c r="BW82" s="4">
        <v>43033.781000000003</v>
      </c>
      <c r="BX82" s="4" t="str">
        <f t="shared" si="52"/>
        <v>9:25</v>
      </c>
      <c r="BY82" s="5">
        <v>43034.444409999996</v>
      </c>
      <c r="BZ82" s="4">
        <v>43034.792999999998</v>
      </c>
      <c r="CA82" s="4" t="str">
        <f t="shared" si="53"/>
        <v>8:21</v>
      </c>
      <c r="CB82" s="5">
        <v>43035.375599999999</v>
      </c>
      <c r="CC82" s="4">
        <v>43035.773000000001</v>
      </c>
      <c r="CD82" s="4" t="str">
        <f t="shared" si="54"/>
        <v>9:32</v>
      </c>
      <c r="CE82" s="5">
        <v>43036.40135</v>
      </c>
      <c r="CF82" s="4">
        <v>43036.828000000001</v>
      </c>
      <c r="CG82" s="4" t="str">
        <f t="shared" si="55"/>
        <v>10:14</v>
      </c>
      <c r="CH82" s="5">
        <v>43037.4548</v>
      </c>
      <c r="CI82" s="4">
        <v>43037.77</v>
      </c>
      <c r="CJ82" s="4" t="str">
        <f t="shared" si="56"/>
        <v>7:33</v>
      </c>
      <c r="CK82" s="5">
        <v>43038.380620000004</v>
      </c>
      <c r="CL82" s="4">
        <v>43038.800999999999</v>
      </c>
      <c r="CM82" s="4" t="str">
        <f t="shared" si="57"/>
        <v>10:05</v>
      </c>
      <c r="CN82" s="39" t="s">
        <v>985</v>
      </c>
      <c r="CO82" s="39"/>
      <c r="CP82" s="7" t="s">
        <v>986</v>
      </c>
      <c r="CQ82" s="7" t="str">
        <f t="shared" si="58"/>
        <v>9:21:22</v>
      </c>
      <c r="CR82">
        <f t="shared" si="59"/>
        <v>9</v>
      </c>
      <c r="CS82">
        <f t="shared" si="60"/>
        <v>21</v>
      </c>
      <c r="CT82">
        <f t="shared" si="61"/>
        <v>22</v>
      </c>
      <c r="CU82">
        <f t="shared" si="62"/>
        <v>21</v>
      </c>
      <c r="CV82">
        <f t="shared" si="63"/>
        <v>237</v>
      </c>
    </row>
    <row r="83" spans="1:100" x14ac:dyDescent="0.25">
      <c r="A83" t="s">
        <v>333</v>
      </c>
      <c r="B83" s="4">
        <v>43009.405859999999</v>
      </c>
      <c r="C83" s="4">
        <v>43009.790999999997</v>
      </c>
      <c r="D83" s="4" t="str">
        <f t="shared" si="32"/>
        <v>9:14</v>
      </c>
      <c r="E83" s="4">
        <v>43010.388330000002</v>
      </c>
      <c r="F83" s="4">
        <v>43010.8</v>
      </c>
      <c r="G83" s="4" t="str">
        <f t="shared" si="33"/>
        <v>9:52</v>
      </c>
      <c r="H83" s="39" t="s">
        <v>985</v>
      </c>
      <c r="I83" s="39"/>
      <c r="J83" s="7" t="s">
        <v>986</v>
      </c>
      <c r="K83" s="4">
        <v>43012.410689999997</v>
      </c>
      <c r="L83" s="4">
        <v>43012.817999999999</v>
      </c>
      <c r="M83" s="4" t="str">
        <f t="shared" si="34"/>
        <v>9:46</v>
      </c>
      <c r="N83" s="4">
        <v>43013.393709999997</v>
      </c>
      <c r="O83" s="4">
        <v>43013.790999999997</v>
      </c>
      <c r="P83" s="4" t="str">
        <f t="shared" si="35"/>
        <v>9:32</v>
      </c>
      <c r="Q83" s="4">
        <v>43009.405859999999</v>
      </c>
      <c r="R83" s="4">
        <v>43014.769</v>
      </c>
      <c r="S83" s="4" t="str">
        <f t="shared" si="36"/>
        <v>8:42</v>
      </c>
      <c r="T83" s="5">
        <v>43015.45016</v>
      </c>
      <c r="U83" s="4">
        <v>43015.75</v>
      </c>
      <c r="V83" s="4" t="str">
        <f t="shared" si="37"/>
        <v>7:11</v>
      </c>
      <c r="W83" s="5">
        <v>43016.438900000001</v>
      </c>
      <c r="X83" s="4">
        <v>43016.760999999999</v>
      </c>
      <c r="Y83" s="4" t="str">
        <f t="shared" si="38"/>
        <v>7:43</v>
      </c>
      <c r="Z83" s="5">
        <v>43017.411740000003</v>
      </c>
      <c r="AA83" s="4">
        <v>43017.754000000001</v>
      </c>
      <c r="AB83" s="4" t="str">
        <f t="shared" si="39"/>
        <v>8:12</v>
      </c>
      <c r="AC83" s="39" t="s">
        <v>985</v>
      </c>
      <c r="AD83" s="39"/>
      <c r="AE83" s="7" t="s">
        <v>986</v>
      </c>
      <c r="AF83" s="5">
        <v>43019.404040000001</v>
      </c>
      <c r="AG83" s="4">
        <v>43019.750999999997</v>
      </c>
      <c r="AH83" s="4" t="str">
        <f t="shared" si="40"/>
        <v>8:19</v>
      </c>
      <c r="AI83" s="5">
        <v>43020.438170000001</v>
      </c>
      <c r="AJ83" s="4">
        <v>43020.794999999998</v>
      </c>
      <c r="AK83" s="4" t="str">
        <f t="shared" si="41"/>
        <v>8:33</v>
      </c>
      <c r="AL83" s="5">
        <v>43021.379970000002</v>
      </c>
      <c r="AM83" s="4">
        <v>43021.824000000001</v>
      </c>
      <c r="AN83" s="4" t="str">
        <f t="shared" si="42"/>
        <v>10:39</v>
      </c>
      <c r="AO83" s="5">
        <v>43022.387799999997</v>
      </c>
      <c r="AP83" s="4">
        <v>43022.764000000003</v>
      </c>
      <c r="AQ83" s="4" t="str">
        <f t="shared" si="43"/>
        <v>9:01</v>
      </c>
      <c r="AR83" s="5">
        <v>43023.453450000001</v>
      </c>
      <c r="AS83" s="4">
        <v>43023.811999999998</v>
      </c>
      <c r="AT83" s="4" t="str">
        <f t="shared" si="44"/>
        <v>8:36</v>
      </c>
      <c r="AU83" s="5">
        <v>43024.385300000002</v>
      </c>
      <c r="AV83" s="4">
        <v>43024.807000000001</v>
      </c>
      <c r="AW83" s="4" t="str">
        <f t="shared" si="45"/>
        <v>10:07</v>
      </c>
      <c r="AX83" s="39" t="s">
        <v>985</v>
      </c>
      <c r="AY83" s="39"/>
      <c r="AZ83" s="7" t="s">
        <v>986</v>
      </c>
      <c r="BA83" s="5">
        <v>43026.444100000001</v>
      </c>
      <c r="BB83" s="4">
        <v>43026.830999999998</v>
      </c>
      <c r="BC83" s="4" t="str">
        <f t="shared" si="46"/>
        <v>9:17</v>
      </c>
      <c r="BD83" s="5">
        <v>43027.456749999998</v>
      </c>
      <c r="BE83" s="4">
        <v>43027.83</v>
      </c>
      <c r="BF83" s="4" t="str">
        <f t="shared" si="47"/>
        <v>8:57</v>
      </c>
      <c r="BG83" s="5">
        <v>43028.385370000004</v>
      </c>
      <c r="BH83" s="4">
        <v>43028.760999999999</v>
      </c>
      <c r="BI83" s="4" t="str">
        <f t="shared" si="48"/>
        <v>9:00</v>
      </c>
      <c r="BJ83" s="5">
        <v>43029.425309999999</v>
      </c>
      <c r="BK83" s="4">
        <v>43029.796000000002</v>
      </c>
      <c r="BL83" s="4" t="str">
        <f t="shared" si="49"/>
        <v>8:53</v>
      </c>
      <c r="BM83" s="5">
        <v>43030.390639999998</v>
      </c>
      <c r="BN83" s="4">
        <v>43030.754000000001</v>
      </c>
      <c r="BO83" s="4" t="str">
        <f t="shared" si="50"/>
        <v>8:43</v>
      </c>
      <c r="BP83" s="5">
        <v>43031.384810000003</v>
      </c>
      <c r="BQ83" s="4">
        <v>43031.764999999999</v>
      </c>
      <c r="BR83" s="4" t="str">
        <f t="shared" si="51"/>
        <v>9:07</v>
      </c>
      <c r="BS83" s="39" t="s">
        <v>985</v>
      </c>
      <c r="BT83" s="39"/>
      <c r="BU83" s="7" t="s">
        <v>986</v>
      </c>
      <c r="BV83" s="5">
        <v>43033.431929999999</v>
      </c>
      <c r="BW83" s="4">
        <v>43033.807000000001</v>
      </c>
      <c r="BX83" s="4" t="str">
        <f t="shared" si="52"/>
        <v>9:00</v>
      </c>
      <c r="BY83" s="5">
        <v>43034.401639999996</v>
      </c>
      <c r="BZ83" s="4">
        <v>43034.758999999998</v>
      </c>
      <c r="CA83" s="4" t="str">
        <f t="shared" si="53"/>
        <v>8:34</v>
      </c>
      <c r="CB83" s="5">
        <v>43035.39875</v>
      </c>
      <c r="CC83" s="4">
        <v>43035.805</v>
      </c>
      <c r="CD83" s="4" t="str">
        <f t="shared" si="54"/>
        <v>9:45</v>
      </c>
      <c r="CE83" s="5">
        <v>43036.443930000001</v>
      </c>
      <c r="CF83" s="4">
        <v>43036.826000000001</v>
      </c>
      <c r="CG83" s="4" t="str">
        <f t="shared" si="55"/>
        <v>9:10</v>
      </c>
      <c r="CH83" s="5">
        <v>43037.417090000003</v>
      </c>
      <c r="CI83" s="4">
        <v>43037.758000000002</v>
      </c>
      <c r="CJ83" s="4" t="str">
        <f t="shared" si="56"/>
        <v>8:10</v>
      </c>
      <c r="CK83" s="5">
        <v>43038.377890000003</v>
      </c>
      <c r="CL83" s="4">
        <v>43038.785000000003</v>
      </c>
      <c r="CM83" s="4" t="str">
        <f t="shared" si="57"/>
        <v>9:46</v>
      </c>
      <c r="CN83" s="39" t="s">
        <v>985</v>
      </c>
      <c r="CO83" s="39"/>
      <c r="CP83" s="7" t="s">
        <v>986</v>
      </c>
      <c r="CQ83" s="7" t="str">
        <f t="shared" si="58"/>
        <v>9:17:49</v>
      </c>
      <c r="CR83">
        <f t="shared" si="59"/>
        <v>9</v>
      </c>
      <c r="CS83">
        <f t="shared" si="60"/>
        <v>17</v>
      </c>
      <c r="CT83">
        <f t="shared" si="61"/>
        <v>49</v>
      </c>
      <c r="CU83">
        <f t="shared" si="62"/>
        <v>18</v>
      </c>
      <c r="CV83">
        <f t="shared" si="63"/>
        <v>234</v>
      </c>
    </row>
    <row r="84" spans="1:100" x14ac:dyDescent="0.25">
      <c r="A84" t="s">
        <v>334</v>
      </c>
      <c r="B84" s="4">
        <v>43009.375290000004</v>
      </c>
      <c r="C84" s="4">
        <v>43009.798999999999</v>
      </c>
      <c r="D84" s="4" t="str">
        <f t="shared" si="32"/>
        <v>10:10</v>
      </c>
      <c r="E84" s="4">
        <v>43010.41113</v>
      </c>
      <c r="F84" s="4">
        <v>43010.8</v>
      </c>
      <c r="G84" s="4" t="str">
        <f t="shared" si="33"/>
        <v>9:19</v>
      </c>
      <c r="H84" s="39" t="s">
        <v>985</v>
      </c>
      <c r="I84" s="39"/>
      <c r="J84" s="7" t="s">
        <v>986</v>
      </c>
      <c r="K84" s="4">
        <v>43012.413619999999</v>
      </c>
      <c r="L84" s="4">
        <v>43012.822</v>
      </c>
      <c r="M84" s="4" t="str">
        <f t="shared" si="34"/>
        <v>9:48</v>
      </c>
      <c r="N84" s="4">
        <v>43013.407140000003</v>
      </c>
      <c r="O84" s="4">
        <v>43013.752999999997</v>
      </c>
      <c r="P84" s="4" t="str">
        <f t="shared" si="35"/>
        <v>8:18</v>
      </c>
      <c r="Q84" s="4">
        <v>43009.375290000004</v>
      </c>
      <c r="R84" s="4">
        <v>43014.781999999999</v>
      </c>
      <c r="S84" s="4" t="str">
        <f t="shared" si="36"/>
        <v>9:45</v>
      </c>
      <c r="T84" s="5">
        <v>43015.404419999999</v>
      </c>
      <c r="U84" s="4">
        <v>43015.824000000001</v>
      </c>
      <c r="V84" s="4" t="str">
        <f t="shared" si="37"/>
        <v>10:04</v>
      </c>
      <c r="W84" s="5">
        <v>43016.435230000003</v>
      </c>
      <c r="X84" s="4">
        <v>43016.786</v>
      </c>
      <c r="Y84" s="4" t="str">
        <f t="shared" si="38"/>
        <v>8:25</v>
      </c>
      <c r="Z84" s="5">
        <v>43017.41087</v>
      </c>
      <c r="AA84" s="4">
        <v>43017.766000000003</v>
      </c>
      <c r="AB84" s="4" t="str">
        <f t="shared" si="39"/>
        <v>8:31</v>
      </c>
      <c r="AC84" s="39" t="s">
        <v>985</v>
      </c>
      <c r="AD84" s="39"/>
      <c r="AE84" s="7" t="s">
        <v>986</v>
      </c>
      <c r="AF84" s="5">
        <v>43019.439550000003</v>
      </c>
      <c r="AG84" s="4">
        <v>43019.752</v>
      </c>
      <c r="AH84" s="4" t="str">
        <f t="shared" si="40"/>
        <v>7:29</v>
      </c>
      <c r="AI84" s="5">
        <v>43020.421430000002</v>
      </c>
      <c r="AJ84" s="4">
        <v>43020.771000000001</v>
      </c>
      <c r="AK84" s="4" t="str">
        <f t="shared" si="41"/>
        <v>8:23</v>
      </c>
      <c r="AL84" s="5">
        <v>43021.452810000003</v>
      </c>
      <c r="AM84" s="4">
        <v>43021.800999999999</v>
      </c>
      <c r="AN84" s="4" t="str">
        <f t="shared" si="42"/>
        <v>8:21</v>
      </c>
      <c r="AO84" s="5">
        <v>43022.45736</v>
      </c>
      <c r="AP84" s="4">
        <v>43022.764999999999</v>
      </c>
      <c r="AQ84" s="4" t="str">
        <f t="shared" si="43"/>
        <v>7:23</v>
      </c>
      <c r="AR84" s="5">
        <v>43023.426039999998</v>
      </c>
      <c r="AS84" s="4">
        <v>43023.809000000001</v>
      </c>
      <c r="AT84" s="4" t="str">
        <f t="shared" si="44"/>
        <v>9:11</v>
      </c>
      <c r="AU84" s="5">
        <v>43024.436150000001</v>
      </c>
      <c r="AV84" s="4">
        <v>43024.813000000002</v>
      </c>
      <c r="AW84" s="4" t="str">
        <f t="shared" si="45"/>
        <v>9:02</v>
      </c>
      <c r="AX84" s="39" t="s">
        <v>985</v>
      </c>
      <c r="AY84" s="39"/>
      <c r="AZ84" s="7" t="s">
        <v>986</v>
      </c>
      <c r="BA84" s="5">
        <v>43026.441579999999</v>
      </c>
      <c r="BB84" s="4">
        <v>43026.803999999996</v>
      </c>
      <c r="BC84" s="4" t="str">
        <f t="shared" si="46"/>
        <v>8:41</v>
      </c>
      <c r="BD84" s="5">
        <v>43027.421190000001</v>
      </c>
      <c r="BE84" s="4">
        <v>43027.817999999999</v>
      </c>
      <c r="BF84" s="4" t="str">
        <f t="shared" si="47"/>
        <v>9:31</v>
      </c>
      <c r="BG84" s="5">
        <v>43028.38768</v>
      </c>
      <c r="BH84" s="4">
        <v>43028.783000000003</v>
      </c>
      <c r="BI84" s="4" t="str">
        <f t="shared" si="48"/>
        <v>9:29</v>
      </c>
      <c r="BJ84" s="5">
        <v>43029.379379999998</v>
      </c>
      <c r="BK84" s="4">
        <v>43029.788999999997</v>
      </c>
      <c r="BL84" s="4" t="str">
        <f t="shared" si="49"/>
        <v>9:49</v>
      </c>
      <c r="BM84" s="5">
        <v>43030.430999999997</v>
      </c>
      <c r="BN84" s="4">
        <v>43030.798999999999</v>
      </c>
      <c r="BO84" s="4" t="str">
        <f t="shared" si="50"/>
        <v>8:49</v>
      </c>
      <c r="BP84" s="5">
        <v>43031.4401</v>
      </c>
      <c r="BQ84" s="4">
        <v>43031.781999999999</v>
      </c>
      <c r="BR84" s="4" t="str">
        <f t="shared" si="51"/>
        <v>8:12</v>
      </c>
      <c r="BS84" s="39" t="s">
        <v>985</v>
      </c>
      <c r="BT84" s="39"/>
      <c r="BU84" s="7" t="s">
        <v>986</v>
      </c>
      <c r="BV84" s="5"/>
      <c r="BW84" s="4"/>
      <c r="BX84" s="4" t="str">
        <f t="shared" si="52"/>
        <v>0:00</v>
      </c>
      <c r="BY84" s="5">
        <v>43034.452120000002</v>
      </c>
      <c r="BZ84" s="4">
        <v>43034.832000000002</v>
      </c>
      <c r="CA84" s="4" t="str">
        <f t="shared" si="53"/>
        <v>9:07</v>
      </c>
      <c r="CB84" s="5">
        <v>43035.402560000002</v>
      </c>
      <c r="CC84" s="4">
        <v>43035.826000000001</v>
      </c>
      <c r="CD84" s="4" t="str">
        <f t="shared" si="54"/>
        <v>10:09</v>
      </c>
      <c r="CE84" s="5">
        <v>43036.388270000003</v>
      </c>
      <c r="CF84" s="4">
        <v>43036.775999999998</v>
      </c>
      <c r="CG84" s="4" t="str">
        <f t="shared" si="55"/>
        <v>9:18</v>
      </c>
      <c r="CH84" s="5">
        <v>43037.435089999999</v>
      </c>
      <c r="CI84" s="4">
        <v>43037.781999999999</v>
      </c>
      <c r="CJ84" s="4" t="str">
        <f t="shared" si="56"/>
        <v>8:19</v>
      </c>
      <c r="CK84" s="5">
        <v>43038.40681</v>
      </c>
      <c r="CL84" s="4">
        <v>43038.762000000002</v>
      </c>
      <c r="CM84" s="4" t="str">
        <f t="shared" si="57"/>
        <v>8:31</v>
      </c>
      <c r="CN84" s="39" t="s">
        <v>985</v>
      </c>
      <c r="CO84" s="39"/>
      <c r="CP84" s="7" t="s">
        <v>986</v>
      </c>
      <c r="CQ84" s="7" t="str">
        <f t="shared" si="58"/>
        <v>9:8:04</v>
      </c>
      <c r="CR84">
        <f t="shared" si="59"/>
        <v>9</v>
      </c>
      <c r="CS84">
        <f t="shared" si="60"/>
        <v>8</v>
      </c>
      <c r="CT84">
        <f t="shared" si="61"/>
        <v>4</v>
      </c>
      <c r="CU84">
        <f t="shared" si="62"/>
        <v>8</v>
      </c>
      <c r="CV84">
        <f t="shared" si="63"/>
        <v>224</v>
      </c>
    </row>
    <row r="85" spans="1:100" x14ac:dyDescent="0.25">
      <c r="A85" t="s">
        <v>335</v>
      </c>
      <c r="B85" s="4">
        <v>43009.40122</v>
      </c>
      <c r="C85" s="4">
        <v>43009.828000000001</v>
      </c>
      <c r="D85" s="4" t="str">
        <f t="shared" si="32"/>
        <v>10:14</v>
      </c>
      <c r="E85" s="4">
        <v>43010.41027</v>
      </c>
      <c r="F85" s="4">
        <v>43010.811999999998</v>
      </c>
      <c r="G85" s="4" t="str">
        <f t="shared" si="33"/>
        <v>9:38</v>
      </c>
      <c r="H85" s="39" t="s">
        <v>985</v>
      </c>
      <c r="I85" s="39"/>
      <c r="J85" s="7" t="s">
        <v>986</v>
      </c>
      <c r="K85" s="4">
        <v>43012.422919999997</v>
      </c>
      <c r="L85" s="4">
        <v>43012.815999999999</v>
      </c>
      <c r="M85" s="4" t="str">
        <f t="shared" si="34"/>
        <v>9:26</v>
      </c>
      <c r="N85" s="4">
        <v>43013.399850000002</v>
      </c>
      <c r="O85" s="4">
        <v>43013.819000000003</v>
      </c>
      <c r="P85" s="4" t="str">
        <f t="shared" si="35"/>
        <v>10:03</v>
      </c>
      <c r="Q85" s="4">
        <v>43009.40122</v>
      </c>
      <c r="R85" s="4">
        <v>43014.811999999998</v>
      </c>
      <c r="S85" s="4" t="str">
        <f t="shared" si="36"/>
        <v>9:51</v>
      </c>
      <c r="T85" s="5">
        <v>43015.424599999998</v>
      </c>
      <c r="U85" s="4">
        <v>43015.76</v>
      </c>
      <c r="V85" s="4" t="str">
        <f t="shared" si="37"/>
        <v>8:02</v>
      </c>
      <c r="W85" s="5">
        <v>43016.454949999999</v>
      </c>
      <c r="X85" s="4">
        <v>43016.764999999999</v>
      </c>
      <c r="Y85" s="4" t="str">
        <f t="shared" si="38"/>
        <v>7:26</v>
      </c>
      <c r="Z85" s="5">
        <v>43017.439350000001</v>
      </c>
      <c r="AA85" s="4">
        <v>43017.81</v>
      </c>
      <c r="AB85" s="4" t="str">
        <f t="shared" si="39"/>
        <v>8:53</v>
      </c>
      <c r="AC85" s="39" t="s">
        <v>985</v>
      </c>
      <c r="AD85" s="39"/>
      <c r="AE85" s="7" t="s">
        <v>986</v>
      </c>
      <c r="AF85" s="5">
        <v>43019.446779999998</v>
      </c>
      <c r="AG85" s="4">
        <v>43019.803</v>
      </c>
      <c r="AH85" s="4" t="str">
        <f t="shared" si="40"/>
        <v>8:32</v>
      </c>
      <c r="AI85" s="5">
        <v>43020.445209999998</v>
      </c>
      <c r="AJ85" s="4">
        <v>43020.811000000002</v>
      </c>
      <c r="AK85" s="4" t="str">
        <f t="shared" si="41"/>
        <v>8:46</v>
      </c>
      <c r="AL85" s="5">
        <v>43021.427649999998</v>
      </c>
      <c r="AM85" s="4">
        <v>43021.792999999998</v>
      </c>
      <c r="AN85" s="4" t="str">
        <f t="shared" si="42"/>
        <v>8:46</v>
      </c>
      <c r="AO85" s="5">
        <v>43022.406920000001</v>
      </c>
      <c r="AP85" s="4">
        <v>43022.794000000002</v>
      </c>
      <c r="AQ85" s="4" t="str">
        <f t="shared" si="43"/>
        <v>9:17</v>
      </c>
      <c r="AR85" s="5">
        <v>43023.390319999999</v>
      </c>
      <c r="AS85" s="4">
        <v>43023.824000000001</v>
      </c>
      <c r="AT85" s="4" t="str">
        <f t="shared" si="44"/>
        <v>10:24</v>
      </c>
      <c r="AU85" s="5">
        <v>43024.436450000001</v>
      </c>
      <c r="AV85" s="4">
        <v>43024.79</v>
      </c>
      <c r="AW85" s="4" t="str">
        <f t="shared" si="45"/>
        <v>8:29</v>
      </c>
      <c r="AX85" s="39" t="s">
        <v>985</v>
      </c>
      <c r="AY85" s="39"/>
      <c r="AZ85" s="7" t="s">
        <v>986</v>
      </c>
      <c r="BA85" s="5">
        <v>43026.423110000003</v>
      </c>
      <c r="BB85" s="4">
        <v>43026.811000000002</v>
      </c>
      <c r="BC85" s="4" t="str">
        <f t="shared" si="46"/>
        <v>9:18</v>
      </c>
      <c r="BD85" s="5">
        <v>43027.429479999999</v>
      </c>
      <c r="BE85" s="4">
        <v>43027.811000000002</v>
      </c>
      <c r="BF85" s="4" t="str">
        <f t="shared" si="47"/>
        <v>9:09</v>
      </c>
      <c r="BG85" s="5">
        <v>43028.446199999998</v>
      </c>
      <c r="BH85" s="4">
        <v>43028.803999999996</v>
      </c>
      <c r="BI85" s="4" t="str">
        <f t="shared" si="48"/>
        <v>8:35</v>
      </c>
      <c r="BJ85" s="5">
        <v>43029.415050000003</v>
      </c>
      <c r="BK85" s="4">
        <v>43029.752999999997</v>
      </c>
      <c r="BL85" s="4" t="str">
        <f t="shared" si="49"/>
        <v>8:06</v>
      </c>
      <c r="BM85" s="5">
        <v>43030.43849</v>
      </c>
      <c r="BN85" s="4">
        <v>43030.788999999997</v>
      </c>
      <c r="BO85" s="4" t="str">
        <f t="shared" si="50"/>
        <v>8:24</v>
      </c>
      <c r="BP85" s="5">
        <v>43031.414839999998</v>
      </c>
      <c r="BQ85" s="4">
        <v>43031.758000000002</v>
      </c>
      <c r="BR85" s="4" t="str">
        <f t="shared" si="51"/>
        <v>8:14</v>
      </c>
      <c r="BS85" s="39" t="s">
        <v>985</v>
      </c>
      <c r="BT85" s="39"/>
      <c r="BU85" s="7" t="s">
        <v>986</v>
      </c>
      <c r="BV85" s="5">
        <v>43033.434179999997</v>
      </c>
      <c r="BW85" s="4">
        <v>43033.800999999999</v>
      </c>
      <c r="BX85" s="4" t="str">
        <f t="shared" si="52"/>
        <v>8:48</v>
      </c>
      <c r="BY85" s="5">
        <v>43034.456879999998</v>
      </c>
      <c r="BZ85" s="4">
        <v>43034.756000000001</v>
      </c>
      <c r="CA85" s="4" t="str">
        <f t="shared" si="53"/>
        <v>7:10</v>
      </c>
      <c r="CB85" s="5">
        <v>43035.425759999998</v>
      </c>
      <c r="CC85" s="4">
        <v>43035.809000000001</v>
      </c>
      <c r="CD85" s="4" t="str">
        <f t="shared" si="54"/>
        <v>9:11</v>
      </c>
      <c r="CE85" s="5">
        <v>43036.45304</v>
      </c>
      <c r="CF85" s="4">
        <v>43036.805</v>
      </c>
      <c r="CG85" s="4" t="str">
        <f t="shared" si="55"/>
        <v>8:26</v>
      </c>
      <c r="CH85" s="5">
        <v>43037.45566</v>
      </c>
      <c r="CI85" s="4">
        <v>43037.813000000002</v>
      </c>
      <c r="CJ85" s="4" t="str">
        <f t="shared" si="56"/>
        <v>8:34</v>
      </c>
      <c r="CK85" s="5">
        <v>43038.435250000002</v>
      </c>
      <c r="CL85" s="4">
        <v>43038.786</v>
      </c>
      <c r="CM85" s="4" t="str">
        <f t="shared" si="57"/>
        <v>8:25</v>
      </c>
      <c r="CN85" s="39" t="s">
        <v>985</v>
      </c>
      <c r="CO85" s="39"/>
      <c r="CP85" s="7" t="s">
        <v>986</v>
      </c>
      <c r="CQ85" s="7" t="str">
        <f t="shared" si="58"/>
        <v>9:14:07</v>
      </c>
      <c r="CR85">
        <f t="shared" si="59"/>
        <v>9</v>
      </c>
      <c r="CS85">
        <f t="shared" si="60"/>
        <v>14</v>
      </c>
      <c r="CT85">
        <f t="shared" si="61"/>
        <v>7</v>
      </c>
      <c r="CU85">
        <f t="shared" si="62"/>
        <v>14</v>
      </c>
      <c r="CV85">
        <f t="shared" si="63"/>
        <v>230</v>
      </c>
    </row>
    <row r="86" spans="1:100" x14ac:dyDescent="0.25">
      <c r="A86" t="s">
        <v>336</v>
      </c>
      <c r="B86" s="4">
        <v>43009.423649999997</v>
      </c>
      <c r="C86" s="4">
        <v>43009.767</v>
      </c>
      <c r="D86" s="4" t="str">
        <f t="shared" si="32"/>
        <v>8:14</v>
      </c>
      <c r="E86" s="4">
        <v>43010.419159999998</v>
      </c>
      <c r="F86" s="4">
        <v>43010.76</v>
      </c>
      <c r="G86" s="4" t="str">
        <f t="shared" si="33"/>
        <v>8:10</v>
      </c>
      <c r="H86" s="39" t="s">
        <v>985</v>
      </c>
      <c r="I86" s="39"/>
      <c r="J86" s="7" t="s">
        <v>986</v>
      </c>
      <c r="K86" s="4">
        <v>43012.401019999998</v>
      </c>
      <c r="L86" s="4">
        <v>43012.800000000003</v>
      </c>
      <c r="M86" s="4" t="str">
        <f t="shared" si="34"/>
        <v>9:34</v>
      </c>
      <c r="N86" s="4"/>
      <c r="O86" s="4"/>
      <c r="P86" s="4" t="str">
        <f t="shared" si="35"/>
        <v>0:00</v>
      </c>
      <c r="Q86" s="4">
        <v>43009.423649999997</v>
      </c>
      <c r="R86" s="4">
        <v>43014.802000000003</v>
      </c>
      <c r="S86" s="4" t="str">
        <f t="shared" si="36"/>
        <v>9:04</v>
      </c>
      <c r="T86" s="5">
        <v>43015.398690000002</v>
      </c>
      <c r="U86" s="4">
        <v>43015.785000000003</v>
      </c>
      <c r="V86" s="4" t="str">
        <f t="shared" si="37"/>
        <v>9:16</v>
      </c>
      <c r="W86" s="5">
        <v>43016.379489999999</v>
      </c>
      <c r="X86" s="4">
        <v>43016.822999999997</v>
      </c>
      <c r="Y86" s="4" t="str">
        <f t="shared" si="38"/>
        <v>10:38</v>
      </c>
      <c r="Z86" s="5">
        <v>43017.440640000001</v>
      </c>
      <c r="AA86" s="4">
        <v>43017.77</v>
      </c>
      <c r="AB86" s="4" t="str">
        <f t="shared" si="39"/>
        <v>7:54</v>
      </c>
      <c r="AC86" s="39" t="s">
        <v>985</v>
      </c>
      <c r="AD86" s="39"/>
      <c r="AE86" s="7" t="s">
        <v>986</v>
      </c>
      <c r="AF86" s="5">
        <v>43019.442660000001</v>
      </c>
      <c r="AG86" s="4">
        <v>43019.752999999997</v>
      </c>
      <c r="AH86" s="4" t="str">
        <f t="shared" si="40"/>
        <v>7:26</v>
      </c>
      <c r="AI86" s="5">
        <v>43020.431340000003</v>
      </c>
      <c r="AJ86" s="4">
        <v>43020.771999999997</v>
      </c>
      <c r="AK86" s="4" t="str">
        <f t="shared" si="41"/>
        <v>8:10</v>
      </c>
      <c r="AL86" s="5">
        <v>43021.408029999999</v>
      </c>
      <c r="AM86" s="4">
        <v>43021.756000000001</v>
      </c>
      <c r="AN86" s="4" t="str">
        <f t="shared" si="42"/>
        <v>8:21</v>
      </c>
      <c r="AO86" s="5">
        <v>43022.38031</v>
      </c>
      <c r="AP86" s="4">
        <v>43022.805</v>
      </c>
      <c r="AQ86" s="4" t="str">
        <f t="shared" si="43"/>
        <v>10:11</v>
      </c>
      <c r="AR86" s="5">
        <v>43023.396220000002</v>
      </c>
      <c r="AS86" s="4">
        <v>43023.764000000003</v>
      </c>
      <c r="AT86" s="4" t="str">
        <f t="shared" si="44"/>
        <v>8:49</v>
      </c>
      <c r="AU86" s="5">
        <v>43024.399080000003</v>
      </c>
      <c r="AV86" s="4">
        <v>43024.758999999998</v>
      </c>
      <c r="AW86" s="4" t="str">
        <f t="shared" si="45"/>
        <v>8:38</v>
      </c>
      <c r="AX86" s="39" t="s">
        <v>985</v>
      </c>
      <c r="AY86" s="39"/>
      <c r="AZ86" s="7" t="s">
        <v>986</v>
      </c>
      <c r="BA86" s="5">
        <v>43026.383800000003</v>
      </c>
      <c r="BB86" s="4">
        <v>43026.762999999999</v>
      </c>
      <c r="BC86" s="4" t="str">
        <f t="shared" si="46"/>
        <v>9:06</v>
      </c>
      <c r="BD86" s="5">
        <v>43027.44814</v>
      </c>
      <c r="BE86" s="4">
        <v>43027.777000000002</v>
      </c>
      <c r="BF86" s="4" t="str">
        <f t="shared" si="47"/>
        <v>7:53</v>
      </c>
      <c r="BG86" s="5">
        <v>43028.403279999999</v>
      </c>
      <c r="BH86" s="4">
        <v>43028.764000000003</v>
      </c>
      <c r="BI86" s="4" t="str">
        <f t="shared" si="48"/>
        <v>8:39</v>
      </c>
      <c r="BJ86" s="5">
        <v>43029.38293</v>
      </c>
      <c r="BK86" s="4">
        <v>43029.821000000004</v>
      </c>
      <c r="BL86" s="4" t="str">
        <f t="shared" si="49"/>
        <v>10:30</v>
      </c>
      <c r="BM86" s="5">
        <v>43030.442920000001</v>
      </c>
      <c r="BN86" s="4">
        <v>43030.811000000002</v>
      </c>
      <c r="BO86" s="4" t="str">
        <f t="shared" si="50"/>
        <v>8:50</v>
      </c>
      <c r="BP86" s="5">
        <v>43031.450510000002</v>
      </c>
      <c r="BQ86" s="4">
        <v>43031.775999999998</v>
      </c>
      <c r="BR86" s="4" t="str">
        <f t="shared" si="51"/>
        <v>7:48</v>
      </c>
      <c r="BS86" s="39" t="s">
        <v>985</v>
      </c>
      <c r="BT86" s="39"/>
      <c r="BU86" s="7" t="s">
        <v>986</v>
      </c>
      <c r="BV86" s="5">
        <v>43033.426290000003</v>
      </c>
      <c r="BW86" s="4">
        <v>43033.815000000002</v>
      </c>
      <c r="BX86" s="4" t="str">
        <f t="shared" si="52"/>
        <v>9:19</v>
      </c>
      <c r="BY86" s="5">
        <v>43034.389880000002</v>
      </c>
      <c r="BZ86" s="4">
        <v>43034.75</v>
      </c>
      <c r="CA86" s="4" t="str">
        <f t="shared" si="53"/>
        <v>8:38</v>
      </c>
      <c r="CB86" s="5"/>
      <c r="CC86" s="4"/>
      <c r="CD86" s="4" t="str">
        <f t="shared" si="54"/>
        <v>0:00</v>
      </c>
      <c r="CE86" s="5">
        <v>43036.443339999998</v>
      </c>
      <c r="CF86" s="4">
        <v>43036.805</v>
      </c>
      <c r="CG86" s="4" t="str">
        <f t="shared" si="55"/>
        <v>8:40</v>
      </c>
      <c r="CH86" s="5">
        <v>43037.389260000004</v>
      </c>
      <c r="CI86" s="4">
        <v>43037.8</v>
      </c>
      <c r="CJ86" s="4" t="str">
        <f t="shared" si="56"/>
        <v>9:51</v>
      </c>
      <c r="CK86" s="5">
        <v>43038.429669999998</v>
      </c>
      <c r="CL86" s="4">
        <v>43038.78</v>
      </c>
      <c r="CM86" s="4" t="str">
        <f t="shared" si="57"/>
        <v>8:24</v>
      </c>
      <c r="CN86" s="39" t="s">
        <v>985</v>
      </c>
      <c r="CO86" s="39"/>
      <c r="CP86" s="7" t="s">
        <v>986</v>
      </c>
      <c r="CQ86" s="7" t="str">
        <f t="shared" si="58"/>
        <v>8:20:03</v>
      </c>
      <c r="CR86">
        <f t="shared" si="59"/>
        <v>8</v>
      </c>
      <c r="CS86">
        <f t="shared" si="60"/>
        <v>20</v>
      </c>
      <c r="CT86">
        <f t="shared" si="61"/>
        <v>3</v>
      </c>
      <c r="CU86">
        <f t="shared" si="62"/>
        <v>20</v>
      </c>
      <c r="CV86">
        <f t="shared" si="63"/>
        <v>212</v>
      </c>
    </row>
    <row r="87" spans="1:100" x14ac:dyDescent="0.25">
      <c r="A87" t="s">
        <v>337</v>
      </c>
      <c r="B87" s="4">
        <v>43009.425810000001</v>
      </c>
      <c r="C87" s="4">
        <v>43009.779000000002</v>
      </c>
      <c r="D87" s="4" t="str">
        <f t="shared" si="32"/>
        <v>8:28</v>
      </c>
      <c r="E87" s="4">
        <v>43010.384239999999</v>
      </c>
      <c r="F87" s="4">
        <v>43010.792000000001</v>
      </c>
      <c r="G87" s="4" t="str">
        <f t="shared" si="33"/>
        <v>9:47</v>
      </c>
      <c r="H87" s="39" t="s">
        <v>985</v>
      </c>
      <c r="I87" s="39"/>
      <c r="J87" s="7" t="s">
        <v>986</v>
      </c>
      <c r="K87" s="4">
        <v>43012.420960000003</v>
      </c>
      <c r="L87" s="4">
        <v>43012.788</v>
      </c>
      <c r="M87" s="4" t="str">
        <f t="shared" si="34"/>
        <v>8:48</v>
      </c>
      <c r="N87" s="4">
        <v>43013.415919999999</v>
      </c>
      <c r="O87" s="4">
        <v>43013.828999999998</v>
      </c>
      <c r="P87" s="4" t="str">
        <f t="shared" si="35"/>
        <v>9:54</v>
      </c>
      <c r="Q87" s="4">
        <v>43009.425810000001</v>
      </c>
      <c r="R87" s="4">
        <v>43014.803</v>
      </c>
      <c r="S87" s="4" t="str">
        <f t="shared" si="36"/>
        <v>9:03</v>
      </c>
      <c r="T87" s="5">
        <v>43015.409319999999</v>
      </c>
      <c r="U87" s="4">
        <v>43015.792999999998</v>
      </c>
      <c r="V87" s="4" t="str">
        <f t="shared" si="37"/>
        <v>9:12</v>
      </c>
      <c r="W87" s="5">
        <v>43016.392379999998</v>
      </c>
      <c r="X87" s="4">
        <v>43016.781000000003</v>
      </c>
      <c r="Y87" s="4" t="str">
        <f t="shared" si="38"/>
        <v>9:19</v>
      </c>
      <c r="Z87" s="5">
        <v>43017.379560000001</v>
      </c>
      <c r="AA87" s="4">
        <v>43017.824000000001</v>
      </c>
      <c r="AB87" s="4" t="str">
        <f t="shared" si="39"/>
        <v>10:40</v>
      </c>
      <c r="AC87" s="39" t="s">
        <v>985</v>
      </c>
      <c r="AD87" s="39"/>
      <c r="AE87" s="7" t="s">
        <v>986</v>
      </c>
      <c r="AF87" s="5">
        <v>43019.406139999999</v>
      </c>
      <c r="AG87" s="4">
        <v>43019.803999999996</v>
      </c>
      <c r="AH87" s="4" t="str">
        <f t="shared" si="40"/>
        <v>9:32</v>
      </c>
      <c r="AI87" s="5">
        <v>43020.407800000001</v>
      </c>
      <c r="AJ87" s="4">
        <v>43020.809000000001</v>
      </c>
      <c r="AK87" s="4" t="str">
        <f t="shared" si="41"/>
        <v>9:37</v>
      </c>
      <c r="AL87" s="5">
        <v>43021.388910000001</v>
      </c>
      <c r="AM87" s="4">
        <v>43021.824000000001</v>
      </c>
      <c r="AN87" s="4" t="str">
        <f t="shared" si="42"/>
        <v>10:26</v>
      </c>
      <c r="AO87" s="5">
        <v>43022.392590000003</v>
      </c>
      <c r="AP87" s="4">
        <v>43022.750999999997</v>
      </c>
      <c r="AQ87" s="4" t="str">
        <f t="shared" si="43"/>
        <v>8:36</v>
      </c>
      <c r="AR87" s="5">
        <v>43023.416190000004</v>
      </c>
      <c r="AS87" s="4">
        <v>43023.794000000002</v>
      </c>
      <c r="AT87" s="4" t="str">
        <f t="shared" si="44"/>
        <v>9:04</v>
      </c>
      <c r="AU87" s="5">
        <v>43024.39518</v>
      </c>
      <c r="AV87" s="4">
        <v>43024.78</v>
      </c>
      <c r="AW87" s="4" t="str">
        <f t="shared" si="45"/>
        <v>9:14</v>
      </c>
      <c r="AX87" s="39" t="s">
        <v>985</v>
      </c>
      <c r="AY87" s="39"/>
      <c r="AZ87" s="7" t="s">
        <v>986</v>
      </c>
      <c r="BA87" s="5">
        <v>43026.405760000001</v>
      </c>
      <c r="BB87" s="4">
        <v>43026.777000000002</v>
      </c>
      <c r="BC87" s="4" t="str">
        <f t="shared" si="46"/>
        <v>8:54</v>
      </c>
      <c r="BD87" s="5">
        <v>43027.401570000002</v>
      </c>
      <c r="BE87" s="4">
        <v>43027.822</v>
      </c>
      <c r="BF87" s="4" t="str">
        <f t="shared" si="47"/>
        <v>10:05</v>
      </c>
      <c r="BG87" s="5">
        <v>43028.394800000002</v>
      </c>
      <c r="BH87" s="4">
        <v>43028.78</v>
      </c>
      <c r="BI87" s="4" t="str">
        <f t="shared" si="48"/>
        <v>9:14</v>
      </c>
      <c r="BJ87" s="5">
        <v>43029.375699999997</v>
      </c>
      <c r="BK87" s="4">
        <v>43029.775000000001</v>
      </c>
      <c r="BL87" s="4" t="str">
        <f t="shared" si="49"/>
        <v>9:35</v>
      </c>
      <c r="BM87" s="5">
        <v>43030.442410000003</v>
      </c>
      <c r="BN87" s="4">
        <v>43030.803</v>
      </c>
      <c r="BO87" s="4" t="str">
        <f t="shared" si="50"/>
        <v>8:39</v>
      </c>
      <c r="BP87" s="5">
        <v>43031.395080000002</v>
      </c>
      <c r="BQ87" s="4">
        <v>43031.76</v>
      </c>
      <c r="BR87" s="4" t="str">
        <f t="shared" si="51"/>
        <v>8:45</v>
      </c>
      <c r="BS87" s="39" t="s">
        <v>985</v>
      </c>
      <c r="BT87" s="39"/>
      <c r="BU87" s="7" t="s">
        <v>986</v>
      </c>
      <c r="BV87" s="5">
        <v>43033.430319999999</v>
      </c>
      <c r="BW87" s="4">
        <v>43033.779000000002</v>
      </c>
      <c r="BX87" s="4" t="str">
        <f t="shared" si="52"/>
        <v>8:22</v>
      </c>
      <c r="BY87" s="5">
        <v>43034.421860000002</v>
      </c>
      <c r="BZ87" s="4">
        <v>43034.775999999998</v>
      </c>
      <c r="CA87" s="4" t="str">
        <f t="shared" si="53"/>
        <v>8:29</v>
      </c>
      <c r="CB87" s="5">
        <v>43035.421569999999</v>
      </c>
      <c r="CC87" s="4">
        <v>43035.764999999999</v>
      </c>
      <c r="CD87" s="4" t="str">
        <f t="shared" si="54"/>
        <v>8:14</v>
      </c>
      <c r="CE87" s="5">
        <v>43036.405859999999</v>
      </c>
      <c r="CF87" s="4">
        <v>43036.777999999998</v>
      </c>
      <c r="CG87" s="4" t="str">
        <f t="shared" si="55"/>
        <v>8:55</v>
      </c>
      <c r="CH87" s="5">
        <v>43037.444909999998</v>
      </c>
      <c r="CI87" s="4">
        <v>43037.781999999999</v>
      </c>
      <c r="CJ87" s="4" t="str">
        <f t="shared" si="56"/>
        <v>8:05</v>
      </c>
      <c r="CK87" s="5">
        <v>43038.375659999998</v>
      </c>
      <c r="CL87" s="4">
        <v>43038.832999999999</v>
      </c>
      <c r="CM87" s="4" t="str">
        <f t="shared" si="57"/>
        <v>10:58</v>
      </c>
      <c r="CN87" s="39" t="s">
        <v>985</v>
      </c>
      <c r="CO87" s="39"/>
      <c r="CP87" s="7" t="s">
        <v>986</v>
      </c>
      <c r="CQ87" s="7" t="str">
        <f t="shared" si="58"/>
        <v>9:23:55</v>
      </c>
      <c r="CR87">
        <f t="shared" si="59"/>
        <v>9</v>
      </c>
      <c r="CS87">
        <f t="shared" si="60"/>
        <v>23</v>
      </c>
      <c r="CT87">
        <f t="shared" si="61"/>
        <v>55</v>
      </c>
      <c r="CU87">
        <f t="shared" si="62"/>
        <v>24</v>
      </c>
      <c r="CV87">
        <f t="shared" si="63"/>
        <v>240</v>
      </c>
    </row>
    <row r="88" spans="1:100" x14ac:dyDescent="0.25">
      <c r="A88" t="s">
        <v>339</v>
      </c>
      <c r="B88" s="4">
        <v>43009.415009999997</v>
      </c>
      <c r="C88" s="4">
        <v>43009.803</v>
      </c>
      <c r="D88" s="4" t="str">
        <f t="shared" si="32"/>
        <v>9:18</v>
      </c>
      <c r="E88" s="4">
        <v>43010.446790000002</v>
      </c>
      <c r="F88" s="4">
        <v>43010.822999999997</v>
      </c>
      <c r="G88" s="4" t="str">
        <f t="shared" si="33"/>
        <v>9:01</v>
      </c>
      <c r="H88" s="39" t="s">
        <v>985</v>
      </c>
      <c r="I88" s="39"/>
      <c r="J88" s="7" t="s">
        <v>986</v>
      </c>
      <c r="K88" s="4">
        <v>43012.436580000001</v>
      </c>
      <c r="L88" s="4">
        <v>43012.764999999999</v>
      </c>
      <c r="M88" s="4" t="str">
        <f t="shared" si="34"/>
        <v>7:52</v>
      </c>
      <c r="N88" s="4">
        <v>43013.437169999997</v>
      </c>
      <c r="O88" s="4">
        <v>43013.752</v>
      </c>
      <c r="P88" s="4" t="str">
        <f t="shared" si="35"/>
        <v>7:33</v>
      </c>
      <c r="Q88" s="4">
        <v>43009.415009999997</v>
      </c>
      <c r="R88" s="4">
        <v>43014.803</v>
      </c>
      <c r="S88" s="4" t="str">
        <f t="shared" si="36"/>
        <v>9:18</v>
      </c>
      <c r="T88" s="5">
        <v>43015.404549999999</v>
      </c>
      <c r="U88" s="4">
        <v>43015.828999999998</v>
      </c>
      <c r="V88" s="4" t="str">
        <f t="shared" si="37"/>
        <v>10:11</v>
      </c>
      <c r="W88" s="5">
        <v>43016.397920000003</v>
      </c>
      <c r="X88" s="4">
        <v>43016.771000000001</v>
      </c>
      <c r="Y88" s="4" t="str">
        <f t="shared" si="38"/>
        <v>8:57</v>
      </c>
      <c r="Z88" s="5">
        <v>43017.408340000002</v>
      </c>
      <c r="AA88" s="4">
        <v>43017.756000000001</v>
      </c>
      <c r="AB88" s="4" t="str">
        <f t="shared" si="39"/>
        <v>8:20</v>
      </c>
      <c r="AC88" s="39" t="s">
        <v>985</v>
      </c>
      <c r="AD88" s="39"/>
      <c r="AE88" s="7" t="s">
        <v>986</v>
      </c>
      <c r="AF88" s="5">
        <v>43019.408810000001</v>
      </c>
      <c r="AG88" s="4">
        <v>43019.754000000001</v>
      </c>
      <c r="AH88" s="4" t="str">
        <f t="shared" si="40"/>
        <v>8:17</v>
      </c>
      <c r="AI88" s="5">
        <v>43020.376819999998</v>
      </c>
      <c r="AJ88" s="4">
        <v>43020.821000000004</v>
      </c>
      <c r="AK88" s="4" t="str">
        <f t="shared" si="41"/>
        <v>10:39</v>
      </c>
      <c r="AL88" s="5">
        <v>43021.4548</v>
      </c>
      <c r="AM88" s="4">
        <v>43021.807999999997</v>
      </c>
      <c r="AN88" s="4" t="str">
        <f t="shared" si="42"/>
        <v>8:28</v>
      </c>
      <c r="AO88" s="5">
        <v>43022.446980000001</v>
      </c>
      <c r="AP88" s="4">
        <v>43022.781999999999</v>
      </c>
      <c r="AQ88" s="4" t="str">
        <f t="shared" si="43"/>
        <v>8:02</v>
      </c>
      <c r="AR88" s="5">
        <v>43023.379240000002</v>
      </c>
      <c r="AS88" s="4">
        <v>43023.767</v>
      </c>
      <c r="AT88" s="4" t="str">
        <f t="shared" si="44"/>
        <v>9:18</v>
      </c>
      <c r="AU88" s="5">
        <v>43024.375899999999</v>
      </c>
      <c r="AV88" s="4">
        <v>43024.769</v>
      </c>
      <c r="AW88" s="4" t="str">
        <f t="shared" si="45"/>
        <v>9:26</v>
      </c>
      <c r="AX88" s="39" t="s">
        <v>985</v>
      </c>
      <c r="AY88" s="39"/>
      <c r="AZ88" s="7" t="s">
        <v>986</v>
      </c>
      <c r="BA88" s="5">
        <v>43026.442629999998</v>
      </c>
      <c r="BB88" s="4">
        <v>43026.792999999998</v>
      </c>
      <c r="BC88" s="4" t="str">
        <f t="shared" si="46"/>
        <v>8:24</v>
      </c>
      <c r="BD88" s="5">
        <v>43027.389510000001</v>
      </c>
      <c r="BE88" s="4">
        <v>43027.777000000002</v>
      </c>
      <c r="BF88" s="4" t="str">
        <f t="shared" si="47"/>
        <v>9:17</v>
      </c>
      <c r="BG88" s="5">
        <v>43028.387569999999</v>
      </c>
      <c r="BH88" s="4">
        <v>43028.76</v>
      </c>
      <c r="BI88" s="4" t="str">
        <f t="shared" si="48"/>
        <v>8:56</v>
      </c>
      <c r="BJ88" s="5">
        <v>43029.456429999998</v>
      </c>
      <c r="BK88" s="4">
        <v>43029.777999999998</v>
      </c>
      <c r="BL88" s="4" t="str">
        <f t="shared" si="49"/>
        <v>7:43</v>
      </c>
      <c r="BM88" s="5">
        <v>43030.389880000002</v>
      </c>
      <c r="BN88" s="4">
        <v>43030.826000000001</v>
      </c>
      <c r="BO88" s="4" t="str">
        <f t="shared" si="50"/>
        <v>10:28</v>
      </c>
      <c r="BP88" s="5"/>
      <c r="BQ88" s="4"/>
      <c r="BR88" s="4" t="str">
        <f t="shared" si="51"/>
        <v>0:00</v>
      </c>
      <c r="BS88" s="39" t="s">
        <v>985</v>
      </c>
      <c r="BT88" s="39"/>
      <c r="BU88" s="7" t="s">
        <v>986</v>
      </c>
      <c r="BV88" s="5">
        <v>43033.405460000002</v>
      </c>
      <c r="BW88" s="4">
        <v>43033.78</v>
      </c>
      <c r="BX88" s="4" t="str">
        <f t="shared" si="52"/>
        <v>8:59</v>
      </c>
      <c r="BY88" s="5">
        <v>43034.436970000002</v>
      </c>
      <c r="BZ88" s="4">
        <v>43034.805</v>
      </c>
      <c r="CA88" s="4" t="str">
        <f t="shared" si="53"/>
        <v>8:49</v>
      </c>
      <c r="CB88" s="5">
        <v>43035.414559999997</v>
      </c>
      <c r="CC88" s="4">
        <v>43035.777000000002</v>
      </c>
      <c r="CD88" s="4" t="str">
        <f t="shared" si="54"/>
        <v>8:41</v>
      </c>
      <c r="CE88" s="5">
        <v>43036.38205</v>
      </c>
      <c r="CF88" s="4">
        <v>43036.766000000003</v>
      </c>
      <c r="CG88" s="4" t="str">
        <f t="shared" si="55"/>
        <v>9:12</v>
      </c>
      <c r="CH88" s="5">
        <v>43037.411379999998</v>
      </c>
      <c r="CI88" s="4">
        <v>43037.769</v>
      </c>
      <c r="CJ88" s="4" t="str">
        <f t="shared" si="56"/>
        <v>8:34</v>
      </c>
      <c r="CK88" s="5">
        <v>43038.406009999999</v>
      </c>
      <c r="CL88" s="4">
        <v>43038.769</v>
      </c>
      <c r="CM88" s="4" t="str">
        <f t="shared" si="57"/>
        <v>8:42</v>
      </c>
      <c r="CN88" s="39" t="s">
        <v>985</v>
      </c>
      <c r="CO88" s="39"/>
      <c r="CP88" s="7" t="s">
        <v>986</v>
      </c>
      <c r="CQ88" s="7" t="str">
        <f t="shared" si="58"/>
        <v>9:6:25</v>
      </c>
      <c r="CR88">
        <f t="shared" si="59"/>
        <v>9</v>
      </c>
      <c r="CS88">
        <f t="shared" si="60"/>
        <v>6</v>
      </c>
      <c r="CT88">
        <f t="shared" si="61"/>
        <v>25</v>
      </c>
      <c r="CU88">
        <f t="shared" si="62"/>
        <v>6</v>
      </c>
      <c r="CV88">
        <f t="shared" si="63"/>
        <v>222</v>
      </c>
    </row>
    <row r="89" spans="1:100" x14ac:dyDescent="0.25">
      <c r="A89" t="s">
        <v>340</v>
      </c>
      <c r="B89" s="4">
        <v>43009.389600000002</v>
      </c>
      <c r="C89" s="4">
        <v>43009.802000000003</v>
      </c>
      <c r="D89" s="4" t="str">
        <f t="shared" si="32"/>
        <v>9:53</v>
      </c>
      <c r="E89" s="4">
        <v>43010.417840000002</v>
      </c>
      <c r="F89" s="4">
        <v>43010.798000000003</v>
      </c>
      <c r="G89" s="4" t="str">
        <f t="shared" si="33"/>
        <v>9:07</v>
      </c>
      <c r="H89" s="39" t="s">
        <v>985</v>
      </c>
      <c r="I89" s="39"/>
      <c r="J89" s="7" t="s">
        <v>986</v>
      </c>
      <c r="K89" s="4"/>
      <c r="L89" s="4"/>
      <c r="M89" s="4" t="str">
        <f t="shared" si="34"/>
        <v>0:00</v>
      </c>
      <c r="N89" s="4">
        <v>43013.375460000003</v>
      </c>
      <c r="O89" s="4">
        <v>43013.826000000001</v>
      </c>
      <c r="P89" s="4" t="str">
        <f t="shared" si="35"/>
        <v>10:48</v>
      </c>
      <c r="Q89" s="4">
        <v>43009.389600000002</v>
      </c>
      <c r="R89" s="4">
        <v>43014.826000000001</v>
      </c>
      <c r="S89" s="4" t="str">
        <f t="shared" si="36"/>
        <v>10:28</v>
      </c>
      <c r="T89" s="5">
        <v>43015.45493</v>
      </c>
      <c r="U89" s="4">
        <v>43015.802000000003</v>
      </c>
      <c r="V89" s="4" t="str">
        <f t="shared" si="37"/>
        <v>8:19</v>
      </c>
      <c r="W89" s="5">
        <v>43016.420530000003</v>
      </c>
      <c r="X89" s="4">
        <v>43016.756000000001</v>
      </c>
      <c r="Y89" s="4" t="str">
        <f t="shared" si="38"/>
        <v>8:03</v>
      </c>
      <c r="Z89" s="5">
        <v>43017.45635</v>
      </c>
      <c r="AA89" s="4">
        <v>43017.83</v>
      </c>
      <c r="AB89" s="4" t="str">
        <f t="shared" si="39"/>
        <v>8:58</v>
      </c>
      <c r="AC89" s="39" t="s">
        <v>985</v>
      </c>
      <c r="AD89" s="39"/>
      <c r="AE89" s="7" t="s">
        <v>986</v>
      </c>
      <c r="AF89" s="5">
        <v>43019.384330000001</v>
      </c>
      <c r="AG89" s="4">
        <v>43019.796000000002</v>
      </c>
      <c r="AH89" s="4" t="str">
        <f t="shared" si="40"/>
        <v>9:52</v>
      </c>
      <c r="AI89" s="5">
        <v>43020.399089999999</v>
      </c>
      <c r="AJ89" s="4">
        <v>43020.767</v>
      </c>
      <c r="AK89" s="4" t="str">
        <f t="shared" si="41"/>
        <v>8:49</v>
      </c>
      <c r="AL89" s="5">
        <v>43021.386850000003</v>
      </c>
      <c r="AM89" s="4">
        <v>43021.830999999998</v>
      </c>
      <c r="AN89" s="4" t="str">
        <f t="shared" si="42"/>
        <v>10:39</v>
      </c>
      <c r="AO89" s="5">
        <v>43022.441169999998</v>
      </c>
      <c r="AP89" s="4">
        <v>43022.822</v>
      </c>
      <c r="AQ89" s="4" t="str">
        <f t="shared" si="43"/>
        <v>9:08</v>
      </c>
      <c r="AR89" s="5">
        <v>43023.436419999998</v>
      </c>
      <c r="AS89" s="4">
        <v>43023.777999999998</v>
      </c>
      <c r="AT89" s="4" t="str">
        <f t="shared" si="44"/>
        <v>8:11</v>
      </c>
      <c r="AU89" s="5">
        <v>43024.38998</v>
      </c>
      <c r="AV89" s="4">
        <v>43024.766000000003</v>
      </c>
      <c r="AW89" s="4" t="str">
        <f t="shared" si="45"/>
        <v>9:01</v>
      </c>
      <c r="AX89" s="39" t="s">
        <v>985</v>
      </c>
      <c r="AY89" s="39"/>
      <c r="AZ89" s="7" t="s">
        <v>986</v>
      </c>
      <c r="BA89" s="5">
        <v>43026.404029999998</v>
      </c>
      <c r="BB89" s="4">
        <v>43026.764000000003</v>
      </c>
      <c r="BC89" s="4" t="str">
        <f t="shared" si="46"/>
        <v>8:38</v>
      </c>
      <c r="BD89" s="5">
        <v>43027.43535</v>
      </c>
      <c r="BE89" s="4">
        <v>43027.802000000003</v>
      </c>
      <c r="BF89" s="4" t="str">
        <f t="shared" si="47"/>
        <v>8:47</v>
      </c>
      <c r="BG89" s="5">
        <v>43028.39314</v>
      </c>
      <c r="BH89" s="4">
        <v>43028.811000000002</v>
      </c>
      <c r="BI89" s="4" t="str">
        <f t="shared" si="48"/>
        <v>10:01</v>
      </c>
      <c r="BJ89" s="5">
        <v>43029.43561</v>
      </c>
      <c r="BK89" s="4">
        <v>43029.775000000001</v>
      </c>
      <c r="BL89" s="4" t="str">
        <f t="shared" si="49"/>
        <v>8:08</v>
      </c>
      <c r="BM89" s="5">
        <v>43030.377780000003</v>
      </c>
      <c r="BN89" s="4">
        <v>43030.767999999996</v>
      </c>
      <c r="BO89" s="4" t="str">
        <f t="shared" si="50"/>
        <v>9:21</v>
      </c>
      <c r="BP89" s="5">
        <v>43031.42643</v>
      </c>
      <c r="BQ89" s="4">
        <v>43031.81</v>
      </c>
      <c r="BR89" s="4" t="str">
        <f t="shared" si="51"/>
        <v>9:12</v>
      </c>
      <c r="BS89" s="39" t="s">
        <v>985</v>
      </c>
      <c r="BT89" s="39"/>
      <c r="BU89" s="7" t="s">
        <v>986</v>
      </c>
      <c r="BV89" s="5">
        <v>43033.388559999999</v>
      </c>
      <c r="BW89" s="4">
        <v>43033.813000000002</v>
      </c>
      <c r="BX89" s="4" t="str">
        <f t="shared" si="52"/>
        <v>10:11</v>
      </c>
      <c r="BY89" s="5"/>
      <c r="BZ89" s="4"/>
      <c r="CA89" s="4" t="str">
        <f t="shared" si="53"/>
        <v>0:00</v>
      </c>
      <c r="CB89" s="5">
        <v>43035.437709999998</v>
      </c>
      <c r="CC89" s="4">
        <v>43035.819000000003</v>
      </c>
      <c r="CD89" s="4" t="str">
        <f t="shared" si="54"/>
        <v>9:09</v>
      </c>
      <c r="CE89" s="5">
        <v>43036.440929999997</v>
      </c>
      <c r="CF89" s="4">
        <v>43036.800999999999</v>
      </c>
      <c r="CG89" s="4" t="str">
        <f t="shared" si="55"/>
        <v>8:38</v>
      </c>
      <c r="CH89" s="5">
        <v>43037.38063</v>
      </c>
      <c r="CI89" s="4">
        <v>43037.813999999998</v>
      </c>
      <c r="CJ89" s="4" t="str">
        <f t="shared" si="56"/>
        <v>10:24</v>
      </c>
      <c r="CK89" s="5">
        <v>43038.439619999997</v>
      </c>
      <c r="CL89" s="4">
        <v>43038.788999999997</v>
      </c>
      <c r="CM89" s="4" t="str">
        <f t="shared" si="57"/>
        <v>8:23</v>
      </c>
      <c r="CN89" s="39" t="s">
        <v>985</v>
      </c>
      <c r="CO89" s="39"/>
      <c r="CP89" s="7" t="s">
        <v>986</v>
      </c>
      <c r="CQ89" s="7" t="str">
        <f t="shared" si="58"/>
        <v>9:6:08</v>
      </c>
      <c r="CR89">
        <f t="shared" si="59"/>
        <v>9</v>
      </c>
      <c r="CS89">
        <f t="shared" si="60"/>
        <v>6</v>
      </c>
      <c r="CT89">
        <f t="shared" si="61"/>
        <v>8</v>
      </c>
      <c r="CU89">
        <f t="shared" si="62"/>
        <v>6</v>
      </c>
      <c r="CV89">
        <f t="shared" si="63"/>
        <v>222</v>
      </c>
    </row>
    <row r="90" spans="1:100" x14ac:dyDescent="0.25">
      <c r="A90" t="s">
        <v>341</v>
      </c>
      <c r="B90" s="4">
        <v>43009.444069999998</v>
      </c>
      <c r="C90" s="4">
        <v>43009.805</v>
      </c>
      <c r="D90" s="4" t="str">
        <f t="shared" si="32"/>
        <v>8:39</v>
      </c>
      <c r="E90" s="4">
        <v>43010.378940000002</v>
      </c>
      <c r="F90" s="4">
        <v>43010.756999999998</v>
      </c>
      <c r="G90" s="4" t="str">
        <f t="shared" si="33"/>
        <v>9:04</v>
      </c>
      <c r="H90" s="39" t="s">
        <v>985</v>
      </c>
      <c r="I90" s="39"/>
      <c r="J90" s="7" t="s">
        <v>986</v>
      </c>
      <c r="K90" s="4">
        <v>43012.447840000001</v>
      </c>
      <c r="L90" s="4">
        <v>43012.821000000004</v>
      </c>
      <c r="M90" s="4" t="str">
        <f t="shared" si="34"/>
        <v>8:57</v>
      </c>
      <c r="N90" s="4">
        <v>43013.402549999999</v>
      </c>
      <c r="O90" s="4">
        <v>43013.767</v>
      </c>
      <c r="P90" s="4" t="str">
        <f t="shared" si="35"/>
        <v>8:44</v>
      </c>
      <c r="Q90" s="4">
        <v>43009.444069999998</v>
      </c>
      <c r="R90" s="4">
        <v>43014.796000000002</v>
      </c>
      <c r="S90" s="4" t="str">
        <f t="shared" si="36"/>
        <v>8:26</v>
      </c>
      <c r="T90" s="5">
        <v>43015.443120000004</v>
      </c>
      <c r="U90" s="4">
        <v>43015.79</v>
      </c>
      <c r="V90" s="4" t="str">
        <f t="shared" si="37"/>
        <v>8:19</v>
      </c>
      <c r="W90" s="5">
        <v>43016.453029999997</v>
      </c>
      <c r="X90" s="4">
        <v>43016.811000000002</v>
      </c>
      <c r="Y90" s="4" t="str">
        <f t="shared" si="38"/>
        <v>8:35</v>
      </c>
      <c r="Z90" s="5">
        <v>43017.392610000003</v>
      </c>
      <c r="AA90" s="4">
        <v>43017.794999999998</v>
      </c>
      <c r="AB90" s="4" t="str">
        <f t="shared" si="39"/>
        <v>9:39</v>
      </c>
      <c r="AC90" s="39" t="s">
        <v>985</v>
      </c>
      <c r="AD90" s="39"/>
      <c r="AE90" s="7" t="s">
        <v>986</v>
      </c>
      <c r="AF90" s="5">
        <v>43019.4395</v>
      </c>
      <c r="AG90" s="4">
        <v>43019.830999999998</v>
      </c>
      <c r="AH90" s="4" t="str">
        <f t="shared" si="40"/>
        <v>9:23</v>
      </c>
      <c r="AI90" s="5">
        <v>43020.407950000001</v>
      </c>
      <c r="AJ90" s="4">
        <v>43020.83</v>
      </c>
      <c r="AK90" s="4" t="str">
        <f t="shared" si="41"/>
        <v>10:07</v>
      </c>
      <c r="AL90" s="5">
        <v>43021.387009999999</v>
      </c>
      <c r="AM90" s="4">
        <v>43021.758000000002</v>
      </c>
      <c r="AN90" s="4" t="str">
        <f t="shared" si="42"/>
        <v>8:54</v>
      </c>
      <c r="AO90" s="5">
        <v>43022.441480000001</v>
      </c>
      <c r="AP90" s="4">
        <v>43022.754999999997</v>
      </c>
      <c r="AQ90" s="4" t="str">
        <f t="shared" si="43"/>
        <v>7:31</v>
      </c>
      <c r="AR90" s="5">
        <v>43023.45362</v>
      </c>
      <c r="AS90" s="4">
        <v>43023.752</v>
      </c>
      <c r="AT90" s="4" t="str">
        <f t="shared" si="44"/>
        <v>7:09</v>
      </c>
      <c r="AU90" s="5">
        <v>43024.375650000002</v>
      </c>
      <c r="AV90" s="4">
        <v>43024.813000000002</v>
      </c>
      <c r="AW90" s="4" t="str">
        <f t="shared" si="45"/>
        <v>10:29</v>
      </c>
      <c r="AX90" s="39" t="s">
        <v>985</v>
      </c>
      <c r="AY90" s="39"/>
      <c r="AZ90" s="7" t="s">
        <v>986</v>
      </c>
      <c r="BA90" s="5">
        <v>43026.376380000002</v>
      </c>
      <c r="BB90" s="4">
        <v>43026.785000000003</v>
      </c>
      <c r="BC90" s="4" t="str">
        <f t="shared" si="46"/>
        <v>9:48</v>
      </c>
      <c r="BD90" s="5">
        <v>43027.39129</v>
      </c>
      <c r="BE90" s="4">
        <v>43027.754999999997</v>
      </c>
      <c r="BF90" s="4" t="str">
        <f t="shared" si="47"/>
        <v>8:43</v>
      </c>
      <c r="BG90" s="5">
        <v>43028.390070000001</v>
      </c>
      <c r="BH90" s="4">
        <v>43028.802000000003</v>
      </c>
      <c r="BI90" s="4" t="str">
        <f t="shared" si="48"/>
        <v>9:53</v>
      </c>
      <c r="BJ90" s="5">
        <v>43029.395329999999</v>
      </c>
      <c r="BK90" s="4">
        <v>43029.828000000001</v>
      </c>
      <c r="BL90" s="4" t="str">
        <f t="shared" si="49"/>
        <v>10:23</v>
      </c>
      <c r="BM90" s="5">
        <v>43030.441469999998</v>
      </c>
      <c r="BN90" s="4">
        <v>43030.786999999997</v>
      </c>
      <c r="BO90" s="4" t="str">
        <f t="shared" si="50"/>
        <v>8:17</v>
      </c>
      <c r="BP90" s="5">
        <v>43031.384259999999</v>
      </c>
      <c r="BQ90" s="4">
        <v>43031.82</v>
      </c>
      <c r="BR90" s="4" t="str">
        <f t="shared" si="51"/>
        <v>10:27</v>
      </c>
      <c r="BS90" s="39" t="s">
        <v>985</v>
      </c>
      <c r="BT90" s="39"/>
      <c r="BU90" s="7" t="s">
        <v>986</v>
      </c>
      <c r="BV90" s="5">
        <v>43033.444450000003</v>
      </c>
      <c r="BW90" s="4">
        <v>43033.792000000001</v>
      </c>
      <c r="BX90" s="4" t="str">
        <f t="shared" si="52"/>
        <v>8:20</v>
      </c>
      <c r="BY90" s="5">
        <v>43034.392370000001</v>
      </c>
      <c r="BZ90" s="4">
        <v>43034.764999999999</v>
      </c>
      <c r="CA90" s="4" t="str">
        <f t="shared" si="53"/>
        <v>8:56</v>
      </c>
      <c r="CB90" s="5">
        <v>43035.421459999998</v>
      </c>
      <c r="CC90" s="4">
        <v>43035.764000000003</v>
      </c>
      <c r="CD90" s="4" t="str">
        <f t="shared" si="54"/>
        <v>8:13</v>
      </c>
      <c r="CE90" s="5">
        <v>43036.40062</v>
      </c>
      <c r="CF90" s="4">
        <v>43036.811999999998</v>
      </c>
      <c r="CG90" s="4" t="str">
        <f t="shared" si="55"/>
        <v>9:52</v>
      </c>
      <c r="CH90" s="5">
        <v>43037.411310000003</v>
      </c>
      <c r="CI90" s="4">
        <v>43037.773000000001</v>
      </c>
      <c r="CJ90" s="4" t="str">
        <f t="shared" si="56"/>
        <v>8:40</v>
      </c>
      <c r="CK90" s="5">
        <v>43038.409829999997</v>
      </c>
      <c r="CL90" s="4">
        <v>43038.811000000002</v>
      </c>
      <c r="CM90" s="4" t="str">
        <f t="shared" si="57"/>
        <v>9:37</v>
      </c>
      <c r="CN90" s="39" t="s">
        <v>985</v>
      </c>
      <c r="CO90" s="39"/>
      <c r="CP90" s="7" t="s">
        <v>986</v>
      </c>
      <c r="CQ90" s="7" t="str">
        <f t="shared" si="58"/>
        <v>9:19:05</v>
      </c>
      <c r="CR90">
        <f t="shared" si="59"/>
        <v>9</v>
      </c>
      <c r="CS90">
        <f t="shared" si="60"/>
        <v>19</v>
      </c>
      <c r="CT90">
        <f t="shared" si="61"/>
        <v>5</v>
      </c>
      <c r="CU90">
        <f t="shared" si="62"/>
        <v>19</v>
      </c>
      <c r="CV90">
        <f t="shared" si="63"/>
        <v>235</v>
      </c>
    </row>
    <row r="91" spans="1:100" x14ac:dyDescent="0.25">
      <c r="A91" t="s">
        <v>344</v>
      </c>
      <c r="B91" s="4">
        <v>43009.393940000002</v>
      </c>
      <c r="C91" s="4">
        <v>43009.758000000002</v>
      </c>
      <c r="D91" s="4" t="str">
        <f t="shared" si="32"/>
        <v>8:44</v>
      </c>
      <c r="E91" s="4">
        <v>43010.449460000003</v>
      </c>
      <c r="F91" s="4">
        <v>43010.78</v>
      </c>
      <c r="G91" s="4" t="str">
        <f t="shared" si="33"/>
        <v>7:55</v>
      </c>
      <c r="H91" s="39" t="s">
        <v>985</v>
      </c>
      <c r="I91" s="39"/>
      <c r="J91" s="7" t="s">
        <v>986</v>
      </c>
      <c r="K91" s="4">
        <v>43012.44109</v>
      </c>
      <c r="L91" s="4">
        <v>43012.786</v>
      </c>
      <c r="M91" s="4" t="str">
        <f t="shared" si="34"/>
        <v>8:16</v>
      </c>
      <c r="N91" s="4">
        <v>43013.392229999998</v>
      </c>
      <c r="O91" s="4">
        <v>43013.813999999998</v>
      </c>
      <c r="P91" s="4" t="str">
        <f t="shared" si="35"/>
        <v>10:07</v>
      </c>
      <c r="Q91" s="4">
        <v>43009.393940000002</v>
      </c>
      <c r="R91" s="4">
        <v>43014.785000000003</v>
      </c>
      <c r="S91" s="4" t="str">
        <f t="shared" si="36"/>
        <v>9:23</v>
      </c>
      <c r="T91" s="5">
        <v>43015.426149999999</v>
      </c>
      <c r="U91" s="4">
        <v>43015.762999999999</v>
      </c>
      <c r="V91" s="4" t="str">
        <f t="shared" si="37"/>
        <v>8:05</v>
      </c>
      <c r="W91" s="5">
        <v>43016.447399999997</v>
      </c>
      <c r="X91" s="4">
        <v>43016.750999999997</v>
      </c>
      <c r="Y91" s="4" t="str">
        <f t="shared" si="38"/>
        <v>7:17</v>
      </c>
      <c r="Z91" s="5">
        <v>43017.383529999999</v>
      </c>
      <c r="AA91" s="4">
        <v>43017.79</v>
      </c>
      <c r="AB91" s="4" t="str">
        <f t="shared" si="39"/>
        <v>9:45</v>
      </c>
      <c r="AC91" s="39" t="s">
        <v>985</v>
      </c>
      <c r="AD91" s="39"/>
      <c r="AE91" s="7" t="s">
        <v>986</v>
      </c>
      <c r="AF91" s="5">
        <v>43019.396769999999</v>
      </c>
      <c r="AG91" s="4">
        <v>43019.792999999998</v>
      </c>
      <c r="AH91" s="4" t="str">
        <f t="shared" si="40"/>
        <v>9:30</v>
      </c>
      <c r="AI91" s="5">
        <v>43020.418449999997</v>
      </c>
      <c r="AJ91" s="4">
        <v>43020.792999999998</v>
      </c>
      <c r="AK91" s="4" t="str">
        <f t="shared" si="41"/>
        <v>8:59</v>
      </c>
      <c r="AL91" s="5">
        <v>43021.433680000002</v>
      </c>
      <c r="AM91" s="4">
        <v>43021.754000000001</v>
      </c>
      <c r="AN91" s="4" t="str">
        <f t="shared" si="42"/>
        <v>7:41</v>
      </c>
      <c r="AO91" s="5">
        <v>43022.437769999997</v>
      </c>
      <c r="AP91" s="4">
        <v>43022.77</v>
      </c>
      <c r="AQ91" s="4" t="str">
        <f t="shared" si="43"/>
        <v>7:58</v>
      </c>
      <c r="AR91" s="5">
        <v>43023.41347</v>
      </c>
      <c r="AS91" s="4">
        <v>43023.811000000002</v>
      </c>
      <c r="AT91" s="4" t="str">
        <f t="shared" si="44"/>
        <v>9:32</v>
      </c>
      <c r="AU91" s="5">
        <v>43024.403489999997</v>
      </c>
      <c r="AV91" s="4">
        <v>43024.796000000002</v>
      </c>
      <c r="AW91" s="4" t="str">
        <f t="shared" si="45"/>
        <v>9:25</v>
      </c>
      <c r="AX91" s="39" t="s">
        <v>985</v>
      </c>
      <c r="AY91" s="39"/>
      <c r="AZ91" s="7" t="s">
        <v>986</v>
      </c>
      <c r="BA91" s="5">
        <v>43026.385569999999</v>
      </c>
      <c r="BB91" s="4">
        <v>43026.81</v>
      </c>
      <c r="BC91" s="4" t="str">
        <f t="shared" si="46"/>
        <v>10:11</v>
      </c>
      <c r="BD91" s="5">
        <v>43027.419280000002</v>
      </c>
      <c r="BE91" s="4">
        <v>43027.802000000003</v>
      </c>
      <c r="BF91" s="4" t="str">
        <f t="shared" si="47"/>
        <v>9:11</v>
      </c>
      <c r="BG91" s="5">
        <v>43028.393400000001</v>
      </c>
      <c r="BH91" s="4">
        <v>43028.800999999999</v>
      </c>
      <c r="BI91" s="4" t="str">
        <f t="shared" si="48"/>
        <v>9:46</v>
      </c>
      <c r="BJ91" s="5">
        <v>43029.444239999997</v>
      </c>
      <c r="BK91" s="4">
        <v>43029.826999999997</v>
      </c>
      <c r="BL91" s="4" t="str">
        <f t="shared" si="49"/>
        <v>9:11</v>
      </c>
      <c r="BM91" s="5">
        <v>43030.414320000003</v>
      </c>
      <c r="BN91" s="4">
        <v>43030.756999999998</v>
      </c>
      <c r="BO91" s="4" t="str">
        <f t="shared" si="50"/>
        <v>8:13</v>
      </c>
      <c r="BP91" s="5">
        <v>43031.405120000003</v>
      </c>
      <c r="BQ91" s="4">
        <v>43031.798999999999</v>
      </c>
      <c r="BR91" s="4" t="str">
        <f t="shared" si="51"/>
        <v>9:27</v>
      </c>
      <c r="BS91" s="39" t="s">
        <v>985</v>
      </c>
      <c r="BT91" s="39"/>
      <c r="BU91" s="7" t="s">
        <v>986</v>
      </c>
      <c r="BV91" s="5">
        <v>43033.387699999999</v>
      </c>
      <c r="BW91" s="4">
        <v>43033.750999999997</v>
      </c>
      <c r="BX91" s="4" t="str">
        <f t="shared" si="52"/>
        <v>8:43</v>
      </c>
      <c r="BY91" s="5">
        <v>43034.398609999997</v>
      </c>
      <c r="BZ91" s="4">
        <v>43034.760999999999</v>
      </c>
      <c r="CA91" s="4" t="str">
        <f t="shared" si="53"/>
        <v>8:41</v>
      </c>
      <c r="CB91" s="5">
        <v>43035.457009999998</v>
      </c>
      <c r="CC91" s="4">
        <v>43035.824999999997</v>
      </c>
      <c r="CD91" s="4" t="str">
        <f t="shared" si="54"/>
        <v>8:49</v>
      </c>
      <c r="CE91" s="5">
        <v>43036.418890000001</v>
      </c>
      <c r="CF91" s="4">
        <v>43036.794999999998</v>
      </c>
      <c r="CG91" s="4" t="str">
        <f t="shared" si="55"/>
        <v>9:01</v>
      </c>
      <c r="CH91" s="5">
        <v>43037.410909999999</v>
      </c>
      <c r="CI91" s="4">
        <v>43037.817000000003</v>
      </c>
      <c r="CJ91" s="4" t="str">
        <f t="shared" si="56"/>
        <v>9:44</v>
      </c>
      <c r="CK91" s="5">
        <v>43038.42454</v>
      </c>
      <c r="CL91" s="4">
        <v>43038.817999999999</v>
      </c>
      <c r="CM91" s="4" t="str">
        <f t="shared" si="57"/>
        <v>9:26</v>
      </c>
      <c r="CN91" s="39" t="s">
        <v>985</v>
      </c>
      <c r="CO91" s="39"/>
      <c r="CP91" s="7" t="s">
        <v>986</v>
      </c>
      <c r="CQ91" s="7" t="str">
        <f t="shared" si="58"/>
        <v>9:17:00</v>
      </c>
      <c r="CR91">
        <f t="shared" si="59"/>
        <v>9</v>
      </c>
      <c r="CS91">
        <f t="shared" si="60"/>
        <v>17</v>
      </c>
      <c r="CT91">
        <f t="shared" si="61"/>
        <v>0</v>
      </c>
      <c r="CU91">
        <f t="shared" si="62"/>
        <v>17</v>
      </c>
      <c r="CV91">
        <f t="shared" si="63"/>
        <v>233</v>
      </c>
    </row>
    <row r="92" spans="1:100" x14ac:dyDescent="0.25">
      <c r="A92" t="s">
        <v>345</v>
      </c>
      <c r="B92" s="4">
        <v>43009.380799999999</v>
      </c>
      <c r="C92" s="4">
        <v>43009.828999999998</v>
      </c>
      <c r="D92" s="4" t="str">
        <f t="shared" si="32"/>
        <v>10:45</v>
      </c>
      <c r="E92" s="4">
        <v>43010.407429999999</v>
      </c>
      <c r="F92" s="4">
        <v>43010.811000000002</v>
      </c>
      <c r="G92" s="4" t="str">
        <f t="shared" si="33"/>
        <v>9:41</v>
      </c>
      <c r="H92" s="39" t="s">
        <v>985</v>
      </c>
      <c r="I92" s="39"/>
      <c r="J92" s="7" t="s">
        <v>986</v>
      </c>
      <c r="K92" s="4">
        <v>43012.387589999998</v>
      </c>
      <c r="L92" s="4">
        <v>43012.783000000003</v>
      </c>
      <c r="M92" s="4" t="str">
        <f t="shared" si="34"/>
        <v>9:29</v>
      </c>
      <c r="N92" s="4">
        <v>43013.437389999999</v>
      </c>
      <c r="O92" s="4">
        <v>43013.77</v>
      </c>
      <c r="P92" s="4" t="str">
        <f t="shared" si="35"/>
        <v>7:58</v>
      </c>
      <c r="Q92" s="4">
        <v>43009.380799999999</v>
      </c>
      <c r="R92" s="4">
        <v>43014.813999999998</v>
      </c>
      <c r="S92" s="4" t="str">
        <f t="shared" si="36"/>
        <v>10:23</v>
      </c>
      <c r="T92" s="5">
        <v>43015.428509999998</v>
      </c>
      <c r="U92" s="4">
        <v>43015.826999999997</v>
      </c>
      <c r="V92" s="4" t="str">
        <f t="shared" si="37"/>
        <v>9:33</v>
      </c>
      <c r="W92" s="5">
        <v>43016.422330000001</v>
      </c>
      <c r="X92" s="4">
        <v>43016.824000000001</v>
      </c>
      <c r="Y92" s="4" t="str">
        <f t="shared" si="38"/>
        <v>9:38</v>
      </c>
      <c r="Z92" s="5">
        <v>43017.405169999998</v>
      </c>
      <c r="AA92" s="4">
        <v>43017.767999999996</v>
      </c>
      <c r="AB92" s="4" t="str">
        <f t="shared" si="39"/>
        <v>8:42</v>
      </c>
      <c r="AC92" s="39" t="s">
        <v>985</v>
      </c>
      <c r="AD92" s="39"/>
      <c r="AE92" s="7" t="s">
        <v>986</v>
      </c>
      <c r="AF92" s="5">
        <v>43019.445160000003</v>
      </c>
      <c r="AG92" s="4">
        <v>43019.764999999999</v>
      </c>
      <c r="AH92" s="4" t="str">
        <f t="shared" si="40"/>
        <v>7:40</v>
      </c>
      <c r="AI92" s="5">
        <v>43020.426729999999</v>
      </c>
      <c r="AJ92" s="4">
        <v>43020.83</v>
      </c>
      <c r="AK92" s="4" t="str">
        <f t="shared" si="41"/>
        <v>9:40</v>
      </c>
      <c r="AL92" s="5">
        <v>43021.399319999997</v>
      </c>
      <c r="AM92" s="4">
        <v>43021.796999999999</v>
      </c>
      <c r="AN92" s="4" t="str">
        <f t="shared" si="42"/>
        <v>9:32</v>
      </c>
      <c r="AO92" s="5">
        <v>43022.424559999999</v>
      </c>
      <c r="AP92" s="4">
        <v>43022.766000000003</v>
      </c>
      <c r="AQ92" s="4" t="str">
        <f t="shared" si="43"/>
        <v>8:11</v>
      </c>
      <c r="AR92" s="5">
        <v>43023.406179999998</v>
      </c>
      <c r="AS92" s="4">
        <v>43023.798000000003</v>
      </c>
      <c r="AT92" s="4" t="str">
        <f t="shared" si="44"/>
        <v>9:24</v>
      </c>
      <c r="AU92" s="5">
        <v>43024.397799999999</v>
      </c>
      <c r="AV92" s="4">
        <v>43024.781000000003</v>
      </c>
      <c r="AW92" s="4" t="str">
        <f t="shared" si="45"/>
        <v>9:11</v>
      </c>
      <c r="AX92" s="39" t="s">
        <v>985</v>
      </c>
      <c r="AY92" s="39"/>
      <c r="AZ92" s="7" t="s">
        <v>986</v>
      </c>
      <c r="BA92" s="5">
        <v>43026.420630000001</v>
      </c>
      <c r="BB92" s="4">
        <v>43026.756999999998</v>
      </c>
      <c r="BC92" s="4" t="str">
        <f t="shared" si="46"/>
        <v>8:04</v>
      </c>
      <c r="BD92" s="5">
        <v>43027.399799999999</v>
      </c>
      <c r="BE92" s="4">
        <v>43027.813000000002</v>
      </c>
      <c r="BF92" s="4" t="str">
        <f t="shared" si="47"/>
        <v>9:55</v>
      </c>
      <c r="BG92" s="5">
        <v>43028.382140000002</v>
      </c>
      <c r="BH92" s="4">
        <v>43028.822</v>
      </c>
      <c r="BI92" s="4" t="str">
        <f t="shared" si="48"/>
        <v>10:33</v>
      </c>
      <c r="BJ92" s="5">
        <v>43029.403160000002</v>
      </c>
      <c r="BK92" s="4">
        <v>43029.821000000004</v>
      </c>
      <c r="BL92" s="4" t="str">
        <f t="shared" si="49"/>
        <v>10:01</v>
      </c>
      <c r="BM92" s="5"/>
      <c r="BN92" s="4"/>
      <c r="BO92" s="4" t="str">
        <f t="shared" si="50"/>
        <v>0:00</v>
      </c>
      <c r="BP92" s="5">
        <v>43031.433069999999</v>
      </c>
      <c r="BQ92" s="4">
        <v>43031.77</v>
      </c>
      <c r="BR92" s="4" t="str">
        <f t="shared" si="51"/>
        <v>8:05</v>
      </c>
      <c r="BS92" s="39" t="s">
        <v>985</v>
      </c>
      <c r="BT92" s="39"/>
      <c r="BU92" s="7" t="s">
        <v>986</v>
      </c>
      <c r="BV92" s="5">
        <v>43033.433470000004</v>
      </c>
      <c r="BW92" s="4">
        <v>43033.824000000001</v>
      </c>
      <c r="BX92" s="4" t="str">
        <f t="shared" si="52"/>
        <v>9:22</v>
      </c>
      <c r="BY92" s="5">
        <v>43034.385069999997</v>
      </c>
      <c r="BZ92" s="4">
        <v>43034.819000000003</v>
      </c>
      <c r="CA92" s="4" t="str">
        <f t="shared" si="53"/>
        <v>10:24</v>
      </c>
      <c r="CB92" s="5">
        <v>43035.407740000002</v>
      </c>
      <c r="CC92" s="4">
        <v>43035.764000000003</v>
      </c>
      <c r="CD92" s="4" t="str">
        <f t="shared" si="54"/>
        <v>8:33</v>
      </c>
      <c r="CE92" s="5">
        <v>43036.437530000003</v>
      </c>
      <c r="CF92" s="4">
        <v>43036.75</v>
      </c>
      <c r="CG92" s="4" t="str">
        <f t="shared" si="55"/>
        <v>7:29</v>
      </c>
      <c r="CH92" s="5">
        <v>43037.403030000001</v>
      </c>
      <c r="CI92" s="4">
        <v>43037.788</v>
      </c>
      <c r="CJ92" s="4" t="str">
        <f t="shared" si="56"/>
        <v>9:14</v>
      </c>
      <c r="CK92" s="5">
        <v>43038.393179999999</v>
      </c>
      <c r="CL92" s="4">
        <v>43038.798000000003</v>
      </c>
      <c r="CM92" s="4" t="str">
        <f t="shared" si="57"/>
        <v>9:42</v>
      </c>
      <c r="CN92" s="39" t="s">
        <v>985</v>
      </c>
      <c r="CO92" s="39"/>
      <c r="CP92" s="7" t="s">
        <v>986</v>
      </c>
      <c r="CQ92" s="7" t="str">
        <f t="shared" si="58"/>
        <v>9:15:09</v>
      </c>
      <c r="CR92">
        <f t="shared" si="59"/>
        <v>9</v>
      </c>
      <c r="CS92">
        <f t="shared" si="60"/>
        <v>15</v>
      </c>
      <c r="CT92">
        <f t="shared" si="61"/>
        <v>9</v>
      </c>
      <c r="CU92">
        <f t="shared" si="62"/>
        <v>15</v>
      </c>
      <c r="CV92">
        <f t="shared" si="63"/>
        <v>231</v>
      </c>
    </row>
    <row r="93" spans="1:100" x14ac:dyDescent="0.25">
      <c r="A93" t="s">
        <v>346</v>
      </c>
      <c r="B93" s="4">
        <v>43009.397270000001</v>
      </c>
      <c r="C93" s="4">
        <v>43009.81</v>
      </c>
      <c r="D93" s="4" t="str">
        <f t="shared" si="32"/>
        <v>9:54</v>
      </c>
      <c r="E93" s="4">
        <v>43010.415399999998</v>
      </c>
      <c r="F93" s="4">
        <v>43010.773999999998</v>
      </c>
      <c r="G93" s="4" t="str">
        <f t="shared" si="33"/>
        <v>8:36</v>
      </c>
      <c r="H93" s="39" t="s">
        <v>985</v>
      </c>
      <c r="I93" s="39"/>
      <c r="J93" s="7" t="s">
        <v>986</v>
      </c>
      <c r="K93" s="4">
        <v>43012.452709999998</v>
      </c>
      <c r="L93" s="4">
        <v>43012.821000000004</v>
      </c>
      <c r="M93" s="4" t="str">
        <f t="shared" si="34"/>
        <v>8:50</v>
      </c>
      <c r="N93" s="4">
        <v>43013.425600000002</v>
      </c>
      <c r="O93" s="4">
        <v>43013.766000000003</v>
      </c>
      <c r="P93" s="4" t="str">
        <f t="shared" si="35"/>
        <v>8:10</v>
      </c>
      <c r="Q93" s="4">
        <v>43009.397270000001</v>
      </c>
      <c r="R93" s="4">
        <v>43014.815000000002</v>
      </c>
      <c r="S93" s="4" t="str">
        <f t="shared" si="36"/>
        <v>10:01</v>
      </c>
      <c r="T93" s="5">
        <v>43015.431490000003</v>
      </c>
      <c r="U93" s="4">
        <v>43015.794000000002</v>
      </c>
      <c r="V93" s="4" t="str">
        <f t="shared" si="37"/>
        <v>8:42</v>
      </c>
      <c r="W93" s="5">
        <v>43016.453130000002</v>
      </c>
      <c r="X93" s="4">
        <v>43016.781000000003</v>
      </c>
      <c r="Y93" s="4" t="str">
        <f t="shared" si="38"/>
        <v>7:52</v>
      </c>
      <c r="Z93" s="5">
        <v>43017.402699999999</v>
      </c>
      <c r="AA93" s="4">
        <v>43017.796000000002</v>
      </c>
      <c r="AB93" s="4" t="str">
        <f t="shared" si="39"/>
        <v>9:26</v>
      </c>
      <c r="AC93" s="39" t="s">
        <v>985</v>
      </c>
      <c r="AD93" s="39"/>
      <c r="AE93" s="7" t="s">
        <v>986</v>
      </c>
      <c r="AF93" s="5">
        <v>43019.420919999997</v>
      </c>
      <c r="AG93" s="4">
        <v>43019.777999999998</v>
      </c>
      <c r="AH93" s="4" t="str">
        <f t="shared" si="40"/>
        <v>8:34</v>
      </c>
      <c r="AI93" s="5">
        <v>43020.419600000001</v>
      </c>
      <c r="AJ93" s="4">
        <v>43020.800999999999</v>
      </c>
      <c r="AK93" s="4" t="str">
        <f t="shared" si="41"/>
        <v>9:09</v>
      </c>
      <c r="AL93" s="5">
        <v>43021.45</v>
      </c>
      <c r="AM93" s="4">
        <v>43021.781999999999</v>
      </c>
      <c r="AN93" s="4" t="str">
        <f t="shared" si="42"/>
        <v>7:58</v>
      </c>
      <c r="AO93" s="5">
        <v>43022.452259999998</v>
      </c>
      <c r="AP93" s="4">
        <v>43022.813999999998</v>
      </c>
      <c r="AQ93" s="4" t="str">
        <f t="shared" si="43"/>
        <v>8:40</v>
      </c>
      <c r="AR93" s="5">
        <v>43023.415059999999</v>
      </c>
      <c r="AS93" s="4">
        <v>43023.762000000002</v>
      </c>
      <c r="AT93" s="4" t="str">
        <f t="shared" si="44"/>
        <v>8:19</v>
      </c>
      <c r="AU93" s="5">
        <v>43024.40782</v>
      </c>
      <c r="AV93" s="4">
        <v>43024.807999999997</v>
      </c>
      <c r="AW93" s="4" t="str">
        <f t="shared" si="45"/>
        <v>9:36</v>
      </c>
      <c r="AX93" s="39" t="s">
        <v>985</v>
      </c>
      <c r="AY93" s="39"/>
      <c r="AZ93" s="7" t="s">
        <v>986</v>
      </c>
      <c r="BA93" s="5">
        <v>43026.425260000004</v>
      </c>
      <c r="BB93" s="4">
        <v>43026.807000000001</v>
      </c>
      <c r="BC93" s="4" t="str">
        <f t="shared" si="46"/>
        <v>9:09</v>
      </c>
      <c r="BD93" s="5">
        <v>43027.41906</v>
      </c>
      <c r="BE93" s="4">
        <v>43027.792000000001</v>
      </c>
      <c r="BF93" s="4" t="str">
        <f t="shared" si="47"/>
        <v>8:57</v>
      </c>
      <c r="BG93" s="5">
        <v>43028.424559999999</v>
      </c>
      <c r="BH93" s="4">
        <v>43028.819000000003</v>
      </c>
      <c r="BI93" s="4" t="str">
        <f t="shared" si="48"/>
        <v>9:28</v>
      </c>
      <c r="BJ93" s="5">
        <v>43029.408130000003</v>
      </c>
      <c r="BK93" s="4">
        <v>43029.758000000002</v>
      </c>
      <c r="BL93" s="4" t="str">
        <f t="shared" si="49"/>
        <v>8:23</v>
      </c>
      <c r="BM93" s="5">
        <v>43030.379710000001</v>
      </c>
      <c r="BN93" s="4">
        <v>43030.819000000003</v>
      </c>
      <c r="BO93" s="4" t="str">
        <f t="shared" si="50"/>
        <v>10:32</v>
      </c>
      <c r="BP93" s="5">
        <v>43031.377829999998</v>
      </c>
      <c r="BQ93" s="4">
        <v>43031.8</v>
      </c>
      <c r="BR93" s="4" t="str">
        <f t="shared" si="51"/>
        <v>10:07</v>
      </c>
      <c r="BS93" s="39" t="s">
        <v>985</v>
      </c>
      <c r="BT93" s="39"/>
      <c r="BU93" s="7" t="s">
        <v>986</v>
      </c>
      <c r="BV93" s="5">
        <v>43033.376320000003</v>
      </c>
      <c r="BW93" s="4">
        <v>43033.764000000003</v>
      </c>
      <c r="BX93" s="4" t="str">
        <f t="shared" si="52"/>
        <v>9:18</v>
      </c>
      <c r="BY93" s="5">
        <v>43034.406790000001</v>
      </c>
      <c r="BZ93" s="4">
        <v>43034.773999999998</v>
      </c>
      <c r="CA93" s="4" t="str">
        <f t="shared" si="53"/>
        <v>8:48</v>
      </c>
      <c r="CB93" s="5">
        <v>43035.435550000002</v>
      </c>
      <c r="CC93" s="4">
        <v>43035.815000000002</v>
      </c>
      <c r="CD93" s="4" t="str">
        <f t="shared" si="54"/>
        <v>9:06</v>
      </c>
      <c r="CE93" s="5">
        <v>43036.4208</v>
      </c>
      <c r="CF93" s="4">
        <v>43036.828999999998</v>
      </c>
      <c r="CG93" s="4" t="str">
        <f t="shared" si="55"/>
        <v>9:47</v>
      </c>
      <c r="CH93" s="5">
        <v>43037.408499999998</v>
      </c>
      <c r="CI93" s="4">
        <v>43037.785000000003</v>
      </c>
      <c r="CJ93" s="4" t="str">
        <f t="shared" si="56"/>
        <v>9:02</v>
      </c>
      <c r="CK93" s="5">
        <v>43038.419390000003</v>
      </c>
      <c r="CL93" s="4">
        <v>43038.760999999999</v>
      </c>
      <c r="CM93" s="4" t="str">
        <f t="shared" si="57"/>
        <v>8:11</v>
      </c>
      <c r="CN93" s="39" t="s">
        <v>985</v>
      </c>
      <c r="CO93" s="39"/>
      <c r="CP93" s="7" t="s">
        <v>986</v>
      </c>
      <c r="CQ93" s="7" t="str">
        <f t="shared" si="58"/>
        <v>9:18:35</v>
      </c>
      <c r="CR93">
        <f t="shared" si="59"/>
        <v>9</v>
      </c>
      <c r="CS93">
        <f t="shared" si="60"/>
        <v>18</v>
      </c>
      <c r="CT93">
        <f t="shared" si="61"/>
        <v>35</v>
      </c>
      <c r="CU93">
        <f t="shared" si="62"/>
        <v>19</v>
      </c>
      <c r="CV93">
        <f t="shared" si="63"/>
        <v>235</v>
      </c>
    </row>
    <row r="94" spans="1:100" x14ac:dyDescent="0.25">
      <c r="A94" t="s">
        <v>347</v>
      </c>
      <c r="B94" s="4">
        <v>43009.412669999998</v>
      </c>
      <c r="C94" s="4">
        <v>43009.781999999999</v>
      </c>
      <c r="D94" s="4" t="str">
        <f t="shared" si="32"/>
        <v>8:51</v>
      </c>
      <c r="E94" s="4"/>
      <c r="F94" s="4"/>
      <c r="G94" s="4" t="str">
        <f t="shared" si="33"/>
        <v>0:00</v>
      </c>
      <c r="H94" s="39" t="s">
        <v>985</v>
      </c>
      <c r="I94" s="39"/>
      <c r="J94" s="7" t="s">
        <v>986</v>
      </c>
      <c r="K94" s="4">
        <v>43012.389179999998</v>
      </c>
      <c r="L94" s="4">
        <v>43012.775000000001</v>
      </c>
      <c r="M94" s="4" t="str">
        <f t="shared" si="34"/>
        <v>9:15</v>
      </c>
      <c r="N94" s="4">
        <v>43013.409319999999</v>
      </c>
      <c r="O94" s="4">
        <v>43013.752</v>
      </c>
      <c r="P94" s="4" t="str">
        <f t="shared" si="35"/>
        <v>8:13</v>
      </c>
      <c r="Q94" s="4">
        <v>43009.412669999998</v>
      </c>
      <c r="R94" s="4">
        <v>43014.779000000002</v>
      </c>
      <c r="S94" s="4" t="str">
        <f t="shared" si="36"/>
        <v>8:47</v>
      </c>
      <c r="T94" s="5">
        <v>43015.383029999997</v>
      </c>
      <c r="U94" s="4">
        <v>43015.811000000002</v>
      </c>
      <c r="V94" s="4" t="str">
        <f t="shared" si="37"/>
        <v>10:16</v>
      </c>
      <c r="W94" s="5">
        <v>43016.404820000003</v>
      </c>
      <c r="X94" s="4">
        <v>43016.826000000001</v>
      </c>
      <c r="Y94" s="4" t="str">
        <f t="shared" si="38"/>
        <v>10:06</v>
      </c>
      <c r="Z94" s="5">
        <v>43017.39041</v>
      </c>
      <c r="AA94" s="4">
        <v>43017.773000000001</v>
      </c>
      <c r="AB94" s="4" t="str">
        <f t="shared" si="39"/>
        <v>9:10</v>
      </c>
      <c r="AC94" s="39" t="s">
        <v>985</v>
      </c>
      <c r="AD94" s="39"/>
      <c r="AE94" s="7" t="s">
        <v>986</v>
      </c>
      <c r="AF94" s="5">
        <v>43019.3773</v>
      </c>
      <c r="AG94" s="4">
        <v>43019.756999999998</v>
      </c>
      <c r="AH94" s="4" t="str">
        <f t="shared" si="40"/>
        <v>9:06</v>
      </c>
      <c r="AI94" s="5">
        <v>43020.446349999998</v>
      </c>
      <c r="AJ94" s="4">
        <v>43020.794999999998</v>
      </c>
      <c r="AK94" s="4" t="str">
        <f t="shared" si="41"/>
        <v>8:22</v>
      </c>
      <c r="AL94" s="5">
        <v>43021.44111</v>
      </c>
      <c r="AM94" s="4">
        <v>43021.792999999998</v>
      </c>
      <c r="AN94" s="4" t="str">
        <f t="shared" si="42"/>
        <v>8:26</v>
      </c>
      <c r="AO94" s="5">
        <v>43022.391219999998</v>
      </c>
      <c r="AP94" s="4">
        <v>43022.764999999999</v>
      </c>
      <c r="AQ94" s="4" t="str">
        <f t="shared" si="43"/>
        <v>8:58</v>
      </c>
      <c r="AR94" s="5">
        <v>43023.386769999997</v>
      </c>
      <c r="AS94" s="4">
        <v>43023.817999999999</v>
      </c>
      <c r="AT94" s="4" t="str">
        <f t="shared" si="44"/>
        <v>10:20</v>
      </c>
      <c r="AU94" s="5">
        <v>43024.375410000001</v>
      </c>
      <c r="AV94" s="4">
        <v>43024.811999999998</v>
      </c>
      <c r="AW94" s="4" t="str">
        <f t="shared" si="45"/>
        <v>10:28</v>
      </c>
      <c r="AX94" s="39" t="s">
        <v>985</v>
      </c>
      <c r="AY94" s="39"/>
      <c r="AZ94" s="7" t="s">
        <v>986</v>
      </c>
      <c r="BA94" s="5">
        <v>43026.379260000002</v>
      </c>
      <c r="BB94" s="4">
        <v>43026.762000000002</v>
      </c>
      <c r="BC94" s="4" t="str">
        <f t="shared" si="46"/>
        <v>9:11</v>
      </c>
      <c r="BD94" s="5">
        <v>43027.393940000002</v>
      </c>
      <c r="BE94" s="4">
        <v>43027.811000000002</v>
      </c>
      <c r="BF94" s="4" t="str">
        <f t="shared" si="47"/>
        <v>10:00</v>
      </c>
      <c r="BG94" s="5">
        <v>43028.409010000003</v>
      </c>
      <c r="BH94" s="4">
        <v>43028.796999999999</v>
      </c>
      <c r="BI94" s="4" t="str">
        <f t="shared" si="48"/>
        <v>9:18</v>
      </c>
      <c r="BJ94" s="5">
        <v>43029.384639999997</v>
      </c>
      <c r="BK94" s="4">
        <v>43029.784</v>
      </c>
      <c r="BL94" s="4" t="str">
        <f t="shared" si="49"/>
        <v>9:35</v>
      </c>
      <c r="BM94" s="5">
        <v>43030.409420000004</v>
      </c>
      <c r="BN94" s="4">
        <v>43030.79</v>
      </c>
      <c r="BO94" s="4" t="str">
        <f t="shared" si="50"/>
        <v>9:08</v>
      </c>
      <c r="BP94" s="5">
        <v>43031.394760000003</v>
      </c>
      <c r="BQ94" s="4">
        <v>43031.828999999998</v>
      </c>
      <c r="BR94" s="4" t="str">
        <f t="shared" si="51"/>
        <v>10:25</v>
      </c>
      <c r="BS94" s="39" t="s">
        <v>985</v>
      </c>
      <c r="BT94" s="39"/>
      <c r="BU94" s="7" t="s">
        <v>986</v>
      </c>
      <c r="BV94" s="5"/>
      <c r="BW94" s="4"/>
      <c r="BX94" s="4" t="str">
        <f t="shared" si="52"/>
        <v>0:00</v>
      </c>
      <c r="BY94" s="5">
        <v>43034.410559999997</v>
      </c>
      <c r="BZ94" s="4">
        <v>43034.75</v>
      </c>
      <c r="CA94" s="4" t="str">
        <f t="shared" si="53"/>
        <v>8:08</v>
      </c>
      <c r="CB94" s="5">
        <v>43035.42136</v>
      </c>
      <c r="CC94" s="4">
        <v>43035.771000000001</v>
      </c>
      <c r="CD94" s="4" t="str">
        <f t="shared" si="54"/>
        <v>8:23</v>
      </c>
      <c r="CE94" s="5">
        <v>43036.444929999998</v>
      </c>
      <c r="CF94" s="4">
        <v>43036.828000000001</v>
      </c>
      <c r="CG94" s="4" t="str">
        <f t="shared" si="55"/>
        <v>9:11</v>
      </c>
      <c r="CH94" s="5">
        <v>43037.421280000002</v>
      </c>
      <c r="CI94" s="4">
        <v>43037.794999999998</v>
      </c>
      <c r="CJ94" s="4" t="str">
        <f t="shared" si="56"/>
        <v>8:58</v>
      </c>
      <c r="CK94" s="5">
        <v>43038.414900000003</v>
      </c>
      <c r="CL94" s="4">
        <v>43038.775999999998</v>
      </c>
      <c r="CM94" s="4" t="str">
        <f t="shared" si="57"/>
        <v>8:39</v>
      </c>
      <c r="CN94" s="39" t="s">
        <v>985</v>
      </c>
      <c r="CO94" s="39"/>
      <c r="CP94" s="7" t="s">
        <v>986</v>
      </c>
      <c r="CQ94" s="7" t="str">
        <f t="shared" si="58"/>
        <v>9:5:14</v>
      </c>
      <c r="CR94">
        <f t="shared" si="59"/>
        <v>9</v>
      </c>
      <c r="CS94">
        <f t="shared" si="60"/>
        <v>5</v>
      </c>
      <c r="CT94">
        <f t="shared" si="61"/>
        <v>14</v>
      </c>
      <c r="CU94">
        <f t="shared" si="62"/>
        <v>5</v>
      </c>
      <c r="CV94">
        <f t="shared" si="63"/>
        <v>221</v>
      </c>
    </row>
    <row r="95" spans="1:100" x14ac:dyDescent="0.25">
      <c r="A95" t="s">
        <v>348</v>
      </c>
      <c r="B95" s="4">
        <v>43009.380669999999</v>
      </c>
      <c r="C95" s="4">
        <v>43009.794999999998</v>
      </c>
      <c r="D95" s="4" t="str">
        <f t="shared" si="32"/>
        <v>9:56</v>
      </c>
      <c r="E95" s="4">
        <v>43010.386339999997</v>
      </c>
      <c r="F95" s="4">
        <v>43010.764999999999</v>
      </c>
      <c r="G95" s="4" t="str">
        <f t="shared" si="33"/>
        <v>9:05</v>
      </c>
      <c r="H95" s="39" t="s">
        <v>985</v>
      </c>
      <c r="I95" s="39"/>
      <c r="J95" s="7" t="s">
        <v>986</v>
      </c>
      <c r="K95" s="4">
        <v>43012.411780000002</v>
      </c>
      <c r="L95" s="4">
        <v>43012.766000000003</v>
      </c>
      <c r="M95" s="4" t="str">
        <f t="shared" si="34"/>
        <v>8:30</v>
      </c>
      <c r="N95" s="4">
        <v>43013.437680000003</v>
      </c>
      <c r="O95" s="4">
        <v>43013.779000000002</v>
      </c>
      <c r="P95" s="4" t="str">
        <f t="shared" si="35"/>
        <v>8:11</v>
      </c>
      <c r="Q95" s="4">
        <v>43009.380669999999</v>
      </c>
      <c r="R95" s="4">
        <v>43014.758000000002</v>
      </c>
      <c r="S95" s="4" t="str">
        <f t="shared" si="36"/>
        <v>9:03</v>
      </c>
      <c r="T95" s="5">
        <v>43015.433530000002</v>
      </c>
      <c r="U95" s="4">
        <v>43015.786</v>
      </c>
      <c r="V95" s="4" t="str">
        <f t="shared" si="37"/>
        <v>8:27</v>
      </c>
      <c r="W95" s="5">
        <v>43016.442110000004</v>
      </c>
      <c r="X95" s="4">
        <v>43016.756999999998</v>
      </c>
      <c r="Y95" s="4" t="str">
        <f t="shared" si="38"/>
        <v>7:33</v>
      </c>
      <c r="Z95" s="5">
        <v>43017.406510000001</v>
      </c>
      <c r="AA95" s="4">
        <v>43017.752999999997</v>
      </c>
      <c r="AB95" s="4" t="str">
        <f t="shared" si="39"/>
        <v>8:18</v>
      </c>
      <c r="AC95" s="39" t="s">
        <v>985</v>
      </c>
      <c r="AD95" s="39"/>
      <c r="AE95" s="7" t="s">
        <v>986</v>
      </c>
      <c r="AF95" s="5">
        <v>43019.413549999997</v>
      </c>
      <c r="AG95" s="4">
        <v>43019.796999999999</v>
      </c>
      <c r="AH95" s="4" t="str">
        <f t="shared" si="40"/>
        <v>9:12</v>
      </c>
      <c r="AI95" s="5">
        <v>43020.452660000003</v>
      </c>
      <c r="AJ95" s="4">
        <v>43020.786</v>
      </c>
      <c r="AK95" s="4" t="str">
        <f t="shared" si="41"/>
        <v>8:00</v>
      </c>
      <c r="AL95" s="5">
        <v>43021.430520000002</v>
      </c>
      <c r="AM95" s="4">
        <v>43021.790999999997</v>
      </c>
      <c r="AN95" s="4" t="str">
        <f t="shared" si="42"/>
        <v>8:39</v>
      </c>
      <c r="AO95" s="5">
        <v>43022.433069999999</v>
      </c>
      <c r="AP95" s="4">
        <v>43022.767</v>
      </c>
      <c r="AQ95" s="4" t="str">
        <f t="shared" si="43"/>
        <v>8:00</v>
      </c>
      <c r="AR95" s="5">
        <v>43023.405169999998</v>
      </c>
      <c r="AS95" s="4">
        <v>43023.828999999998</v>
      </c>
      <c r="AT95" s="4" t="str">
        <f t="shared" si="44"/>
        <v>10:10</v>
      </c>
      <c r="AU95" s="5">
        <v>43024.425320000002</v>
      </c>
      <c r="AV95" s="4">
        <v>43024.775000000001</v>
      </c>
      <c r="AW95" s="4" t="str">
        <f t="shared" si="45"/>
        <v>8:23</v>
      </c>
      <c r="AX95" s="39" t="s">
        <v>985</v>
      </c>
      <c r="AY95" s="39"/>
      <c r="AZ95" s="7" t="s">
        <v>986</v>
      </c>
      <c r="BA95" s="5">
        <v>43026.418769999997</v>
      </c>
      <c r="BB95" s="4">
        <v>43026.788</v>
      </c>
      <c r="BC95" s="4" t="str">
        <f t="shared" si="46"/>
        <v>8:51</v>
      </c>
      <c r="BD95" s="5">
        <v>43027.397440000001</v>
      </c>
      <c r="BE95" s="4">
        <v>43027.752999999997</v>
      </c>
      <c r="BF95" s="4" t="str">
        <f t="shared" si="47"/>
        <v>8:32</v>
      </c>
      <c r="BG95" s="5">
        <v>43028.398800000003</v>
      </c>
      <c r="BH95" s="4">
        <v>43028.77</v>
      </c>
      <c r="BI95" s="4" t="str">
        <f t="shared" si="48"/>
        <v>8:54</v>
      </c>
      <c r="BJ95" s="5"/>
      <c r="BK95" s="4"/>
      <c r="BL95" s="4" t="str">
        <f t="shared" si="49"/>
        <v>0:00</v>
      </c>
      <c r="BM95" s="5">
        <v>43030.397120000001</v>
      </c>
      <c r="BN95" s="4">
        <v>43030.77</v>
      </c>
      <c r="BO95" s="4" t="str">
        <f t="shared" si="50"/>
        <v>8:56</v>
      </c>
      <c r="BP95" s="5">
        <v>43031.42596</v>
      </c>
      <c r="BQ95" s="4">
        <v>43031.784</v>
      </c>
      <c r="BR95" s="4" t="str">
        <f t="shared" si="51"/>
        <v>8:35</v>
      </c>
      <c r="BS95" s="39" t="s">
        <v>985</v>
      </c>
      <c r="BT95" s="39"/>
      <c r="BU95" s="7" t="s">
        <v>986</v>
      </c>
      <c r="BV95" s="5">
        <v>43033.381249999999</v>
      </c>
      <c r="BW95" s="4">
        <v>43033.78</v>
      </c>
      <c r="BX95" s="4" t="str">
        <f t="shared" si="52"/>
        <v>9:34</v>
      </c>
      <c r="BY95" s="5">
        <v>43034.413110000001</v>
      </c>
      <c r="BZ95" s="4">
        <v>43034.832999999999</v>
      </c>
      <c r="CA95" s="4" t="str">
        <f t="shared" si="53"/>
        <v>10:04</v>
      </c>
      <c r="CB95" s="5">
        <v>43035.423069999997</v>
      </c>
      <c r="CC95" s="4">
        <v>43035.771000000001</v>
      </c>
      <c r="CD95" s="4" t="str">
        <f t="shared" si="54"/>
        <v>8:21</v>
      </c>
      <c r="CE95" s="5">
        <v>43036.382010000001</v>
      </c>
      <c r="CF95" s="4">
        <v>43036.786999999997</v>
      </c>
      <c r="CG95" s="4" t="str">
        <f t="shared" si="55"/>
        <v>9:43</v>
      </c>
      <c r="CH95" s="5">
        <v>43037.448660000002</v>
      </c>
      <c r="CI95" s="4">
        <v>43037.822</v>
      </c>
      <c r="CJ95" s="4" t="str">
        <f t="shared" si="56"/>
        <v>8:57</v>
      </c>
      <c r="CK95" s="5">
        <v>43038.397080000002</v>
      </c>
      <c r="CL95" s="4">
        <v>43038.752</v>
      </c>
      <c r="CM95" s="4" t="str">
        <f t="shared" si="57"/>
        <v>8:31</v>
      </c>
      <c r="CN95" s="39" t="s">
        <v>985</v>
      </c>
      <c r="CO95" s="39"/>
      <c r="CP95" s="7" t="s">
        <v>986</v>
      </c>
      <c r="CQ95" s="7" t="str">
        <f t="shared" si="58"/>
        <v>9:4:25</v>
      </c>
      <c r="CR95">
        <f t="shared" si="59"/>
        <v>9</v>
      </c>
      <c r="CS95">
        <f t="shared" si="60"/>
        <v>4</v>
      </c>
      <c r="CT95">
        <f t="shared" si="61"/>
        <v>25</v>
      </c>
      <c r="CU95">
        <f t="shared" si="62"/>
        <v>4</v>
      </c>
      <c r="CV95">
        <f t="shared" si="63"/>
        <v>220</v>
      </c>
    </row>
    <row r="96" spans="1:100" x14ac:dyDescent="0.25">
      <c r="A96" t="s">
        <v>349</v>
      </c>
      <c r="B96" s="4">
        <v>43009.428749999999</v>
      </c>
      <c r="C96" s="4">
        <v>43009.773000000001</v>
      </c>
      <c r="D96" s="4" t="str">
        <f t="shared" si="32"/>
        <v>8:15</v>
      </c>
      <c r="E96" s="4">
        <v>43010.378530000002</v>
      </c>
      <c r="F96" s="4">
        <v>43010.822</v>
      </c>
      <c r="G96" s="4" t="str">
        <f t="shared" si="33"/>
        <v>10:38</v>
      </c>
      <c r="H96" s="39" t="s">
        <v>985</v>
      </c>
      <c r="I96" s="39"/>
      <c r="J96" s="7" t="s">
        <v>986</v>
      </c>
      <c r="K96" s="4">
        <v>43012.41934</v>
      </c>
      <c r="L96" s="4">
        <v>43012.754000000001</v>
      </c>
      <c r="M96" s="4" t="str">
        <f t="shared" si="34"/>
        <v>8:01</v>
      </c>
      <c r="N96" s="4">
        <v>43013.384080000003</v>
      </c>
      <c r="O96" s="4">
        <v>43013.817000000003</v>
      </c>
      <c r="P96" s="4" t="str">
        <f t="shared" si="35"/>
        <v>10:23</v>
      </c>
      <c r="Q96" s="4">
        <v>43009.428749999999</v>
      </c>
      <c r="R96" s="4">
        <v>43014.777999999998</v>
      </c>
      <c r="S96" s="4" t="str">
        <f t="shared" si="36"/>
        <v>8:22</v>
      </c>
      <c r="T96" s="5">
        <v>43015.438150000002</v>
      </c>
      <c r="U96" s="4">
        <v>43015.786</v>
      </c>
      <c r="V96" s="4" t="str">
        <f t="shared" si="37"/>
        <v>8:20</v>
      </c>
      <c r="W96" s="5">
        <v>43016.401570000002</v>
      </c>
      <c r="X96" s="4">
        <v>43016.752999999997</v>
      </c>
      <c r="Y96" s="4" t="str">
        <f t="shared" si="38"/>
        <v>8:26</v>
      </c>
      <c r="Z96" s="5">
        <v>43017.455049999997</v>
      </c>
      <c r="AA96" s="4">
        <v>43017.822999999997</v>
      </c>
      <c r="AB96" s="4" t="str">
        <f t="shared" si="39"/>
        <v>8:49</v>
      </c>
      <c r="AC96" s="39" t="s">
        <v>985</v>
      </c>
      <c r="AD96" s="39"/>
      <c r="AE96" s="7" t="s">
        <v>986</v>
      </c>
      <c r="AF96" s="5">
        <v>43019.410640000002</v>
      </c>
      <c r="AG96" s="4">
        <v>43019.794000000002</v>
      </c>
      <c r="AH96" s="4" t="str">
        <f t="shared" si="40"/>
        <v>9:12</v>
      </c>
      <c r="AI96" s="5">
        <v>43020.401449999998</v>
      </c>
      <c r="AJ96" s="4">
        <v>43020.828999999998</v>
      </c>
      <c r="AK96" s="4" t="str">
        <f t="shared" si="41"/>
        <v>10:15</v>
      </c>
      <c r="AL96" s="5">
        <v>43021.440860000002</v>
      </c>
      <c r="AM96" s="4">
        <v>43021.821000000004</v>
      </c>
      <c r="AN96" s="4" t="str">
        <f t="shared" si="42"/>
        <v>9:07</v>
      </c>
      <c r="AO96" s="5">
        <v>43022.427649999998</v>
      </c>
      <c r="AP96" s="4">
        <v>43022.760999999999</v>
      </c>
      <c r="AQ96" s="4" t="str">
        <f t="shared" si="43"/>
        <v>8:00</v>
      </c>
      <c r="AR96" s="5">
        <v>43023.43232</v>
      </c>
      <c r="AS96" s="4">
        <v>43023.792999999998</v>
      </c>
      <c r="AT96" s="4" t="str">
        <f t="shared" si="44"/>
        <v>8:39</v>
      </c>
      <c r="AU96" s="5">
        <v>43024.436670000003</v>
      </c>
      <c r="AV96" s="4">
        <v>43024.83</v>
      </c>
      <c r="AW96" s="4" t="str">
        <f t="shared" si="45"/>
        <v>9:26</v>
      </c>
      <c r="AX96" s="39" t="s">
        <v>985</v>
      </c>
      <c r="AY96" s="39"/>
      <c r="AZ96" s="7" t="s">
        <v>986</v>
      </c>
      <c r="BA96" s="5">
        <v>43026.436289999998</v>
      </c>
      <c r="BB96" s="4">
        <v>43026.809000000001</v>
      </c>
      <c r="BC96" s="4" t="str">
        <f t="shared" si="46"/>
        <v>8:56</v>
      </c>
      <c r="BD96" s="5">
        <v>43027.411809999998</v>
      </c>
      <c r="BE96" s="4">
        <v>43027.773999999998</v>
      </c>
      <c r="BF96" s="4" t="str">
        <f t="shared" si="47"/>
        <v>8:41</v>
      </c>
      <c r="BG96" s="5">
        <v>43028.379090000002</v>
      </c>
      <c r="BH96" s="4">
        <v>43028.79</v>
      </c>
      <c r="BI96" s="4" t="str">
        <f t="shared" si="48"/>
        <v>9:51</v>
      </c>
      <c r="BJ96" s="5">
        <v>43029.454969999999</v>
      </c>
      <c r="BK96" s="4">
        <v>43029.777000000002</v>
      </c>
      <c r="BL96" s="4" t="str">
        <f t="shared" si="49"/>
        <v>7:43</v>
      </c>
      <c r="BM96" s="5">
        <v>43030.429479999999</v>
      </c>
      <c r="BN96" s="4">
        <v>43030.771000000001</v>
      </c>
      <c r="BO96" s="4" t="str">
        <f t="shared" si="50"/>
        <v>8:11</v>
      </c>
      <c r="BP96" s="5">
        <v>43031.375679999997</v>
      </c>
      <c r="BQ96" s="4">
        <v>43031.822999999997</v>
      </c>
      <c r="BR96" s="4" t="str">
        <f t="shared" si="51"/>
        <v>10:44</v>
      </c>
      <c r="BS96" s="39" t="s">
        <v>985</v>
      </c>
      <c r="BT96" s="39"/>
      <c r="BU96" s="7" t="s">
        <v>986</v>
      </c>
      <c r="BV96" s="5">
        <v>43033.408649999998</v>
      </c>
      <c r="BW96" s="4">
        <v>43033.807000000001</v>
      </c>
      <c r="BX96" s="4" t="str">
        <f t="shared" si="52"/>
        <v>9:33</v>
      </c>
      <c r="BY96" s="5">
        <v>43034.394</v>
      </c>
      <c r="BZ96" s="4">
        <v>43034.811000000002</v>
      </c>
      <c r="CA96" s="4" t="str">
        <f t="shared" si="53"/>
        <v>10:00</v>
      </c>
      <c r="CB96" s="5">
        <v>43035.44008</v>
      </c>
      <c r="CC96" s="4">
        <v>43035.805</v>
      </c>
      <c r="CD96" s="4" t="str">
        <f t="shared" si="54"/>
        <v>8:45</v>
      </c>
      <c r="CE96" s="5">
        <v>43036.447849999997</v>
      </c>
      <c r="CF96" s="4">
        <v>43036.805</v>
      </c>
      <c r="CG96" s="4" t="str">
        <f t="shared" si="55"/>
        <v>8:34</v>
      </c>
      <c r="CH96" s="5">
        <v>43037.403539999999</v>
      </c>
      <c r="CI96" s="4">
        <v>43037.802000000003</v>
      </c>
      <c r="CJ96" s="4" t="str">
        <f t="shared" si="56"/>
        <v>9:33</v>
      </c>
      <c r="CK96" s="5">
        <v>43038.431349999999</v>
      </c>
      <c r="CL96" s="4">
        <v>43038.773000000001</v>
      </c>
      <c r="CM96" s="4" t="str">
        <f t="shared" si="57"/>
        <v>8:11</v>
      </c>
      <c r="CN96" s="39" t="s">
        <v>985</v>
      </c>
      <c r="CO96" s="39"/>
      <c r="CP96" s="7" t="s">
        <v>986</v>
      </c>
      <c r="CQ96" s="7" t="str">
        <f t="shared" si="58"/>
        <v>9:18:35</v>
      </c>
      <c r="CR96">
        <f t="shared" si="59"/>
        <v>9</v>
      </c>
      <c r="CS96">
        <f t="shared" si="60"/>
        <v>18</v>
      </c>
      <c r="CT96">
        <f t="shared" si="61"/>
        <v>35</v>
      </c>
      <c r="CU96">
        <f t="shared" si="62"/>
        <v>19</v>
      </c>
      <c r="CV96">
        <f t="shared" si="63"/>
        <v>235</v>
      </c>
    </row>
    <row r="97" spans="1:100" x14ac:dyDescent="0.25">
      <c r="A97" t="s">
        <v>350</v>
      </c>
      <c r="B97" s="4">
        <v>43009.403189999997</v>
      </c>
      <c r="C97" s="4">
        <v>43009.764000000003</v>
      </c>
      <c r="D97" s="4" t="str">
        <f t="shared" si="32"/>
        <v>8:39</v>
      </c>
      <c r="E97" s="4">
        <v>43010.440369999997</v>
      </c>
      <c r="F97" s="4">
        <v>43010.762000000002</v>
      </c>
      <c r="G97" s="4" t="str">
        <f t="shared" si="33"/>
        <v>7:43</v>
      </c>
      <c r="H97" s="39" t="s">
        <v>985</v>
      </c>
      <c r="I97" s="39"/>
      <c r="J97" s="7" t="s">
        <v>986</v>
      </c>
      <c r="K97" s="4">
        <v>43012.379209999999</v>
      </c>
      <c r="L97" s="4">
        <v>43012.788999999997</v>
      </c>
      <c r="M97" s="4" t="str">
        <f t="shared" si="34"/>
        <v>9:50</v>
      </c>
      <c r="N97" s="4">
        <v>43013.385349999997</v>
      </c>
      <c r="O97" s="4">
        <v>43013.786999999997</v>
      </c>
      <c r="P97" s="4" t="str">
        <f t="shared" si="35"/>
        <v>9:38</v>
      </c>
      <c r="Q97" s="4">
        <v>43009.403189999997</v>
      </c>
      <c r="R97" s="4">
        <v>43014.83</v>
      </c>
      <c r="S97" s="4" t="str">
        <f t="shared" si="36"/>
        <v>10:14</v>
      </c>
      <c r="T97" s="5">
        <v>43015.44184</v>
      </c>
      <c r="U97" s="4">
        <v>43015.826999999997</v>
      </c>
      <c r="V97" s="4" t="str">
        <f t="shared" si="37"/>
        <v>9:14</v>
      </c>
      <c r="W97" s="5">
        <v>43016.418940000003</v>
      </c>
      <c r="X97" s="4">
        <v>43016.773999999998</v>
      </c>
      <c r="Y97" s="4" t="str">
        <f t="shared" si="38"/>
        <v>8:31</v>
      </c>
      <c r="Z97" s="5">
        <v>43017.449959999998</v>
      </c>
      <c r="AA97" s="4">
        <v>43017.78</v>
      </c>
      <c r="AB97" s="4" t="str">
        <f t="shared" si="39"/>
        <v>7:55</v>
      </c>
      <c r="AC97" s="39" t="s">
        <v>985</v>
      </c>
      <c r="AD97" s="39"/>
      <c r="AE97" s="7" t="s">
        <v>986</v>
      </c>
      <c r="AF97" s="5">
        <v>43019.422290000002</v>
      </c>
      <c r="AG97" s="4">
        <v>43019.811000000002</v>
      </c>
      <c r="AH97" s="4" t="str">
        <f t="shared" si="40"/>
        <v>9:19</v>
      </c>
      <c r="AI97" s="5">
        <v>43020.427300000003</v>
      </c>
      <c r="AJ97" s="4">
        <v>43020.826000000001</v>
      </c>
      <c r="AK97" s="4" t="str">
        <f t="shared" si="41"/>
        <v>9:34</v>
      </c>
      <c r="AL97" s="5">
        <v>43021.440730000002</v>
      </c>
      <c r="AM97" s="4">
        <v>43021.752</v>
      </c>
      <c r="AN97" s="4" t="str">
        <f t="shared" si="42"/>
        <v>7:28</v>
      </c>
      <c r="AO97" s="5">
        <v>43022.396370000002</v>
      </c>
      <c r="AP97" s="4">
        <v>43022.83</v>
      </c>
      <c r="AQ97" s="4" t="str">
        <f t="shared" si="43"/>
        <v>10:24</v>
      </c>
      <c r="AR97" s="5">
        <v>43023.410680000001</v>
      </c>
      <c r="AS97" s="4">
        <v>43023.758000000002</v>
      </c>
      <c r="AT97" s="4" t="str">
        <f t="shared" si="44"/>
        <v>8:20</v>
      </c>
      <c r="AU97" s="5">
        <v>43024.39991</v>
      </c>
      <c r="AV97" s="4">
        <v>43024.762000000002</v>
      </c>
      <c r="AW97" s="4" t="str">
        <f t="shared" si="45"/>
        <v>8:41</v>
      </c>
      <c r="AX97" s="39" t="s">
        <v>985</v>
      </c>
      <c r="AY97" s="39"/>
      <c r="AZ97" s="7" t="s">
        <v>986</v>
      </c>
      <c r="BA97" s="5">
        <v>43026.408100000001</v>
      </c>
      <c r="BB97" s="4">
        <v>43026.830999999998</v>
      </c>
      <c r="BC97" s="4" t="str">
        <f t="shared" si="46"/>
        <v>10:08</v>
      </c>
      <c r="BD97" s="5">
        <v>43027.414250000002</v>
      </c>
      <c r="BE97" s="4">
        <v>43027.817999999999</v>
      </c>
      <c r="BF97" s="4" t="str">
        <f t="shared" si="47"/>
        <v>9:41</v>
      </c>
      <c r="BG97" s="5">
        <v>43028.446170000003</v>
      </c>
      <c r="BH97" s="4">
        <v>43028.826000000001</v>
      </c>
      <c r="BI97" s="4" t="str">
        <f t="shared" si="48"/>
        <v>9:06</v>
      </c>
      <c r="BJ97" s="5">
        <v>43029.444080000001</v>
      </c>
      <c r="BK97" s="4">
        <v>43029.764000000003</v>
      </c>
      <c r="BL97" s="4" t="str">
        <f t="shared" si="49"/>
        <v>7:40</v>
      </c>
      <c r="BM97" s="5">
        <v>43030.40868</v>
      </c>
      <c r="BN97" s="4">
        <v>43030.781000000003</v>
      </c>
      <c r="BO97" s="4" t="str">
        <f t="shared" si="50"/>
        <v>8:56</v>
      </c>
      <c r="BP97" s="5">
        <v>43031.396390000002</v>
      </c>
      <c r="BQ97" s="4">
        <v>43031.777999999998</v>
      </c>
      <c r="BR97" s="4" t="str">
        <f t="shared" si="51"/>
        <v>9:09</v>
      </c>
      <c r="BS97" s="39" t="s">
        <v>985</v>
      </c>
      <c r="BT97" s="39"/>
      <c r="BU97" s="7" t="s">
        <v>986</v>
      </c>
      <c r="BV97" s="5">
        <v>43033.458180000001</v>
      </c>
      <c r="BW97" s="4">
        <v>43033.796999999999</v>
      </c>
      <c r="BX97" s="4" t="str">
        <f t="shared" si="52"/>
        <v>8:07</v>
      </c>
      <c r="BY97" s="5">
        <v>43034.406170000002</v>
      </c>
      <c r="BZ97" s="4">
        <v>43034.78</v>
      </c>
      <c r="CA97" s="4" t="str">
        <f t="shared" si="53"/>
        <v>8:58</v>
      </c>
      <c r="CB97" s="5">
        <v>43035.435550000002</v>
      </c>
      <c r="CC97" s="4">
        <v>43035.830999999998</v>
      </c>
      <c r="CD97" s="4" t="str">
        <f t="shared" si="54"/>
        <v>9:29</v>
      </c>
      <c r="CE97" s="5">
        <v>43036.446680000001</v>
      </c>
      <c r="CF97" s="4">
        <v>43036.76</v>
      </c>
      <c r="CG97" s="4" t="str">
        <f t="shared" si="55"/>
        <v>7:31</v>
      </c>
      <c r="CH97" s="5">
        <v>43037.378949999998</v>
      </c>
      <c r="CI97" s="4">
        <v>43037.82</v>
      </c>
      <c r="CJ97" s="4" t="str">
        <f t="shared" si="56"/>
        <v>10:35</v>
      </c>
      <c r="CK97" s="5">
        <v>43038.412239999998</v>
      </c>
      <c r="CL97" s="4">
        <v>43038.769</v>
      </c>
      <c r="CM97" s="4" t="str">
        <f t="shared" si="57"/>
        <v>8:33</v>
      </c>
      <c r="CN97" s="39" t="s">
        <v>985</v>
      </c>
      <c r="CO97" s="39"/>
      <c r="CP97" s="7" t="s">
        <v>986</v>
      </c>
      <c r="CQ97" s="7" t="str">
        <f t="shared" si="58"/>
        <v>9:17:23</v>
      </c>
      <c r="CR97">
        <f t="shared" si="59"/>
        <v>9</v>
      </c>
      <c r="CS97">
        <f t="shared" si="60"/>
        <v>17</v>
      </c>
      <c r="CT97">
        <f t="shared" si="61"/>
        <v>23</v>
      </c>
      <c r="CU97">
        <f t="shared" si="62"/>
        <v>17</v>
      </c>
      <c r="CV97">
        <f t="shared" si="63"/>
        <v>233</v>
      </c>
    </row>
    <row r="98" spans="1:100" x14ac:dyDescent="0.25">
      <c r="A98" t="s">
        <v>351</v>
      </c>
      <c r="B98" s="4">
        <v>43009.396359999999</v>
      </c>
      <c r="C98" s="4">
        <v>43009.78</v>
      </c>
      <c r="D98" s="4" t="str">
        <f t="shared" si="32"/>
        <v>9:12</v>
      </c>
      <c r="E98" s="4">
        <v>43010.405449999998</v>
      </c>
      <c r="F98" s="4">
        <v>43010.800999999999</v>
      </c>
      <c r="G98" s="4" t="str">
        <f t="shared" si="33"/>
        <v>9:29</v>
      </c>
      <c r="H98" s="39" t="s">
        <v>985</v>
      </c>
      <c r="I98" s="39"/>
      <c r="J98" s="7" t="s">
        <v>986</v>
      </c>
      <c r="K98" s="4">
        <v>43012.448450000004</v>
      </c>
      <c r="L98" s="4">
        <v>43012.760999999999</v>
      </c>
      <c r="M98" s="4" t="str">
        <f t="shared" si="34"/>
        <v>7:30</v>
      </c>
      <c r="N98" s="4">
        <v>43013.38121</v>
      </c>
      <c r="O98" s="4">
        <v>43013.802000000003</v>
      </c>
      <c r="P98" s="4" t="str">
        <f t="shared" si="35"/>
        <v>10:05</v>
      </c>
      <c r="Q98" s="4">
        <v>43009.396359999999</v>
      </c>
      <c r="R98" s="4">
        <v>43014.805999999997</v>
      </c>
      <c r="S98" s="4" t="str">
        <f t="shared" si="36"/>
        <v>9:49</v>
      </c>
      <c r="T98" s="5">
        <v>43015.426019999999</v>
      </c>
      <c r="U98" s="4">
        <v>43015.777999999998</v>
      </c>
      <c r="V98" s="4" t="str">
        <f t="shared" si="37"/>
        <v>8:26</v>
      </c>
      <c r="W98" s="5">
        <v>43016.424509999997</v>
      </c>
      <c r="X98" s="4">
        <v>43016.828000000001</v>
      </c>
      <c r="Y98" s="4" t="str">
        <f t="shared" si="38"/>
        <v>9:41</v>
      </c>
      <c r="Z98" s="5">
        <v>43017.445469999999</v>
      </c>
      <c r="AA98" s="4">
        <v>43017.81</v>
      </c>
      <c r="AB98" s="4" t="str">
        <f t="shared" si="39"/>
        <v>8:44</v>
      </c>
      <c r="AC98" s="39" t="s">
        <v>985</v>
      </c>
      <c r="AD98" s="39"/>
      <c r="AE98" s="7" t="s">
        <v>986</v>
      </c>
      <c r="AF98" s="5">
        <v>43019.418510000003</v>
      </c>
      <c r="AG98" s="4">
        <v>43019.771999999997</v>
      </c>
      <c r="AH98" s="4" t="str">
        <f t="shared" si="40"/>
        <v>8:29</v>
      </c>
      <c r="AI98" s="5">
        <v>43020.385219999996</v>
      </c>
      <c r="AJ98" s="4">
        <v>43020.767</v>
      </c>
      <c r="AK98" s="4" t="str">
        <f t="shared" si="41"/>
        <v>9:09</v>
      </c>
      <c r="AL98" s="5">
        <v>43021.41966</v>
      </c>
      <c r="AM98" s="4">
        <v>43021.809000000001</v>
      </c>
      <c r="AN98" s="4" t="str">
        <f t="shared" si="42"/>
        <v>9:20</v>
      </c>
      <c r="AO98" s="5">
        <v>43022.444089999997</v>
      </c>
      <c r="AP98" s="4">
        <v>43022.803</v>
      </c>
      <c r="AQ98" s="4" t="str">
        <f t="shared" si="43"/>
        <v>8:36</v>
      </c>
      <c r="AR98" s="5">
        <v>43023.430310000003</v>
      </c>
      <c r="AS98" s="4">
        <v>43023.784</v>
      </c>
      <c r="AT98" s="4" t="str">
        <f t="shared" si="44"/>
        <v>8:29</v>
      </c>
      <c r="AU98" s="5">
        <v>43024.411800000002</v>
      </c>
      <c r="AV98" s="4">
        <v>43024.779000000002</v>
      </c>
      <c r="AW98" s="4" t="str">
        <f t="shared" si="45"/>
        <v>8:48</v>
      </c>
      <c r="AX98" s="39" t="s">
        <v>985</v>
      </c>
      <c r="AY98" s="39"/>
      <c r="AZ98" s="7" t="s">
        <v>986</v>
      </c>
      <c r="BA98" s="5">
        <v>43026.39604</v>
      </c>
      <c r="BB98" s="4">
        <v>43026.783000000003</v>
      </c>
      <c r="BC98" s="4" t="str">
        <f t="shared" si="46"/>
        <v>9:17</v>
      </c>
      <c r="BD98" s="5">
        <v>43027.37917</v>
      </c>
      <c r="BE98" s="4">
        <v>43027.758999999998</v>
      </c>
      <c r="BF98" s="4" t="str">
        <f t="shared" si="47"/>
        <v>9:06</v>
      </c>
      <c r="BG98" s="5"/>
      <c r="BH98" s="4"/>
      <c r="BI98" s="4" t="str">
        <f t="shared" si="48"/>
        <v>0:00</v>
      </c>
      <c r="BJ98" s="5">
        <v>43029.414770000003</v>
      </c>
      <c r="BK98" s="4">
        <v>43029.822</v>
      </c>
      <c r="BL98" s="4" t="str">
        <f t="shared" si="49"/>
        <v>9:46</v>
      </c>
      <c r="BM98" s="5">
        <v>43030.393309999999</v>
      </c>
      <c r="BN98" s="4">
        <v>43030.792999999998</v>
      </c>
      <c r="BO98" s="4" t="str">
        <f t="shared" si="50"/>
        <v>9:35</v>
      </c>
      <c r="BP98" s="5">
        <v>43031.383280000002</v>
      </c>
      <c r="BQ98" s="4">
        <v>43031.786</v>
      </c>
      <c r="BR98" s="4" t="str">
        <f t="shared" si="51"/>
        <v>9:39</v>
      </c>
      <c r="BS98" s="39" t="s">
        <v>985</v>
      </c>
      <c r="BT98" s="39"/>
      <c r="BU98" s="7" t="s">
        <v>986</v>
      </c>
      <c r="BV98" s="5">
        <v>43033.436399999999</v>
      </c>
      <c r="BW98" s="4">
        <v>43033.784</v>
      </c>
      <c r="BX98" s="4" t="str">
        <f t="shared" si="52"/>
        <v>8:20</v>
      </c>
      <c r="BY98" s="5">
        <v>43034.429799999998</v>
      </c>
      <c r="BZ98" s="4">
        <v>43034.767</v>
      </c>
      <c r="CA98" s="4" t="str">
        <f t="shared" si="53"/>
        <v>8:05</v>
      </c>
      <c r="CB98" s="5">
        <v>43035.41747</v>
      </c>
      <c r="CC98" s="4">
        <v>43035.802000000003</v>
      </c>
      <c r="CD98" s="4" t="str">
        <f t="shared" si="54"/>
        <v>9:13</v>
      </c>
      <c r="CE98" s="5">
        <v>43036.455739999998</v>
      </c>
      <c r="CF98" s="4">
        <v>43036.817000000003</v>
      </c>
      <c r="CG98" s="4" t="str">
        <f t="shared" si="55"/>
        <v>8:40</v>
      </c>
      <c r="CH98" s="5">
        <v>43037.430269999997</v>
      </c>
      <c r="CI98" s="4">
        <v>43037.758999999998</v>
      </c>
      <c r="CJ98" s="4" t="str">
        <f t="shared" si="56"/>
        <v>7:53</v>
      </c>
      <c r="CK98" s="5">
        <v>43038.398300000001</v>
      </c>
      <c r="CL98" s="4">
        <v>43038.78</v>
      </c>
      <c r="CM98" s="4" t="str">
        <f t="shared" si="57"/>
        <v>9:09</v>
      </c>
      <c r="CN98" s="39" t="s">
        <v>985</v>
      </c>
      <c r="CO98" s="39"/>
      <c r="CP98" s="7" t="s">
        <v>986</v>
      </c>
      <c r="CQ98" s="7" t="str">
        <f t="shared" si="58"/>
        <v>9:8:30</v>
      </c>
      <c r="CR98">
        <f t="shared" si="59"/>
        <v>9</v>
      </c>
      <c r="CS98">
        <f t="shared" si="60"/>
        <v>8</v>
      </c>
      <c r="CT98">
        <f t="shared" si="61"/>
        <v>30</v>
      </c>
      <c r="CU98">
        <f t="shared" si="62"/>
        <v>8</v>
      </c>
      <c r="CV98">
        <f t="shared" si="63"/>
        <v>224</v>
      </c>
    </row>
    <row r="99" spans="1:100" x14ac:dyDescent="0.25">
      <c r="A99" t="s">
        <v>352</v>
      </c>
      <c r="B99" s="4">
        <v>43009.448909999999</v>
      </c>
      <c r="C99" s="4">
        <v>43009.832000000002</v>
      </c>
      <c r="D99" s="4" t="str">
        <f t="shared" si="32"/>
        <v>9:11</v>
      </c>
      <c r="E99" s="4">
        <v>43010.415489999999</v>
      </c>
      <c r="F99" s="4">
        <v>43010.767</v>
      </c>
      <c r="G99" s="4" t="str">
        <f t="shared" si="33"/>
        <v>8:26</v>
      </c>
      <c r="H99" s="39" t="s">
        <v>985</v>
      </c>
      <c r="I99" s="39"/>
      <c r="J99" s="7" t="s">
        <v>986</v>
      </c>
      <c r="K99" s="4">
        <v>43012.451249999998</v>
      </c>
      <c r="L99" s="4">
        <v>43012.832999999999</v>
      </c>
      <c r="M99" s="4" t="str">
        <f t="shared" si="34"/>
        <v>9:09</v>
      </c>
      <c r="N99" s="4">
        <v>43013.45564</v>
      </c>
      <c r="O99" s="4">
        <v>43013.788999999997</v>
      </c>
      <c r="P99" s="4" t="str">
        <f t="shared" si="35"/>
        <v>8:00</v>
      </c>
      <c r="Q99" s="4">
        <v>43009.448909999999</v>
      </c>
      <c r="R99" s="4">
        <v>43014.762000000002</v>
      </c>
      <c r="S99" s="4" t="str">
        <f t="shared" si="36"/>
        <v>7:30</v>
      </c>
      <c r="T99" s="5">
        <v>43015.437700000002</v>
      </c>
      <c r="U99" s="4">
        <v>43015.756999999998</v>
      </c>
      <c r="V99" s="4" t="str">
        <f t="shared" si="37"/>
        <v>7:39</v>
      </c>
      <c r="W99" s="5">
        <v>43016.398690000002</v>
      </c>
      <c r="X99" s="4">
        <v>43016.822999999997</v>
      </c>
      <c r="Y99" s="4" t="str">
        <f t="shared" si="38"/>
        <v>10:11</v>
      </c>
      <c r="Z99" s="5">
        <v>43017.41059</v>
      </c>
      <c r="AA99" s="4">
        <v>43017.802000000003</v>
      </c>
      <c r="AB99" s="4" t="str">
        <f t="shared" si="39"/>
        <v>9:23</v>
      </c>
      <c r="AC99" s="39" t="s">
        <v>985</v>
      </c>
      <c r="AD99" s="39"/>
      <c r="AE99" s="7" t="s">
        <v>986</v>
      </c>
      <c r="AF99" s="5">
        <v>43019.411240000001</v>
      </c>
      <c r="AG99" s="4">
        <v>43019.805999999997</v>
      </c>
      <c r="AH99" s="4" t="str">
        <f t="shared" si="40"/>
        <v>9:28</v>
      </c>
      <c r="AI99" s="5">
        <v>43020.424010000002</v>
      </c>
      <c r="AJ99" s="4">
        <v>43020.822</v>
      </c>
      <c r="AK99" s="4" t="str">
        <f t="shared" si="41"/>
        <v>9:33</v>
      </c>
      <c r="AL99" s="5">
        <v>43021.384910000001</v>
      </c>
      <c r="AM99" s="4">
        <v>43021.828000000001</v>
      </c>
      <c r="AN99" s="4" t="str">
        <f t="shared" si="42"/>
        <v>10:38</v>
      </c>
      <c r="AO99" s="5">
        <v>43022.387940000001</v>
      </c>
      <c r="AP99" s="4">
        <v>43022.786</v>
      </c>
      <c r="AQ99" s="4" t="str">
        <f t="shared" si="43"/>
        <v>9:33</v>
      </c>
      <c r="AR99" s="5">
        <v>43023.449379999998</v>
      </c>
      <c r="AS99" s="4">
        <v>43023.832000000002</v>
      </c>
      <c r="AT99" s="4" t="str">
        <f t="shared" si="44"/>
        <v>9:10</v>
      </c>
      <c r="AU99" s="5">
        <v>43024.38435</v>
      </c>
      <c r="AV99" s="4">
        <v>43024.815000000002</v>
      </c>
      <c r="AW99" s="4" t="str">
        <f t="shared" si="45"/>
        <v>10:20</v>
      </c>
      <c r="AX99" s="39" t="s">
        <v>985</v>
      </c>
      <c r="AY99" s="39"/>
      <c r="AZ99" s="7" t="s">
        <v>986</v>
      </c>
      <c r="BA99" s="5">
        <v>43026.416510000003</v>
      </c>
      <c r="BB99" s="4">
        <v>43026.794000000002</v>
      </c>
      <c r="BC99" s="4" t="str">
        <f t="shared" si="46"/>
        <v>9:03</v>
      </c>
      <c r="BD99" s="5"/>
      <c r="BE99" s="4"/>
      <c r="BF99" s="4" t="str">
        <f t="shared" si="47"/>
        <v>0:00</v>
      </c>
      <c r="BG99" s="5">
        <v>43028.429060000002</v>
      </c>
      <c r="BH99" s="4">
        <v>43028.796000000002</v>
      </c>
      <c r="BI99" s="4" t="str">
        <f t="shared" si="48"/>
        <v>8:48</v>
      </c>
      <c r="BJ99" s="5">
        <v>43029.417159999997</v>
      </c>
      <c r="BK99" s="4">
        <v>43029.784</v>
      </c>
      <c r="BL99" s="4" t="str">
        <f t="shared" si="49"/>
        <v>8:48</v>
      </c>
      <c r="BM99" s="5">
        <v>43030.376120000001</v>
      </c>
      <c r="BN99" s="4">
        <v>43030.792999999998</v>
      </c>
      <c r="BO99" s="4" t="str">
        <f t="shared" si="50"/>
        <v>10:00</v>
      </c>
      <c r="BP99" s="5">
        <v>43031.395389999998</v>
      </c>
      <c r="BQ99" s="4">
        <v>43031.781000000003</v>
      </c>
      <c r="BR99" s="4" t="str">
        <f t="shared" si="51"/>
        <v>9:15</v>
      </c>
      <c r="BS99" s="39" t="s">
        <v>985</v>
      </c>
      <c r="BT99" s="39"/>
      <c r="BU99" s="7" t="s">
        <v>986</v>
      </c>
      <c r="BV99" s="5">
        <v>43033.409699999997</v>
      </c>
      <c r="BW99" s="4">
        <v>43033.758000000002</v>
      </c>
      <c r="BX99" s="4" t="str">
        <f t="shared" si="52"/>
        <v>8:21</v>
      </c>
      <c r="BY99" s="5">
        <v>43034.435299999997</v>
      </c>
      <c r="BZ99" s="4">
        <v>43034.75</v>
      </c>
      <c r="CA99" s="4" t="str">
        <f t="shared" si="53"/>
        <v>7:33</v>
      </c>
      <c r="CB99" s="5">
        <v>43035.423909999998</v>
      </c>
      <c r="CC99" s="4">
        <v>43035.792999999998</v>
      </c>
      <c r="CD99" s="4" t="str">
        <f t="shared" si="54"/>
        <v>8:51</v>
      </c>
      <c r="CE99" s="5">
        <v>43036.429839999997</v>
      </c>
      <c r="CF99" s="4">
        <v>43036.781000000003</v>
      </c>
      <c r="CG99" s="4" t="str">
        <f t="shared" si="55"/>
        <v>8:25</v>
      </c>
      <c r="CH99" s="5">
        <v>43037.393689999997</v>
      </c>
      <c r="CI99" s="4">
        <v>43037.758000000002</v>
      </c>
      <c r="CJ99" s="4" t="str">
        <f t="shared" si="56"/>
        <v>8:44</v>
      </c>
      <c r="CK99" s="5">
        <v>43038.411599999999</v>
      </c>
      <c r="CL99" s="4">
        <v>43038.781000000003</v>
      </c>
      <c r="CM99" s="4" t="str">
        <f t="shared" si="57"/>
        <v>8:51</v>
      </c>
      <c r="CN99" s="39" t="s">
        <v>985</v>
      </c>
      <c r="CO99" s="39"/>
      <c r="CP99" s="7" t="s">
        <v>986</v>
      </c>
      <c r="CQ99" s="7" t="str">
        <f t="shared" si="58"/>
        <v>9:8:50</v>
      </c>
      <c r="CR99">
        <f t="shared" si="59"/>
        <v>9</v>
      </c>
      <c r="CS99">
        <f t="shared" si="60"/>
        <v>8</v>
      </c>
      <c r="CT99">
        <f t="shared" si="61"/>
        <v>50</v>
      </c>
      <c r="CU99">
        <f t="shared" si="62"/>
        <v>9</v>
      </c>
      <c r="CV99">
        <f t="shared" si="63"/>
        <v>225</v>
      </c>
    </row>
    <row r="100" spans="1:100" x14ac:dyDescent="0.25">
      <c r="A100" t="s">
        <v>353</v>
      </c>
      <c r="B100" s="4"/>
      <c r="C100" s="4"/>
      <c r="D100" s="4" t="str">
        <f t="shared" si="32"/>
        <v>0:00</v>
      </c>
      <c r="E100" s="4">
        <v>43010.394840000001</v>
      </c>
      <c r="F100" s="4">
        <v>43010.762000000002</v>
      </c>
      <c r="G100" s="4" t="str">
        <f t="shared" si="33"/>
        <v>8:48</v>
      </c>
      <c r="H100" s="39" t="s">
        <v>985</v>
      </c>
      <c r="I100" s="39"/>
      <c r="J100" s="7" t="s">
        <v>986</v>
      </c>
      <c r="K100" s="4">
        <v>43012.406750000002</v>
      </c>
      <c r="L100" s="4">
        <v>43012.803</v>
      </c>
      <c r="M100" s="4" t="str">
        <f t="shared" si="34"/>
        <v>9:30</v>
      </c>
      <c r="N100" s="4">
        <v>43013.417280000001</v>
      </c>
      <c r="O100" s="4">
        <v>43013.798999999999</v>
      </c>
      <c r="P100" s="4" t="str">
        <f t="shared" si="35"/>
        <v>9:09</v>
      </c>
      <c r="Q100" s="4">
        <v>43009.425990000003</v>
      </c>
      <c r="R100" s="4">
        <v>43014.77</v>
      </c>
      <c r="S100" s="4" t="str">
        <f t="shared" si="36"/>
        <v>8:15</v>
      </c>
      <c r="T100" s="5">
        <v>43015.410089999998</v>
      </c>
      <c r="U100" s="4">
        <v>43015.758999999998</v>
      </c>
      <c r="V100" s="4" t="str">
        <f t="shared" si="37"/>
        <v>8:22</v>
      </c>
      <c r="W100" s="5">
        <v>43016.389470000002</v>
      </c>
      <c r="X100" s="4">
        <v>43016.792000000001</v>
      </c>
      <c r="Y100" s="4" t="str">
        <f t="shared" si="38"/>
        <v>9:39</v>
      </c>
      <c r="Z100" s="5">
        <v>43017.434209999999</v>
      </c>
      <c r="AA100" s="4">
        <v>43017.762999999999</v>
      </c>
      <c r="AB100" s="4" t="str">
        <f t="shared" si="39"/>
        <v>7:53</v>
      </c>
      <c r="AC100" s="39" t="s">
        <v>985</v>
      </c>
      <c r="AD100" s="39"/>
      <c r="AE100" s="7" t="s">
        <v>986</v>
      </c>
      <c r="AF100" s="5">
        <v>43019.448420000001</v>
      </c>
      <c r="AG100" s="4">
        <v>43019.781000000003</v>
      </c>
      <c r="AH100" s="4" t="str">
        <f t="shared" si="40"/>
        <v>7:58</v>
      </c>
      <c r="AI100" s="5">
        <v>43020.383000000002</v>
      </c>
      <c r="AJ100" s="4">
        <v>43020.805999999997</v>
      </c>
      <c r="AK100" s="4" t="str">
        <f t="shared" si="41"/>
        <v>10:09</v>
      </c>
      <c r="AL100" s="5">
        <v>43021.435100000002</v>
      </c>
      <c r="AM100" s="4">
        <v>43021.807000000001</v>
      </c>
      <c r="AN100" s="4" t="str">
        <f t="shared" si="42"/>
        <v>8:55</v>
      </c>
      <c r="AO100" s="5">
        <v>43022.449639999999</v>
      </c>
      <c r="AP100" s="4">
        <v>43022.83</v>
      </c>
      <c r="AQ100" s="4" t="str">
        <f t="shared" si="43"/>
        <v>9:07</v>
      </c>
      <c r="AR100" s="5">
        <v>43023.404580000002</v>
      </c>
      <c r="AS100" s="4">
        <v>43023.754999999997</v>
      </c>
      <c r="AT100" s="4" t="str">
        <f t="shared" si="44"/>
        <v>8:24</v>
      </c>
      <c r="AU100" s="5">
        <v>43024.402739999998</v>
      </c>
      <c r="AV100" s="4">
        <v>43024.779000000002</v>
      </c>
      <c r="AW100" s="4" t="str">
        <f t="shared" si="45"/>
        <v>9:01</v>
      </c>
      <c r="AX100" s="39" t="s">
        <v>985</v>
      </c>
      <c r="AY100" s="39"/>
      <c r="AZ100" s="7" t="s">
        <v>986</v>
      </c>
      <c r="BA100" s="5">
        <v>43026.442320000002</v>
      </c>
      <c r="BB100" s="4">
        <v>43026.82</v>
      </c>
      <c r="BC100" s="4" t="str">
        <f t="shared" si="46"/>
        <v>9:03</v>
      </c>
      <c r="BD100" s="5">
        <v>43027.41863</v>
      </c>
      <c r="BE100" s="4">
        <v>43027.800999999999</v>
      </c>
      <c r="BF100" s="4" t="str">
        <f t="shared" si="47"/>
        <v>9:10</v>
      </c>
      <c r="BG100" s="5">
        <v>43028.454830000002</v>
      </c>
      <c r="BH100" s="4">
        <v>43028.781999999999</v>
      </c>
      <c r="BI100" s="4" t="str">
        <f t="shared" si="48"/>
        <v>7:51</v>
      </c>
      <c r="BJ100" s="5">
        <v>43029.397960000002</v>
      </c>
      <c r="BK100" s="4">
        <v>43029.796999999999</v>
      </c>
      <c r="BL100" s="4" t="str">
        <f t="shared" si="49"/>
        <v>9:34</v>
      </c>
      <c r="BM100" s="5">
        <v>43030.387820000004</v>
      </c>
      <c r="BN100" s="4">
        <v>43030.817999999999</v>
      </c>
      <c r="BO100" s="4" t="str">
        <f t="shared" si="50"/>
        <v>10:19</v>
      </c>
      <c r="BP100" s="5"/>
      <c r="BQ100" s="4"/>
      <c r="BR100" s="4" t="str">
        <f t="shared" si="51"/>
        <v>0:00</v>
      </c>
      <c r="BS100" s="39" t="s">
        <v>985</v>
      </c>
      <c r="BT100" s="39"/>
      <c r="BU100" s="7" t="s">
        <v>986</v>
      </c>
      <c r="BV100" s="5">
        <v>43033.456740000001</v>
      </c>
      <c r="BW100" s="4">
        <v>43033.786</v>
      </c>
      <c r="BX100" s="4" t="str">
        <f t="shared" si="52"/>
        <v>7:54</v>
      </c>
      <c r="BY100" s="5">
        <v>43034.40395</v>
      </c>
      <c r="BZ100" s="4">
        <v>43034.752999999997</v>
      </c>
      <c r="CA100" s="4" t="str">
        <f t="shared" si="53"/>
        <v>8:22</v>
      </c>
      <c r="CB100" s="5">
        <v>43035.44629</v>
      </c>
      <c r="CC100" s="4">
        <v>43035.75</v>
      </c>
      <c r="CD100" s="4" t="str">
        <f t="shared" si="54"/>
        <v>7:17</v>
      </c>
      <c r="CE100" s="5">
        <v>43036.38033</v>
      </c>
      <c r="CF100" s="4">
        <v>43036.773000000001</v>
      </c>
      <c r="CG100" s="4" t="str">
        <f t="shared" si="55"/>
        <v>9:25</v>
      </c>
      <c r="CH100" s="5">
        <v>43037.451439999997</v>
      </c>
      <c r="CI100" s="4">
        <v>43037.832000000002</v>
      </c>
      <c r="CJ100" s="4" t="str">
        <f t="shared" si="56"/>
        <v>9:08</v>
      </c>
      <c r="CK100" s="5">
        <v>43038.387999999999</v>
      </c>
      <c r="CL100" s="4">
        <v>43038.771000000001</v>
      </c>
      <c r="CM100" s="4" t="str">
        <f t="shared" si="57"/>
        <v>9:11</v>
      </c>
      <c r="CN100" s="39" t="s">
        <v>985</v>
      </c>
      <c r="CO100" s="39"/>
      <c r="CP100" s="7" t="s">
        <v>986</v>
      </c>
      <c r="CQ100" s="7" t="str">
        <f t="shared" si="58"/>
        <v>8:20:24</v>
      </c>
      <c r="CR100">
        <f t="shared" si="59"/>
        <v>8</v>
      </c>
      <c r="CS100">
        <f t="shared" si="60"/>
        <v>20</v>
      </c>
      <c r="CT100">
        <f t="shared" si="61"/>
        <v>24</v>
      </c>
      <c r="CU100">
        <f t="shared" si="62"/>
        <v>20</v>
      </c>
      <c r="CV100">
        <f t="shared" si="63"/>
        <v>212</v>
      </c>
    </row>
    <row r="101" spans="1:100" x14ac:dyDescent="0.25">
      <c r="A101" t="s">
        <v>354</v>
      </c>
      <c r="B101" s="4">
        <v>43009.389430000003</v>
      </c>
      <c r="C101" s="4">
        <v>43009.803</v>
      </c>
      <c r="D101" s="4" t="str">
        <f t="shared" si="32"/>
        <v>9:55</v>
      </c>
      <c r="E101" s="4">
        <v>43010.411789999998</v>
      </c>
      <c r="F101" s="4">
        <v>43010.803999999996</v>
      </c>
      <c r="G101" s="4" t="str">
        <f t="shared" si="33"/>
        <v>9:24</v>
      </c>
      <c r="H101" s="39" t="s">
        <v>985</v>
      </c>
      <c r="I101" s="39"/>
      <c r="J101" s="7" t="s">
        <v>986</v>
      </c>
      <c r="K101" s="4">
        <v>43012.440490000001</v>
      </c>
      <c r="L101" s="4">
        <v>43012.815999999999</v>
      </c>
      <c r="M101" s="4" t="str">
        <f t="shared" si="34"/>
        <v>9:00</v>
      </c>
      <c r="N101" s="4">
        <v>43013.403169999998</v>
      </c>
      <c r="O101" s="4">
        <v>43013.794000000002</v>
      </c>
      <c r="P101" s="4" t="str">
        <f t="shared" si="35"/>
        <v>9:22</v>
      </c>
      <c r="Q101" s="4">
        <v>43009.389430000003</v>
      </c>
      <c r="R101" s="4">
        <v>43014.817999999999</v>
      </c>
      <c r="S101" s="4" t="str">
        <f t="shared" si="36"/>
        <v>10:17</v>
      </c>
      <c r="T101" s="5">
        <v>43015.376149999996</v>
      </c>
      <c r="U101" s="4">
        <v>43015.75</v>
      </c>
      <c r="V101" s="4" t="str">
        <f t="shared" si="37"/>
        <v>8:58</v>
      </c>
      <c r="W101" s="5">
        <v>43016.379260000002</v>
      </c>
      <c r="X101" s="4">
        <v>43016.762999999999</v>
      </c>
      <c r="Y101" s="4" t="str">
        <f t="shared" si="38"/>
        <v>9:12</v>
      </c>
      <c r="Z101" s="5">
        <v>43017.428220000002</v>
      </c>
      <c r="AA101" s="4">
        <v>43017.805</v>
      </c>
      <c r="AB101" s="4" t="str">
        <f t="shared" si="39"/>
        <v>9:02</v>
      </c>
      <c r="AC101" s="39" t="s">
        <v>985</v>
      </c>
      <c r="AD101" s="39"/>
      <c r="AE101" s="7" t="s">
        <v>986</v>
      </c>
      <c r="AF101" s="5">
        <v>43019.443039999998</v>
      </c>
      <c r="AG101" s="4">
        <v>43019.771999999997</v>
      </c>
      <c r="AH101" s="4" t="str">
        <f t="shared" si="40"/>
        <v>7:53</v>
      </c>
      <c r="AI101" s="5">
        <v>43020.392760000002</v>
      </c>
      <c r="AJ101" s="4">
        <v>43020.77</v>
      </c>
      <c r="AK101" s="4" t="str">
        <f t="shared" si="41"/>
        <v>9:03</v>
      </c>
      <c r="AL101" s="5">
        <v>43021.410190000002</v>
      </c>
      <c r="AM101" s="4">
        <v>43021.832999999999</v>
      </c>
      <c r="AN101" s="4" t="str">
        <f t="shared" si="42"/>
        <v>10:08</v>
      </c>
      <c r="AO101" s="5">
        <v>43022.420720000002</v>
      </c>
      <c r="AP101" s="4">
        <v>43022.764999999999</v>
      </c>
      <c r="AQ101" s="4" t="str">
        <f t="shared" si="43"/>
        <v>8:15</v>
      </c>
      <c r="AR101" s="5">
        <v>43023.41605</v>
      </c>
      <c r="AS101" s="4">
        <v>43023.781999999999</v>
      </c>
      <c r="AT101" s="4" t="str">
        <f t="shared" si="44"/>
        <v>8:46</v>
      </c>
      <c r="AU101" s="5">
        <v>43024.437449999998</v>
      </c>
      <c r="AV101" s="4">
        <v>43024.75</v>
      </c>
      <c r="AW101" s="4" t="str">
        <f t="shared" si="45"/>
        <v>7:30</v>
      </c>
      <c r="AX101" s="39" t="s">
        <v>985</v>
      </c>
      <c r="AY101" s="39"/>
      <c r="AZ101" s="7" t="s">
        <v>986</v>
      </c>
      <c r="BA101" s="5"/>
      <c r="BB101" s="4"/>
      <c r="BC101" s="4" t="str">
        <f t="shared" si="46"/>
        <v>0:00</v>
      </c>
      <c r="BD101" s="5">
        <v>43027.40367</v>
      </c>
      <c r="BE101" s="4">
        <v>43027.784</v>
      </c>
      <c r="BF101" s="4" t="str">
        <f t="shared" si="47"/>
        <v>9:07</v>
      </c>
      <c r="BG101" s="5">
        <v>43028.405639999997</v>
      </c>
      <c r="BH101" s="4">
        <v>43028.824000000001</v>
      </c>
      <c r="BI101" s="4" t="str">
        <f t="shared" si="48"/>
        <v>10:02</v>
      </c>
      <c r="BJ101" s="5">
        <v>43029.45824</v>
      </c>
      <c r="BK101" s="4">
        <v>43029.809000000001</v>
      </c>
      <c r="BL101" s="4" t="str">
        <f t="shared" si="49"/>
        <v>8:25</v>
      </c>
      <c r="BM101" s="5">
        <v>43030.434240000002</v>
      </c>
      <c r="BN101" s="4">
        <v>43030.781999999999</v>
      </c>
      <c r="BO101" s="4" t="str">
        <f t="shared" si="50"/>
        <v>8:20</v>
      </c>
      <c r="BP101" s="5">
        <v>43031.445769999998</v>
      </c>
      <c r="BQ101" s="4">
        <v>43031.764999999999</v>
      </c>
      <c r="BR101" s="4" t="str">
        <f t="shared" si="51"/>
        <v>7:39</v>
      </c>
      <c r="BS101" s="39" t="s">
        <v>985</v>
      </c>
      <c r="BT101" s="39"/>
      <c r="BU101" s="7" t="s">
        <v>986</v>
      </c>
      <c r="BV101" s="5">
        <v>43033.385430000002</v>
      </c>
      <c r="BW101" s="4">
        <v>43033.817999999999</v>
      </c>
      <c r="BX101" s="4" t="str">
        <f t="shared" si="52"/>
        <v>10:22</v>
      </c>
      <c r="BY101" s="5">
        <v>43034.437980000002</v>
      </c>
      <c r="BZ101" s="4">
        <v>43034.807999999997</v>
      </c>
      <c r="CA101" s="4" t="str">
        <f t="shared" si="53"/>
        <v>8:52</v>
      </c>
      <c r="CB101" s="5">
        <v>43035.40754</v>
      </c>
      <c r="CC101" s="4">
        <v>43035.777000000002</v>
      </c>
      <c r="CD101" s="4" t="str">
        <f t="shared" si="54"/>
        <v>8:52</v>
      </c>
      <c r="CE101" s="5">
        <v>43036.433069999999</v>
      </c>
      <c r="CF101" s="4">
        <v>43036.817999999999</v>
      </c>
      <c r="CG101" s="4" t="str">
        <f t="shared" si="55"/>
        <v>9:14</v>
      </c>
      <c r="CH101" s="5">
        <v>43037.39817</v>
      </c>
      <c r="CI101" s="4">
        <v>43037.783000000003</v>
      </c>
      <c r="CJ101" s="4" t="str">
        <f t="shared" si="56"/>
        <v>9:14</v>
      </c>
      <c r="CK101" s="5">
        <v>43038.436179999997</v>
      </c>
      <c r="CL101" s="4">
        <v>43038.805999999997</v>
      </c>
      <c r="CM101" s="4" t="str">
        <f t="shared" si="57"/>
        <v>8:52</v>
      </c>
      <c r="CN101" s="39" t="s">
        <v>985</v>
      </c>
      <c r="CO101" s="39"/>
      <c r="CP101" s="7" t="s">
        <v>986</v>
      </c>
      <c r="CQ101" s="7" t="str">
        <f t="shared" si="58"/>
        <v>9:9:44</v>
      </c>
      <c r="CR101">
        <f t="shared" si="59"/>
        <v>9</v>
      </c>
      <c r="CS101">
        <f t="shared" si="60"/>
        <v>9</v>
      </c>
      <c r="CT101">
        <f t="shared" si="61"/>
        <v>44</v>
      </c>
      <c r="CU101">
        <f t="shared" si="62"/>
        <v>10</v>
      </c>
      <c r="CV101">
        <f t="shared" si="63"/>
        <v>226</v>
      </c>
    </row>
    <row r="102" spans="1:100" x14ac:dyDescent="0.25">
      <c r="A102" t="s">
        <v>355</v>
      </c>
      <c r="B102" s="4">
        <v>43009.437120000002</v>
      </c>
      <c r="C102" s="4">
        <v>43009.813999999998</v>
      </c>
      <c r="D102" s="4" t="str">
        <f t="shared" si="32"/>
        <v>9:02</v>
      </c>
      <c r="E102" s="4">
        <v>43010.396840000001</v>
      </c>
      <c r="F102" s="4">
        <v>43010.807000000001</v>
      </c>
      <c r="G102" s="4" t="str">
        <f t="shared" si="33"/>
        <v>9:50</v>
      </c>
      <c r="H102" s="39" t="s">
        <v>985</v>
      </c>
      <c r="I102" s="39"/>
      <c r="J102" s="7" t="s">
        <v>986</v>
      </c>
      <c r="K102" s="4">
        <v>43012.453999999998</v>
      </c>
      <c r="L102" s="4">
        <v>43012.796999999999</v>
      </c>
      <c r="M102" s="4" t="str">
        <f t="shared" si="34"/>
        <v>8:13</v>
      </c>
      <c r="N102" s="4">
        <v>43013.401140000002</v>
      </c>
      <c r="O102" s="4">
        <v>43013.796999999999</v>
      </c>
      <c r="P102" s="4" t="str">
        <f t="shared" si="35"/>
        <v>9:30</v>
      </c>
      <c r="Q102" s="4">
        <v>43009.437120000002</v>
      </c>
      <c r="R102" s="4">
        <v>43014.777999999998</v>
      </c>
      <c r="S102" s="4" t="str">
        <f t="shared" si="36"/>
        <v>8:10</v>
      </c>
      <c r="T102" s="5">
        <v>43015.40105</v>
      </c>
      <c r="U102" s="4">
        <v>43015.781999999999</v>
      </c>
      <c r="V102" s="4" t="str">
        <f t="shared" si="37"/>
        <v>9:08</v>
      </c>
      <c r="W102" s="5">
        <v>43016.414539999998</v>
      </c>
      <c r="X102" s="4">
        <v>43016.754000000001</v>
      </c>
      <c r="Y102" s="4" t="str">
        <f t="shared" si="38"/>
        <v>8:08</v>
      </c>
      <c r="Z102" s="5">
        <v>43017.379970000002</v>
      </c>
      <c r="AA102" s="4">
        <v>43017.817000000003</v>
      </c>
      <c r="AB102" s="4" t="str">
        <f t="shared" si="39"/>
        <v>10:29</v>
      </c>
      <c r="AC102" s="39" t="s">
        <v>985</v>
      </c>
      <c r="AD102" s="39"/>
      <c r="AE102" s="7" t="s">
        <v>986</v>
      </c>
      <c r="AF102" s="5">
        <v>43019.380290000001</v>
      </c>
      <c r="AG102" s="4">
        <v>43019.764000000003</v>
      </c>
      <c r="AH102" s="4" t="str">
        <f t="shared" si="40"/>
        <v>9:12</v>
      </c>
      <c r="AI102" s="5">
        <v>43020.413699999997</v>
      </c>
      <c r="AJ102" s="4">
        <v>43020.790999999997</v>
      </c>
      <c r="AK102" s="4" t="str">
        <f t="shared" si="41"/>
        <v>9:03</v>
      </c>
      <c r="AL102" s="5">
        <v>43021.400970000002</v>
      </c>
      <c r="AM102" s="4">
        <v>43021.760999999999</v>
      </c>
      <c r="AN102" s="4" t="str">
        <f t="shared" si="42"/>
        <v>8:38</v>
      </c>
      <c r="AO102" s="5">
        <v>43022.428350000002</v>
      </c>
      <c r="AP102" s="4">
        <v>43022.821000000004</v>
      </c>
      <c r="AQ102" s="4" t="str">
        <f t="shared" si="43"/>
        <v>9:25</v>
      </c>
      <c r="AR102" s="5">
        <v>43023.382060000004</v>
      </c>
      <c r="AS102" s="4">
        <v>43023.819000000003</v>
      </c>
      <c r="AT102" s="4" t="str">
        <f t="shared" si="44"/>
        <v>10:29</v>
      </c>
      <c r="AU102" s="5">
        <v>43024.412349999999</v>
      </c>
      <c r="AV102" s="4">
        <v>43024.756999999998</v>
      </c>
      <c r="AW102" s="4" t="str">
        <f t="shared" si="45"/>
        <v>8:16</v>
      </c>
      <c r="AX102" s="39" t="s">
        <v>985</v>
      </c>
      <c r="AY102" s="39"/>
      <c r="AZ102" s="7" t="s">
        <v>986</v>
      </c>
      <c r="BA102" s="5">
        <v>43026.438309999998</v>
      </c>
      <c r="BB102" s="4">
        <v>43026.811000000002</v>
      </c>
      <c r="BC102" s="4" t="str">
        <f t="shared" si="46"/>
        <v>8:56</v>
      </c>
      <c r="BD102" s="5">
        <v>43027.452149999997</v>
      </c>
      <c r="BE102" s="4">
        <v>43027.798999999999</v>
      </c>
      <c r="BF102" s="4" t="str">
        <f t="shared" si="47"/>
        <v>8:19</v>
      </c>
      <c r="BG102" s="5">
        <v>43028.377710000001</v>
      </c>
      <c r="BH102" s="4">
        <v>43028.78</v>
      </c>
      <c r="BI102" s="4" t="str">
        <f t="shared" si="48"/>
        <v>9:39</v>
      </c>
      <c r="BJ102" s="5">
        <v>43029.389900000002</v>
      </c>
      <c r="BK102" s="4">
        <v>43029.796000000002</v>
      </c>
      <c r="BL102" s="4" t="str">
        <f t="shared" si="49"/>
        <v>9:44</v>
      </c>
      <c r="BM102" s="5">
        <v>43030.395790000002</v>
      </c>
      <c r="BN102" s="4">
        <v>43030.758999999998</v>
      </c>
      <c r="BO102" s="4" t="str">
        <f t="shared" si="50"/>
        <v>8:43</v>
      </c>
      <c r="BP102" s="5">
        <v>43031.442790000001</v>
      </c>
      <c r="BQ102" s="4">
        <v>43031.803999999996</v>
      </c>
      <c r="BR102" s="4" t="str">
        <f t="shared" si="51"/>
        <v>8:40</v>
      </c>
      <c r="BS102" s="39" t="s">
        <v>985</v>
      </c>
      <c r="BT102" s="39"/>
      <c r="BU102" s="7" t="s">
        <v>986</v>
      </c>
      <c r="BV102" s="5">
        <v>43033.432500000003</v>
      </c>
      <c r="BW102" s="4">
        <v>43033.78</v>
      </c>
      <c r="BX102" s="4" t="str">
        <f t="shared" si="52"/>
        <v>8:20</v>
      </c>
      <c r="BY102" s="5">
        <v>43034.4038</v>
      </c>
      <c r="BZ102" s="4">
        <v>43034.750999999997</v>
      </c>
      <c r="CA102" s="4" t="str">
        <f t="shared" si="53"/>
        <v>8:19</v>
      </c>
      <c r="CB102" s="5">
        <v>43035.449059999999</v>
      </c>
      <c r="CC102" s="4">
        <v>43035.771000000001</v>
      </c>
      <c r="CD102" s="4" t="str">
        <f t="shared" si="54"/>
        <v>7:43</v>
      </c>
      <c r="CE102" s="5">
        <v>43036.394079999998</v>
      </c>
      <c r="CF102" s="4">
        <v>43036.821000000004</v>
      </c>
      <c r="CG102" s="4" t="str">
        <f t="shared" si="55"/>
        <v>10:14</v>
      </c>
      <c r="CH102" s="5">
        <v>43037.401080000003</v>
      </c>
      <c r="CI102" s="4">
        <v>43037.792000000001</v>
      </c>
      <c r="CJ102" s="4" t="str">
        <f t="shared" si="56"/>
        <v>9:22</v>
      </c>
      <c r="CK102" s="5">
        <v>43038.400800000003</v>
      </c>
      <c r="CL102" s="4">
        <v>43038.79</v>
      </c>
      <c r="CM102" s="4" t="str">
        <f t="shared" si="57"/>
        <v>9:20</v>
      </c>
      <c r="CN102" s="39" t="s">
        <v>985</v>
      </c>
      <c r="CO102" s="39"/>
      <c r="CP102" s="7" t="s">
        <v>986</v>
      </c>
      <c r="CQ102" s="7" t="str">
        <f t="shared" si="58"/>
        <v>9:18:52</v>
      </c>
      <c r="CR102">
        <f t="shared" si="59"/>
        <v>9</v>
      </c>
      <c r="CS102">
        <f t="shared" si="60"/>
        <v>18</v>
      </c>
      <c r="CT102">
        <f t="shared" si="61"/>
        <v>52</v>
      </c>
      <c r="CU102">
        <f t="shared" si="62"/>
        <v>19</v>
      </c>
      <c r="CV102">
        <f t="shared" si="63"/>
        <v>235</v>
      </c>
    </row>
    <row r="103" spans="1:100" x14ac:dyDescent="0.25">
      <c r="A103" t="s">
        <v>356</v>
      </c>
      <c r="B103" s="4">
        <v>43009.40494</v>
      </c>
      <c r="C103" s="4">
        <v>43009.758999999998</v>
      </c>
      <c r="D103" s="4" t="str">
        <f t="shared" si="32"/>
        <v>8:29</v>
      </c>
      <c r="E103" s="4">
        <v>43010.45119</v>
      </c>
      <c r="F103" s="4">
        <v>43010.764999999999</v>
      </c>
      <c r="G103" s="4" t="str">
        <f t="shared" si="33"/>
        <v>7:31</v>
      </c>
      <c r="H103" s="39" t="s">
        <v>985</v>
      </c>
      <c r="I103" s="39"/>
      <c r="J103" s="7" t="s">
        <v>986</v>
      </c>
      <c r="K103" s="4">
        <v>43012.453549999998</v>
      </c>
      <c r="L103" s="4">
        <v>43012.805</v>
      </c>
      <c r="M103" s="4" t="str">
        <f t="shared" si="34"/>
        <v>8:26</v>
      </c>
      <c r="N103" s="4">
        <v>43013.428879999999</v>
      </c>
      <c r="O103" s="4">
        <v>43013.805</v>
      </c>
      <c r="P103" s="4" t="str">
        <f t="shared" si="35"/>
        <v>9:01</v>
      </c>
      <c r="Q103" s="4">
        <v>43009.40494</v>
      </c>
      <c r="R103" s="4">
        <v>43014.771000000001</v>
      </c>
      <c r="S103" s="4" t="str">
        <f t="shared" si="36"/>
        <v>8:47</v>
      </c>
      <c r="T103" s="5">
        <v>43015.385240000003</v>
      </c>
      <c r="U103" s="4">
        <v>43015.82</v>
      </c>
      <c r="V103" s="4" t="str">
        <f t="shared" si="37"/>
        <v>10:26</v>
      </c>
      <c r="W103" s="5">
        <v>43016.426639999998</v>
      </c>
      <c r="X103" s="4">
        <v>43016.78</v>
      </c>
      <c r="Y103" s="4" t="str">
        <f t="shared" si="38"/>
        <v>8:28</v>
      </c>
      <c r="Z103" s="5">
        <v>43017.431409999997</v>
      </c>
      <c r="AA103" s="4">
        <v>43017.767</v>
      </c>
      <c r="AB103" s="4" t="str">
        <f t="shared" si="39"/>
        <v>8:03</v>
      </c>
      <c r="AC103" s="39" t="s">
        <v>985</v>
      </c>
      <c r="AD103" s="39"/>
      <c r="AE103" s="7" t="s">
        <v>986</v>
      </c>
      <c r="AF103" s="5">
        <v>43019.417630000004</v>
      </c>
      <c r="AG103" s="4">
        <v>43019.815999999999</v>
      </c>
      <c r="AH103" s="4" t="str">
        <f t="shared" si="40"/>
        <v>9:33</v>
      </c>
      <c r="AI103" s="5">
        <v>43020.438390000003</v>
      </c>
      <c r="AJ103" s="4">
        <v>43020.792999999998</v>
      </c>
      <c r="AK103" s="4" t="str">
        <f t="shared" si="41"/>
        <v>8:30</v>
      </c>
      <c r="AL103" s="5">
        <v>43021.396410000001</v>
      </c>
      <c r="AM103" s="4">
        <v>43021.796999999999</v>
      </c>
      <c r="AN103" s="4" t="str">
        <f t="shared" si="42"/>
        <v>9:36</v>
      </c>
      <c r="AO103" s="5">
        <v>43022.441579999999</v>
      </c>
      <c r="AP103" s="4">
        <v>43022.822</v>
      </c>
      <c r="AQ103" s="4" t="str">
        <f t="shared" si="43"/>
        <v>9:07</v>
      </c>
      <c r="AR103" s="5"/>
      <c r="AS103" s="4"/>
      <c r="AT103" s="4" t="str">
        <f t="shared" si="44"/>
        <v>0:00</v>
      </c>
      <c r="AU103" s="5">
        <v>43024.433749999997</v>
      </c>
      <c r="AV103" s="4">
        <v>43024.775999999998</v>
      </c>
      <c r="AW103" s="4" t="str">
        <f t="shared" si="45"/>
        <v>8:12</v>
      </c>
      <c r="AX103" s="39" t="s">
        <v>985</v>
      </c>
      <c r="AY103" s="39"/>
      <c r="AZ103" s="7" t="s">
        <v>986</v>
      </c>
      <c r="BA103" s="5">
        <v>43026.379959999998</v>
      </c>
      <c r="BB103" s="4">
        <v>43026.766000000003</v>
      </c>
      <c r="BC103" s="4" t="str">
        <f t="shared" si="46"/>
        <v>9:15</v>
      </c>
      <c r="BD103" s="5">
        <v>43027.450360000003</v>
      </c>
      <c r="BE103" s="4">
        <v>43027.785000000003</v>
      </c>
      <c r="BF103" s="4" t="str">
        <f t="shared" si="47"/>
        <v>8:01</v>
      </c>
      <c r="BG103" s="5">
        <v>43028.413419999997</v>
      </c>
      <c r="BH103" s="4">
        <v>43028.796999999999</v>
      </c>
      <c r="BI103" s="4" t="str">
        <f t="shared" si="48"/>
        <v>9:12</v>
      </c>
      <c r="BJ103" s="5">
        <v>43029.413919999999</v>
      </c>
      <c r="BK103" s="4">
        <v>43029.777999999998</v>
      </c>
      <c r="BL103" s="4" t="str">
        <f t="shared" si="49"/>
        <v>8:44</v>
      </c>
      <c r="BM103" s="5">
        <v>43030.44915</v>
      </c>
      <c r="BN103" s="4">
        <v>43030.758000000002</v>
      </c>
      <c r="BO103" s="4" t="str">
        <f t="shared" si="50"/>
        <v>7:24</v>
      </c>
      <c r="BP103" s="5">
        <v>43031.43907</v>
      </c>
      <c r="BQ103" s="4">
        <v>43031.752</v>
      </c>
      <c r="BR103" s="4" t="str">
        <f t="shared" si="51"/>
        <v>7:30</v>
      </c>
      <c r="BS103" s="39" t="s">
        <v>985</v>
      </c>
      <c r="BT103" s="39"/>
      <c r="BU103" s="7" t="s">
        <v>986</v>
      </c>
      <c r="BV103" s="5">
        <v>43033.458050000001</v>
      </c>
      <c r="BW103" s="4">
        <v>43033.78</v>
      </c>
      <c r="BX103" s="4" t="str">
        <f t="shared" si="52"/>
        <v>7:43</v>
      </c>
      <c r="BY103" s="5">
        <v>43034.397720000001</v>
      </c>
      <c r="BZ103" s="4">
        <v>43034.826999999997</v>
      </c>
      <c r="CA103" s="4" t="str">
        <f t="shared" si="53"/>
        <v>10:18</v>
      </c>
      <c r="CB103" s="5">
        <v>43035.417049999996</v>
      </c>
      <c r="CC103" s="4">
        <v>43035.781000000003</v>
      </c>
      <c r="CD103" s="4" t="str">
        <f t="shared" si="54"/>
        <v>8:44</v>
      </c>
      <c r="CE103" s="5">
        <v>43036.409729999999</v>
      </c>
      <c r="CF103" s="4">
        <v>43036.817000000003</v>
      </c>
      <c r="CG103" s="4" t="str">
        <f t="shared" si="55"/>
        <v>9:46</v>
      </c>
      <c r="CH103" s="5">
        <v>43037.390290000003</v>
      </c>
      <c r="CI103" s="4">
        <v>43037.803</v>
      </c>
      <c r="CJ103" s="4" t="str">
        <f t="shared" si="56"/>
        <v>9:54</v>
      </c>
      <c r="CK103" s="5">
        <v>43038.411160000003</v>
      </c>
      <c r="CL103" s="4">
        <v>43038.832999999999</v>
      </c>
      <c r="CM103" s="4" t="str">
        <f t="shared" si="57"/>
        <v>10:07</v>
      </c>
      <c r="CN103" s="39" t="s">
        <v>985</v>
      </c>
      <c r="CO103" s="39"/>
      <c r="CP103" s="7" t="s">
        <v>986</v>
      </c>
      <c r="CQ103" s="7" t="str">
        <f t="shared" si="58"/>
        <v>9:4:47</v>
      </c>
      <c r="CR103">
        <f t="shared" si="59"/>
        <v>9</v>
      </c>
      <c r="CS103">
        <f t="shared" si="60"/>
        <v>4</v>
      </c>
      <c r="CT103">
        <f t="shared" si="61"/>
        <v>47</v>
      </c>
      <c r="CU103">
        <f t="shared" si="62"/>
        <v>5</v>
      </c>
      <c r="CV103">
        <f t="shared" si="63"/>
        <v>221</v>
      </c>
    </row>
    <row r="104" spans="1:100" x14ac:dyDescent="0.25">
      <c r="A104" t="s">
        <v>357</v>
      </c>
      <c r="B104" s="4">
        <v>43009.401559999998</v>
      </c>
      <c r="C104" s="4">
        <v>43009.756999999998</v>
      </c>
      <c r="D104" s="4" t="str">
        <f t="shared" si="32"/>
        <v>8:31</v>
      </c>
      <c r="E104" s="4">
        <v>43010.404110000003</v>
      </c>
      <c r="F104" s="4">
        <v>43010.784</v>
      </c>
      <c r="G104" s="4" t="str">
        <f t="shared" si="33"/>
        <v>9:07</v>
      </c>
      <c r="H104" s="39" t="s">
        <v>985</v>
      </c>
      <c r="I104" s="39"/>
      <c r="J104" s="7" t="s">
        <v>986</v>
      </c>
      <c r="K104" s="4">
        <v>43012.4084</v>
      </c>
      <c r="L104" s="4">
        <v>43012.807000000001</v>
      </c>
      <c r="M104" s="4" t="str">
        <f t="shared" si="34"/>
        <v>9:33</v>
      </c>
      <c r="N104" s="4">
        <v>43013.404759999998</v>
      </c>
      <c r="O104" s="4">
        <v>43013.784</v>
      </c>
      <c r="P104" s="4" t="str">
        <f t="shared" si="35"/>
        <v>9:06</v>
      </c>
      <c r="Q104" s="4">
        <v>43009.401559999998</v>
      </c>
      <c r="R104" s="4">
        <v>43014.788</v>
      </c>
      <c r="S104" s="4" t="str">
        <f t="shared" si="36"/>
        <v>9:16</v>
      </c>
      <c r="T104" s="5">
        <v>43015.378729999997</v>
      </c>
      <c r="U104" s="4">
        <v>43015.752</v>
      </c>
      <c r="V104" s="4" t="str">
        <f t="shared" si="37"/>
        <v>8:57</v>
      </c>
      <c r="W104" s="5">
        <v>43016.389719999999</v>
      </c>
      <c r="X104" s="4">
        <v>43016.754000000001</v>
      </c>
      <c r="Y104" s="4" t="str">
        <f t="shared" si="38"/>
        <v>8:44</v>
      </c>
      <c r="Z104" s="5">
        <v>43017.456590000002</v>
      </c>
      <c r="AA104" s="4">
        <v>43017.8</v>
      </c>
      <c r="AB104" s="4" t="str">
        <f t="shared" si="39"/>
        <v>8:14</v>
      </c>
      <c r="AC104" s="39" t="s">
        <v>985</v>
      </c>
      <c r="AD104" s="39"/>
      <c r="AE104" s="7" t="s">
        <v>986</v>
      </c>
      <c r="AF104" s="5">
        <v>43019.385459999998</v>
      </c>
      <c r="AG104" s="4">
        <v>43019.779000000002</v>
      </c>
      <c r="AH104" s="4" t="str">
        <f t="shared" si="40"/>
        <v>9:26</v>
      </c>
      <c r="AI104" s="5">
        <v>43020.452810000003</v>
      </c>
      <c r="AJ104" s="4">
        <v>43020.773999999998</v>
      </c>
      <c r="AK104" s="4" t="str">
        <f t="shared" si="41"/>
        <v>7:42</v>
      </c>
      <c r="AL104" s="5">
        <v>43021.412830000001</v>
      </c>
      <c r="AM104" s="4">
        <v>43021.811000000002</v>
      </c>
      <c r="AN104" s="4" t="str">
        <f t="shared" si="42"/>
        <v>9:33</v>
      </c>
      <c r="AO104" s="5">
        <v>43022.435429999998</v>
      </c>
      <c r="AP104" s="4">
        <v>43022.813999999998</v>
      </c>
      <c r="AQ104" s="4" t="str">
        <f t="shared" si="43"/>
        <v>9:05</v>
      </c>
      <c r="AR104" s="5">
        <v>43023.453589999997</v>
      </c>
      <c r="AS104" s="4">
        <v>43023.764000000003</v>
      </c>
      <c r="AT104" s="4" t="str">
        <f t="shared" si="44"/>
        <v>7:26</v>
      </c>
      <c r="AU104" s="5">
        <v>43024.376129999997</v>
      </c>
      <c r="AV104" s="4">
        <v>43024.792999999998</v>
      </c>
      <c r="AW104" s="4" t="str">
        <f t="shared" si="45"/>
        <v>10:00</v>
      </c>
      <c r="AX104" s="39" t="s">
        <v>985</v>
      </c>
      <c r="AY104" s="39"/>
      <c r="AZ104" s="7" t="s">
        <v>986</v>
      </c>
      <c r="BA104" s="5">
        <v>43026.430370000002</v>
      </c>
      <c r="BB104" s="4">
        <v>43026.794999999998</v>
      </c>
      <c r="BC104" s="4" t="str">
        <f t="shared" si="46"/>
        <v>8:45</v>
      </c>
      <c r="BD104" s="5">
        <v>43027.436730000001</v>
      </c>
      <c r="BE104" s="4">
        <v>43027.813999999998</v>
      </c>
      <c r="BF104" s="4" t="str">
        <f t="shared" si="47"/>
        <v>9:03</v>
      </c>
      <c r="BG104" s="5">
        <v>43028.42555</v>
      </c>
      <c r="BH104" s="4">
        <v>43028.775000000001</v>
      </c>
      <c r="BI104" s="4" t="str">
        <f t="shared" si="48"/>
        <v>8:23</v>
      </c>
      <c r="BJ104" s="5">
        <v>43029.382720000001</v>
      </c>
      <c r="BK104" s="4">
        <v>43029.764999999999</v>
      </c>
      <c r="BL104" s="4" t="str">
        <f t="shared" si="49"/>
        <v>9:10</v>
      </c>
      <c r="BM104" s="5">
        <v>43030.384619999997</v>
      </c>
      <c r="BN104" s="4">
        <v>43030.758000000002</v>
      </c>
      <c r="BO104" s="4" t="str">
        <f t="shared" si="50"/>
        <v>8:57</v>
      </c>
      <c r="BP104" s="5">
        <v>43031.406389999996</v>
      </c>
      <c r="BQ104" s="4">
        <v>43031.760999999999</v>
      </c>
      <c r="BR104" s="4" t="str">
        <f t="shared" si="51"/>
        <v>8:30</v>
      </c>
      <c r="BS104" s="39" t="s">
        <v>985</v>
      </c>
      <c r="BT104" s="39"/>
      <c r="BU104" s="7" t="s">
        <v>986</v>
      </c>
      <c r="BV104" s="5">
        <v>43033.436569999998</v>
      </c>
      <c r="BW104" s="4">
        <v>43033.803999999996</v>
      </c>
      <c r="BX104" s="4" t="str">
        <f t="shared" si="52"/>
        <v>8:49</v>
      </c>
      <c r="BY104" s="5">
        <v>43034.424160000002</v>
      </c>
      <c r="BZ104" s="4">
        <v>43034.819000000003</v>
      </c>
      <c r="CA104" s="4" t="str">
        <f t="shared" si="53"/>
        <v>9:28</v>
      </c>
      <c r="CB104" s="5">
        <v>43035.412960000001</v>
      </c>
      <c r="CC104" s="4">
        <v>43035.828000000001</v>
      </c>
      <c r="CD104" s="4" t="str">
        <f t="shared" si="54"/>
        <v>9:57</v>
      </c>
      <c r="CE104" s="5">
        <v>43036.421629999997</v>
      </c>
      <c r="CF104" s="4">
        <v>43036.794000000002</v>
      </c>
      <c r="CG104" s="4" t="str">
        <f t="shared" si="55"/>
        <v>8:56</v>
      </c>
      <c r="CH104" s="5">
        <v>43037.391219999998</v>
      </c>
      <c r="CI104" s="4">
        <v>43037.811999999998</v>
      </c>
      <c r="CJ104" s="4" t="str">
        <f t="shared" si="56"/>
        <v>10:05</v>
      </c>
      <c r="CK104" s="5">
        <v>43038.386579999999</v>
      </c>
      <c r="CL104" s="4">
        <v>43038.817000000003</v>
      </c>
      <c r="CM104" s="4" t="str">
        <f t="shared" si="57"/>
        <v>10:19</v>
      </c>
      <c r="CN104" s="39" t="s">
        <v>985</v>
      </c>
      <c r="CO104" s="39"/>
      <c r="CP104" s="7" t="s">
        <v>986</v>
      </c>
      <c r="CQ104" s="7" t="str">
        <f t="shared" si="58"/>
        <v>9:19:02</v>
      </c>
      <c r="CR104">
        <f t="shared" si="59"/>
        <v>9</v>
      </c>
      <c r="CS104">
        <f t="shared" si="60"/>
        <v>19</v>
      </c>
      <c r="CT104">
        <f t="shared" si="61"/>
        <v>2</v>
      </c>
      <c r="CU104">
        <f t="shared" si="62"/>
        <v>19</v>
      </c>
      <c r="CV104">
        <f t="shared" si="63"/>
        <v>235</v>
      </c>
    </row>
    <row r="105" spans="1:100" x14ac:dyDescent="0.25">
      <c r="H105" s="39"/>
      <c r="I105" s="39"/>
      <c r="J105" s="39"/>
    </row>
    <row r="106" spans="1:100" x14ac:dyDescent="0.25">
      <c r="H106" s="39"/>
      <c r="I106" s="39"/>
      <c r="J106" s="39"/>
    </row>
    <row r="107" spans="1:100" x14ac:dyDescent="0.25">
      <c r="H107" s="39"/>
      <c r="I107" s="39"/>
      <c r="J107" s="39"/>
    </row>
    <row r="108" spans="1:100" x14ac:dyDescent="0.25">
      <c r="B108" s="3"/>
      <c r="D108" s="3"/>
      <c r="H108" s="39"/>
      <c r="I108" s="39"/>
      <c r="J108" s="39"/>
    </row>
    <row r="109" spans="1:100" x14ac:dyDescent="0.25">
      <c r="H109" s="39"/>
      <c r="I109" s="39"/>
      <c r="J109" s="39"/>
    </row>
    <row r="110" spans="1:100" x14ac:dyDescent="0.25">
      <c r="H110" s="39"/>
      <c r="I110" s="39"/>
      <c r="J110" s="39"/>
    </row>
    <row r="111" spans="1:100" x14ac:dyDescent="0.25">
      <c r="H111" s="39"/>
      <c r="I111" s="39"/>
      <c r="J111" s="39"/>
    </row>
    <row r="112" spans="1:100" x14ac:dyDescent="0.25">
      <c r="H112" s="39"/>
      <c r="I112" s="39"/>
      <c r="J112" s="39"/>
    </row>
    <row r="113" spans="8:10" x14ac:dyDescent="0.25">
      <c r="H113" s="39"/>
      <c r="I113" s="39"/>
      <c r="J113" s="39"/>
    </row>
    <row r="114" spans="8:10" x14ac:dyDescent="0.25">
      <c r="H114" s="39"/>
      <c r="I114" s="39"/>
      <c r="J114" s="39"/>
    </row>
    <row r="115" spans="8:10" x14ac:dyDescent="0.25">
      <c r="H115" s="39"/>
      <c r="I115" s="39"/>
      <c r="J115" s="39"/>
    </row>
    <row r="116" spans="8:10" x14ac:dyDescent="0.25">
      <c r="H116" s="39"/>
      <c r="I116" s="39"/>
      <c r="J116" s="39"/>
    </row>
    <row r="117" spans="8:10" x14ac:dyDescent="0.25">
      <c r="H117" s="39"/>
      <c r="I117" s="39"/>
      <c r="J117" s="39"/>
    </row>
    <row r="118" spans="8:10" x14ac:dyDescent="0.25">
      <c r="H118" s="39"/>
      <c r="I118" s="39"/>
      <c r="J118" s="39"/>
    </row>
    <row r="119" spans="8:10" x14ac:dyDescent="0.25">
      <c r="H119" s="39"/>
      <c r="I119" s="39"/>
      <c r="J119" s="39"/>
    </row>
    <row r="120" spans="8:10" x14ac:dyDescent="0.25">
      <c r="H120" s="39"/>
      <c r="I120" s="39"/>
      <c r="J120" s="39"/>
    </row>
    <row r="121" spans="8:10" x14ac:dyDescent="0.25">
      <c r="H121" s="39"/>
      <c r="I121" s="39"/>
      <c r="J121" s="39"/>
    </row>
    <row r="122" spans="8:10" x14ac:dyDescent="0.25">
      <c r="H122" s="39"/>
      <c r="I122" s="39"/>
      <c r="J122" s="39"/>
    </row>
    <row r="123" spans="8:10" x14ac:dyDescent="0.25">
      <c r="H123" s="39"/>
      <c r="I123" s="39"/>
      <c r="J123" s="39"/>
    </row>
    <row r="124" spans="8:10" x14ac:dyDescent="0.25">
      <c r="H124" s="39"/>
      <c r="I124" s="39"/>
      <c r="J124" s="39"/>
    </row>
    <row r="125" spans="8:10" x14ac:dyDescent="0.25">
      <c r="H125" s="39"/>
      <c r="I125" s="39"/>
      <c r="J125" s="39"/>
    </row>
    <row r="126" spans="8:10" x14ac:dyDescent="0.25">
      <c r="H126" s="39"/>
      <c r="I126" s="39"/>
      <c r="J126" s="39"/>
    </row>
    <row r="127" spans="8:10" x14ac:dyDescent="0.25">
      <c r="H127" s="39"/>
      <c r="I127" s="39"/>
      <c r="J127" s="39"/>
    </row>
    <row r="128" spans="8:10" x14ac:dyDescent="0.25">
      <c r="H128" s="39"/>
      <c r="I128" s="39"/>
      <c r="J128" s="39"/>
    </row>
    <row r="129" spans="8:10" x14ac:dyDescent="0.25">
      <c r="H129" s="39"/>
      <c r="I129" s="39"/>
      <c r="J129" s="39"/>
    </row>
    <row r="130" spans="8:10" x14ac:dyDescent="0.25">
      <c r="H130" s="39"/>
      <c r="I130" s="39"/>
      <c r="J130" s="39"/>
    </row>
    <row r="131" spans="8:10" x14ac:dyDescent="0.25">
      <c r="H131" s="39"/>
      <c r="I131" s="39"/>
      <c r="J131" s="39"/>
    </row>
    <row r="132" spans="8:10" x14ac:dyDescent="0.25">
      <c r="H132" s="39"/>
      <c r="I132" s="39"/>
      <c r="J132" s="39"/>
    </row>
    <row r="133" spans="8:10" x14ac:dyDescent="0.25">
      <c r="H133" s="39"/>
      <c r="I133" s="39"/>
      <c r="J133" s="39"/>
    </row>
    <row r="134" spans="8:10" x14ac:dyDescent="0.25">
      <c r="H134" s="39"/>
      <c r="I134" s="39"/>
      <c r="J134" s="39"/>
    </row>
    <row r="135" spans="8:10" x14ac:dyDescent="0.25">
      <c r="H135" s="39"/>
      <c r="I135" s="39"/>
      <c r="J135" s="39"/>
    </row>
    <row r="136" spans="8:10" x14ac:dyDescent="0.25">
      <c r="H136" s="39"/>
      <c r="I136" s="39"/>
      <c r="J136" s="39"/>
    </row>
    <row r="137" spans="8:10" x14ac:dyDescent="0.25">
      <c r="H137" s="39"/>
      <c r="I137" s="39"/>
      <c r="J137" s="39"/>
    </row>
    <row r="138" spans="8:10" x14ac:dyDescent="0.25">
      <c r="H138" s="39"/>
      <c r="I138" s="39"/>
      <c r="J138" s="39"/>
    </row>
    <row r="139" spans="8:10" x14ac:dyDescent="0.25">
      <c r="H139" s="39"/>
      <c r="I139" s="39"/>
      <c r="J139" s="39"/>
    </row>
    <row r="140" spans="8:10" x14ac:dyDescent="0.25">
      <c r="H140" s="39"/>
      <c r="I140" s="39"/>
      <c r="J140" s="39"/>
    </row>
    <row r="141" spans="8:10" x14ac:dyDescent="0.25">
      <c r="H141" s="39"/>
      <c r="I141" s="39"/>
      <c r="J141" s="39"/>
    </row>
    <row r="142" spans="8:10" x14ac:dyDescent="0.25">
      <c r="H142" s="39"/>
      <c r="I142" s="39"/>
      <c r="J142" s="39"/>
    </row>
    <row r="143" spans="8:10" x14ac:dyDescent="0.25">
      <c r="H143" s="39"/>
      <c r="I143" s="39"/>
      <c r="J143" s="39"/>
    </row>
    <row r="144" spans="8:10" x14ac:dyDescent="0.25">
      <c r="H144" s="39"/>
      <c r="I144" s="39"/>
      <c r="J144" s="39"/>
    </row>
    <row r="145" spans="8:10" x14ac:dyDescent="0.25">
      <c r="H145" s="39"/>
      <c r="I145" s="39"/>
      <c r="J145" s="39"/>
    </row>
    <row r="146" spans="8:10" x14ac:dyDescent="0.25">
      <c r="H146" s="39"/>
      <c r="I146" s="39"/>
      <c r="J146" s="39"/>
    </row>
    <row r="147" spans="8:10" x14ac:dyDescent="0.25">
      <c r="H147" s="39"/>
      <c r="I147" s="39"/>
      <c r="J147" s="39"/>
    </row>
    <row r="148" spans="8:10" x14ac:dyDescent="0.25">
      <c r="H148" s="39"/>
      <c r="I148" s="39"/>
      <c r="J148" s="39"/>
    </row>
    <row r="149" spans="8:10" x14ac:dyDescent="0.25">
      <c r="H149" s="39"/>
      <c r="I149" s="39"/>
      <c r="J149" s="39"/>
    </row>
    <row r="150" spans="8:10" x14ac:dyDescent="0.25">
      <c r="H150" s="39"/>
      <c r="I150" s="39"/>
      <c r="J150" s="39"/>
    </row>
    <row r="151" spans="8:10" x14ac:dyDescent="0.25">
      <c r="H151" s="39"/>
      <c r="I151" s="39"/>
      <c r="J151" s="39"/>
    </row>
    <row r="152" spans="8:10" x14ac:dyDescent="0.25">
      <c r="H152" s="39"/>
      <c r="I152" s="39"/>
      <c r="J152" s="39"/>
    </row>
    <row r="153" spans="8:10" x14ac:dyDescent="0.25">
      <c r="H153" s="39"/>
      <c r="I153" s="39"/>
      <c r="J153" s="39"/>
    </row>
    <row r="154" spans="8:10" x14ac:dyDescent="0.25">
      <c r="H154" s="39"/>
      <c r="I154" s="39"/>
      <c r="J154" s="39"/>
    </row>
    <row r="155" spans="8:10" x14ac:dyDescent="0.25">
      <c r="H155" s="39"/>
      <c r="I155" s="39"/>
      <c r="J155" s="39"/>
    </row>
    <row r="156" spans="8:10" x14ac:dyDescent="0.25">
      <c r="H156" s="39"/>
      <c r="I156" s="39"/>
      <c r="J156" s="39"/>
    </row>
    <row r="157" spans="8:10" x14ac:dyDescent="0.25">
      <c r="H157" s="39"/>
      <c r="I157" s="39"/>
      <c r="J157" s="39"/>
    </row>
    <row r="158" spans="8:10" x14ac:dyDescent="0.25">
      <c r="H158" s="39"/>
      <c r="I158" s="39"/>
      <c r="J158" s="39"/>
    </row>
    <row r="159" spans="8:10" x14ac:dyDescent="0.25">
      <c r="H159" s="39"/>
      <c r="I159" s="39"/>
      <c r="J159" s="39"/>
    </row>
    <row r="160" spans="8:10" x14ac:dyDescent="0.25">
      <c r="H160" s="39"/>
      <c r="I160" s="39"/>
      <c r="J160" s="39"/>
    </row>
    <row r="161" spans="8:10" x14ac:dyDescent="0.25">
      <c r="H161" s="39"/>
      <c r="I161" s="39"/>
      <c r="J161" s="39"/>
    </row>
    <row r="162" spans="8:10" x14ac:dyDescent="0.25">
      <c r="H162" s="39"/>
      <c r="I162" s="39"/>
      <c r="J162" s="39"/>
    </row>
    <row r="163" spans="8:10" x14ac:dyDescent="0.25">
      <c r="H163" s="39"/>
      <c r="I163" s="39"/>
      <c r="J163" s="39"/>
    </row>
    <row r="164" spans="8:10" x14ac:dyDescent="0.25">
      <c r="H164" s="39"/>
      <c r="I164" s="39"/>
      <c r="J164" s="39"/>
    </row>
    <row r="165" spans="8:10" x14ac:dyDescent="0.25">
      <c r="H165" s="39"/>
      <c r="I165" s="39"/>
      <c r="J165" s="39"/>
    </row>
    <row r="166" spans="8:10" x14ac:dyDescent="0.25">
      <c r="H166" s="39"/>
      <c r="I166" s="39"/>
      <c r="J166" s="39"/>
    </row>
    <row r="167" spans="8:10" x14ac:dyDescent="0.25">
      <c r="H167" s="39"/>
      <c r="I167" s="39"/>
      <c r="J167" s="39"/>
    </row>
    <row r="168" spans="8:10" x14ac:dyDescent="0.25">
      <c r="H168" s="39"/>
      <c r="I168" s="39"/>
      <c r="J168" s="39"/>
    </row>
    <row r="169" spans="8:10" x14ac:dyDescent="0.25">
      <c r="H169" s="39"/>
      <c r="I169" s="39"/>
      <c r="J169" s="39"/>
    </row>
    <row r="170" spans="8:10" x14ac:dyDescent="0.25">
      <c r="H170" s="39"/>
      <c r="I170" s="39"/>
      <c r="J170" s="39"/>
    </row>
    <row r="171" spans="8:10" x14ac:dyDescent="0.25">
      <c r="H171" s="39"/>
      <c r="I171" s="39"/>
      <c r="J171" s="39"/>
    </row>
    <row r="172" spans="8:10" x14ac:dyDescent="0.25">
      <c r="H172" s="39"/>
      <c r="I172" s="39"/>
      <c r="J172" s="39"/>
    </row>
    <row r="173" spans="8:10" x14ac:dyDescent="0.25">
      <c r="H173" s="39"/>
      <c r="I173" s="39"/>
      <c r="J173" s="39"/>
    </row>
    <row r="174" spans="8:10" x14ac:dyDescent="0.25">
      <c r="H174" s="39"/>
      <c r="I174" s="39"/>
      <c r="J174" s="39"/>
    </row>
    <row r="175" spans="8:10" x14ac:dyDescent="0.25">
      <c r="H175" s="39"/>
      <c r="I175" s="39"/>
      <c r="J175" s="39"/>
    </row>
    <row r="176" spans="8:10" x14ac:dyDescent="0.25">
      <c r="H176" s="39"/>
      <c r="I176" s="39"/>
      <c r="J176" s="39"/>
    </row>
    <row r="177" spans="8:10" x14ac:dyDescent="0.25">
      <c r="H177" s="39"/>
      <c r="I177" s="39"/>
      <c r="J177" s="39"/>
    </row>
    <row r="178" spans="8:10" x14ac:dyDescent="0.25">
      <c r="H178" s="39"/>
      <c r="I178" s="39"/>
      <c r="J178" s="39"/>
    </row>
    <row r="179" spans="8:10" x14ac:dyDescent="0.25">
      <c r="H179" s="39"/>
      <c r="I179" s="39"/>
      <c r="J179" s="39"/>
    </row>
    <row r="180" spans="8:10" x14ac:dyDescent="0.25">
      <c r="H180" s="39"/>
      <c r="I180" s="39"/>
      <c r="J180" s="39"/>
    </row>
    <row r="181" spans="8:10" x14ac:dyDescent="0.25">
      <c r="H181" s="39"/>
      <c r="I181" s="39"/>
      <c r="J181" s="39"/>
    </row>
    <row r="182" spans="8:10" x14ac:dyDescent="0.25">
      <c r="H182" s="39"/>
      <c r="I182" s="39"/>
      <c r="J182" s="39"/>
    </row>
    <row r="183" spans="8:10" x14ac:dyDescent="0.25">
      <c r="H183" s="39"/>
      <c r="I183" s="39"/>
      <c r="J183" s="39"/>
    </row>
    <row r="184" spans="8:10" x14ac:dyDescent="0.25">
      <c r="H184" s="39"/>
      <c r="I184" s="39"/>
      <c r="J184" s="39"/>
    </row>
    <row r="185" spans="8:10" x14ac:dyDescent="0.25">
      <c r="H185" s="39"/>
      <c r="I185" s="39"/>
      <c r="J185" s="39"/>
    </row>
    <row r="186" spans="8:10" x14ac:dyDescent="0.25">
      <c r="H186" s="39"/>
      <c r="I186" s="39"/>
      <c r="J186" s="39"/>
    </row>
    <row r="187" spans="8:10" x14ac:dyDescent="0.25">
      <c r="H187" s="39"/>
      <c r="I187" s="39"/>
      <c r="J187" s="39"/>
    </row>
    <row r="188" spans="8:10" x14ac:dyDescent="0.25">
      <c r="H188" s="39"/>
      <c r="I188" s="39"/>
      <c r="J188" s="39"/>
    </row>
    <row r="189" spans="8:10" x14ac:dyDescent="0.25">
      <c r="H189" s="39"/>
      <c r="I189" s="39"/>
      <c r="J189" s="39"/>
    </row>
    <row r="190" spans="8:10" x14ac:dyDescent="0.25">
      <c r="H190" s="39"/>
      <c r="I190" s="39"/>
      <c r="J190" s="39"/>
    </row>
    <row r="191" spans="8:10" x14ac:dyDescent="0.25">
      <c r="H191" s="39"/>
      <c r="I191" s="39"/>
      <c r="J191" s="39"/>
    </row>
    <row r="192" spans="8:10" x14ac:dyDescent="0.25">
      <c r="H192" s="39"/>
      <c r="I192" s="39"/>
      <c r="J192" s="39"/>
    </row>
    <row r="193" spans="8:10" x14ac:dyDescent="0.25">
      <c r="H193" s="39"/>
      <c r="I193" s="39"/>
      <c r="J193" s="39"/>
    </row>
    <row r="194" spans="8:10" x14ac:dyDescent="0.25">
      <c r="H194" s="39"/>
      <c r="I194" s="39"/>
      <c r="J194" s="39"/>
    </row>
    <row r="195" spans="8:10" x14ac:dyDescent="0.25">
      <c r="H195" s="39"/>
      <c r="I195" s="39"/>
      <c r="J195" s="39"/>
    </row>
    <row r="196" spans="8:10" x14ac:dyDescent="0.25">
      <c r="H196" s="39"/>
      <c r="I196" s="39"/>
      <c r="J196" s="39"/>
    </row>
    <row r="197" spans="8:10" x14ac:dyDescent="0.25">
      <c r="H197" s="39"/>
      <c r="I197" s="39"/>
      <c r="J197" s="39"/>
    </row>
    <row r="198" spans="8:10" x14ac:dyDescent="0.25">
      <c r="H198" s="39"/>
      <c r="I198" s="39"/>
      <c r="J198" s="39"/>
    </row>
    <row r="199" spans="8:10" x14ac:dyDescent="0.25">
      <c r="H199" s="39"/>
      <c r="I199" s="39"/>
      <c r="J199" s="39"/>
    </row>
    <row r="200" spans="8:10" x14ac:dyDescent="0.25">
      <c r="H200" s="39"/>
      <c r="I200" s="39"/>
      <c r="J200" s="39"/>
    </row>
    <row r="201" spans="8:10" x14ac:dyDescent="0.25">
      <c r="H201" s="39"/>
      <c r="I201" s="39"/>
      <c r="J201" s="39"/>
    </row>
    <row r="202" spans="8:10" x14ac:dyDescent="0.25">
      <c r="H202" s="39"/>
      <c r="I202" s="39"/>
      <c r="J202" s="39"/>
    </row>
  </sheetData>
  <mergeCells count="639">
    <mergeCell ref="B1:D1"/>
    <mergeCell ref="E1:G1"/>
    <mergeCell ref="H1:J1"/>
    <mergeCell ref="K1:M1"/>
    <mergeCell ref="N1:P1"/>
    <mergeCell ref="Q1:S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CN1:CP1"/>
    <mergeCell ref="BV1:BX1"/>
    <mergeCell ref="BY1:CA1"/>
    <mergeCell ref="CB1:CD1"/>
    <mergeCell ref="CE1:CG1"/>
    <mergeCell ref="CH1:CJ1"/>
    <mergeCell ref="CK1:CM1"/>
    <mergeCell ref="BD1:BF1"/>
    <mergeCell ref="BG1:BI1"/>
    <mergeCell ref="BJ1:BL1"/>
    <mergeCell ref="BM1:BO1"/>
    <mergeCell ref="BP1:BR1"/>
    <mergeCell ref="BS1:BU1"/>
    <mergeCell ref="H23:I23"/>
    <mergeCell ref="H24:I24"/>
    <mergeCell ref="H13:I13"/>
    <mergeCell ref="H14:I14"/>
    <mergeCell ref="H15:I15"/>
    <mergeCell ref="H16:I16"/>
    <mergeCell ref="H9:I9"/>
    <mergeCell ref="H10:I10"/>
    <mergeCell ref="H11:I11"/>
    <mergeCell ref="H12:I12"/>
    <mergeCell ref="H17:I17"/>
    <mergeCell ref="H18:I18"/>
    <mergeCell ref="H19:I19"/>
    <mergeCell ref="H20:I20"/>
    <mergeCell ref="H21:I21"/>
    <mergeCell ref="H22:I22"/>
    <mergeCell ref="H47:I47"/>
    <mergeCell ref="H48:I48"/>
    <mergeCell ref="H37:I37"/>
    <mergeCell ref="H38:I38"/>
    <mergeCell ref="H39:I39"/>
    <mergeCell ref="H40:I40"/>
    <mergeCell ref="H35:I35"/>
    <mergeCell ref="H36:I36"/>
    <mergeCell ref="H25:I25"/>
    <mergeCell ref="H26:I26"/>
    <mergeCell ref="H27:I27"/>
    <mergeCell ref="H28:I28"/>
    <mergeCell ref="H41:I41"/>
    <mergeCell ref="H42:I42"/>
    <mergeCell ref="H43:I43"/>
    <mergeCell ref="H44:I44"/>
    <mergeCell ref="H45:I45"/>
    <mergeCell ref="H46:I46"/>
    <mergeCell ref="H29:I29"/>
    <mergeCell ref="H30:I30"/>
    <mergeCell ref="H31:I31"/>
    <mergeCell ref="H32:I32"/>
    <mergeCell ref="H33:I33"/>
    <mergeCell ref="H34:I34"/>
    <mergeCell ref="H59:I59"/>
    <mergeCell ref="H60:I60"/>
    <mergeCell ref="H49:I49"/>
    <mergeCell ref="H50:I50"/>
    <mergeCell ref="H51:I51"/>
    <mergeCell ref="H52:I52"/>
    <mergeCell ref="H67:I67"/>
    <mergeCell ref="H68:I68"/>
    <mergeCell ref="H69:I69"/>
    <mergeCell ref="H53:I53"/>
    <mergeCell ref="H54:I54"/>
    <mergeCell ref="H55:I55"/>
    <mergeCell ref="H56:I56"/>
    <mergeCell ref="H57:I57"/>
    <mergeCell ref="H58:I58"/>
    <mergeCell ref="H73:I73"/>
    <mergeCell ref="H74:I74"/>
    <mergeCell ref="H75:I75"/>
    <mergeCell ref="H76:I76"/>
    <mergeCell ref="H71:I71"/>
    <mergeCell ref="H72:I72"/>
    <mergeCell ref="H61:I61"/>
    <mergeCell ref="H62:I62"/>
    <mergeCell ref="H63:I63"/>
    <mergeCell ref="H64:I64"/>
    <mergeCell ref="H70:I70"/>
    <mergeCell ref="H105:J105"/>
    <mergeCell ref="H106:J106"/>
    <mergeCell ref="H107:J107"/>
    <mergeCell ref="H108:J108"/>
    <mergeCell ref="H97:I97"/>
    <mergeCell ref="H98:I98"/>
    <mergeCell ref="H99:I99"/>
    <mergeCell ref="H100:I100"/>
    <mergeCell ref="H95:I95"/>
    <mergeCell ref="H96:I96"/>
    <mergeCell ref="H101:I101"/>
    <mergeCell ref="H102:I102"/>
    <mergeCell ref="H103:I103"/>
    <mergeCell ref="H104:I104"/>
    <mergeCell ref="H115:J115"/>
    <mergeCell ref="H116:J116"/>
    <mergeCell ref="H117:J117"/>
    <mergeCell ref="H118:J118"/>
    <mergeCell ref="H119:J119"/>
    <mergeCell ref="H120:J120"/>
    <mergeCell ref="H109:J109"/>
    <mergeCell ref="H110:J110"/>
    <mergeCell ref="H111:J111"/>
    <mergeCell ref="H112:J112"/>
    <mergeCell ref="H113:J113"/>
    <mergeCell ref="H114:J114"/>
    <mergeCell ref="H127:J127"/>
    <mergeCell ref="H128:J128"/>
    <mergeCell ref="H129:J129"/>
    <mergeCell ref="H130:J130"/>
    <mergeCell ref="H131:J131"/>
    <mergeCell ref="H132:J132"/>
    <mergeCell ref="H121:J121"/>
    <mergeCell ref="H122:J122"/>
    <mergeCell ref="H123:J123"/>
    <mergeCell ref="H124:J124"/>
    <mergeCell ref="H125:J125"/>
    <mergeCell ref="H126:J126"/>
    <mergeCell ref="H139:J139"/>
    <mergeCell ref="H140:J140"/>
    <mergeCell ref="H141:J141"/>
    <mergeCell ref="H142:J142"/>
    <mergeCell ref="H143:J143"/>
    <mergeCell ref="H144:J144"/>
    <mergeCell ref="H133:J133"/>
    <mergeCell ref="H134:J134"/>
    <mergeCell ref="H135:J135"/>
    <mergeCell ref="H136:J136"/>
    <mergeCell ref="H137:J137"/>
    <mergeCell ref="H138:J138"/>
    <mergeCell ref="H151:J151"/>
    <mergeCell ref="H152:J152"/>
    <mergeCell ref="H153:J153"/>
    <mergeCell ref="H154:J154"/>
    <mergeCell ref="H155:J155"/>
    <mergeCell ref="H156:J156"/>
    <mergeCell ref="H145:J145"/>
    <mergeCell ref="H146:J146"/>
    <mergeCell ref="H147:J147"/>
    <mergeCell ref="H148:J148"/>
    <mergeCell ref="H149:J149"/>
    <mergeCell ref="H150:J150"/>
    <mergeCell ref="H163:J163"/>
    <mergeCell ref="H164:J164"/>
    <mergeCell ref="H165:J165"/>
    <mergeCell ref="H166:J166"/>
    <mergeCell ref="H167:J167"/>
    <mergeCell ref="H168:J168"/>
    <mergeCell ref="H157:J157"/>
    <mergeCell ref="H158:J158"/>
    <mergeCell ref="H159:J159"/>
    <mergeCell ref="H160:J160"/>
    <mergeCell ref="H161:J161"/>
    <mergeCell ref="H162:J162"/>
    <mergeCell ref="H178:J178"/>
    <mergeCell ref="H179:J179"/>
    <mergeCell ref="H180:J180"/>
    <mergeCell ref="H169:J169"/>
    <mergeCell ref="H170:J170"/>
    <mergeCell ref="H171:J171"/>
    <mergeCell ref="H172:J172"/>
    <mergeCell ref="H173:J173"/>
    <mergeCell ref="H174:J174"/>
    <mergeCell ref="H200:J200"/>
    <mergeCell ref="H201:J201"/>
    <mergeCell ref="H202:J202"/>
    <mergeCell ref="H193:J193"/>
    <mergeCell ref="H194:J194"/>
    <mergeCell ref="H195:J195"/>
    <mergeCell ref="H196:J196"/>
    <mergeCell ref="H197:J197"/>
    <mergeCell ref="H198:J198"/>
    <mergeCell ref="AC21:AD21"/>
    <mergeCell ref="AC22:AD22"/>
    <mergeCell ref="AC23:AD23"/>
    <mergeCell ref="AC24:AD24"/>
    <mergeCell ref="AC9:AD9"/>
    <mergeCell ref="AC10:AD10"/>
    <mergeCell ref="AC11:AD11"/>
    <mergeCell ref="AC12:AD12"/>
    <mergeCell ref="H199:J199"/>
    <mergeCell ref="H187:J187"/>
    <mergeCell ref="H188:J188"/>
    <mergeCell ref="H189:J189"/>
    <mergeCell ref="H190:J190"/>
    <mergeCell ref="H191:J191"/>
    <mergeCell ref="H192:J192"/>
    <mergeCell ref="H181:J181"/>
    <mergeCell ref="H182:J182"/>
    <mergeCell ref="H183:J183"/>
    <mergeCell ref="H184:J184"/>
    <mergeCell ref="H185:J185"/>
    <mergeCell ref="H186:J186"/>
    <mergeCell ref="H175:J175"/>
    <mergeCell ref="H176:J176"/>
    <mergeCell ref="H177:J177"/>
    <mergeCell ref="AC104:AD104"/>
    <mergeCell ref="AC93:AD93"/>
    <mergeCell ref="AC94:AD94"/>
    <mergeCell ref="AC95:AD95"/>
    <mergeCell ref="AC96:AD96"/>
    <mergeCell ref="AC91:AD91"/>
    <mergeCell ref="AC92:AD92"/>
    <mergeCell ref="AC81:AD81"/>
    <mergeCell ref="AC82:AD82"/>
    <mergeCell ref="AC83:AD83"/>
    <mergeCell ref="AC84:AD84"/>
    <mergeCell ref="AC97:AD97"/>
    <mergeCell ref="AC98:AD98"/>
    <mergeCell ref="AC99:AD99"/>
    <mergeCell ref="AC100:AD100"/>
    <mergeCell ref="AC101:AD101"/>
    <mergeCell ref="AC102:AD102"/>
    <mergeCell ref="AC85:AD85"/>
    <mergeCell ref="AC86:AD86"/>
    <mergeCell ref="AC87:AD87"/>
    <mergeCell ref="AC88:AD88"/>
    <mergeCell ref="AC89:AD89"/>
    <mergeCell ref="AC90:AD90"/>
    <mergeCell ref="AX13:AY13"/>
    <mergeCell ref="AX14:AY14"/>
    <mergeCell ref="AX15:AY15"/>
    <mergeCell ref="AX16:AY16"/>
    <mergeCell ref="AX9:AY9"/>
    <mergeCell ref="AX10:AY10"/>
    <mergeCell ref="AX11:AY11"/>
    <mergeCell ref="AX12:AY12"/>
    <mergeCell ref="AC103:AD103"/>
    <mergeCell ref="AC79:AD79"/>
    <mergeCell ref="AC80:AD80"/>
    <mergeCell ref="AC69:AD69"/>
    <mergeCell ref="AC70:AD70"/>
    <mergeCell ref="AC71:AD71"/>
    <mergeCell ref="AC72:AD72"/>
    <mergeCell ref="AC67:AD67"/>
    <mergeCell ref="AC68:AD68"/>
    <mergeCell ref="AC57:AD57"/>
    <mergeCell ref="AC58:AD58"/>
    <mergeCell ref="AC59:AD59"/>
    <mergeCell ref="AC60:AD60"/>
    <mergeCell ref="AC55:AD55"/>
    <mergeCell ref="AC56:AD56"/>
    <mergeCell ref="AC45:AD45"/>
    <mergeCell ref="AX52:AY52"/>
    <mergeCell ref="AX47:AY47"/>
    <mergeCell ref="AX48:AY48"/>
    <mergeCell ref="AX37:AY37"/>
    <mergeCell ref="AX38:AY38"/>
    <mergeCell ref="AX39:AY39"/>
    <mergeCell ref="AX40:AY40"/>
    <mergeCell ref="AX35:AY35"/>
    <mergeCell ref="AX36:AY36"/>
    <mergeCell ref="AX41:AY41"/>
    <mergeCell ref="AX42:AY42"/>
    <mergeCell ref="AX43:AY43"/>
    <mergeCell ref="AX44:AY44"/>
    <mergeCell ref="AX45:AY45"/>
    <mergeCell ref="AX46:AY46"/>
    <mergeCell ref="BS38:BT38"/>
    <mergeCell ref="BS17:BT17"/>
    <mergeCell ref="BS18:BT18"/>
    <mergeCell ref="BS19:BT19"/>
    <mergeCell ref="BS20:BT20"/>
    <mergeCell ref="BS15:BT15"/>
    <mergeCell ref="BS16:BT16"/>
    <mergeCell ref="AX97:AY97"/>
    <mergeCell ref="AX98:AY98"/>
    <mergeCell ref="AX73:AY73"/>
    <mergeCell ref="AX74:AY74"/>
    <mergeCell ref="AX75:AY75"/>
    <mergeCell ref="AX76:AY76"/>
    <mergeCell ref="AX71:AY71"/>
    <mergeCell ref="AX72:AY72"/>
    <mergeCell ref="AX61:AY61"/>
    <mergeCell ref="AX62:AY62"/>
    <mergeCell ref="AX63:AY63"/>
    <mergeCell ref="AX64:AY64"/>
    <mergeCell ref="AX59:AY59"/>
    <mergeCell ref="AX60:AY60"/>
    <mergeCell ref="AX49:AY49"/>
    <mergeCell ref="AX50:AY50"/>
    <mergeCell ref="AX51:AY51"/>
    <mergeCell ref="CN9:CO9"/>
    <mergeCell ref="CN10:CO10"/>
    <mergeCell ref="CN11:CO11"/>
    <mergeCell ref="CN12:CO12"/>
    <mergeCell ref="BS99:BT99"/>
    <mergeCell ref="BS100:BT100"/>
    <mergeCell ref="BS89:BT89"/>
    <mergeCell ref="BS90:BT90"/>
    <mergeCell ref="BS91:BT91"/>
    <mergeCell ref="BS92:BT92"/>
    <mergeCell ref="BS87:BT87"/>
    <mergeCell ref="BS88:BT88"/>
    <mergeCell ref="BS77:BT77"/>
    <mergeCell ref="BS78:BT78"/>
    <mergeCell ref="BS79:BT79"/>
    <mergeCell ref="BS80:BT80"/>
    <mergeCell ref="BS75:BT75"/>
    <mergeCell ref="BS76:BT76"/>
    <mergeCell ref="BS65:BT65"/>
    <mergeCell ref="BS66:BT66"/>
    <mergeCell ref="BS67:BT67"/>
    <mergeCell ref="BS68:BT68"/>
    <mergeCell ref="BS63:BT63"/>
    <mergeCell ref="BS64:BT64"/>
    <mergeCell ref="CN22:CO22"/>
    <mergeCell ref="CN23:CO23"/>
    <mergeCell ref="CN24:CO24"/>
    <mergeCell ref="CN25:CO25"/>
    <mergeCell ref="CN26:CO26"/>
    <mergeCell ref="CN27:CO27"/>
    <mergeCell ref="CN28:CO28"/>
    <mergeCell ref="CN29:CO29"/>
    <mergeCell ref="CN30:CO30"/>
    <mergeCell ref="CN67:CO67"/>
    <mergeCell ref="CN68:CO68"/>
    <mergeCell ref="CN57:CO57"/>
    <mergeCell ref="CN58:CO58"/>
    <mergeCell ref="CN59:CO59"/>
    <mergeCell ref="CN60:CO60"/>
    <mergeCell ref="CN55:CO55"/>
    <mergeCell ref="CN56:CO56"/>
    <mergeCell ref="CN45:CO45"/>
    <mergeCell ref="CN46:CO46"/>
    <mergeCell ref="CN47:CO47"/>
    <mergeCell ref="CN48:CO48"/>
    <mergeCell ref="CN53:CO53"/>
    <mergeCell ref="CN54:CO54"/>
    <mergeCell ref="CN3:CO3"/>
    <mergeCell ref="CN4:CO4"/>
    <mergeCell ref="CN5:CO5"/>
    <mergeCell ref="CN6:CO6"/>
    <mergeCell ref="CN7:CO7"/>
    <mergeCell ref="CN8:CO8"/>
    <mergeCell ref="CN103:CO103"/>
    <mergeCell ref="CN104:CO104"/>
    <mergeCell ref="CN93:CO93"/>
    <mergeCell ref="CN94:CO94"/>
    <mergeCell ref="CN95:CO95"/>
    <mergeCell ref="CN96:CO96"/>
    <mergeCell ref="CN91:CO91"/>
    <mergeCell ref="CN92:CO92"/>
    <mergeCell ref="CN81:CO81"/>
    <mergeCell ref="CN82:CO82"/>
    <mergeCell ref="CN83:CO83"/>
    <mergeCell ref="CN84:CO84"/>
    <mergeCell ref="CN79:CO79"/>
    <mergeCell ref="CN80:CO80"/>
    <mergeCell ref="CN69:CO69"/>
    <mergeCell ref="CN70:CO70"/>
    <mergeCell ref="CN71:CO71"/>
    <mergeCell ref="CN72:CO72"/>
    <mergeCell ref="CN13:CO13"/>
    <mergeCell ref="CN14:CO14"/>
    <mergeCell ref="CN15:CO15"/>
    <mergeCell ref="CN16:CO16"/>
    <mergeCell ref="CN17:CO17"/>
    <mergeCell ref="CN18:CO18"/>
    <mergeCell ref="CN19:CO19"/>
    <mergeCell ref="CN20:CO20"/>
    <mergeCell ref="CN52:CO52"/>
    <mergeCell ref="CN37:CO37"/>
    <mergeCell ref="CN38:CO38"/>
    <mergeCell ref="CN39:CO39"/>
    <mergeCell ref="CN40:CO40"/>
    <mergeCell ref="CN41:CO41"/>
    <mergeCell ref="CN42:CO42"/>
    <mergeCell ref="CN43:CO43"/>
    <mergeCell ref="CN44:CO44"/>
    <mergeCell ref="CN33:CO33"/>
    <mergeCell ref="CN35:CO35"/>
    <mergeCell ref="CN34:CO34"/>
    <mergeCell ref="CN36:CO36"/>
    <mergeCell ref="CN31:CO31"/>
    <mergeCell ref="CN32:CO32"/>
    <mergeCell ref="CN21:CO21"/>
    <mergeCell ref="CN100:CO100"/>
    <mergeCell ref="CN101:CO101"/>
    <mergeCell ref="CN102:CO102"/>
    <mergeCell ref="CN85:CO85"/>
    <mergeCell ref="CN86:CO86"/>
    <mergeCell ref="CN87:CO87"/>
    <mergeCell ref="CN88:CO88"/>
    <mergeCell ref="CN89:CO89"/>
    <mergeCell ref="CN90:CO90"/>
    <mergeCell ref="AX3:AY3"/>
    <mergeCell ref="AX4:AY4"/>
    <mergeCell ref="AX5:AY5"/>
    <mergeCell ref="AX6:AY6"/>
    <mergeCell ref="AX7:AY7"/>
    <mergeCell ref="AX8:AY8"/>
    <mergeCell ref="CN97:CO97"/>
    <mergeCell ref="CN98:CO98"/>
    <mergeCell ref="CN99:CO99"/>
    <mergeCell ref="CN73:CO73"/>
    <mergeCell ref="CN74:CO74"/>
    <mergeCell ref="CN75:CO75"/>
    <mergeCell ref="CN76:CO76"/>
    <mergeCell ref="CN77:CO77"/>
    <mergeCell ref="CN78:CO78"/>
    <mergeCell ref="CN61:CO61"/>
    <mergeCell ref="CN62:CO62"/>
    <mergeCell ref="CN63:CO63"/>
    <mergeCell ref="CN64:CO64"/>
    <mergeCell ref="CN65:CO65"/>
    <mergeCell ref="CN66:CO66"/>
    <mergeCell ref="CN49:CO49"/>
    <mergeCell ref="CN50:CO50"/>
    <mergeCell ref="CN51:CO51"/>
    <mergeCell ref="AX31:AY31"/>
    <mergeCell ref="AX32:AY32"/>
    <mergeCell ref="AX33:AY33"/>
    <mergeCell ref="AX34:AY34"/>
    <mergeCell ref="AX17:AY17"/>
    <mergeCell ref="AX18:AY18"/>
    <mergeCell ref="AX19:AY19"/>
    <mergeCell ref="AX20:AY20"/>
    <mergeCell ref="AX21:AY21"/>
    <mergeCell ref="AX22:AY22"/>
    <mergeCell ref="AX25:AY25"/>
    <mergeCell ref="AX26:AY26"/>
    <mergeCell ref="AX27:AY27"/>
    <mergeCell ref="AX28:AY28"/>
    <mergeCell ref="AX23:AY23"/>
    <mergeCell ref="AX24:AY24"/>
    <mergeCell ref="AX29:AY29"/>
    <mergeCell ref="AX30:AY30"/>
    <mergeCell ref="AX104:AY104"/>
    <mergeCell ref="H3:I3"/>
    <mergeCell ref="H4:I4"/>
    <mergeCell ref="H5:I5"/>
    <mergeCell ref="H6:I6"/>
    <mergeCell ref="H7:I7"/>
    <mergeCell ref="H8:I8"/>
    <mergeCell ref="AX89:AY89"/>
    <mergeCell ref="AX90:AY90"/>
    <mergeCell ref="AX91:AY91"/>
    <mergeCell ref="AX92:AY92"/>
    <mergeCell ref="AX93:AY93"/>
    <mergeCell ref="AX94:AY94"/>
    <mergeCell ref="AX77:AY77"/>
    <mergeCell ref="AX78:AY78"/>
    <mergeCell ref="AX79:AY79"/>
    <mergeCell ref="AX80:AY80"/>
    <mergeCell ref="AX81:AY81"/>
    <mergeCell ref="AX82:AY82"/>
    <mergeCell ref="AX65:AY65"/>
    <mergeCell ref="AX66:AY66"/>
    <mergeCell ref="AX67:AY67"/>
    <mergeCell ref="AX68:AY68"/>
    <mergeCell ref="AX69:AY69"/>
    <mergeCell ref="AX101:AY101"/>
    <mergeCell ref="AX102:AY102"/>
    <mergeCell ref="AX103:AY103"/>
    <mergeCell ref="AX70:AY70"/>
    <mergeCell ref="AX53:AY53"/>
    <mergeCell ref="AX54:AY54"/>
    <mergeCell ref="AX55:AY55"/>
    <mergeCell ref="AX56:AY56"/>
    <mergeCell ref="AX57:AY57"/>
    <mergeCell ref="AX58:AY58"/>
    <mergeCell ref="AX99:AY99"/>
    <mergeCell ref="AX100:AY100"/>
    <mergeCell ref="AX95:AY95"/>
    <mergeCell ref="AX96:AY96"/>
    <mergeCell ref="AX85:AY85"/>
    <mergeCell ref="AX86:AY86"/>
    <mergeCell ref="AX87:AY87"/>
    <mergeCell ref="AX88:AY88"/>
    <mergeCell ref="AX83:AY83"/>
    <mergeCell ref="AX84:AY84"/>
    <mergeCell ref="AC3:AD3"/>
    <mergeCell ref="AC4:AD4"/>
    <mergeCell ref="AC5:AD5"/>
    <mergeCell ref="AC6:AD6"/>
    <mergeCell ref="AC7:AD7"/>
    <mergeCell ref="AC8:AD8"/>
    <mergeCell ref="H89:I89"/>
    <mergeCell ref="H90:I90"/>
    <mergeCell ref="H91:I91"/>
    <mergeCell ref="H65:I65"/>
    <mergeCell ref="H66:I66"/>
    <mergeCell ref="AC25:AD25"/>
    <mergeCell ref="AC26:AD26"/>
    <mergeCell ref="AC27:AD27"/>
    <mergeCell ref="AC28:AD28"/>
    <mergeCell ref="AC29:AD29"/>
    <mergeCell ref="AC30:AD30"/>
    <mergeCell ref="AC13:AD13"/>
    <mergeCell ref="AC14:AD14"/>
    <mergeCell ref="AC15:AD15"/>
    <mergeCell ref="AC16:AD16"/>
    <mergeCell ref="AC17:AD17"/>
    <mergeCell ref="AC18:AD18"/>
    <mergeCell ref="AC19:AD19"/>
    <mergeCell ref="H92:I92"/>
    <mergeCell ref="H93:I93"/>
    <mergeCell ref="H94:I94"/>
    <mergeCell ref="H77:I77"/>
    <mergeCell ref="H78:I78"/>
    <mergeCell ref="H79:I79"/>
    <mergeCell ref="H80:I80"/>
    <mergeCell ref="H81:I81"/>
    <mergeCell ref="H82:I82"/>
    <mergeCell ref="H85:I85"/>
    <mergeCell ref="H86:I86"/>
    <mergeCell ref="H87:I87"/>
    <mergeCell ref="H88:I88"/>
    <mergeCell ref="H83:I83"/>
    <mergeCell ref="H84:I84"/>
    <mergeCell ref="AC20:AD20"/>
    <mergeCell ref="AC49:AD49"/>
    <mergeCell ref="AC50:AD50"/>
    <mergeCell ref="AC51:AD51"/>
    <mergeCell ref="AC52:AD52"/>
    <mergeCell ref="AC53:AD53"/>
    <mergeCell ref="AC54:AD54"/>
    <mergeCell ref="AC37:AD37"/>
    <mergeCell ref="AC38:AD38"/>
    <mergeCell ref="AC39:AD39"/>
    <mergeCell ref="AC40:AD40"/>
    <mergeCell ref="AC41:AD41"/>
    <mergeCell ref="AC42:AD42"/>
    <mergeCell ref="AC46:AD46"/>
    <mergeCell ref="AC47:AD47"/>
    <mergeCell ref="AC48:AD48"/>
    <mergeCell ref="AC43:AD43"/>
    <mergeCell ref="AC44:AD44"/>
    <mergeCell ref="AC33:AD33"/>
    <mergeCell ref="AC34:AD34"/>
    <mergeCell ref="AC35:AD35"/>
    <mergeCell ref="AC36:AD36"/>
    <mergeCell ref="AC31:AD31"/>
    <mergeCell ref="AC32:AD32"/>
    <mergeCell ref="AC73:AD73"/>
    <mergeCell ref="AC74:AD74"/>
    <mergeCell ref="AC75:AD75"/>
    <mergeCell ref="AC76:AD76"/>
    <mergeCell ref="AC77:AD77"/>
    <mergeCell ref="AC78:AD78"/>
    <mergeCell ref="AC61:AD61"/>
    <mergeCell ref="AC62:AD62"/>
    <mergeCell ref="AC63:AD63"/>
    <mergeCell ref="AC64:AD64"/>
    <mergeCell ref="AC65:AD65"/>
    <mergeCell ref="AC66:AD66"/>
    <mergeCell ref="BS9:BT9"/>
    <mergeCell ref="BS10:BT10"/>
    <mergeCell ref="BS11:BT11"/>
    <mergeCell ref="BS12:BT12"/>
    <mergeCell ref="BS13:BT13"/>
    <mergeCell ref="BS14:BT14"/>
    <mergeCell ref="BS3:BT3"/>
    <mergeCell ref="BS4:BT4"/>
    <mergeCell ref="BS5:BT5"/>
    <mergeCell ref="BS6:BT6"/>
    <mergeCell ref="BS7:BT7"/>
    <mergeCell ref="BS8:BT8"/>
    <mergeCell ref="BS21:BT21"/>
    <mergeCell ref="BS22:BT22"/>
    <mergeCell ref="BS23:BT23"/>
    <mergeCell ref="BS24:BT24"/>
    <mergeCell ref="BS25:BT25"/>
    <mergeCell ref="BS26:BT26"/>
    <mergeCell ref="BS27:BT27"/>
    <mergeCell ref="BS28:BT28"/>
    <mergeCell ref="BS57:BT57"/>
    <mergeCell ref="BS41:BT41"/>
    <mergeCell ref="BS42:BT42"/>
    <mergeCell ref="BS43:BT43"/>
    <mergeCell ref="BS44:BT44"/>
    <mergeCell ref="BS39:BT39"/>
    <mergeCell ref="BS40:BT40"/>
    <mergeCell ref="BS29:BT29"/>
    <mergeCell ref="BS30:BT30"/>
    <mergeCell ref="BS31:BT31"/>
    <mergeCell ref="BS32:BT32"/>
    <mergeCell ref="BS33:BT33"/>
    <mergeCell ref="BS34:BT34"/>
    <mergeCell ref="BS35:BT35"/>
    <mergeCell ref="BS36:BT36"/>
    <mergeCell ref="BS37:BT37"/>
    <mergeCell ref="BS58:BT58"/>
    <mergeCell ref="BS59:BT59"/>
    <mergeCell ref="BS60:BT60"/>
    <mergeCell ref="BS61:BT61"/>
    <mergeCell ref="BS62:BT62"/>
    <mergeCell ref="BS45:BT45"/>
    <mergeCell ref="BS46:BT46"/>
    <mergeCell ref="BS47:BT47"/>
    <mergeCell ref="BS48:BT48"/>
    <mergeCell ref="BS49:BT49"/>
    <mergeCell ref="BS50:BT50"/>
    <mergeCell ref="BS53:BT53"/>
    <mergeCell ref="BS54:BT54"/>
    <mergeCell ref="BS55:BT55"/>
    <mergeCell ref="BS56:BT56"/>
    <mergeCell ref="BS51:BT51"/>
    <mergeCell ref="BS52:BT52"/>
    <mergeCell ref="BS81:BT81"/>
    <mergeCell ref="BS82:BT82"/>
    <mergeCell ref="BS83:BT83"/>
    <mergeCell ref="BS84:BT84"/>
    <mergeCell ref="BS85:BT85"/>
    <mergeCell ref="BS86:BT86"/>
    <mergeCell ref="BS69:BT69"/>
    <mergeCell ref="BS70:BT70"/>
    <mergeCell ref="BS71:BT71"/>
    <mergeCell ref="BS72:BT72"/>
    <mergeCell ref="BS73:BT73"/>
    <mergeCell ref="BS74:BT74"/>
    <mergeCell ref="BS101:BT101"/>
    <mergeCell ref="BS102:BT102"/>
    <mergeCell ref="BS103:BT103"/>
    <mergeCell ref="BS104:BT104"/>
    <mergeCell ref="BS93:BT93"/>
    <mergeCell ref="BS94:BT94"/>
    <mergeCell ref="BS95:BT95"/>
    <mergeCell ref="BS96:BT96"/>
    <mergeCell ref="BS97:BT97"/>
    <mergeCell ref="BS98:BT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Joining Details</vt:lpstr>
      <vt:lpstr>Sheet3</vt:lpstr>
      <vt:lpstr>Data Sheet</vt:lpstr>
      <vt:lpstr>Dashboard</vt:lpstr>
      <vt:lpstr>Salary Budgeting</vt:lpstr>
      <vt:lpstr>Rough sheet</vt:lpstr>
      <vt:lpstr>Salary Calculator</vt:lpstr>
      <vt:lpstr>Time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Aashita</cp:lastModifiedBy>
  <dcterms:created xsi:type="dcterms:W3CDTF">2017-11-08T16:50:19Z</dcterms:created>
  <dcterms:modified xsi:type="dcterms:W3CDTF">2020-07-26T09:50:01Z</dcterms:modified>
</cp:coreProperties>
</file>