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0490" windowHeight="7755"/>
  </bookViews>
  <sheets>
    <sheet name="Data" sheetId="16" r:id="rId1"/>
  </sheets>
  <definedNames>
    <definedName name="_xlnm._FilterDatabase" localSheetId="0" hidden="1">Data!$A$1:$Z$102</definedName>
    <definedName name="solver_adj" localSheetId="0" hidden="1">Data!$W$2:$Z$2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Data!$W$2:$X$2</definedName>
    <definedName name="solver_lhs2" localSheetId="0" hidden="1">Data!$W$2:$X$2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Data!#REF!</definedName>
    <definedName name="solver_rhs2" localSheetId="0" hidden="1">Data!#REF!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6" l="1"/>
  <c r="AH4" i="16"/>
  <c r="AH5" i="16"/>
  <c r="AF6" i="16"/>
  <c r="AF7" i="16"/>
  <c r="AH8" i="16"/>
  <c r="AH9" i="16"/>
  <c r="AF10" i="16"/>
  <c r="AF11" i="16"/>
  <c r="AH12" i="16"/>
  <c r="AH13" i="16"/>
  <c r="AF14" i="16"/>
  <c r="AF15" i="16"/>
  <c r="AH16" i="16"/>
  <c r="AH17" i="16"/>
  <c r="AF18" i="16"/>
  <c r="AF19" i="16"/>
  <c r="AH20" i="16"/>
  <c r="AH21" i="16"/>
  <c r="AF22" i="16"/>
  <c r="AF23" i="16"/>
  <c r="AH24" i="16"/>
  <c r="AH25" i="16"/>
  <c r="AF26" i="16"/>
  <c r="AF27" i="16"/>
  <c r="AH28" i="16"/>
  <c r="AH29" i="16"/>
  <c r="AF30" i="16"/>
  <c r="AF31" i="16"/>
  <c r="AH32" i="16"/>
  <c r="AH33" i="16"/>
  <c r="AF34" i="16"/>
  <c r="AF35" i="16"/>
  <c r="AH36" i="16"/>
  <c r="AH37" i="16"/>
  <c r="AF38" i="16"/>
  <c r="AF39" i="16"/>
  <c r="AH40" i="16"/>
  <c r="AH41" i="16"/>
  <c r="AF42" i="16"/>
  <c r="AF43" i="16"/>
  <c r="AH44" i="16"/>
  <c r="AH45" i="16"/>
  <c r="AF46" i="16"/>
  <c r="AF47" i="16"/>
  <c r="AH48" i="16"/>
  <c r="AH49" i="16"/>
  <c r="AF50" i="16"/>
  <c r="AF51" i="16"/>
  <c r="AH52" i="16"/>
  <c r="AH53" i="16"/>
  <c r="AF54" i="16"/>
  <c r="AF55" i="16"/>
  <c r="AH56" i="16"/>
  <c r="AH57" i="16"/>
  <c r="AF58" i="16"/>
  <c r="AF59" i="16"/>
  <c r="AH60" i="16"/>
  <c r="AH61" i="16"/>
  <c r="AF62" i="16"/>
  <c r="AF63" i="16"/>
  <c r="AH64" i="16"/>
  <c r="AH65" i="16"/>
  <c r="AF66" i="16"/>
  <c r="AF67" i="16"/>
  <c r="AH68" i="16"/>
  <c r="AH69" i="16"/>
  <c r="AF70" i="16"/>
  <c r="AF71" i="16"/>
  <c r="AH72" i="16"/>
  <c r="AH73" i="16"/>
  <c r="AF74" i="16"/>
  <c r="AF75" i="16"/>
  <c r="AH76" i="16"/>
  <c r="AH77" i="16"/>
  <c r="AF78" i="16"/>
  <c r="AF79" i="16"/>
  <c r="AH80" i="16"/>
  <c r="AH81" i="16"/>
  <c r="AF82" i="16"/>
  <c r="AF83" i="16"/>
  <c r="AH84" i="16"/>
  <c r="AH85" i="16"/>
  <c r="AF86" i="16"/>
  <c r="AF87" i="16"/>
  <c r="AH88" i="16"/>
  <c r="AH89" i="16"/>
  <c r="AF90" i="16"/>
  <c r="AF91" i="16"/>
  <c r="AH92" i="16"/>
  <c r="AH93" i="16"/>
  <c r="AF94" i="16"/>
  <c r="AF95" i="16"/>
  <c r="AH96" i="16"/>
  <c r="AH97" i="16"/>
  <c r="AF98" i="16"/>
  <c r="AF99" i="16"/>
  <c r="AH100" i="16"/>
  <c r="AH101" i="16"/>
  <c r="AF102" i="16"/>
  <c r="AF103" i="16"/>
  <c r="AH104" i="16"/>
  <c r="AF105" i="16"/>
  <c r="AF106" i="16"/>
  <c r="AF107" i="16"/>
  <c r="AH108" i="16"/>
  <c r="AF109" i="16"/>
  <c r="AF110" i="16"/>
  <c r="AF111" i="16"/>
  <c r="AH112" i="16"/>
  <c r="AF113" i="16"/>
  <c r="AF114" i="16"/>
  <c r="AF115" i="16"/>
  <c r="AH116" i="16"/>
  <c r="AF117" i="16"/>
  <c r="AF118" i="16"/>
  <c r="AF119" i="16"/>
  <c r="AH120" i="16"/>
  <c r="AF121" i="16"/>
  <c r="AF2" i="16"/>
  <c r="AB92" i="16"/>
  <c r="AB91" i="16"/>
  <c r="AB90" i="16"/>
  <c r="AB89" i="16"/>
  <c r="AB88" i="16"/>
  <c r="AB87" i="16"/>
  <c r="AB86" i="16"/>
  <c r="AB85" i="16"/>
  <c r="AB84" i="16"/>
  <c r="AB83" i="16"/>
  <c r="AB82" i="16"/>
  <c r="AB81" i="16"/>
  <c r="AB80" i="16"/>
  <c r="AB79" i="16"/>
  <c r="AB78" i="16"/>
  <c r="AB77" i="16"/>
  <c r="AB76" i="16"/>
  <c r="AB75" i="16"/>
  <c r="AB74" i="16"/>
  <c r="AB73" i="16"/>
  <c r="AB72" i="16"/>
  <c r="AB71" i="16"/>
  <c r="AB70" i="16"/>
  <c r="AB69" i="16"/>
  <c r="AB68" i="16"/>
  <c r="AB67" i="16"/>
  <c r="AB66" i="16"/>
  <c r="AB65" i="16"/>
  <c r="AB64" i="16"/>
  <c r="AB63" i="16"/>
  <c r="AB62" i="16"/>
  <c r="AB61" i="16"/>
  <c r="AB60" i="16"/>
  <c r="AB59" i="16"/>
  <c r="AB58" i="16"/>
  <c r="AB57" i="16"/>
  <c r="AB56" i="16"/>
  <c r="AB55" i="16"/>
  <c r="AB54" i="16"/>
  <c r="AB53" i="16"/>
  <c r="AB52" i="16"/>
  <c r="AB51" i="16"/>
  <c r="AB50" i="16"/>
  <c r="AB49" i="16"/>
  <c r="AB48" i="16"/>
  <c r="AB47" i="16"/>
  <c r="AB46" i="16"/>
  <c r="AB45" i="16"/>
  <c r="AB44" i="16"/>
  <c r="AB43" i="16"/>
  <c r="AB42" i="16"/>
  <c r="AB41" i="16"/>
  <c r="AB40" i="16"/>
  <c r="AB39" i="16"/>
  <c r="AB38" i="16"/>
  <c r="AB37" i="16"/>
  <c r="AB36" i="16"/>
  <c r="AB35" i="16"/>
  <c r="AB34" i="16"/>
  <c r="AB33" i="16"/>
  <c r="AB32" i="16"/>
  <c r="AB31" i="16"/>
  <c r="AB30" i="16"/>
  <c r="AB29" i="16"/>
  <c r="AB28" i="16"/>
  <c r="AB27" i="16"/>
  <c r="AB26" i="16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AB2" i="16"/>
  <c r="AH113" i="16" l="1"/>
  <c r="AH105" i="16"/>
  <c r="AH121" i="16"/>
  <c r="AH118" i="16"/>
  <c r="AH110" i="16"/>
  <c r="AH102" i="16"/>
  <c r="AH94" i="16"/>
  <c r="AH86" i="16"/>
  <c r="AH78" i="16"/>
  <c r="AH70" i="16"/>
  <c r="AH62" i="16"/>
  <c r="AH54" i="16"/>
  <c r="AH46" i="16"/>
  <c r="AH38" i="16"/>
  <c r="AH30" i="16"/>
  <c r="AH22" i="16"/>
  <c r="AH14" i="16"/>
  <c r="AH6" i="16"/>
  <c r="AH117" i="16"/>
  <c r="AH109" i="16"/>
  <c r="AH114" i="16"/>
  <c r="AH106" i="16"/>
  <c r="AH98" i="16"/>
  <c r="AH90" i="16"/>
  <c r="AH82" i="16"/>
  <c r="AH74" i="16"/>
  <c r="AH66" i="16"/>
  <c r="AH58" i="16"/>
  <c r="AH50" i="16"/>
  <c r="AH42" i="16"/>
  <c r="AH34" i="16"/>
  <c r="AH26" i="16"/>
  <c r="AH18" i="16"/>
  <c r="AH10" i="16"/>
  <c r="AH119" i="16"/>
  <c r="AH115" i="16"/>
  <c r="AH111" i="16"/>
  <c r="AH107" i="16"/>
  <c r="AH103" i="16"/>
  <c r="AH99" i="16"/>
  <c r="AH95" i="16"/>
  <c r="AH91" i="16"/>
  <c r="AH87" i="16"/>
  <c r="AH83" i="16"/>
  <c r="AH79" i="16"/>
  <c r="AH75" i="16"/>
  <c r="AH71" i="16"/>
  <c r="AH67" i="16"/>
  <c r="AH63" i="16"/>
  <c r="AH59" i="16"/>
  <c r="AH55" i="16"/>
  <c r="AH51" i="16"/>
  <c r="AH47" i="16"/>
  <c r="AH43" i="16"/>
  <c r="AH39" i="16"/>
  <c r="AH35" i="16"/>
  <c r="AH31" i="16"/>
  <c r="AH27" i="16"/>
  <c r="AH23" i="16"/>
  <c r="AH19" i="16"/>
  <c r="AH15" i="16"/>
  <c r="AH11" i="16"/>
  <c r="AH7" i="16"/>
  <c r="AH3" i="16"/>
  <c r="AG109" i="16"/>
  <c r="AH2" i="16"/>
  <c r="AG78" i="16"/>
  <c r="AG46" i="16"/>
  <c r="AG14" i="16"/>
  <c r="AG106" i="16"/>
  <c r="AG74" i="16"/>
  <c r="AG42" i="16"/>
  <c r="AG10" i="16"/>
  <c r="AG118" i="16"/>
  <c r="AG94" i="16"/>
  <c r="AG62" i="16"/>
  <c r="AG30" i="16"/>
  <c r="AG117" i="16"/>
  <c r="AG90" i="16"/>
  <c r="AG58" i="16"/>
  <c r="AG26" i="16"/>
  <c r="AG114" i="16"/>
  <c r="AG102" i="16"/>
  <c r="AG86" i="16"/>
  <c r="AG70" i="16"/>
  <c r="AG54" i="16"/>
  <c r="AG38" i="16"/>
  <c r="AG22" i="16"/>
  <c r="AG6" i="16"/>
  <c r="AG110" i="16"/>
  <c r="AG98" i="16"/>
  <c r="AG82" i="16"/>
  <c r="AG66" i="16"/>
  <c r="AG50" i="16"/>
  <c r="AG34" i="16"/>
  <c r="AG18" i="16"/>
  <c r="AF101" i="16"/>
  <c r="AG101" i="16"/>
  <c r="AF97" i="16"/>
  <c r="AG97" i="16"/>
  <c r="AF93" i="16"/>
  <c r="AG93" i="16"/>
  <c r="AF89" i="16"/>
  <c r="AG89" i="16"/>
  <c r="AF85" i="16"/>
  <c r="AG85" i="16"/>
  <c r="AF81" i="16"/>
  <c r="AG81" i="16"/>
  <c r="AF77" i="16"/>
  <c r="AG77" i="16"/>
  <c r="AF73" i="16"/>
  <c r="AG73" i="16"/>
  <c r="AF69" i="16"/>
  <c r="AG69" i="16"/>
  <c r="AF65" i="16"/>
  <c r="AG65" i="16"/>
  <c r="AF61" i="16"/>
  <c r="AG61" i="16"/>
  <c r="AF57" i="16"/>
  <c r="AG57" i="16"/>
  <c r="AF53" i="16"/>
  <c r="AG53" i="16"/>
  <c r="AF49" i="16"/>
  <c r="AG49" i="16"/>
  <c r="AF45" i="16"/>
  <c r="AG45" i="16"/>
  <c r="AF41" i="16"/>
  <c r="AG41" i="16"/>
  <c r="AF37" i="16"/>
  <c r="AG37" i="16"/>
  <c r="AF33" i="16"/>
  <c r="AG33" i="16"/>
  <c r="AF29" i="16"/>
  <c r="AG29" i="16"/>
  <c r="AF25" i="16"/>
  <c r="AG25" i="16"/>
  <c r="AF21" i="16"/>
  <c r="AG21" i="16"/>
  <c r="AF17" i="16"/>
  <c r="AG17" i="16"/>
  <c r="AF13" i="16"/>
  <c r="AG13" i="16"/>
  <c r="AF9" i="16"/>
  <c r="AG9" i="16"/>
  <c r="AF5" i="16"/>
  <c r="AG5" i="16"/>
  <c r="AF120" i="16"/>
  <c r="AG120" i="16"/>
  <c r="AF116" i="16"/>
  <c r="AG116" i="16"/>
  <c r="AF112" i="16"/>
  <c r="AG112" i="16"/>
  <c r="AF108" i="16"/>
  <c r="AG108" i="16"/>
  <c r="AF104" i="16"/>
  <c r="AG104" i="16"/>
  <c r="AF100" i="16"/>
  <c r="AG100" i="16"/>
  <c r="AF96" i="16"/>
  <c r="AG96" i="16"/>
  <c r="AF92" i="16"/>
  <c r="AG92" i="16"/>
  <c r="AF88" i="16"/>
  <c r="AG88" i="16"/>
  <c r="AF84" i="16"/>
  <c r="AG84" i="16"/>
  <c r="AF80" i="16"/>
  <c r="AG80" i="16"/>
  <c r="AF76" i="16"/>
  <c r="AG76" i="16"/>
  <c r="AF72" i="16"/>
  <c r="AG72" i="16"/>
  <c r="AF68" i="16"/>
  <c r="AG68" i="16"/>
  <c r="AF64" i="16"/>
  <c r="AG64" i="16"/>
  <c r="AF60" i="16"/>
  <c r="AG60" i="16"/>
  <c r="AF56" i="16"/>
  <c r="AG56" i="16"/>
  <c r="AF52" i="16"/>
  <c r="AG52" i="16"/>
  <c r="AF48" i="16"/>
  <c r="AG48" i="16"/>
  <c r="AF44" i="16"/>
  <c r="AG44" i="16"/>
  <c r="AF40" i="16"/>
  <c r="AG40" i="16"/>
  <c r="AF36" i="16"/>
  <c r="AG36" i="16"/>
  <c r="AF32" i="16"/>
  <c r="AG32" i="16"/>
  <c r="AF28" i="16"/>
  <c r="AG28" i="16"/>
  <c r="AF24" i="16"/>
  <c r="AG24" i="16"/>
  <c r="AF20" i="16"/>
  <c r="AG20" i="16"/>
  <c r="AF16" i="16"/>
  <c r="AG16" i="16"/>
  <c r="AF12" i="16"/>
  <c r="AG12" i="16"/>
  <c r="AF8" i="16"/>
  <c r="AG8" i="16"/>
  <c r="AF4" i="16"/>
  <c r="AG4" i="16"/>
  <c r="AG121" i="16"/>
  <c r="AG113" i="16"/>
  <c r="AG105" i="16"/>
  <c r="AG119" i="16"/>
  <c r="AG115" i="16"/>
  <c r="AG111" i="16"/>
  <c r="AG107" i="16"/>
  <c r="AG103" i="16"/>
  <c r="AG99" i="16"/>
  <c r="AG95" i="16"/>
  <c r="AG91" i="16"/>
  <c r="AG87" i="16"/>
  <c r="AG83" i="16"/>
  <c r="AG79" i="16"/>
  <c r="AG75" i="16"/>
  <c r="AG71" i="16"/>
  <c r="AG67" i="16"/>
  <c r="AG63" i="16"/>
  <c r="AG59" i="16"/>
  <c r="AG55" i="16"/>
  <c r="AG51" i="16"/>
  <c r="AG47" i="16"/>
  <c r="AG43" i="16"/>
  <c r="AG39" i="16"/>
  <c r="AG35" i="16"/>
  <c r="AG31" i="16"/>
  <c r="AG27" i="16"/>
  <c r="AG23" i="16"/>
  <c r="AG19" i="16"/>
  <c r="AG15" i="16"/>
  <c r="AG11" i="16"/>
  <c r="AG7" i="16"/>
  <c r="AG3" i="16"/>
  <c r="AG2" i="16"/>
  <c r="AD86" i="16"/>
  <c r="AC40" i="16"/>
  <c r="AD43" i="16"/>
  <c r="AC56" i="16"/>
  <c r="AD59" i="16"/>
  <c r="AD70" i="16"/>
  <c r="AC48" i="16"/>
  <c r="AD51" i="16"/>
  <c r="AC64" i="16"/>
  <c r="AD78" i="16"/>
  <c r="AC68" i="16"/>
  <c r="AC76" i="16"/>
  <c r="AC84" i="16"/>
  <c r="AC92" i="16"/>
  <c r="AD39" i="16"/>
  <c r="AC44" i="16"/>
  <c r="AD47" i="16"/>
  <c r="AC52" i="16"/>
  <c r="AD55" i="16"/>
  <c r="AC60" i="16"/>
  <c r="AD63" i="16"/>
  <c r="AD74" i="16"/>
  <c r="AD82" i="16"/>
  <c r="AD90" i="16"/>
  <c r="AC72" i="16"/>
  <c r="AC80" i="16"/>
  <c r="AC88" i="16"/>
  <c r="AD67" i="16"/>
  <c r="AD71" i="16"/>
  <c r="AD75" i="16"/>
  <c r="AD79" i="16"/>
  <c r="AD83" i="16"/>
  <c r="AD87" i="16"/>
  <c r="AD91" i="16"/>
  <c r="AC38" i="16"/>
  <c r="AC42" i="16"/>
  <c r="AC46" i="16"/>
  <c r="AC50" i="16"/>
  <c r="AC54" i="16"/>
  <c r="AC58" i="16"/>
  <c r="AC62" i="16"/>
  <c r="AC66" i="16"/>
  <c r="AC70" i="16"/>
  <c r="AC74" i="16"/>
  <c r="AC78" i="16"/>
  <c r="AC82" i="16"/>
  <c r="AC86" i="16"/>
  <c r="AC90" i="16"/>
  <c r="AD38" i="16"/>
  <c r="AD42" i="16"/>
  <c r="AD46" i="16"/>
  <c r="AD50" i="16"/>
  <c r="AD54" i="16"/>
  <c r="AD58" i="16"/>
  <c r="AD62" i="16"/>
  <c r="AD66" i="16"/>
  <c r="AC2" i="16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AC29" i="16"/>
  <c r="AC30" i="16"/>
  <c r="AC31" i="16"/>
  <c r="AC32" i="16"/>
  <c r="AC33" i="16"/>
  <c r="AC34" i="16"/>
  <c r="AC35" i="16"/>
  <c r="AC36" i="16"/>
  <c r="AD37" i="16"/>
  <c r="AD41" i="16"/>
  <c r="AD45" i="16"/>
  <c r="AD49" i="16"/>
  <c r="AD53" i="16"/>
  <c r="AD57" i="16"/>
  <c r="AD61" i="16"/>
  <c r="AD65" i="16"/>
  <c r="AD69" i="16"/>
  <c r="AD73" i="16"/>
  <c r="AD77" i="16"/>
  <c r="AD81" i="16"/>
  <c r="AD85" i="16"/>
  <c r="AD89" i="16"/>
  <c r="AD94" i="16"/>
  <c r="AB94" i="16"/>
  <c r="AD96" i="16"/>
  <c r="AB96" i="16"/>
  <c r="AD98" i="16"/>
  <c r="AB98" i="16"/>
  <c r="AD100" i="16"/>
  <c r="AB100" i="16"/>
  <c r="AD102" i="16"/>
  <c r="AB102" i="16"/>
  <c r="AD104" i="16"/>
  <c r="AB104" i="16"/>
  <c r="AD106" i="16"/>
  <c r="AB106" i="16"/>
  <c r="AD108" i="16"/>
  <c r="AB108" i="16"/>
  <c r="AD110" i="16"/>
  <c r="AB110" i="16"/>
  <c r="AD112" i="16"/>
  <c r="AB112" i="16"/>
  <c r="AD114" i="16"/>
  <c r="AB114" i="16"/>
  <c r="AD116" i="16"/>
  <c r="AB116" i="16"/>
  <c r="AD118" i="16"/>
  <c r="AB118" i="16"/>
  <c r="AD120" i="16"/>
  <c r="AB120" i="16"/>
  <c r="AD2" i="16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5" i="16"/>
  <c r="AD26" i="16"/>
  <c r="AD27" i="16"/>
  <c r="AD28" i="16"/>
  <c r="AD29" i="16"/>
  <c r="AD30" i="16"/>
  <c r="AD31" i="16"/>
  <c r="AD32" i="16"/>
  <c r="AD33" i="16"/>
  <c r="AD34" i="16"/>
  <c r="AD35" i="16"/>
  <c r="AD36" i="16"/>
  <c r="AC39" i="16"/>
  <c r="AD40" i="16"/>
  <c r="AC43" i="16"/>
  <c r="AD44" i="16"/>
  <c r="AC47" i="16"/>
  <c r="AD48" i="16"/>
  <c r="AC51" i="16"/>
  <c r="AD52" i="16"/>
  <c r="AC55" i="16"/>
  <c r="AD56" i="16"/>
  <c r="AC59" i="16"/>
  <c r="AD60" i="16"/>
  <c r="AC63" i="16"/>
  <c r="AD64" i="16"/>
  <c r="AC67" i="16"/>
  <c r="AD68" i="16"/>
  <c r="AC71" i="16"/>
  <c r="AD72" i="16"/>
  <c r="AC75" i="16"/>
  <c r="AD76" i="16"/>
  <c r="AC79" i="16"/>
  <c r="AD80" i="16"/>
  <c r="AC83" i="16"/>
  <c r="AD84" i="16"/>
  <c r="AC87" i="16"/>
  <c r="AD88" i="16"/>
  <c r="AC91" i="16"/>
  <c r="AD92" i="16"/>
  <c r="AC94" i="16"/>
  <c r="AC96" i="16"/>
  <c r="AC98" i="16"/>
  <c r="AC100" i="16"/>
  <c r="AC102" i="16"/>
  <c r="AC104" i="16"/>
  <c r="AC106" i="16"/>
  <c r="AC108" i="16"/>
  <c r="AC110" i="16"/>
  <c r="AC112" i="16"/>
  <c r="AC114" i="16"/>
  <c r="AC116" i="16"/>
  <c r="AC118" i="16"/>
  <c r="AC120" i="16"/>
  <c r="AD93" i="16"/>
  <c r="AB93" i="16"/>
  <c r="AD95" i="16"/>
  <c r="AB95" i="16"/>
  <c r="AD97" i="16"/>
  <c r="AB97" i="16"/>
  <c r="AD99" i="16"/>
  <c r="AB99" i="16"/>
  <c r="AD101" i="16"/>
  <c r="AB101" i="16"/>
  <c r="AD103" i="16"/>
  <c r="AB103" i="16"/>
  <c r="AD105" i="16"/>
  <c r="AB105" i="16"/>
  <c r="AD107" i="16"/>
  <c r="AB107" i="16"/>
  <c r="AD109" i="16"/>
  <c r="AB109" i="16"/>
  <c r="AD111" i="16"/>
  <c r="AB111" i="16"/>
  <c r="AD113" i="16"/>
  <c r="AB113" i="16"/>
  <c r="AD115" i="16"/>
  <c r="AB115" i="16"/>
  <c r="AD117" i="16"/>
  <c r="AB117" i="16"/>
  <c r="AD119" i="16"/>
  <c r="AB119" i="16"/>
  <c r="AD121" i="16"/>
  <c r="AB121" i="16"/>
  <c r="AC37" i="16"/>
  <c r="AC41" i="16"/>
  <c r="AC45" i="16"/>
  <c r="AC49" i="16"/>
  <c r="AC53" i="16"/>
  <c r="AC57" i="16"/>
  <c r="AC61" i="16"/>
  <c r="AC65" i="16"/>
  <c r="AC69" i="16"/>
  <c r="AC73" i="16"/>
  <c r="AC77" i="16"/>
  <c r="AC81" i="16"/>
  <c r="AC85" i="16"/>
  <c r="AC89" i="16"/>
  <c r="AC93" i="16"/>
  <c r="AC95" i="16"/>
  <c r="AC97" i="16"/>
  <c r="AC99" i="16"/>
  <c r="AC101" i="16"/>
  <c r="AC103" i="16"/>
  <c r="AC105" i="16"/>
  <c r="AC107" i="16"/>
  <c r="AC109" i="16"/>
  <c r="AC111" i="16"/>
  <c r="AC113" i="16"/>
  <c r="AC115" i="16"/>
  <c r="AC117" i="16"/>
  <c r="AC119" i="16"/>
  <c r="AC121" i="16"/>
  <c r="AI116" i="16" l="1"/>
  <c r="AL116" i="16" s="1"/>
  <c r="AI104" i="16"/>
  <c r="AL104" i="16" s="1"/>
  <c r="AI96" i="16"/>
  <c r="AL96" i="16" s="1"/>
  <c r="AI84" i="16"/>
  <c r="AL84" i="16" s="1"/>
  <c r="AI72" i="16"/>
  <c r="AL72" i="16" s="1"/>
  <c r="AI60" i="16"/>
  <c r="AL60" i="16" s="1"/>
  <c r="AI52" i="16"/>
  <c r="AL52" i="16" s="1"/>
  <c r="AI40" i="16"/>
  <c r="AL40" i="16" s="1"/>
  <c r="AI28" i="16"/>
  <c r="AL28" i="16" s="1"/>
  <c r="AI12" i="16"/>
  <c r="AL12" i="16" s="1"/>
  <c r="AI119" i="16"/>
  <c r="AL119" i="16" s="1"/>
  <c r="AI115" i="16"/>
  <c r="AL115" i="16" s="1"/>
  <c r="AI111" i="16"/>
  <c r="AL111" i="16" s="1"/>
  <c r="AI107" i="16"/>
  <c r="AL107" i="16" s="1"/>
  <c r="AI103" i="16"/>
  <c r="AL103" i="16" s="1"/>
  <c r="AI99" i="16"/>
  <c r="AL99" i="16" s="1"/>
  <c r="AI95" i="16"/>
  <c r="AL95" i="16" s="1"/>
  <c r="AI91" i="16"/>
  <c r="AL91" i="16" s="1"/>
  <c r="AI87" i="16"/>
  <c r="AL87" i="16" s="1"/>
  <c r="AI83" i="16"/>
  <c r="AL83" i="16" s="1"/>
  <c r="AI79" i="16"/>
  <c r="AL79" i="16" s="1"/>
  <c r="AI75" i="16"/>
  <c r="AL75" i="16" s="1"/>
  <c r="AI71" i="16"/>
  <c r="AL71" i="16" s="1"/>
  <c r="AI67" i="16"/>
  <c r="AL67" i="16" s="1"/>
  <c r="AI63" i="16"/>
  <c r="AL63" i="16" s="1"/>
  <c r="AI59" i="16"/>
  <c r="AL59" i="16" s="1"/>
  <c r="AI55" i="16"/>
  <c r="AL55" i="16" s="1"/>
  <c r="AI51" i="16"/>
  <c r="AL51" i="16" s="1"/>
  <c r="AI47" i="16"/>
  <c r="AL47" i="16" s="1"/>
  <c r="AI43" i="16"/>
  <c r="AL43" i="16" s="1"/>
  <c r="AI39" i="16"/>
  <c r="AL39" i="16" s="1"/>
  <c r="AI35" i="16"/>
  <c r="AL35" i="16" s="1"/>
  <c r="AI31" i="16"/>
  <c r="AL31" i="16" s="1"/>
  <c r="AI27" i="16"/>
  <c r="AL27" i="16" s="1"/>
  <c r="AI23" i="16"/>
  <c r="AL23" i="16" s="1"/>
  <c r="AI19" i="16"/>
  <c r="AL19" i="16" s="1"/>
  <c r="AI15" i="16"/>
  <c r="AL15" i="16" s="1"/>
  <c r="AI11" i="16"/>
  <c r="AL11" i="16" s="1"/>
  <c r="AI7" i="16"/>
  <c r="AL7" i="16" s="1"/>
  <c r="AI3" i="16"/>
  <c r="AL3" i="16" s="1"/>
  <c r="AI120" i="16"/>
  <c r="AL120" i="16" s="1"/>
  <c r="AI112" i="16"/>
  <c r="AL112" i="16" s="1"/>
  <c r="AI108" i="16"/>
  <c r="AL108" i="16" s="1"/>
  <c r="AI100" i="16"/>
  <c r="AL100" i="16" s="1"/>
  <c r="AI92" i="16"/>
  <c r="AL92" i="16" s="1"/>
  <c r="AI88" i="16"/>
  <c r="AL88" i="16" s="1"/>
  <c r="AI80" i="16"/>
  <c r="AL80" i="16" s="1"/>
  <c r="AI76" i="16"/>
  <c r="AL76" i="16" s="1"/>
  <c r="AI68" i="16"/>
  <c r="AL68" i="16" s="1"/>
  <c r="AI64" i="16"/>
  <c r="AL64" i="16" s="1"/>
  <c r="AI56" i="16"/>
  <c r="AL56" i="16" s="1"/>
  <c r="AI48" i="16"/>
  <c r="AL48" i="16" s="1"/>
  <c r="AI44" i="16"/>
  <c r="AL44" i="16" s="1"/>
  <c r="AI36" i="16"/>
  <c r="AL36" i="16" s="1"/>
  <c r="AI32" i="16"/>
  <c r="AL32" i="16" s="1"/>
  <c r="AI24" i="16"/>
  <c r="AL24" i="16" s="1"/>
  <c r="AI20" i="16"/>
  <c r="AL20" i="16" s="1"/>
  <c r="AI16" i="16"/>
  <c r="AL16" i="16" s="1"/>
  <c r="AI8" i="16"/>
  <c r="AL8" i="16" s="1"/>
  <c r="AI4" i="16"/>
  <c r="AL4" i="16" s="1"/>
  <c r="AI118" i="16"/>
  <c r="AL118" i="16" s="1"/>
  <c r="AI114" i="16"/>
  <c r="AL114" i="16" s="1"/>
  <c r="AI110" i="16"/>
  <c r="AL110" i="16" s="1"/>
  <c r="AI106" i="16"/>
  <c r="AL106" i="16" s="1"/>
  <c r="AI102" i="16"/>
  <c r="AL102" i="16" s="1"/>
  <c r="AI98" i="16"/>
  <c r="AL98" i="16" s="1"/>
  <c r="AI94" i="16"/>
  <c r="AL94" i="16" s="1"/>
  <c r="AI90" i="16"/>
  <c r="AL90" i="16" s="1"/>
  <c r="AI86" i="16"/>
  <c r="AL86" i="16" s="1"/>
  <c r="AI82" i="16"/>
  <c r="AL82" i="16" s="1"/>
  <c r="AI78" i="16"/>
  <c r="AL78" i="16" s="1"/>
  <c r="AI74" i="16"/>
  <c r="AL74" i="16" s="1"/>
  <c r="AI70" i="16"/>
  <c r="AL70" i="16" s="1"/>
  <c r="AI66" i="16"/>
  <c r="AL66" i="16" s="1"/>
  <c r="AI62" i="16"/>
  <c r="AL62" i="16" s="1"/>
  <c r="AI58" i="16"/>
  <c r="AL58" i="16" s="1"/>
  <c r="AI54" i="16"/>
  <c r="AL54" i="16" s="1"/>
  <c r="AI50" i="16"/>
  <c r="AL50" i="16" s="1"/>
  <c r="AI46" i="16"/>
  <c r="AL46" i="16" s="1"/>
  <c r="AI42" i="16"/>
  <c r="AL42" i="16" s="1"/>
  <c r="AI38" i="16"/>
  <c r="AL38" i="16" s="1"/>
  <c r="AI34" i="16"/>
  <c r="AL34" i="16" s="1"/>
  <c r="AI30" i="16"/>
  <c r="AL30" i="16" s="1"/>
  <c r="AI26" i="16"/>
  <c r="AL26" i="16" s="1"/>
  <c r="AI22" i="16"/>
  <c r="AL22" i="16" s="1"/>
  <c r="AI18" i="16"/>
  <c r="AL18" i="16" s="1"/>
  <c r="AI14" i="16"/>
  <c r="AL14" i="16" s="1"/>
  <c r="AI10" i="16"/>
  <c r="AL10" i="16" s="1"/>
  <c r="AI6" i="16"/>
  <c r="AL6" i="16" s="1"/>
  <c r="AI121" i="16"/>
  <c r="AL121" i="16" s="1"/>
  <c r="AI117" i="16"/>
  <c r="AL117" i="16" s="1"/>
  <c r="AI113" i="16"/>
  <c r="AL113" i="16" s="1"/>
  <c r="AI109" i="16"/>
  <c r="AL109" i="16" s="1"/>
  <c r="AI105" i="16"/>
  <c r="AL105" i="16" s="1"/>
  <c r="AI101" i="16"/>
  <c r="AL101" i="16" s="1"/>
  <c r="AI97" i="16"/>
  <c r="AL97" i="16" s="1"/>
  <c r="AI93" i="16"/>
  <c r="AL93" i="16" s="1"/>
  <c r="AI89" i="16"/>
  <c r="AL89" i="16" s="1"/>
  <c r="AI85" i="16"/>
  <c r="AL85" i="16" s="1"/>
  <c r="AI81" i="16"/>
  <c r="AL81" i="16" s="1"/>
  <c r="AI77" i="16"/>
  <c r="AL77" i="16" s="1"/>
  <c r="AI73" i="16"/>
  <c r="AL73" i="16" s="1"/>
  <c r="AI69" i="16"/>
  <c r="AL69" i="16" s="1"/>
  <c r="AI65" i="16"/>
  <c r="AL65" i="16" s="1"/>
  <c r="AI61" i="16"/>
  <c r="AL61" i="16" s="1"/>
  <c r="AI57" i="16"/>
  <c r="AL57" i="16" s="1"/>
  <c r="AI53" i="16"/>
  <c r="AL53" i="16" s="1"/>
  <c r="AI49" i="16"/>
  <c r="AL49" i="16" s="1"/>
  <c r="AI45" i="16"/>
  <c r="AL45" i="16" s="1"/>
  <c r="AI41" i="16"/>
  <c r="AL41" i="16" s="1"/>
  <c r="AI37" i="16"/>
  <c r="AL37" i="16" s="1"/>
  <c r="AI33" i="16"/>
  <c r="AL33" i="16" s="1"/>
  <c r="AI29" i="16"/>
  <c r="AL29" i="16" s="1"/>
  <c r="AI25" i="16"/>
  <c r="AL25" i="16" s="1"/>
  <c r="AI21" i="16"/>
  <c r="AL21" i="16" s="1"/>
  <c r="AI17" i="16"/>
  <c r="AL17" i="16" s="1"/>
  <c r="AI13" i="16"/>
  <c r="AL13" i="16" s="1"/>
  <c r="AI9" i="16"/>
  <c r="AL9" i="16" s="1"/>
  <c r="AI5" i="16"/>
  <c r="AL5" i="16" s="1"/>
  <c r="AI2" i="16"/>
  <c r="AL2" i="16" s="1"/>
  <c r="AJ17" i="16" l="1"/>
  <c r="AK17" i="16"/>
  <c r="AJ33" i="16"/>
  <c r="AK33" i="16"/>
  <c r="AJ49" i="16"/>
  <c r="AK49" i="16"/>
  <c r="AJ65" i="16"/>
  <c r="AK65" i="16"/>
  <c r="AJ81" i="16"/>
  <c r="AK81" i="16"/>
  <c r="AJ97" i="16"/>
  <c r="AK97" i="16"/>
  <c r="AJ113" i="16"/>
  <c r="AK113" i="16"/>
  <c r="AJ10" i="16"/>
  <c r="AK10" i="16"/>
  <c r="AJ26" i="16"/>
  <c r="AK26" i="16"/>
  <c r="AJ42" i="16"/>
  <c r="AK42" i="16"/>
  <c r="AJ58" i="16"/>
  <c r="AK58" i="16"/>
  <c r="AJ74" i="16"/>
  <c r="AK74" i="16"/>
  <c r="AJ90" i="16"/>
  <c r="AK90" i="16"/>
  <c r="AJ106" i="16"/>
  <c r="AK106" i="16"/>
  <c r="AJ4" i="16"/>
  <c r="AK4" i="16"/>
  <c r="AJ24" i="16"/>
  <c r="AK24" i="16"/>
  <c r="AJ48" i="16"/>
  <c r="AK48" i="16"/>
  <c r="AJ76" i="16"/>
  <c r="AK76" i="16"/>
  <c r="AJ100" i="16"/>
  <c r="AK100" i="16"/>
  <c r="AJ3" i="16"/>
  <c r="AK3" i="16"/>
  <c r="AJ19" i="16"/>
  <c r="AK19" i="16"/>
  <c r="AJ35" i="16"/>
  <c r="AK35" i="16"/>
  <c r="AJ51" i="16"/>
  <c r="AK51" i="16"/>
  <c r="AJ67" i="16"/>
  <c r="AK67" i="16"/>
  <c r="AJ83" i="16"/>
  <c r="AK83" i="16"/>
  <c r="AJ99" i="16"/>
  <c r="AK99" i="16"/>
  <c r="AJ115" i="16"/>
  <c r="AK115" i="16"/>
  <c r="AJ40" i="16"/>
  <c r="AK40" i="16"/>
  <c r="AJ84" i="16"/>
  <c r="AK84" i="16"/>
  <c r="AJ5" i="16"/>
  <c r="AK5" i="16"/>
  <c r="AJ21" i="16"/>
  <c r="AK21" i="16"/>
  <c r="AJ37" i="16"/>
  <c r="AK37" i="16"/>
  <c r="AJ53" i="16"/>
  <c r="AK53" i="16"/>
  <c r="AJ69" i="16"/>
  <c r="AK69" i="16"/>
  <c r="AJ85" i="16"/>
  <c r="AK85" i="16"/>
  <c r="AJ101" i="16"/>
  <c r="AK101" i="16"/>
  <c r="AJ117" i="16"/>
  <c r="AK117" i="16"/>
  <c r="AJ14" i="16"/>
  <c r="AK14" i="16"/>
  <c r="AJ30" i="16"/>
  <c r="AK30" i="16"/>
  <c r="AJ46" i="16"/>
  <c r="AK46" i="16"/>
  <c r="AJ62" i="16"/>
  <c r="AK62" i="16"/>
  <c r="AJ78" i="16"/>
  <c r="AK78" i="16"/>
  <c r="AJ94" i="16"/>
  <c r="AK94" i="16"/>
  <c r="AJ110" i="16"/>
  <c r="AK110" i="16"/>
  <c r="AJ8" i="16"/>
  <c r="AK8" i="16"/>
  <c r="AJ32" i="16"/>
  <c r="AK32" i="16"/>
  <c r="AJ56" i="16"/>
  <c r="AK56" i="16"/>
  <c r="AJ80" i="16"/>
  <c r="AK80" i="16"/>
  <c r="AJ108" i="16"/>
  <c r="AK108" i="16"/>
  <c r="AJ7" i="16"/>
  <c r="AK7" i="16"/>
  <c r="AJ23" i="16"/>
  <c r="AK23" i="16"/>
  <c r="AJ39" i="16"/>
  <c r="AK39" i="16"/>
  <c r="AJ55" i="16"/>
  <c r="AK55" i="16"/>
  <c r="AJ71" i="16"/>
  <c r="AK71" i="16"/>
  <c r="AJ87" i="16"/>
  <c r="AK87" i="16"/>
  <c r="AJ103" i="16"/>
  <c r="AK103" i="16"/>
  <c r="AJ119" i="16"/>
  <c r="AK119" i="16"/>
  <c r="AJ52" i="16"/>
  <c r="AK52" i="16"/>
  <c r="AJ96" i="16"/>
  <c r="AK96" i="16"/>
  <c r="AJ9" i="16"/>
  <c r="AK9" i="16"/>
  <c r="AJ25" i="16"/>
  <c r="AK25" i="16"/>
  <c r="AJ41" i="16"/>
  <c r="AK41" i="16"/>
  <c r="AJ57" i="16"/>
  <c r="AK57" i="16"/>
  <c r="AJ73" i="16"/>
  <c r="AK73" i="16"/>
  <c r="AJ89" i="16"/>
  <c r="AK89" i="16"/>
  <c r="AJ105" i="16"/>
  <c r="AK105" i="16"/>
  <c r="AJ121" i="16"/>
  <c r="AK121" i="16"/>
  <c r="AJ18" i="16"/>
  <c r="AK18" i="16"/>
  <c r="AJ34" i="16"/>
  <c r="AK34" i="16"/>
  <c r="AJ50" i="16"/>
  <c r="AK50" i="16"/>
  <c r="AJ66" i="16"/>
  <c r="AK66" i="16"/>
  <c r="AJ82" i="16"/>
  <c r="AK82" i="16"/>
  <c r="AJ98" i="16"/>
  <c r="AK98" i="16"/>
  <c r="AJ114" i="16"/>
  <c r="AK114" i="16"/>
  <c r="AJ16" i="16"/>
  <c r="AK16" i="16"/>
  <c r="AJ36" i="16"/>
  <c r="AK36" i="16"/>
  <c r="AJ64" i="16"/>
  <c r="AK64" i="16"/>
  <c r="AJ88" i="16"/>
  <c r="AK88" i="16"/>
  <c r="AJ112" i="16"/>
  <c r="AK112" i="16"/>
  <c r="AJ11" i="16"/>
  <c r="AK11" i="16"/>
  <c r="AJ27" i="16"/>
  <c r="AK27" i="16"/>
  <c r="AJ43" i="16"/>
  <c r="AK43" i="16"/>
  <c r="AJ59" i="16"/>
  <c r="AK59" i="16"/>
  <c r="AJ75" i="16"/>
  <c r="AK75" i="16"/>
  <c r="AJ91" i="16"/>
  <c r="AK91" i="16"/>
  <c r="AJ107" i="16"/>
  <c r="AK107" i="16"/>
  <c r="AJ12" i="16"/>
  <c r="AK12" i="16"/>
  <c r="AJ60" i="16"/>
  <c r="AK60" i="16"/>
  <c r="AJ104" i="16"/>
  <c r="AK104" i="16"/>
  <c r="AJ13" i="16"/>
  <c r="AK13" i="16"/>
  <c r="AJ29" i="16"/>
  <c r="AK29" i="16"/>
  <c r="AJ45" i="16"/>
  <c r="AK45" i="16"/>
  <c r="AJ61" i="16"/>
  <c r="AK61" i="16"/>
  <c r="AJ77" i="16"/>
  <c r="AK77" i="16"/>
  <c r="AJ93" i="16"/>
  <c r="AK93" i="16"/>
  <c r="AJ109" i="16"/>
  <c r="AK109" i="16"/>
  <c r="AJ6" i="16"/>
  <c r="AK6" i="16"/>
  <c r="AJ22" i="16"/>
  <c r="AK22" i="16"/>
  <c r="AJ38" i="16"/>
  <c r="AK38" i="16"/>
  <c r="AJ54" i="16"/>
  <c r="AK54" i="16"/>
  <c r="AJ70" i="16"/>
  <c r="AK70" i="16"/>
  <c r="AJ86" i="16"/>
  <c r="AK86" i="16"/>
  <c r="AJ102" i="16"/>
  <c r="AK102" i="16"/>
  <c r="AJ118" i="16"/>
  <c r="AK118" i="16"/>
  <c r="AJ20" i="16"/>
  <c r="AK20" i="16"/>
  <c r="AJ44" i="16"/>
  <c r="AK44" i="16"/>
  <c r="AJ68" i="16"/>
  <c r="AK68" i="16"/>
  <c r="AJ92" i="16"/>
  <c r="AK92" i="16"/>
  <c r="AJ120" i="16"/>
  <c r="AK120" i="16"/>
  <c r="AJ15" i="16"/>
  <c r="AK15" i="16"/>
  <c r="AJ31" i="16"/>
  <c r="AK31" i="16"/>
  <c r="AJ47" i="16"/>
  <c r="AK47" i="16"/>
  <c r="AJ63" i="16"/>
  <c r="AK63" i="16"/>
  <c r="AJ79" i="16"/>
  <c r="AK79" i="16"/>
  <c r="AJ95" i="16"/>
  <c r="AK95" i="16"/>
  <c r="AJ111" i="16"/>
  <c r="AK111" i="16"/>
  <c r="AJ28" i="16"/>
  <c r="AK28" i="16"/>
  <c r="AJ72" i="16"/>
  <c r="AK72" i="16"/>
  <c r="AJ116" i="16"/>
  <c r="AK116" i="16"/>
  <c r="AJ2" i="16"/>
  <c r="AK2" i="16"/>
  <c r="E121" i="16"/>
  <c r="E120" i="16"/>
  <c r="E119" i="16"/>
  <c r="E118" i="16"/>
  <c r="E111" i="16" l="1"/>
  <c r="E112" i="16"/>
  <c r="E113" i="16"/>
  <c r="E114" i="16"/>
  <c r="E115" i="16"/>
  <c r="E116" i="16"/>
  <c r="E117" i="16"/>
  <c r="E110" i="16" l="1"/>
  <c r="E109" i="16"/>
  <c r="E108" i="16"/>
  <c r="E107" i="16"/>
  <c r="E106" i="16"/>
  <c r="E105" i="16"/>
  <c r="E104" i="16"/>
  <c r="E103" i="16" l="1"/>
  <c r="E93" i="16" l="1"/>
  <c r="E94" i="16"/>
  <c r="E95" i="16"/>
  <c r="E96" i="16"/>
  <c r="E97" i="16"/>
  <c r="E98" i="16"/>
  <c r="E99" i="16"/>
  <c r="E100" i="16"/>
  <c r="E101" i="16"/>
  <c r="E102" i="16"/>
  <c r="E92" i="16"/>
  <c r="E4" i="16" l="1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3" i="16"/>
  <c r="E2" i="16"/>
</calcChain>
</file>

<file path=xl/sharedStrings.xml><?xml version="1.0" encoding="utf-8"?>
<sst xmlns="http://schemas.openxmlformats.org/spreadsheetml/2006/main" count="162" uniqueCount="162">
  <si>
    <t>Movie Name</t>
  </si>
  <si>
    <t>Dhoom 3</t>
  </si>
  <si>
    <t>Chennai Express</t>
  </si>
  <si>
    <t>3 Idiots</t>
  </si>
  <si>
    <t>Enthiran</t>
  </si>
  <si>
    <t>Happy New Year</t>
  </si>
  <si>
    <t>Ek Tha Tiger</t>
  </si>
  <si>
    <t>Yeh Jawaani hai Diwani</t>
  </si>
  <si>
    <t>Krishh 3</t>
  </si>
  <si>
    <t>Dabangg 2</t>
  </si>
  <si>
    <t>Bodyguard</t>
  </si>
  <si>
    <t>Vishwaroopam</t>
  </si>
  <si>
    <t>Dabangg</t>
  </si>
  <si>
    <t>Jab Tak Hai Jaan</t>
  </si>
  <si>
    <t>Ra.One</t>
  </si>
  <si>
    <t>Agneepath</t>
  </si>
  <si>
    <t>Barfi</t>
  </si>
  <si>
    <t>Don 2</t>
  </si>
  <si>
    <t>Ready</t>
  </si>
  <si>
    <t>Rowdy Rathore</t>
  </si>
  <si>
    <t>Goliyon ki RasLeela Ram-Leela</t>
  </si>
  <si>
    <t>Ghajini</t>
  </si>
  <si>
    <t>Housefull 2</t>
  </si>
  <si>
    <t>Bhaag Milkha Bhaag</t>
  </si>
  <si>
    <t>My Name is Khan</t>
  </si>
  <si>
    <t>Talaash</t>
  </si>
  <si>
    <t>Golmaal 3</t>
  </si>
  <si>
    <t>Sivaji</t>
  </si>
  <si>
    <t>Rab ne Bana Di Jodi</t>
  </si>
  <si>
    <t>Race 2</t>
  </si>
  <si>
    <t>Om Shanti Om</t>
  </si>
  <si>
    <t>Son of Sardar</t>
  </si>
  <si>
    <t>Bol Bachchan</t>
  </si>
  <si>
    <t>Zindagi Na Milegi Dobara</t>
  </si>
  <si>
    <t>Dhoom 2</t>
  </si>
  <si>
    <t>Singham</t>
  </si>
  <si>
    <t>Dasavatharam</t>
  </si>
  <si>
    <t>Singh is King</t>
  </si>
  <si>
    <t>Raajneeti</t>
  </si>
  <si>
    <t>Magadheera</t>
  </si>
  <si>
    <t>Grand Masti</t>
  </si>
  <si>
    <t>Gross Worldwide</t>
  </si>
  <si>
    <t>Budget</t>
  </si>
  <si>
    <t>Sequel</t>
  </si>
  <si>
    <t>Action</t>
  </si>
  <si>
    <t>Crime</t>
  </si>
  <si>
    <t>Thriller</t>
  </si>
  <si>
    <t>Comedy</t>
  </si>
  <si>
    <t>Romance</t>
  </si>
  <si>
    <t>Drama</t>
  </si>
  <si>
    <t>Sci-Fi</t>
  </si>
  <si>
    <t>Musical</t>
  </si>
  <si>
    <t>Adventure</t>
  </si>
  <si>
    <t>Mystery</t>
  </si>
  <si>
    <t>Biography/History</t>
  </si>
  <si>
    <t>Quarter 1</t>
  </si>
  <si>
    <t>Quarter 2</t>
  </si>
  <si>
    <t>Quarter 3</t>
  </si>
  <si>
    <t>Quarter 4</t>
  </si>
  <si>
    <t>Baby</t>
  </si>
  <si>
    <t>PK</t>
  </si>
  <si>
    <t>Haider</t>
  </si>
  <si>
    <t>Ugly</t>
  </si>
  <si>
    <t>Queen</t>
  </si>
  <si>
    <t>Shahid</t>
  </si>
  <si>
    <t>Lootera</t>
  </si>
  <si>
    <t>Kai Po Che</t>
  </si>
  <si>
    <t>Special 26</t>
  </si>
  <si>
    <t>OMG-Oh My God</t>
  </si>
  <si>
    <t>Kahani</t>
  </si>
  <si>
    <t>Vicky Donor</t>
  </si>
  <si>
    <t>Paan Singh Tomar</t>
  </si>
  <si>
    <t>Rockstar</t>
  </si>
  <si>
    <t>Delhi-Belly</t>
  </si>
  <si>
    <t>Chak De</t>
  </si>
  <si>
    <t>Kick</t>
  </si>
  <si>
    <t>i</t>
  </si>
  <si>
    <t>Bang-bang</t>
  </si>
  <si>
    <t>Singham Returns</t>
  </si>
  <si>
    <t>Jai HO</t>
  </si>
  <si>
    <t>Thupakakki</t>
  </si>
  <si>
    <t>Holiday</t>
  </si>
  <si>
    <t>2 States</t>
  </si>
  <si>
    <t>IMDB Rating</t>
  </si>
  <si>
    <t>Gangs of Wasseypur (2 parts)</t>
  </si>
  <si>
    <t>Ek Villain</t>
  </si>
  <si>
    <t>Singam 2</t>
  </si>
  <si>
    <t>Kaththi</t>
  </si>
  <si>
    <t>Aashiqui 2</t>
  </si>
  <si>
    <t>Raanjhanaa</t>
  </si>
  <si>
    <t>Shootout At Wadala</t>
  </si>
  <si>
    <t>Anybody Can Dance</t>
  </si>
  <si>
    <t>Fukrey</t>
  </si>
  <si>
    <t>Jolly LLB</t>
  </si>
  <si>
    <t>Chashme Baddoor</t>
  </si>
  <si>
    <t>Bombay Velvet</t>
  </si>
  <si>
    <t>Highway</t>
  </si>
  <si>
    <t>Kambhakt Ishq</t>
  </si>
  <si>
    <t>Jaaneman</t>
  </si>
  <si>
    <t>Besharam</t>
  </si>
  <si>
    <t>Ragini MMS</t>
  </si>
  <si>
    <t>Ragini MMS-2</t>
  </si>
  <si>
    <t>Ishqiya</t>
  </si>
  <si>
    <t>Dedh Ishqiya</t>
  </si>
  <si>
    <t>Humshakals</t>
  </si>
  <si>
    <t>Gunday</t>
  </si>
  <si>
    <t>Main Tera Hero</t>
  </si>
  <si>
    <t>Heropanti</t>
  </si>
  <si>
    <t>Gulaab Gang</t>
  </si>
  <si>
    <t>ABCD2</t>
  </si>
  <si>
    <t>inflation rate</t>
  </si>
  <si>
    <t>Dirty Picture</t>
  </si>
  <si>
    <t>7 khoon maaf</t>
  </si>
  <si>
    <t>Kites</t>
  </si>
  <si>
    <t>Dum laga k Haisha</t>
  </si>
  <si>
    <t>Kaminey</t>
  </si>
  <si>
    <t>Jannat 2</t>
  </si>
  <si>
    <t>Fashion</t>
  </si>
  <si>
    <t>Mere dad ki maruti</t>
  </si>
  <si>
    <t>Yaariyan</t>
  </si>
  <si>
    <t>Kabhi Alvida naa Kehna</t>
  </si>
  <si>
    <t>Luck</t>
  </si>
  <si>
    <t>Remake</t>
  </si>
  <si>
    <t>Occasion</t>
  </si>
  <si>
    <t>Bajrangi Bhaijaan</t>
  </si>
  <si>
    <t>Hero</t>
  </si>
  <si>
    <t>Phantom</t>
  </si>
  <si>
    <t>Talvar</t>
  </si>
  <si>
    <t>Drishyam</t>
  </si>
  <si>
    <t>Bahubali</t>
  </si>
  <si>
    <t>Tanu weds Manu returns</t>
  </si>
  <si>
    <t>Kis Kisko Pyaar Karun</t>
  </si>
  <si>
    <t>Badlapur</t>
  </si>
  <si>
    <t>Dil Dhakane Do</t>
  </si>
  <si>
    <t>Gabbar is Back</t>
  </si>
  <si>
    <t>Detective Byomkesh Bakshi</t>
  </si>
  <si>
    <t>Humai Adhoori Kahani</t>
  </si>
  <si>
    <t>NH10</t>
  </si>
  <si>
    <t>Welcome Back</t>
  </si>
  <si>
    <t>Piku</t>
  </si>
  <si>
    <t>Mary Kom</t>
  </si>
  <si>
    <t>Hasee Toh Phasee</t>
  </si>
  <si>
    <t>Humpty sharma ki Dulhania</t>
  </si>
  <si>
    <t>High Star Rank</t>
  </si>
  <si>
    <t>Medium Star Rank</t>
  </si>
  <si>
    <t>Low Star Rank</t>
  </si>
  <si>
    <t>High Director Rank</t>
  </si>
  <si>
    <t>Medium Director Rank</t>
  </si>
  <si>
    <t>Low Director Rank</t>
  </si>
  <si>
    <t>Low Budget</t>
  </si>
  <si>
    <t>Medium Budget</t>
  </si>
  <si>
    <t>High Budget</t>
  </si>
  <si>
    <t>Web Awareness Index</t>
  </si>
  <si>
    <t>Average Star Rank</t>
  </si>
  <si>
    <t>Average Director Rank</t>
  </si>
  <si>
    <t>Gross Worldwide (inflation adjusted)</t>
  </si>
  <si>
    <t>Budget(Inflation Adjusted)</t>
  </si>
  <si>
    <t>Total screen count(+/-100)</t>
  </si>
  <si>
    <t>Release Year</t>
  </si>
  <si>
    <t>YouTube Trailer Comments</t>
  </si>
  <si>
    <t>YouTube Trailer Views</t>
  </si>
  <si>
    <t>YouTube Trailer Effective 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</si>
</sst>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1" fillId="0" borderId="0" xfId="0" applyFont="1" applyBorder="1" applyAlignment="1"/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right"/>
    </xf>
    <xf numFmtId="0" fontId="4" fillId="0" borderId="0" xfId="0" applyFont="1" applyFill="1" applyBorder="1" applyAlignment="1"/>
    <xf numFmtId="1" fontId="0" fillId="0" borderId="0" xfId="0" applyNumberFormat="1" applyFont="1"/>
    <xf numFmtId="0" fontId="5" fillId="0" borderId="0" xfId="0" applyFont="1"/>
    <xf numFmtId="2" fontId="3" fillId="0" borderId="0" xfId="0" applyNumberFormat="1" applyFont="1" applyBorder="1" applyAlignment="1"/>
    <xf numFmtId="2" fontId="4" fillId="0" borderId="0" xfId="0" applyNumberFormat="1" applyFont="1" applyBorder="1" applyAlignment="1"/>
    <xf numFmtId="2" fontId="0" fillId="0" borderId="0" xfId="0" applyNumberFormat="1" applyFont="1"/>
    <xf numFmtId="2" fontId="1" fillId="0" borderId="0" xfId="0" applyNumberFormat="1" applyFont="1" applyBorder="1" applyAlignment="1"/>
    <xf numFmtId="2" fontId="5" fillId="0" borderId="0" xfId="0" applyNumberFormat="1" applyFont="1"/>
    <xf numFmtId="1" fontId="3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1"/>
  <sheetViews>
    <sheetView tabSelected="1" topLeftCell="AI1" workbookViewId="0">
      <pane ySplit="1" topLeftCell="A2" activePane="bottomLeft" state="frozen"/>
      <selection pane="bottomLeft" activeCell="AI19" sqref="AI19"/>
    </sheetView>
  </sheetViews>
  <sheetFormatPr defaultRowHeight="15"/>
  <cols>
    <col min="1" max="1" width="30.85546875" bestFit="1" customWidth="1"/>
    <col min="2" max="2" width="13.140625" bestFit="1" customWidth="1"/>
    <col min="3" max="4" width="30.85546875" style="5" bestFit="1" customWidth="1"/>
    <col min="5" max="5" width="34.7109375" style="5" bestFit="1" customWidth="1"/>
    <col min="6" max="6" width="30.85546875" style="5" bestFit="1" customWidth="1"/>
    <col min="7" max="7" width="12.140625" style="5" bestFit="1" customWidth="1"/>
    <col min="8" max="8" width="12.140625" style="3" customWidth="1"/>
    <col min="10" max="10" width="13.42578125" customWidth="1"/>
    <col min="11" max="11" width="19.140625" style="1" bestFit="1" customWidth="1"/>
    <col min="22" max="22" width="17.28515625" bestFit="1" customWidth="1"/>
    <col min="26" max="26" width="9.28515625" bestFit="1" customWidth="1"/>
    <col min="27" max="27" width="17" style="1" bestFit="1" customWidth="1"/>
    <col min="28" max="28" width="14.7109375" bestFit="1" customWidth="1"/>
    <col min="29" max="29" width="18" bestFit="1" customWidth="1"/>
    <col min="30" max="30" width="14.42578125" bestFit="1" customWidth="1"/>
    <col min="31" max="31" width="20.85546875" style="1" bestFit="1" customWidth="1"/>
    <col min="32" max="32" width="18.28515625" bestFit="1" customWidth="1"/>
    <col min="33" max="33" width="21.5703125" bestFit="1" customWidth="1"/>
    <col min="34" max="34" width="18" bestFit="1" customWidth="1"/>
    <col min="35" max="35" width="24.140625" style="5" bestFit="1" customWidth="1"/>
    <col min="36" max="36" width="11.85546875" bestFit="1" customWidth="1"/>
    <col min="37" max="37" width="14.85546875" bestFit="1" customWidth="1"/>
    <col min="39" max="39" width="21.7109375" style="1" bestFit="1" customWidth="1"/>
    <col min="40" max="41" width="26.28515625" style="1" bestFit="1" customWidth="1"/>
    <col min="42" max="42" width="29.85546875" style="1" bestFit="1" customWidth="1"/>
  </cols>
  <sheetData>
    <row r="1" spans="1:42" s="7" customFormat="1" ht="12.75">
      <c r="A1" s="7" t="s">
        <v>0</v>
      </c>
      <c r="B1" s="7" t="s">
        <v>158</v>
      </c>
      <c r="C1" s="13" t="s">
        <v>41</v>
      </c>
      <c r="D1" s="13" t="s">
        <v>110</v>
      </c>
      <c r="E1" s="13" t="s">
        <v>155</v>
      </c>
      <c r="F1" s="13" t="s">
        <v>42</v>
      </c>
      <c r="G1" s="13" t="s">
        <v>83</v>
      </c>
      <c r="H1" s="7" t="s">
        <v>122</v>
      </c>
      <c r="I1" s="7" t="s">
        <v>43</v>
      </c>
      <c r="J1" s="7" t="s">
        <v>123</v>
      </c>
      <c r="K1" s="18" t="s">
        <v>157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18" t="s">
        <v>153</v>
      </c>
      <c r="AB1" s="7" t="s">
        <v>143</v>
      </c>
      <c r="AC1" s="7" t="s">
        <v>144</v>
      </c>
      <c r="AD1" s="7" t="s">
        <v>145</v>
      </c>
      <c r="AE1" s="18" t="s">
        <v>154</v>
      </c>
      <c r="AF1" s="7" t="s">
        <v>146</v>
      </c>
      <c r="AG1" s="7" t="s">
        <v>147</v>
      </c>
      <c r="AH1" s="7" t="s">
        <v>148</v>
      </c>
      <c r="AI1" s="13" t="s">
        <v>156</v>
      </c>
      <c r="AJ1" s="7" t="s">
        <v>149</v>
      </c>
      <c r="AK1" s="7" t="s">
        <v>150</v>
      </c>
      <c r="AL1" s="7" t="s">
        <v>151</v>
      </c>
      <c r="AM1" s="18" t="s">
        <v>152</v>
      </c>
      <c r="AN1" s="18" t="s">
        <v>159</v>
      </c>
      <c r="AO1" s="18" t="s">
        <v>160</v>
      </c>
      <c r="AP1" s="18" t="s">
        <v>161</v>
      </c>
    </row>
    <row r="2" spans="1:42">
      <c r="A2" s="8" t="s">
        <v>1</v>
      </c>
      <c r="B2" s="8">
        <v>2013</v>
      </c>
      <c r="C2" s="14">
        <v>6.1834234261507639</v>
      </c>
      <c r="D2" s="14">
        <v>10.381566215673686</v>
      </c>
      <c r="E2" s="14">
        <f t="shared" ref="E2:E33" si="0">C2*(1+(D2/100))</f>
        <v>6.8253596235320835</v>
      </c>
      <c r="F2" s="14">
        <v>1.3818440348993584</v>
      </c>
      <c r="G2" s="16">
        <v>7.8749770789108897</v>
      </c>
      <c r="H2" s="9">
        <v>1</v>
      </c>
      <c r="I2" s="9">
        <v>0</v>
      </c>
      <c r="J2" s="9">
        <v>0</v>
      </c>
      <c r="K2" s="11">
        <v>1091.5426617384576</v>
      </c>
      <c r="L2" s="4">
        <v>0</v>
      </c>
      <c r="M2" s="4">
        <v>1</v>
      </c>
      <c r="N2" s="4">
        <v>0</v>
      </c>
      <c r="O2" s="4">
        <v>0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0</v>
      </c>
      <c r="Y2" s="4">
        <v>0</v>
      </c>
      <c r="Z2" s="4">
        <v>0</v>
      </c>
      <c r="AA2" s="1">
        <v>6997.3783001686188</v>
      </c>
      <c r="AB2">
        <f>IF(AND(AA2&gt;1991,AA2&lt;=6159),1,0)</f>
        <v>0</v>
      </c>
      <c r="AC2">
        <f>IF(AND(AA2&gt;6159,AA2&lt;=12370),1,0)</f>
        <v>1</v>
      </c>
      <c r="AD2">
        <f>IF(AND(AA2&gt;12370,AA2&lt;=74209),1,0)</f>
        <v>0</v>
      </c>
      <c r="AE2" s="11">
        <v>100556.66851875935</v>
      </c>
      <c r="AF2" s="4">
        <f>IF(AND(AE2&gt;=8169,AE2&lt;=26643),1,0)</f>
        <v>0</v>
      </c>
      <c r="AG2" s="4">
        <f>IF(AND(AE2&gt;26643,AE2&lt;=47097),1,0)</f>
        <v>0</v>
      </c>
      <c r="AH2" s="4">
        <f>IF(AND(AE2&gt;47097,AE2&lt;=201817),1,0)</f>
        <v>1</v>
      </c>
      <c r="AI2" s="15">
        <f>F2*(1+(D2/100))</f>
        <v>1.5253010883797722</v>
      </c>
      <c r="AJ2" s="4">
        <f>IF(AND(AI2&gt;=0.014157,AI2&lt;0.31429),1,0)</f>
        <v>0</v>
      </c>
      <c r="AK2" s="4">
        <f>IF(AND(AI2&gt;=0.31429,AI2&lt;0.64287),1,0)</f>
        <v>0</v>
      </c>
      <c r="AL2" s="4">
        <f>IF(AND(AI2&gt;=0.64287,AI2&lt;=1.4896),1,0)</f>
        <v>0</v>
      </c>
      <c r="AM2" s="11">
        <v>57.473846810727416</v>
      </c>
      <c r="AN2" s="11">
        <v>10263.458073823662</v>
      </c>
      <c r="AO2" s="11">
        <v>7689734.3138502026</v>
      </c>
      <c r="AP2" s="11">
        <v>27492.019398209686</v>
      </c>
    </row>
    <row r="3" spans="1:42">
      <c r="A3" s="8" t="s">
        <v>2</v>
      </c>
      <c r="B3" s="8">
        <v>2013</v>
      </c>
      <c r="C3" s="14">
        <v>4.1435952861584724</v>
      </c>
      <c r="D3" s="14">
        <v>8.7526693682470018</v>
      </c>
      <c r="E3" s="14">
        <f t="shared" si="0"/>
        <v>4.5062704815141919</v>
      </c>
      <c r="F3" s="14">
        <v>0.48216959031812828</v>
      </c>
      <c r="G3" s="16">
        <v>6.7235195701806099</v>
      </c>
      <c r="H3" s="9">
        <v>0</v>
      </c>
      <c r="I3" s="9">
        <v>0</v>
      </c>
      <c r="J3" s="9">
        <v>0</v>
      </c>
      <c r="K3" s="11">
        <v>4816.6451048882336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0</v>
      </c>
      <c r="AA3" s="1">
        <v>70536.026903860038</v>
      </c>
      <c r="AB3">
        <f t="shared" ref="AB3:AB66" si="1">IF(AND(AA3&gt;1991,AA3&lt;=6159),1,0)</f>
        <v>0</v>
      </c>
      <c r="AC3">
        <f t="shared" ref="AC3:AC66" si="2">IF(AND(AA3&gt;6159,AA3&lt;=12370),1,0)</f>
        <v>0</v>
      </c>
      <c r="AD3">
        <f t="shared" ref="AD3:AD66" si="3">IF(AND(AA3&gt;12370,AA3&lt;=74209),1,0)</f>
        <v>1</v>
      </c>
      <c r="AE3" s="11">
        <v>56012.47568548032</v>
      </c>
      <c r="AF3" s="4">
        <f t="shared" ref="AF3:AF66" si="4">IF(AND(AE3&gt;=8169,AE3&lt;=26643),1,0)</f>
        <v>0</v>
      </c>
      <c r="AG3" s="4">
        <f t="shared" ref="AG3:AG66" si="5">IF(AND(AE3&gt;26643,AE3&lt;=47097),1,0)</f>
        <v>0</v>
      </c>
      <c r="AH3" s="4">
        <f t="shared" ref="AH3:AH66" si="6">IF(AND(AE3&gt;47097,AE3&lt;=201817),1,0)</f>
        <v>1</v>
      </c>
      <c r="AI3" s="15">
        <f t="shared" ref="AI3:AI66" si="7">F3*(1+(D3/100))</f>
        <v>0.52437230035290516</v>
      </c>
      <c r="AJ3" s="4">
        <f t="shared" ref="AJ3:AJ66" si="8">IF(AND(AI3&gt;=0.014157,AI3&lt;0.31429),1,0)</f>
        <v>0</v>
      </c>
      <c r="AK3" s="4">
        <f t="shared" ref="AK3:AK66" si="9">IF(AND(AI3&gt;=0.31429,AI3&lt;0.64287),1,0)</f>
        <v>1</v>
      </c>
      <c r="AL3" s="4">
        <f t="shared" ref="AL3:AL66" si="10">IF(AND(AI3&gt;=0.64287,AI3&lt;=1.4896),1,0)</f>
        <v>0</v>
      </c>
      <c r="AM3" s="11">
        <v>13.67291336533415</v>
      </c>
      <c r="AN3" s="11">
        <v>10513.816970451819</v>
      </c>
      <c r="AO3" s="11">
        <v>12928415.431469489</v>
      </c>
      <c r="AP3" s="11">
        <v>62613.5315247912</v>
      </c>
    </row>
    <row r="4" spans="1:42">
      <c r="A4" s="8" t="s">
        <v>3</v>
      </c>
      <c r="B4" s="8">
        <v>2009</v>
      </c>
      <c r="C4" s="14">
        <v>5.9723163739292335</v>
      </c>
      <c r="D4" s="14">
        <v>7.8391573108329045</v>
      </c>
      <c r="E4" s="14">
        <f t="shared" si="0"/>
        <v>6.4404956495821777</v>
      </c>
      <c r="F4" s="14">
        <v>0.56500108068886457</v>
      </c>
      <c r="G4" s="16">
        <v>4.2087035464574285</v>
      </c>
      <c r="H4" s="9">
        <v>1</v>
      </c>
      <c r="I4" s="9">
        <v>0</v>
      </c>
      <c r="J4" s="9">
        <v>1</v>
      </c>
      <c r="K4" s="11">
        <v>3506.044218080764</v>
      </c>
      <c r="L4" s="4">
        <v>1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0</v>
      </c>
      <c r="U4" s="4">
        <v>1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A4" s="1">
        <v>29407.41728477674</v>
      </c>
      <c r="AB4">
        <f t="shared" si="1"/>
        <v>0</v>
      </c>
      <c r="AC4">
        <f t="shared" si="2"/>
        <v>0</v>
      </c>
      <c r="AD4">
        <f t="shared" si="3"/>
        <v>1</v>
      </c>
      <c r="AE4" s="11">
        <v>86112.523334180543</v>
      </c>
      <c r="AF4" s="4">
        <f t="shared" si="4"/>
        <v>0</v>
      </c>
      <c r="AG4" s="4">
        <f t="shared" si="5"/>
        <v>0</v>
      </c>
      <c r="AH4" s="4">
        <f t="shared" si="6"/>
        <v>1</v>
      </c>
      <c r="AI4" s="15">
        <f t="shared" si="7"/>
        <v>0.60929240421197062</v>
      </c>
      <c r="AJ4" s="4">
        <f t="shared" si="8"/>
        <v>0</v>
      </c>
      <c r="AK4" s="4">
        <f t="shared" si="9"/>
        <v>1</v>
      </c>
      <c r="AL4" s="4">
        <f t="shared" si="10"/>
        <v>0</v>
      </c>
      <c r="AM4" s="11">
        <v>2.8832116566139154</v>
      </c>
      <c r="AN4" s="11">
        <v>33688.398682648454</v>
      </c>
      <c r="AO4" s="11">
        <v>18808459.381008595</v>
      </c>
      <c r="AP4" s="11">
        <v>47034.057164144448</v>
      </c>
    </row>
    <row r="5" spans="1:42">
      <c r="A5" s="8" t="s">
        <v>4</v>
      </c>
      <c r="B5" s="8">
        <v>2010</v>
      </c>
      <c r="C5" s="14">
        <v>5.6372354456331779</v>
      </c>
      <c r="D5" s="14">
        <v>11.610787895543893</v>
      </c>
      <c r="E5" s="14">
        <f t="shared" si="0"/>
        <v>6.2917628963980645</v>
      </c>
      <c r="F5" s="14">
        <v>0.6402870369495437</v>
      </c>
      <c r="G5" s="16">
        <v>3.8868224620104264</v>
      </c>
      <c r="H5" s="9">
        <v>1</v>
      </c>
      <c r="I5" s="9">
        <v>1</v>
      </c>
      <c r="J5" s="9">
        <v>0</v>
      </c>
      <c r="K5" s="11">
        <v>4581.4582598349962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4">
        <v>1</v>
      </c>
      <c r="Z5" s="4">
        <v>0</v>
      </c>
      <c r="AA5" s="1">
        <v>64895.318057903998</v>
      </c>
      <c r="AB5">
        <f t="shared" si="1"/>
        <v>0</v>
      </c>
      <c r="AC5">
        <f t="shared" si="2"/>
        <v>0</v>
      </c>
      <c r="AD5">
        <f t="shared" si="3"/>
        <v>1</v>
      </c>
      <c r="AE5" s="11">
        <v>181154.75796148993</v>
      </c>
      <c r="AF5" s="4">
        <f t="shared" si="4"/>
        <v>0</v>
      </c>
      <c r="AG5" s="4">
        <f t="shared" si="5"/>
        <v>0</v>
      </c>
      <c r="AH5" s="4">
        <f t="shared" si="6"/>
        <v>1</v>
      </c>
      <c r="AI5" s="15">
        <f t="shared" si="7"/>
        <v>0.71462940673241793</v>
      </c>
      <c r="AJ5" s="4">
        <f t="shared" si="8"/>
        <v>0</v>
      </c>
      <c r="AK5" s="4">
        <f t="shared" si="9"/>
        <v>0</v>
      </c>
      <c r="AL5" s="4">
        <f t="shared" si="10"/>
        <v>1</v>
      </c>
      <c r="AM5" s="11">
        <v>29.804615974858272</v>
      </c>
      <c r="AN5" s="11">
        <v>22848.243500203225</v>
      </c>
      <c r="AO5" s="11">
        <v>6937337.4767738152</v>
      </c>
      <c r="AP5" s="11">
        <v>60464.212791323058</v>
      </c>
    </row>
    <row r="6" spans="1:42">
      <c r="A6" s="8" t="s">
        <v>5</v>
      </c>
      <c r="B6" s="8">
        <v>2014</v>
      </c>
      <c r="C6" s="14">
        <v>4.7076286658926065</v>
      </c>
      <c r="D6" s="14">
        <v>8.6172739716755338</v>
      </c>
      <c r="E6" s="14">
        <f t="shared" si="0"/>
        <v>5.1132979256017066</v>
      </c>
      <c r="F6" s="14">
        <v>0.1717662572704291</v>
      </c>
      <c r="G6" s="16">
        <v>2.1920048248613808</v>
      </c>
      <c r="H6" s="9">
        <v>0</v>
      </c>
      <c r="I6" s="9">
        <v>0</v>
      </c>
      <c r="J6" s="9">
        <v>0</v>
      </c>
      <c r="K6" s="11">
        <v>3417.6429642967828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1">
        <v>48039.869922648948</v>
      </c>
      <c r="AB6">
        <f t="shared" si="1"/>
        <v>0</v>
      </c>
      <c r="AC6">
        <f t="shared" si="2"/>
        <v>0</v>
      </c>
      <c r="AD6">
        <f t="shared" si="3"/>
        <v>1</v>
      </c>
      <c r="AE6" s="11">
        <v>57710.833690506632</v>
      </c>
      <c r="AF6" s="4">
        <f t="shared" si="4"/>
        <v>0</v>
      </c>
      <c r="AG6" s="4">
        <f t="shared" si="5"/>
        <v>0</v>
      </c>
      <c r="AH6" s="4">
        <f t="shared" si="6"/>
        <v>1</v>
      </c>
      <c r="AI6" s="15">
        <f t="shared" si="7"/>
        <v>0.18656782625031501</v>
      </c>
      <c r="AJ6" s="4">
        <f t="shared" si="8"/>
        <v>1</v>
      </c>
      <c r="AK6" s="4">
        <f t="shared" si="9"/>
        <v>0</v>
      </c>
      <c r="AL6" s="4">
        <f t="shared" si="10"/>
        <v>0</v>
      </c>
      <c r="AM6" s="11">
        <v>59.887793479923914</v>
      </c>
      <c r="AN6" s="11">
        <v>22415.91258368667</v>
      </c>
      <c r="AO6" s="11">
        <v>5343450.2581386305</v>
      </c>
      <c r="AP6" s="11">
        <v>88009.748995347793</v>
      </c>
    </row>
    <row r="7" spans="1:42">
      <c r="A7" s="8" t="s">
        <v>6</v>
      </c>
      <c r="B7" s="8">
        <v>2012</v>
      </c>
      <c r="C7" s="14">
        <v>6.4138416108781939</v>
      </c>
      <c r="D7" s="14">
        <v>11.031899023821797</v>
      </c>
      <c r="E7" s="14">
        <f t="shared" si="0"/>
        <v>7.1214101409381421</v>
      </c>
      <c r="F7" s="14">
        <v>0.31301937708450378</v>
      </c>
      <c r="G7" s="16">
        <v>4.3474452624969295</v>
      </c>
      <c r="H7" s="9">
        <v>0</v>
      </c>
      <c r="I7" s="9">
        <v>0</v>
      </c>
      <c r="J7" s="9">
        <v>0</v>
      </c>
      <c r="K7" s="11">
        <v>4573.6707922466549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0</v>
      </c>
      <c r="T7" s="4">
        <v>0</v>
      </c>
      <c r="U7" s="4">
        <v>1</v>
      </c>
      <c r="V7" s="4">
        <v>1</v>
      </c>
      <c r="W7" s="4">
        <v>1</v>
      </c>
      <c r="X7" s="4">
        <v>0</v>
      </c>
      <c r="Y7" s="4">
        <v>0</v>
      </c>
      <c r="Z7" s="4">
        <v>0</v>
      </c>
      <c r="AA7" s="1">
        <v>3866.8228610627216</v>
      </c>
      <c r="AB7">
        <f t="shared" si="1"/>
        <v>1</v>
      </c>
      <c r="AC7">
        <f t="shared" si="2"/>
        <v>0</v>
      </c>
      <c r="AD7">
        <f t="shared" si="3"/>
        <v>0</v>
      </c>
      <c r="AE7" s="11">
        <v>35522.170119422415</v>
      </c>
      <c r="AF7" s="4">
        <f t="shared" si="4"/>
        <v>0</v>
      </c>
      <c r="AG7" s="4">
        <f t="shared" si="5"/>
        <v>1</v>
      </c>
      <c r="AH7" s="4">
        <f t="shared" si="6"/>
        <v>0</v>
      </c>
      <c r="AI7" s="15">
        <f t="shared" si="7"/>
        <v>0.34755135868946224</v>
      </c>
      <c r="AJ7" s="4">
        <f t="shared" si="8"/>
        <v>0</v>
      </c>
      <c r="AK7" s="4">
        <f t="shared" si="9"/>
        <v>1</v>
      </c>
      <c r="AL7" s="4">
        <f t="shared" si="10"/>
        <v>0</v>
      </c>
      <c r="AM7" s="11">
        <v>38.395932048030126</v>
      </c>
      <c r="AN7" s="11">
        <v>41647.401920194476</v>
      </c>
      <c r="AO7" s="11">
        <v>19579834.645042811</v>
      </c>
      <c r="AP7" s="11">
        <v>18860.760932890898</v>
      </c>
    </row>
    <row r="8" spans="1:42">
      <c r="A8" s="8" t="s">
        <v>7</v>
      </c>
      <c r="B8" s="8">
        <v>2013</v>
      </c>
      <c r="C8" s="14">
        <v>0.93531246630703624</v>
      </c>
      <c r="D8" s="14">
        <v>7.1390449238731257</v>
      </c>
      <c r="E8" s="14">
        <f t="shared" si="0"/>
        <v>1.0020848434552811</v>
      </c>
      <c r="F8" s="14">
        <v>0.66551547342251127</v>
      </c>
      <c r="G8" s="16">
        <v>6.958685107225179</v>
      </c>
      <c r="H8" s="9">
        <v>1</v>
      </c>
      <c r="I8" s="9">
        <v>1</v>
      </c>
      <c r="J8" s="9">
        <v>1</v>
      </c>
      <c r="K8" s="11">
        <v>3348.5627299655921</v>
      </c>
      <c r="L8" s="4">
        <v>1</v>
      </c>
      <c r="M8" s="4">
        <v>1</v>
      </c>
      <c r="N8" s="4">
        <v>1</v>
      </c>
      <c r="O8" s="4">
        <v>0</v>
      </c>
      <c r="P8" s="4">
        <v>1</v>
      </c>
      <c r="Q8" s="4">
        <v>0</v>
      </c>
      <c r="R8" s="4">
        <v>0</v>
      </c>
      <c r="S8" s="4">
        <v>1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1">
        <v>56457.49808921753</v>
      </c>
      <c r="AB8">
        <f t="shared" si="1"/>
        <v>0</v>
      </c>
      <c r="AC8">
        <f t="shared" si="2"/>
        <v>0</v>
      </c>
      <c r="AD8">
        <f t="shared" si="3"/>
        <v>1</v>
      </c>
      <c r="AE8" s="11">
        <v>122486.40103272434</v>
      </c>
      <c r="AF8" s="4">
        <f t="shared" si="4"/>
        <v>0</v>
      </c>
      <c r="AG8" s="4">
        <f t="shared" si="5"/>
        <v>0</v>
      </c>
      <c r="AH8" s="4">
        <f t="shared" si="6"/>
        <v>1</v>
      </c>
      <c r="AI8" s="15">
        <f t="shared" si="7"/>
        <v>0.71302692204547125</v>
      </c>
      <c r="AJ8" s="4">
        <f t="shared" si="8"/>
        <v>0</v>
      </c>
      <c r="AK8" s="4">
        <f t="shared" si="9"/>
        <v>0</v>
      </c>
      <c r="AL8" s="4">
        <f t="shared" si="10"/>
        <v>1</v>
      </c>
      <c r="AM8" s="11">
        <v>90.089618120624039</v>
      </c>
      <c r="AN8" s="11">
        <v>5060.814069268079</v>
      </c>
      <c r="AO8" s="11">
        <v>9923410.4449884091</v>
      </c>
      <c r="AP8" s="11">
        <v>82768.341066745532</v>
      </c>
    </row>
    <row r="9" spans="1:42">
      <c r="A9" s="8" t="s">
        <v>8</v>
      </c>
      <c r="B9" s="8">
        <v>2013</v>
      </c>
      <c r="C9" s="14">
        <v>2.543207079847928</v>
      </c>
      <c r="D9" s="14">
        <v>7.8008710217454666</v>
      </c>
      <c r="E9" s="14">
        <f t="shared" si="0"/>
        <v>2.7415993839627641</v>
      </c>
      <c r="F9" s="14">
        <v>0.42373248190544621</v>
      </c>
      <c r="G9" s="16">
        <v>5.7545851506494987</v>
      </c>
      <c r="H9" s="9">
        <v>0</v>
      </c>
      <c r="I9" s="9">
        <v>1</v>
      </c>
      <c r="J9" s="9">
        <v>0</v>
      </c>
      <c r="K9" s="11">
        <v>5219.7394993328762</v>
      </c>
      <c r="L9" s="4">
        <v>0</v>
      </c>
      <c r="M9" s="4">
        <v>1</v>
      </c>
      <c r="N9" s="4">
        <v>0</v>
      </c>
      <c r="O9" s="4">
        <v>0</v>
      </c>
      <c r="P9" s="4">
        <v>1</v>
      </c>
      <c r="Q9" s="4">
        <v>0</v>
      </c>
      <c r="R9" s="4">
        <v>1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1">
        <v>14372.692307338804</v>
      </c>
      <c r="AB9">
        <f t="shared" si="1"/>
        <v>0</v>
      </c>
      <c r="AC9">
        <f t="shared" si="2"/>
        <v>0</v>
      </c>
      <c r="AD9">
        <f t="shared" si="3"/>
        <v>1</v>
      </c>
      <c r="AE9" s="11">
        <v>160843.18421663993</v>
      </c>
      <c r="AF9" s="4">
        <f t="shared" si="4"/>
        <v>0</v>
      </c>
      <c r="AG9" s="4">
        <f t="shared" si="5"/>
        <v>0</v>
      </c>
      <c r="AH9" s="4">
        <f t="shared" si="6"/>
        <v>1</v>
      </c>
      <c r="AI9" s="15">
        <f t="shared" si="7"/>
        <v>0.45678730629613101</v>
      </c>
      <c r="AJ9" s="4">
        <f t="shared" si="8"/>
        <v>0</v>
      </c>
      <c r="AK9" s="4">
        <f t="shared" si="9"/>
        <v>1</v>
      </c>
      <c r="AL9" s="4">
        <f t="shared" si="10"/>
        <v>0</v>
      </c>
      <c r="AM9" s="11">
        <v>58.64399236157125</v>
      </c>
      <c r="AN9" s="11">
        <v>15506.81887022222</v>
      </c>
      <c r="AO9" s="11">
        <v>23453902.617442042</v>
      </c>
      <c r="AP9" s="11">
        <v>82369.231239638786</v>
      </c>
    </row>
    <row r="10" spans="1:42">
      <c r="A10" s="8" t="s">
        <v>9</v>
      </c>
      <c r="B10" s="8">
        <v>2012</v>
      </c>
      <c r="C10" s="14">
        <v>7.1464907752197524</v>
      </c>
      <c r="D10" s="14">
        <v>9.8685375093998626</v>
      </c>
      <c r="E10" s="14">
        <f t="shared" si="0"/>
        <v>7.851744897978115</v>
      </c>
      <c r="F10" s="14">
        <v>2.4486759440837225E-2</v>
      </c>
      <c r="G10" s="16">
        <v>3.3255228223524145</v>
      </c>
      <c r="H10" s="9">
        <v>1</v>
      </c>
      <c r="I10" s="9">
        <v>1</v>
      </c>
      <c r="J10" s="9">
        <v>1</v>
      </c>
      <c r="K10" s="11">
        <v>4119.966444021371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1">
        <v>49093.897280485828</v>
      </c>
      <c r="AB10">
        <f t="shared" si="1"/>
        <v>0</v>
      </c>
      <c r="AC10">
        <f t="shared" si="2"/>
        <v>0</v>
      </c>
      <c r="AD10">
        <f t="shared" si="3"/>
        <v>1</v>
      </c>
      <c r="AE10" s="11">
        <v>86899.090757754762</v>
      </c>
      <c r="AF10" s="4">
        <f t="shared" si="4"/>
        <v>0</v>
      </c>
      <c r="AG10" s="4">
        <f t="shared" si="5"/>
        <v>0</v>
      </c>
      <c r="AH10" s="4">
        <f t="shared" si="6"/>
        <v>1</v>
      </c>
      <c r="AI10" s="15">
        <f t="shared" si="7"/>
        <v>2.6903244481092759E-2</v>
      </c>
      <c r="AJ10" s="4">
        <f t="shared" si="8"/>
        <v>1</v>
      </c>
      <c r="AK10" s="4">
        <f t="shared" si="9"/>
        <v>0</v>
      </c>
      <c r="AL10" s="4">
        <f t="shared" si="10"/>
        <v>0</v>
      </c>
      <c r="AM10" s="11">
        <v>84.275564691317967</v>
      </c>
      <c r="AN10" s="11">
        <v>11260.28493114185</v>
      </c>
      <c r="AO10" s="11">
        <v>12000887.019104326</v>
      </c>
      <c r="AP10" s="11">
        <v>50735.850098205796</v>
      </c>
    </row>
    <row r="11" spans="1:42">
      <c r="A11" s="8" t="s">
        <v>10</v>
      </c>
      <c r="B11" s="8">
        <v>2011</v>
      </c>
      <c r="C11" s="14">
        <v>5.5459694069700367</v>
      </c>
      <c r="D11" s="14">
        <v>11.867082109304084</v>
      </c>
      <c r="E11" s="14">
        <f t="shared" si="0"/>
        <v>6.2041141502520567</v>
      </c>
      <c r="F11" s="14">
        <v>1.3305195716941716</v>
      </c>
      <c r="G11" s="16">
        <v>1.9110795244176382</v>
      </c>
      <c r="H11" s="9">
        <v>0</v>
      </c>
      <c r="I11" s="9">
        <v>0</v>
      </c>
      <c r="J11" s="9">
        <v>1</v>
      </c>
      <c r="K11" s="11">
        <v>3766.4294456448124</v>
      </c>
      <c r="L11" s="4">
        <v>0</v>
      </c>
      <c r="M11" s="4">
        <v>1</v>
      </c>
      <c r="N11" s="4">
        <v>1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1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1">
        <v>66357.492843582746</v>
      </c>
      <c r="AB11">
        <f t="shared" si="1"/>
        <v>0</v>
      </c>
      <c r="AC11">
        <f t="shared" si="2"/>
        <v>0</v>
      </c>
      <c r="AD11">
        <f t="shared" si="3"/>
        <v>1</v>
      </c>
      <c r="AE11" s="11">
        <v>89588.267707640451</v>
      </c>
      <c r="AF11" s="4">
        <f t="shared" si="4"/>
        <v>0</v>
      </c>
      <c r="AG11" s="4">
        <f t="shared" si="5"/>
        <v>0</v>
      </c>
      <c r="AH11" s="4">
        <f t="shared" si="6"/>
        <v>1</v>
      </c>
      <c r="AI11" s="15">
        <f t="shared" si="7"/>
        <v>1.48841342174748</v>
      </c>
      <c r="AJ11" s="4">
        <f t="shared" si="8"/>
        <v>0</v>
      </c>
      <c r="AK11" s="4">
        <f t="shared" si="9"/>
        <v>0</v>
      </c>
      <c r="AL11" s="4">
        <f t="shared" si="10"/>
        <v>1</v>
      </c>
      <c r="AM11" s="11">
        <v>77.049260098228771</v>
      </c>
      <c r="AN11" s="11">
        <v>14262.586419855425</v>
      </c>
      <c r="AO11" s="11">
        <v>18787604.576051284</v>
      </c>
      <c r="AP11" s="11">
        <v>50058.076897876985</v>
      </c>
    </row>
    <row r="12" spans="1:42">
      <c r="A12" s="8" t="s">
        <v>11</v>
      </c>
      <c r="B12" s="8">
        <v>2013</v>
      </c>
      <c r="C12" s="14">
        <v>1.4807763757830614</v>
      </c>
      <c r="D12" s="14">
        <v>8.942566492489517</v>
      </c>
      <c r="E12" s="14">
        <f t="shared" si="0"/>
        <v>1.6131957877925382</v>
      </c>
      <c r="F12" s="14">
        <v>0.26458452549630707</v>
      </c>
      <c r="G12" s="16">
        <v>3.4507610496659571</v>
      </c>
      <c r="H12" s="9">
        <v>1</v>
      </c>
      <c r="I12" s="9">
        <v>0</v>
      </c>
      <c r="J12" s="9">
        <v>0</v>
      </c>
      <c r="K12" s="11">
        <v>5579.1087191839069</v>
      </c>
      <c r="L12" s="4">
        <v>0</v>
      </c>
      <c r="M12" s="4">
        <v>1</v>
      </c>
      <c r="N12" s="4">
        <v>0</v>
      </c>
      <c r="O12" s="4">
        <v>0</v>
      </c>
      <c r="P12" s="4">
        <v>1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1">
        <v>64134.539318515061</v>
      </c>
      <c r="AB12">
        <f t="shared" si="1"/>
        <v>0</v>
      </c>
      <c r="AC12">
        <f t="shared" si="2"/>
        <v>0</v>
      </c>
      <c r="AD12">
        <f t="shared" si="3"/>
        <v>1</v>
      </c>
      <c r="AE12" s="11">
        <v>110703.02456734527</v>
      </c>
      <c r="AF12" s="4">
        <f t="shared" si="4"/>
        <v>0</v>
      </c>
      <c r="AG12" s="4">
        <f t="shared" si="5"/>
        <v>0</v>
      </c>
      <c r="AH12" s="4">
        <f t="shared" si="6"/>
        <v>1</v>
      </c>
      <c r="AI12" s="15">
        <f t="shared" si="7"/>
        <v>0.2882451726176522</v>
      </c>
      <c r="AJ12" s="4">
        <f t="shared" si="8"/>
        <v>1</v>
      </c>
      <c r="AK12" s="4">
        <f t="shared" si="9"/>
        <v>0</v>
      </c>
      <c r="AL12" s="4">
        <f t="shared" si="10"/>
        <v>0</v>
      </c>
      <c r="AM12" s="11">
        <v>21.014762381124907</v>
      </c>
      <c r="AN12" s="11">
        <v>24720.838716738057</v>
      </c>
      <c r="AO12" s="11">
        <v>2794511.6809691391</v>
      </c>
      <c r="AP12" s="11">
        <v>85598.188220649943</v>
      </c>
    </row>
    <row r="13" spans="1:42">
      <c r="A13" s="8" t="s">
        <v>12</v>
      </c>
      <c r="B13" s="8">
        <v>2010</v>
      </c>
      <c r="C13" s="14">
        <v>0.51190842551262128</v>
      </c>
      <c r="D13" s="14">
        <v>6.9527573462642405</v>
      </c>
      <c r="E13" s="14">
        <f t="shared" si="0"/>
        <v>0.5475001761735957</v>
      </c>
      <c r="F13" s="14">
        <v>1.3507111334449147</v>
      </c>
      <c r="G13" s="16">
        <v>7.8986118821581872</v>
      </c>
      <c r="H13" s="9">
        <v>0</v>
      </c>
      <c r="I13" s="9">
        <v>0</v>
      </c>
      <c r="J13" s="9">
        <v>1</v>
      </c>
      <c r="K13" s="11">
        <v>5519.9892991126226</v>
      </c>
      <c r="L13" s="4">
        <v>1</v>
      </c>
      <c r="M13" s="4">
        <v>1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1</v>
      </c>
      <c r="T13" s="4">
        <v>1</v>
      </c>
      <c r="U13" s="4">
        <v>1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1">
        <v>58119.93939235463</v>
      </c>
      <c r="AB13">
        <f t="shared" si="1"/>
        <v>0</v>
      </c>
      <c r="AC13">
        <f t="shared" si="2"/>
        <v>0</v>
      </c>
      <c r="AD13">
        <f t="shared" si="3"/>
        <v>1</v>
      </c>
      <c r="AE13" s="11">
        <v>41824.323644475888</v>
      </c>
      <c r="AF13" s="4">
        <f t="shared" si="4"/>
        <v>0</v>
      </c>
      <c r="AG13" s="4">
        <f t="shared" si="5"/>
        <v>1</v>
      </c>
      <c r="AH13" s="4">
        <f t="shared" si="6"/>
        <v>0</v>
      </c>
      <c r="AI13" s="15">
        <f t="shared" si="7"/>
        <v>1.444622801002315</v>
      </c>
      <c r="AJ13" s="4">
        <f t="shared" si="8"/>
        <v>0</v>
      </c>
      <c r="AK13" s="4">
        <f t="shared" si="9"/>
        <v>0</v>
      </c>
      <c r="AL13" s="4">
        <f t="shared" si="10"/>
        <v>1</v>
      </c>
      <c r="AM13" s="11">
        <v>3.4209016688983018</v>
      </c>
      <c r="AN13" s="11">
        <v>15731.729453857846</v>
      </c>
      <c r="AO13" s="11">
        <v>10570076.711321821</v>
      </c>
      <c r="AP13" s="11">
        <v>27763.370822957004</v>
      </c>
    </row>
    <row r="14" spans="1:42">
      <c r="A14" s="8" t="s">
        <v>13</v>
      </c>
      <c r="B14" s="8">
        <v>2012</v>
      </c>
      <c r="C14" s="14">
        <v>5.7701827579661984</v>
      </c>
      <c r="D14" s="14">
        <v>8.9186921396996564</v>
      </c>
      <c r="E14" s="14">
        <f t="shared" si="0"/>
        <v>6.2848075940472343</v>
      </c>
      <c r="F14" s="14">
        <v>3.4363937165734791E-2</v>
      </c>
      <c r="G14" s="16">
        <v>2.5891758295749563</v>
      </c>
      <c r="H14" s="9">
        <v>0</v>
      </c>
      <c r="I14" s="9">
        <v>1</v>
      </c>
      <c r="J14" s="9">
        <v>0</v>
      </c>
      <c r="K14" s="11">
        <v>4953.3520859523605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1">
        <v>55719.051816820225</v>
      </c>
      <c r="AB14">
        <f t="shared" si="1"/>
        <v>0</v>
      </c>
      <c r="AC14">
        <f t="shared" si="2"/>
        <v>0</v>
      </c>
      <c r="AD14">
        <f t="shared" si="3"/>
        <v>1</v>
      </c>
      <c r="AE14" s="11">
        <v>119462.75952990194</v>
      </c>
      <c r="AF14" s="4">
        <f t="shared" si="4"/>
        <v>0</v>
      </c>
      <c r="AG14" s="4">
        <f t="shared" si="5"/>
        <v>0</v>
      </c>
      <c r="AH14" s="4">
        <f t="shared" si="6"/>
        <v>1</v>
      </c>
      <c r="AI14" s="15">
        <f t="shared" si="7"/>
        <v>3.7428750928626506E-2</v>
      </c>
      <c r="AJ14" s="4">
        <f t="shared" si="8"/>
        <v>1</v>
      </c>
      <c r="AK14" s="4">
        <f t="shared" si="9"/>
        <v>0</v>
      </c>
      <c r="AL14" s="4">
        <f t="shared" si="10"/>
        <v>0</v>
      </c>
      <c r="AM14" s="11">
        <v>24.284486140127825</v>
      </c>
      <c r="AN14" s="11">
        <v>15572.436658297742</v>
      </c>
      <c r="AO14" s="11">
        <v>19663420.570425216</v>
      </c>
      <c r="AP14" s="11">
        <v>2049.2998008819059</v>
      </c>
    </row>
    <row r="15" spans="1:42">
      <c r="A15" s="8" t="s">
        <v>14</v>
      </c>
      <c r="B15" s="8">
        <v>2011</v>
      </c>
      <c r="C15" s="14">
        <v>1.4537386046273999</v>
      </c>
      <c r="D15" s="14">
        <v>8.1431783942145781</v>
      </c>
      <c r="E15" s="14">
        <f t="shared" si="0"/>
        <v>1.5721191325877746</v>
      </c>
      <c r="F15" s="14">
        <v>0.35693167847862634</v>
      </c>
      <c r="G15" s="16">
        <v>8.789881313756398</v>
      </c>
      <c r="H15" s="9">
        <v>0</v>
      </c>
      <c r="I15" s="9">
        <v>1</v>
      </c>
      <c r="J15" s="9">
        <v>1</v>
      </c>
      <c r="K15" s="11">
        <v>2434.7065385781939</v>
      </c>
      <c r="L15" s="4">
        <v>0</v>
      </c>
      <c r="M15" s="4">
        <v>1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1">
        <v>7565.2205689440707</v>
      </c>
      <c r="AB15">
        <f t="shared" si="1"/>
        <v>0</v>
      </c>
      <c r="AC15">
        <f t="shared" si="2"/>
        <v>1</v>
      </c>
      <c r="AD15">
        <f t="shared" si="3"/>
        <v>0</v>
      </c>
      <c r="AE15" s="11">
        <v>121405.23272315638</v>
      </c>
      <c r="AF15" s="4">
        <f t="shared" si="4"/>
        <v>0</v>
      </c>
      <c r="AG15" s="4">
        <f t="shared" si="5"/>
        <v>0</v>
      </c>
      <c r="AH15" s="4">
        <f t="shared" si="6"/>
        <v>1</v>
      </c>
      <c r="AI15" s="15">
        <f t="shared" si="7"/>
        <v>0.38599726180260524</v>
      </c>
      <c r="AJ15" s="4">
        <f t="shared" si="8"/>
        <v>0</v>
      </c>
      <c r="AK15" s="4">
        <f t="shared" si="9"/>
        <v>1</v>
      </c>
      <c r="AL15" s="4">
        <f t="shared" si="10"/>
        <v>0</v>
      </c>
      <c r="AM15" s="11">
        <v>90.34989866171172</v>
      </c>
      <c r="AN15" s="11">
        <v>6660.4987560515538</v>
      </c>
      <c r="AO15" s="11">
        <v>7132890.6701107817</v>
      </c>
      <c r="AP15" s="11">
        <v>62899.595546937482</v>
      </c>
    </row>
    <row r="16" spans="1:42">
      <c r="A16" s="8" t="s">
        <v>15</v>
      </c>
      <c r="B16" s="8">
        <v>2012</v>
      </c>
      <c r="C16" s="14">
        <v>6.309557076723884</v>
      </c>
      <c r="D16" s="14">
        <v>9.3853147539475312</v>
      </c>
      <c r="E16" s="14">
        <f t="shared" si="0"/>
        <v>6.9017288679543913</v>
      </c>
      <c r="F16" s="14">
        <v>0.89045151294998692</v>
      </c>
      <c r="G16" s="16">
        <v>2.6076719373762929</v>
      </c>
      <c r="H16" s="9">
        <v>1</v>
      </c>
      <c r="I16" s="9">
        <v>1</v>
      </c>
      <c r="J16" s="9">
        <v>1</v>
      </c>
      <c r="K16" s="11">
        <v>766.61758121799005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1">
        <v>34491.182517608526</v>
      </c>
      <c r="AB16">
        <f t="shared" si="1"/>
        <v>0</v>
      </c>
      <c r="AC16">
        <f t="shared" si="2"/>
        <v>0</v>
      </c>
      <c r="AD16">
        <f t="shared" si="3"/>
        <v>1</v>
      </c>
      <c r="AE16" s="11">
        <v>106574.4096164798</v>
      </c>
      <c r="AF16" s="4">
        <f t="shared" si="4"/>
        <v>0</v>
      </c>
      <c r="AG16" s="4">
        <f t="shared" si="5"/>
        <v>0</v>
      </c>
      <c r="AH16" s="4">
        <f t="shared" si="6"/>
        <v>1</v>
      </c>
      <c r="AI16" s="15">
        <f t="shared" si="7"/>
        <v>0.97402319017163097</v>
      </c>
      <c r="AJ16" s="4">
        <f t="shared" si="8"/>
        <v>0</v>
      </c>
      <c r="AK16" s="4">
        <f t="shared" si="9"/>
        <v>0</v>
      </c>
      <c r="AL16" s="4">
        <f t="shared" si="10"/>
        <v>1</v>
      </c>
      <c r="AM16" s="11">
        <v>78.486074863032925</v>
      </c>
      <c r="AN16" s="11">
        <v>4594.0961223178665</v>
      </c>
      <c r="AO16" s="11">
        <v>13022062.887181582</v>
      </c>
      <c r="AP16" s="11">
        <v>62041.69946246464</v>
      </c>
    </row>
    <row r="17" spans="1:42">
      <c r="A17" s="8" t="s">
        <v>16</v>
      </c>
      <c r="B17" s="8">
        <v>2012</v>
      </c>
      <c r="C17" s="14">
        <v>6.3156250078539085</v>
      </c>
      <c r="D17" s="14">
        <v>11.697541984009117</v>
      </c>
      <c r="E17" s="14">
        <f t="shared" si="0"/>
        <v>7.0543978947001982</v>
      </c>
      <c r="F17" s="14">
        <v>1.0203770521329594</v>
      </c>
      <c r="G17" s="16">
        <v>8.2687502984181904</v>
      </c>
      <c r="H17" s="9">
        <v>1</v>
      </c>
      <c r="I17" s="9">
        <v>1</v>
      </c>
      <c r="J17" s="9">
        <v>1</v>
      </c>
      <c r="K17" s="11">
        <v>5877.0048670649994</v>
      </c>
      <c r="L17" s="4">
        <v>0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1">
        <v>27735.863285644118</v>
      </c>
      <c r="AB17">
        <f t="shared" si="1"/>
        <v>0</v>
      </c>
      <c r="AC17">
        <f t="shared" si="2"/>
        <v>0</v>
      </c>
      <c r="AD17">
        <f t="shared" si="3"/>
        <v>1</v>
      </c>
      <c r="AE17" s="11">
        <v>25684.617344378607</v>
      </c>
      <c r="AF17" s="4">
        <f t="shared" si="4"/>
        <v>1</v>
      </c>
      <c r="AG17" s="4">
        <f t="shared" si="5"/>
        <v>0</v>
      </c>
      <c r="AH17" s="4">
        <f t="shared" si="6"/>
        <v>0</v>
      </c>
      <c r="AI17" s="15">
        <f t="shared" si="7"/>
        <v>1.139736086201407</v>
      </c>
      <c r="AJ17" s="4">
        <f t="shared" si="8"/>
        <v>0</v>
      </c>
      <c r="AK17" s="4">
        <f t="shared" si="9"/>
        <v>0</v>
      </c>
      <c r="AL17" s="4">
        <f t="shared" si="10"/>
        <v>1</v>
      </c>
      <c r="AM17" s="11">
        <v>72.404488829908246</v>
      </c>
      <c r="AN17" s="11">
        <v>24592.099930413151</v>
      </c>
      <c r="AO17" s="11">
        <v>7078791.4209470721</v>
      </c>
      <c r="AP17" s="11">
        <v>12235.19579558775</v>
      </c>
    </row>
    <row r="18" spans="1:42">
      <c r="A18" s="8" t="s">
        <v>17</v>
      </c>
      <c r="B18" s="8">
        <v>2011</v>
      </c>
      <c r="C18" s="14">
        <v>0.16661765258082839</v>
      </c>
      <c r="D18" s="14">
        <v>7.5234888733861283</v>
      </c>
      <c r="E18" s="14">
        <f t="shared" si="0"/>
        <v>0.17915311313384416</v>
      </c>
      <c r="F18" s="14">
        <v>0.25316239631620457</v>
      </c>
      <c r="G18" s="16">
        <v>6.9709939951190947</v>
      </c>
      <c r="H18" s="9">
        <v>1</v>
      </c>
      <c r="I18" s="9">
        <v>1</v>
      </c>
      <c r="J18" s="9">
        <v>1</v>
      </c>
      <c r="K18" s="11">
        <v>3052.0327667611064</v>
      </c>
      <c r="L18" s="4">
        <v>0</v>
      </c>
      <c r="M18" s="4">
        <v>0</v>
      </c>
      <c r="N18" s="4">
        <v>0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1">
        <v>37324.330355913226</v>
      </c>
      <c r="AB18">
        <f t="shared" si="1"/>
        <v>0</v>
      </c>
      <c r="AC18">
        <f t="shared" si="2"/>
        <v>0</v>
      </c>
      <c r="AD18">
        <f t="shared" si="3"/>
        <v>1</v>
      </c>
      <c r="AE18" s="11">
        <v>39458.864048622985</v>
      </c>
      <c r="AF18" s="4">
        <f t="shared" si="4"/>
        <v>0</v>
      </c>
      <c r="AG18" s="4">
        <f t="shared" si="5"/>
        <v>1</v>
      </c>
      <c r="AH18" s="4">
        <f t="shared" si="6"/>
        <v>0</v>
      </c>
      <c r="AI18" s="15">
        <f t="shared" si="7"/>
        <v>0.27220904103465188</v>
      </c>
      <c r="AJ18" s="4">
        <f t="shared" si="8"/>
        <v>1</v>
      </c>
      <c r="AK18" s="4">
        <f t="shared" si="9"/>
        <v>0</v>
      </c>
      <c r="AL18" s="4">
        <f t="shared" si="10"/>
        <v>0</v>
      </c>
      <c r="AM18" s="11">
        <v>49.122625150275553</v>
      </c>
      <c r="AN18" s="11">
        <v>23288.852039304344</v>
      </c>
      <c r="AO18" s="11">
        <v>11133847.243146008</v>
      </c>
      <c r="AP18" s="11">
        <v>61841.451478009127</v>
      </c>
    </row>
    <row r="19" spans="1:42">
      <c r="A19" s="8" t="s">
        <v>18</v>
      </c>
      <c r="B19" s="8">
        <v>2011</v>
      </c>
      <c r="C19" s="14">
        <v>0.64441676277719373</v>
      </c>
      <c r="D19" s="14">
        <v>6.1925622011105759</v>
      </c>
      <c r="E19" s="14">
        <f t="shared" si="0"/>
        <v>0.68432267164655458</v>
      </c>
      <c r="F19" s="14">
        <v>0.24956571227223795</v>
      </c>
      <c r="G19" s="16">
        <v>3.2062644738224515</v>
      </c>
      <c r="H19" s="9">
        <v>0</v>
      </c>
      <c r="I19" s="9">
        <v>1</v>
      </c>
      <c r="J19" s="9">
        <v>1</v>
      </c>
      <c r="K19" s="11">
        <v>2623.1283115901037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1">
        <v>28514.278113056862</v>
      </c>
      <c r="AB19">
        <f t="shared" si="1"/>
        <v>0</v>
      </c>
      <c r="AC19">
        <f t="shared" si="2"/>
        <v>0</v>
      </c>
      <c r="AD19">
        <f t="shared" si="3"/>
        <v>1</v>
      </c>
      <c r="AE19" s="11">
        <v>142361.82257846597</v>
      </c>
      <c r="AF19" s="4">
        <f t="shared" si="4"/>
        <v>0</v>
      </c>
      <c r="AG19" s="4">
        <f t="shared" si="5"/>
        <v>0</v>
      </c>
      <c r="AH19" s="4">
        <f t="shared" si="6"/>
        <v>1</v>
      </c>
      <c r="AI19" s="15">
        <f t="shared" si="7"/>
        <v>0.26502022423734095</v>
      </c>
      <c r="AJ19" s="4">
        <f t="shared" si="8"/>
        <v>1</v>
      </c>
      <c r="AK19" s="4">
        <f t="shared" si="9"/>
        <v>0</v>
      </c>
      <c r="AL19" s="4">
        <f t="shared" si="10"/>
        <v>0</v>
      </c>
      <c r="AM19" s="11">
        <v>24.695955256388636</v>
      </c>
      <c r="AN19" s="11">
        <v>9897.9233364279407</v>
      </c>
      <c r="AO19" s="11">
        <v>2374736.1404217882</v>
      </c>
      <c r="AP19" s="11">
        <v>51971.923001648363</v>
      </c>
    </row>
    <row r="20" spans="1:42">
      <c r="A20" s="8" t="s">
        <v>19</v>
      </c>
      <c r="B20" s="8">
        <v>2012</v>
      </c>
      <c r="C20" s="14">
        <v>2.4782419422683248</v>
      </c>
      <c r="D20" s="14">
        <v>11.279191711939268</v>
      </c>
      <c r="E20" s="14">
        <f t="shared" si="0"/>
        <v>2.7577676020224566</v>
      </c>
      <c r="F20" s="14">
        <v>0.89044805683949879</v>
      </c>
      <c r="G20" s="16">
        <v>4.8325675683454961</v>
      </c>
      <c r="H20" s="9">
        <v>1</v>
      </c>
      <c r="I20" s="9">
        <v>0</v>
      </c>
      <c r="J20" s="9">
        <v>0</v>
      </c>
      <c r="K20" s="11">
        <v>1458.914484784724</v>
      </c>
      <c r="L20" s="4">
        <v>1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1">
        <v>70455.952740624954</v>
      </c>
      <c r="AB20">
        <f t="shared" si="1"/>
        <v>0</v>
      </c>
      <c r="AC20">
        <f t="shared" si="2"/>
        <v>0</v>
      </c>
      <c r="AD20">
        <f t="shared" si="3"/>
        <v>1</v>
      </c>
      <c r="AE20" s="11">
        <v>38147.169640987253</v>
      </c>
      <c r="AF20" s="4">
        <f t="shared" si="4"/>
        <v>0</v>
      </c>
      <c r="AG20" s="4">
        <f t="shared" si="5"/>
        <v>1</v>
      </c>
      <c r="AH20" s="4">
        <f t="shared" si="6"/>
        <v>0</v>
      </c>
      <c r="AI20" s="15">
        <f t="shared" si="7"/>
        <v>0.99088340026566391</v>
      </c>
      <c r="AJ20" s="4">
        <f t="shared" si="8"/>
        <v>0</v>
      </c>
      <c r="AK20" s="4">
        <f t="shared" si="9"/>
        <v>0</v>
      </c>
      <c r="AL20" s="4">
        <f t="shared" si="10"/>
        <v>1</v>
      </c>
      <c r="AM20" s="11">
        <v>19.961495587049349</v>
      </c>
      <c r="AN20" s="11">
        <v>33947.422641313176</v>
      </c>
      <c r="AO20" s="11">
        <v>11932410.781208014</v>
      </c>
      <c r="AP20" s="11">
        <v>33037.43902420321</v>
      </c>
    </row>
    <row r="21" spans="1:42">
      <c r="A21" s="8" t="s">
        <v>20</v>
      </c>
      <c r="B21" s="8">
        <v>2013</v>
      </c>
      <c r="C21" s="14">
        <v>1.2442817134803701</v>
      </c>
      <c r="D21" s="14">
        <v>10.320242044737101</v>
      </c>
      <c r="E21" s="14">
        <f t="shared" si="0"/>
        <v>1.3726945980299463</v>
      </c>
      <c r="F21" s="14">
        <v>0.3160542462921419</v>
      </c>
      <c r="G21" s="16">
        <v>4.335887320558566</v>
      </c>
      <c r="H21" s="9">
        <v>1</v>
      </c>
      <c r="I21" s="9">
        <v>0</v>
      </c>
      <c r="J21" s="9">
        <v>0</v>
      </c>
      <c r="K21" s="11">
        <v>3694.5511077038677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1">
        <v>34698.213920338225</v>
      </c>
      <c r="AB21">
        <f t="shared" si="1"/>
        <v>0</v>
      </c>
      <c r="AC21">
        <f t="shared" si="2"/>
        <v>0</v>
      </c>
      <c r="AD21">
        <f t="shared" si="3"/>
        <v>1</v>
      </c>
      <c r="AE21" s="11">
        <v>151043.67374015148</v>
      </c>
      <c r="AF21" s="4">
        <f t="shared" si="4"/>
        <v>0</v>
      </c>
      <c r="AG21" s="4">
        <f t="shared" si="5"/>
        <v>0</v>
      </c>
      <c r="AH21" s="4">
        <f t="shared" si="6"/>
        <v>1</v>
      </c>
      <c r="AI21" s="15">
        <f t="shared" si="7"/>
        <v>0.34867180950216048</v>
      </c>
      <c r="AJ21" s="4">
        <f t="shared" si="8"/>
        <v>0</v>
      </c>
      <c r="AK21" s="4">
        <f t="shared" si="9"/>
        <v>1</v>
      </c>
      <c r="AL21" s="4">
        <f t="shared" si="10"/>
        <v>0</v>
      </c>
      <c r="AM21" s="11">
        <v>46.166912197126742</v>
      </c>
      <c r="AN21" s="11">
        <v>32120.386725066033</v>
      </c>
      <c r="AO21" s="11">
        <v>21782898.843979917</v>
      </c>
      <c r="AP21" s="11">
        <v>60512.392506830518</v>
      </c>
    </row>
    <row r="22" spans="1:42">
      <c r="A22" s="8" t="s">
        <v>21</v>
      </c>
      <c r="B22" s="8">
        <v>2008</v>
      </c>
      <c r="C22" s="14">
        <v>3.760357379690618</v>
      </c>
      <c r="D22" s="14">
        <v>11.162716274196359</v>
      </c>
      <c r="E22" s="14">
        <f t="shared" si="0"/>
        <v>4.1801154048812865</v>
      </c>
      <c r="F22" s="14">
        <v>0.42981993019512166</v>
      </c>
      <c r="G22" s="16">
        <v>1.9816896329049762</v>
      </c>
      <c r="H22" s="9">
        <v>1</v>
      </c>
      <c r="I22" s="9">
        <v>0</v>
      </c>
      <c r="J22" s="9">
        <v>1</v>
      </c>
      <c r="K22" s="11">
        <v>1859.5047213909872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1">
        <v>33410.602086076564</v>
      </c>
      <c r="AB22">
        <f t="shared" si="1"/>
        <v>0</v>
      </c>
      <c r="AC22">
        <f t="shared" si="2"/>
        <v>0</v>
      </c>
      <c r="AD22">
        <f t="shared" si="3"/>
        <v>1</v>
      </c>
      <c r="AE22" s="11">
        <v>161589.72453789308</v>
      </c>
      <c r="AF22" s="4">
        <f t="shared" si="4"/>
        <v>0</v>
      </c>
      <c r="AG22" s="4">
        <f t="shared" si="5"/>
        <v>0</v>
      </c>
      <c r="AH22" s="4">
        <f t="shared" si="6"/>
        <v>1</v>
      </c>
      <c r="AI22" s="15">
        <f t="shared" si="7"/>
        <v>0.47779950949275196</v>
      </c>
      <c r="AJ22" s="4">
        <f t="shared" si="8"/>
        <v>0</v>
      </c>
      <c r="AK22" s="4">
        <f t="shared" si="9"/>
        <v>1</v>
      </c>
      <c r="AL22" s="4">
        <f t="shared" si="10"/>
        <v>0</v>
      </c>
      <c r="AM22" s="11">
        <v>62.462675385270302</v>
      </c>
      <c r="AN22" s="11">
        <v>7247.5948751076412</v>
      </c>
      <c r="AO22" s="11">
        <v>21104837.512494124</v>
      </c>
      <c r="AP22" s="11">
        <v>68930.33160534552</v>
      </c>
    </row>
    <row r="23" spans="1:42">
      <c r="A23" s="8" t="s">
        <v>22</v>
      </c>
      <c r="B23" s="8">
        <v>2012</v>
      </c>
      <c r="C23" s="14">
        <v>4.4630776750655174</v>
      </c>
      <c r="D23" s="14">
        <v>9.6834108983882121</v>
      </c>
      <c r="E23" s="14">
        <f t="shared" si="0"/>
        <v>4.8952558250563438</v>
      </c>
      <c r="F23" s="14">
        <v>1.2549873975225914</v>
      </c>
      <c r="G23" s="16">
        <v>6.2690552017518897</v>
      </c>
      <c r="H23" s="9">
        <v>1</v>
      </c>
      <c r="I23" s="9">
        <v>1</v>
      </c>
      <c r="J23" s="9">
        <v>0</v>
      </c>
      <c r="K23" s="11">
        <v>3610.2991677821919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1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4">
        <v>0</v>
      </c>
      <c r="Z23" s="4">
        <v>0</v>
      </c>
      <c r="AA23" s="1">
        <v>40482.067977841718</v>
      </c>
      <c r="AB23">
        <f t="shared" si="1"/>
        <v>0</v>
      </c>
      <c r="AC23">
        <f t="shared" si="2"/>
        <v>0</v>
      </c>
      <c r="AD23">
        <f t="shared" si="3"/>
        <v>1</v>
      </c>
      <c r="AE23" s="11">
        <v>128499.65197086812</v>
      </c>
      <c r="AF23" s="4">
        <f t="shared" si="4"/>
        <v>0</v>
      </c>
      <c r="AG23" s="4">
        <f t="shared" si="5"/>
        <v>0</v>
      </c>
      <c r="AH23" s="4">
        <f t="shared" si="6"/>
        <v>1</v>
      </c>
      <c r="AI23" s="15">
        <f t="shared" si="7"/>
        <v>1.3765129839476926</v>
      </c>
      <c r="AJ23" s="4">
        <f t="shared" si="8"/>
        <v>0</v>
      </c>
      <c r="AK23" s="4">
        <f t="shared" si="9"/>
        <v>0</v>
      </c>
      <c r="AL23" s="4">
        <f t="shared" si="10"/>
        <v>1</v>
      </c>
      <c r="AM23" s="11">
        <v>29.975325000273301</v>
      </c>
      <c r="AN23" s="11">
        <v>31236.24350747493</v>
      </c>
      <c r="AO23" s="11">
        <v>5712186.2536183447</v>
      </c>
      <c r="AP23" s="11">
        <v>22335.961931512862</v>
      </c>
    </row>
    <row r="24" spans="1:42">
      <c r="A24" s="8" t="s">
        <v>23</v>
      </c>
      <c r="B24" s="8">
        <v>2013</v>
      </c>
      <c r="C24" s="14">
        <v>5.2701479188213929</v>
      </c>
      <c r="D24" s="14">
        <v>10.19340235081194</v>
      </c>
      <c r="E24" s="14">
        <f t="shared" si="0"/>
        <v>5.8073553006697995</v>
      </c>
      <c r="F24" s="14">
        <v>0.93058589550648696</v>
      </c>
      <c r="G24" s="16">
        <v>6.0383194574384476</v>
      </c>
      <c r="H24" s="9">
        <v>1</v>
      </c>
      <c r="I24" s="9">
        <v>1</v>
      </c>
      <c r="J24" s="9">
        <v>1</v>
      </c>
      <c r="K24" s="11">
        <v>4947.1764699501728</v>
      </c>
      <c r="L24" s="4">
        <v>1</v>
      </c>
      <c r="M24" s="4">
        <v>1</v>
      </c>
      <c r="N24" s="4">
        <v>0</v>
      </c>
      <c r="O24" s="4">
        <v>1</v>
      </c>
      <c r="P24" s="4">
        <v>1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1">
        <v>51683.001735249272</v>
      </c>
      <c r="AB24">
        <f t="shared" si="1"/>
        <v>0</v>
      </c>
      <c r="AC24">
        <f t="shared" si="2"/>
        <v>0</v>
      </c>
      <c r="AD24">
        <f t="shared" si="3"/>
        <v>1</v>
      </c>
      <c r="AE24" s="11">
        <v>196557.66323840636</v>
      </c>
      <c r="AF24" s="4">
        <f t="shared" si="4"/>
        <v>0</v>
      </c>
      <c r="AG24" s="4">
        <f t="shared" si="5"/>
        <v>0</v>
      </c>
      <c r="AH24" s="4">
        <f t="shared" si="6"/>
        <v>1</v>
      </c>
      <c r="AI24" s="15">
        <f t="shared" si="7"/>
        <v>1.0254442600553695</v>
      </c>
      <c r="AJ24" s="4">
        <f t="shared" si="8"/>
        <v>0</v>
      </c>
      <c r="AK24" s="4">
        <f t="shared" si="9"/>
        <v>0</v>
      </c>
      <c r="AL24" s="4">
        <f t="shared" si="10"/>
        <v>1</v>
      </c>
      <c r="AM24" s="11">
        <v>97.721054895234857</v>
      </c>
      <c r="AN24" s="11">
        <v>2738.8606196547667</v>
      </c>
      <c r="AO24" s="11">
        <v>11904306.686896093</v>
      </c>
      <c r="AP24" s="11">
        <v>71198.331131969768</v>
      </c>
    </row>
    <row r="25" spans="1:42" s="6" customFormat="1">
      <c r="A25" s="8" t="s">
        <v>24</v>
      </c>
      <c r="B25" s="8">
        <v>2010</v>
      </c>
      <c r="C25" s="14">
        <v>4.4771542566960694</v>
      </c>
      <c r="D25" s="14">
        <v>7.5352194552963798</v>
      </c>
      <c r="E25" s="14">
        <f t="shared" si="0"/>
        <v>4.8145176552902615</v>
      </c>
      <c r="F25" s="14">
        <v>0.14403966202303767</v>
      </c>
      <c r="G25" s="16">
        <v>4.1068026707929377</v>
      </c>
      <c r="H25" s="9">
        <v>1</v>
      </c>
      <c r="I25" s="9">
        <v>0</v>
      </c>
      <c r="J25" s="9">
        <v>1</v>
      </c>
      <c r="K25" s="11">
        <v>1242.4669272700685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</v>
      </c>
      <c r="R25" s="4">
        <v>0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1">
        <v>19957.895137983105</v>
      </c>
      <c r="AB25">
        <f t="shared" si="1"/>
        <v>0</v>
      </c>
      <c r="AC25">
        <f t="shared" si="2"/>
        <v>0</v>
      </c>
      <c r="AD25">
        <f t="shared" si="3"/>
        <v>1</v>
      </c>
      <c r="AE25" s="11">
        <v>10172.082700469708</v>
      </c>
      <c r="AF25" s="4">
        <f t="shared" si="4"/>
        <v>1</v>
      </c>
      <c r="AG25" s="4">
        <f t="shared" si="5"/>
        <v>0</v>
      </c>
      <c r="AH25" s="4">
        <f t="shared" si="6"/>
        <v>0</v>
      </c>
      <c r="AI25" s="15">
        <f t="shared" si="7"/>
        <v>0.15489336665914075</v>
      </c>
      <c r="AJ25" s="4">
        <f t="shared" si="8"/>
        <v>1</v>
      </c>
      <c r="AK25" s="4">
        <f t="shared" si="9"/>
        <v>0</v>
      </c>
      <c r="AL25" s="4">
        <f t="shared" si="10"/>
        <v>0</v>
      </c>
      <c r="AM25" s="11">
        <v>59.915056739172577</v>
      </c>
      <c r="AN25" s="11">
        <v>9637.9238693800398</v>
      </c>
      <c r="AO25" s="11">
        <v>2595160.3519142387</v>
      </c>
      <c r="AP25" s="11">
        <v>31271.563180324476</v>
      </c>
    </row>
    <row r="26" spans="1:42">
      <c r="A26" s="8" t="s">
        <v>25</v>
      </c>
      <c r="B26" s="8">
        <v>2012</v>
      </c>
      <c r="C26" s="14">
        <v>5.2689951260801244</v>
      </c>
      <c r="D26" s="14">
        <v>7.390310231854631</v>
      </c>
      <c r="E26" s="14">
        <f t="shared" si="0"/>
        <v>5.6583902119987455</v>
      </c>
      <c r="F26" s="14">
        <v>0.46811851883476036</v>
      </c>
      <c r="G26" s="16">
        <v>6.2672827791093884</v>
      </c>
      <c r="H26" s="9">
        <v>0</v>
      </c>
      <c r="I26" s="9">
        <v>0</v>
      </c>
      <c r="J26" s="9">
        <v>0</v>
      </c>
      <c r="K26" s="11">
        <v>3938.8909599496365</v>
      </c>
      <c r="L26" s="4">
        <v>1</v>
      </c>
      <c r="M26" s="4">
        <v>1</v>
      </c>
      <c r="N26" s="4">
        <v>0</v>
      </c>
      <c r="O26" s="4">
        <v>1</v>
      </c>
      <c r="P26" s="4">
        <v>1</v>
      </c>
      <c r="Q26" s="4">
        <v>1</v>
      </c>
      <c r="R26" s="4">
        <v>0</v>
      </c>
      <c r="S26" s="4">
        <v>0</v>
      </c>
      <c r="T26" s="4">
        <v>1</v>
      </c>
      <c r="U26" s="4">
        <v>0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1">
        <v>4189.1434054806105</v>
      </c>
      <c r="AB26">
        <f t="shared" si="1"/>
        <v>1</v>
      </c>
      <c r="AC26">
        <f t="shared" si="2"/>
        <v>0</v>
      </c>
      <c r="AD26">
        <f t="shared" si="3"/>
        <v>0</v>
      </c>
      <c r="AE26" s="11">
        <v>149972.03451937571</v>
      </c>
      <c r="AF26" s="4">
        <f t="shared" si="4"/>
        <v>0</v>
      </c>
      <c r="AG26" s="4">
        <f t="shared" si="5"/>
        <v>0</v>
      </c>
      <c r="AH26" s="4">
        <f t="shared" si="6"/>
        <v>1</v>
      </c>
      <c r="AI26" s="15">
        <f t="shared" si="7"/>
        <v>0.50271392962941197</v>
      </c>
      <c r="AJ26" s="4">
        <f t="shared" si="8"/>
        <v>0</v>
      </c>
      <c r="AK26" s="4">
        <f t="shared" si="9"/>
        <v>1</v>
      </c>
      <c r="AL26" s="4">
        <f t="shared" si="10"/>
        <v>0</v>
      </c>
      <c r="AM26" s="11">
        <v>25.134913144925029</v>
      </c>
      <c r="AN26" s="11">
        <v>19342.416483520046</v>
      </c>
      <c r="AO26" s="11">
        <v>7048359.7414108934</v>
      </c>
      <c r="AP26" s="11">
        <v>3130.8063129493166</v>
      </c>
    </row>
    <row r="27" spans="1:42">
      <c r="A27" s="8" t="s">
        <v>26</v>
      </c>
      <c r="B27" s="8">
        <v>2010</v>
      </c>
      <c r="C27" s="14">
        <v>0.71065531784035108</v>
      </c>
      <c r="D27" s="14">
        <v>9.6725562097281639</v>
      </c>
      <c r="E27" s="14">
        <f t="shared" si="0"/>
        <v>0.77939385291588137</v>
      </c>
      <c r="F27" s="14">
        <v>0.2326445636106701</v>
      </c>
      <c r="G27" s="16">
        <v>5.1934579599526476</v>
      </c>
      <c r="H27" s="9">
        <v>1</v>
      </c>
      <c r="I27" s="9">
        <v>0</v>
      </c>
      <c r="J27" s="9">
        <v>1</v>
      </c>
      <c r="K27" s="11">
        <v>3065.7259342403004</v>
      </c>
      <c r="L27" s="4">
        <v>1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1">
        <v>37281.498915410608</v>
      </c>
      <c r="AB27">
        <f t="shared" si="1"/>
        <v>0</v>
      </c>
      <c r="AC27">
        <f t="shared" si="2"/>
        <v>0</v>
      </c>
      <c r="AD27">
        <f t="shared" si="3"/>
        <v>1</v>
      </c>
      <c r="AE27" s="11">
        <v>134823.16787067914</v>
      </c>
      <c r="AF27" s="4">
        <f t="shared" si="4"/>
        <v>0</v>
      </c>
      <c r="AG27" s="4">
        <f t="shared" si="5"/>
        <v>0</v>
      </c>
      <c r="AH27" s="4">
        <f t="shared" si="6"/>
        <v>1</v>
      </c>
      <c r="AI27" s="15">
        <f t="shared" si="7"/>
        <v>0.25514723979478893</v>
      </c>
      <c r="AJ27" s="4">
        <f t="shared" si="8"/>
        <v>1</v>
      </c>
      <c r="AK27" s="4">
        <f t="shared" si="9"/>
        <v>0</v>
      </c>
      <c r="AL27" s="4">
        <f t="shared" si="10"/>
        <v>0</v>
      </c>
      <c r="AM27" s="11">
        <v>87.910373714970419</v>
      </c>
      <c r="AN27" s="11">
        <v>3292.9297969652084</v>
      </c>
      <c r="AO27" s="11">
        <v>10318467.252504084</v>
      </c>
      <c r="AP27" s="11">
        <v>1364.4505552054945</v>
      </c>
    </row>
    <row r="28" spans="1:42">
      <c r="A28" s="8" t="s">
        <v>27</v>
      </c>
      <c r="B28" s="8">
        <v>2007</v>
      </c>
      <c r="C28" s="14">
        <v>1.7646153896407732</v>
      </c>
      <c r="D28" s="14">
        <v>10.360392973326684</v>
      </c>
      <c r="E28" s="14">
        <f t="shared" si="0"/>
        <v>1.9474364784753573</v>
      </c>
      <c r="F28" s="14">
        <v>0.23794449788949923</v>
      </c>
      <c r="G28" s="16">
        <v>5.9571431256654535</v>
      </c>
      <c r="H28" s="9">
        <v>1</v>
      </c>
      <c r="I28" s="9">
        <v>0</v>
      </c>
      <c r="J28" s="9">
        <v>0</v>
      </c>
      <c r="K28" s="11">
        <v>5302.3745330951197</v>
      </c>
      <c r="L28" s="4">
        <v>1</v>
      </c>
      <c r="M28" s="4">
        <v>0</v>
      </c>
      <c r="N28" s="4">
        <v>1</v>
      </c>
      <c r="O28" s="4">
        <v>1</v>
      </c>
      <c r="P28" s="4">
        <v>1</v>
      </c>
      <c r="Q28" s="4">
        <v>0</v>
      </c>
      <c r="R28" s="4">
        <v>1</v>
      </c>
      <c r="S28" s="4">
        <v>0</v>
      </c>
      <c r="T28" s="4">
        <v>1</v>
      </c>
      <c r="U28" s="4">
        <v>1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1">
        <v>46880.754389644026</v>
      </c>
      <c r="AB28">
        <f t="shared" si="1"/>
        <v>0</v>
      </c>
      <c r="AC28">
        <f t="shared" si="2"/>
        <v>0</v>
      </c>
      <c r="AD28">
        <f t="shared" si="3"/>
        <v>1</v>
      </c>
      <c r="AE28" s="11">
        <v>46828.822594582256</v>
      </c>
      <c r="AF28" s="4">
        <f t="shared" si="4"/>
        <v>0</v>
      </c>
      <c r="AG28" s="4">
        <f t="shared" si="5"/>
        <v>1</v>
      </c>
      <c r="AH28" s="4">
        <f t="shared" si="6"/>
        <v>0</v>
      </c>
      <c r="AI28" s="15">
        <f t="shared" si="7"/>
        <v>0.26259648292926041</v>
      </c>
      <c r="AJ28" s="4">
        <f t="shared" si="8"/>
        <v>1</v>
      </c>
      <c r="AK28" s="4">
        <f t="shared" si="9"/>
        <v>0</v>
      </c>
      <c r="AL28" s="4">
        <f t="shared" si="10"/>
        <v>0</v>
      </c>
      <c r="AM28" s="11">
        <v>56.26756595838318</v>
      </c>
      <c r="AN28" s="11">
        <v>26613.510300577535</v>
      </c>
      <c r="AO28" s="11">
        <v>15359247.064608887</v>
      </c>
      <c r="AP28" s="11">
        <v>47512.363812790281</v>
      </c>
    </row>
    <row r="29" spans="1:42">
      <c r="A29" s="8" t="s">
        <v>28</v>
      </c>
      <c r="B29" s="8">
        <v>2008</v>
      </c>
      <c r="C29" s="14">
        <v>1.7664464919127785</v>
      </c>
      <c r="D29" s="14">
        <v>8.8292988018287719</v>
      </c>
      <c r="E29" s="14">
        <f t="shared" si="0"/>
        <v>1.9224113308581796</v>
      </c>
      <c r="F29" s="14">
        <v>0.94592651830222985</v>
      </c>
      <c r="G29" s="16">
        <v>6.6150035609966604</v>
      </c>
      <c r="H29" s="9">
        <v>0</v>
      </c>
      <c r="I29" s="9">
        <v>1</v>
      </c>
      <c r="J29" s="9">
        <v>0</v>
      </c>
      <c r="K29" s="11">
        <v>2243.0448069489066</v>
      </c>
      <c r="L29" s="4">
        <v>1</v>
      </c>
      <c r="M29" s="4">
        <v>1</v>
      </c>
      <c r="N29" s="4">
        <v>0</v>
      </c>
      <c r="O29" s="4">
        <v>1</v>
      </c>
      <c r="P29" s="4">
        <v>1</v>
      </c>
      <c r="Q29" s="4">
        <v>1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1">
        <v>72974.042467774605</v>
      </c>
      <c r="AB29">
        <f t="shared" si="1"/>
        <v>0</v>
      </c>
      <c r="AC29">
        <f t="shared" si="2"/>
        <v>0</v>
      </c>
      <c r="AD29">
        <f t="shared" si="3"/>
        <v>1</v>
      </c>
      <c r="AE29" s="11">
        <v>145693.57682154616</v>
      </c>
      <c r="AF29" s="4">
        <f t="shared" si="4"/>
        <v>0</v>
      </c>
      <c r="AG29" s="4">
        <f t="shared" si="5"/>
        <v>0</v>
      </c>
      <c r="AH29" s="4">
        <f t="shared" si="6"/>
        <v>1</v>
      </c>
      <c r="AI29" s="15">
        <f t="shared" si="7"/>
        <v>1.0294451970488692</v>
      </c>
      <c r="AJ29" s="4">
        <f t="shared" si="8"/>
        <v>0</v>
      </c>
      <c r="AK29" s="4">
        <f t="shared" si="9"/>
        <v>0</v>
      </c>
      <c r="AL29" s="4">
        <f t="shared" si="10"/>
        <v>1</v>
      </c>
      <c r="AM29" s="11">
        <v>30.244548543559912</v>
      </c>
      <c r="AN29" s="11">
        <v>13269.104507400714</v>
      </c>
      <c r="AO29" s="11">
        <v>4591600.6356479023</v>
      </c>
      <c r="AP29" s="11">
        <v>15323.258590515485</v>
      </c>
    </row>
    <row r="30" spans="1:42">
      <c r="A30" s="8" t="s">
        <v>29</v>
      </c>
      <c r="B30" s="8">
        <v>2013</v>
      </c>
      <c r="C30" s="14">
        <v>3.2544198802955244</v>
      </c>
      <c r="D30" s="14">
        <v>9.1523672414934492</v>
      </c>
      <c r="E30" s="14">
        <f t="shared" si="0"/>
        <v>3.552276339320342</v>
      </c>
      <c r="F30" s="14">
        <v>1.3963212787102492</v>
      </c>
      <c r="G30" s="16">
        <v>7.7633866680161567</v>
      </c>
      <c r="H30" s="9">
        <v>0</v>
      </c>
      <c r="I30" s="9">
        <v>0</v>
      </c>
      <c r="J30" s="9">
        <v>1</v>
      </c>
      <c r="K30" s="11">
        <v>5181.4335481125345</v>
      </c>
      <c r="L30" s="4">
        <v>1</v>
      </c>
      <c r="M30" s="4">
        <v>0</v>
      </c>
      <c r="N30" s="4">
        <v>1</v>
      </c>
      <c r="O30" s="4">
        <v>1</v>
      </c>
      <c r="P30" s="4">
        <v>1</v>
      </c>
      <c r="Q30" s="4">
        <v>0</v>
      </c>
      <c r="R30" s="4">
        <v>0</v>
      </c>
      <c r="S30" s="4">
        <v>0</v>
      </c>
      <c r="T30" s="4">
        <v>1</v>
      </c>
      <c r="U30" s="4">
        <v>1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1">
        <v>30083.29408623551</v>
      </c>
      <c r="AB30">
        <f t="shared" si="1"/>
        <v>0</v>
      </c>
      <c r="AC30">
        <f t="shared" si="2"/>
        <v>0</v>
      </c>
      <c r="AD30">
        <f t="shared" si="3"/>
        <v>1</v>
      </c>
      <c r="AE30" s="11">
        <v>51195.801625545078</v>
      </c>
      <c r="AF30" s="4">
        <f t="shared" si="4"/>
        <v>0</v>
      </c>
      <c r="AG30" s="4">
        <f t="shared" si="5"/>
        <v>0</v>
      </c>
      <c r="AH30" s="4">
        <f t="shared" si="6"/>
        <v>1</v>
      </c>
      <c r="AI30" s="15">
        <f t="shared" si="7"/>
        <v>1.5241177300089284</v>
      </c>
      <c r="AJ30" s="4">
        <f t="shared" si="8"/>
        <v>0</v>
      </c>
      <c r="AK30" s="4">
        <f t="shared" si="9"/>
        <v>0</v>
      </c>
      <c r="AL30" s="4">
        <f t="shared" si="10"/>
        <v>0</v>
      </c>
      <c r="AM30" s="11">
        <v>49.927293511885921</v>
      </c>
      <c r="AN30" s="11">
        <v>1248.9278791632587</v>
      </c>
      <c r="AO30" s="11">
        <v>20320677.217378609</v>
      </c>
      <c r="AP30" s="11">
        <v>11856.272551885841</v>
      </c>
    </row>
    <row r="31" spans="1:42">
      <c r="A31" s="8" t="s">
        <v>30</v>
      </c>
      <c r="B31" s="8">
        <v>2007</v>
      </c>
      <c r="C31" s="14">
        <v>1.1426037698344</v>
      </c>
      <c r="D31" s="14">
        <v>7.7756724596706102</v>
      </c>
      <c r="E31" s="14">
        <f t="shared" si="0"/>
        <v>1.2314488964885717</v>
      </c>
      <c r="F31" s="14">
        <v>1.0833231947698865</v>
      </c>
      <c r="G31" s="16">
        <v>4.0815020770834884</v>
      </c>
      <c r="H31" s="9">
        <v>1</v>
      </c>
      <c r="I31" s="9">
        <v>0</v>
      </c>
      <c r="J31" s="9">
        <v>1</v>
      </c>
      <c r="K31" s="11">
        <v>4655.8244828224824</v>
      </c>
      <c r="L31" s="4">
        <v>1</v>
      </c>
      <c r="M31" s="4">
        <v>0</v>
      </c>
      <c r="N31" s="4">
        <v>1</v>
      </c>
      <c r="O31" s="4">
        <v>0</v>
      </c>
      <c r="P31" s="4">
        <v>1</v>
      </c>
      <c r="Q31" s="4">
        <v>1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0</v>
      </c>
      <c r="Y31" s="4">
        <v>0</v>
      </c>
      <c r="Z31" s="4">
        <v>0</v>
      </c>
      <c r="AA31" s="1">
        <v>37257.25362285303</v>
      </c>
      <c r="AB31">
        <f t="shared" si="1"/>
        <v>0</v>
      </c>
      <c r="AC31">
        <f t="shared" si="2"/>
        <v>0</v>
      </c>
      <c r="AD31">
        <f t="shared" si="3"/>
        <v>1</v>
      </c>
      <c r="AE31" s="11">
        <v>60440.185606608393</v>
      </c>
      <c r="AF31" s="4">
        <f t="shared" si="4"/>
        <v>0</v>
      </c>
      <c r="AG31" s="4">
        <f t="shared" si="5"/>
        <v>0</v>
      </c>
      <c r="AH31" s="4">
        <f t="shared" si="6"/>
        <v>1</v>
      </c>
      <c r="AI31" s="15">
        <f t="shared" si="7"/>
        <v>1.1675588580748324</v>
      </c>
      <c r="AJ31" s="4">
        <f t="shared" si="8"/>
        <v>0</v>
      </c>
      <c r="AK31" s="4">
        <f t="shared" si="9"/>
        <v>0</v>
      </c>
      <c r="AL31" s="4">
        <f t="shared" si="10"/>
        <v>1</v>
      </c>
      <c r="AM31" s="11">
        <v>69.713505995356144</v>
      </c>
      <c r="AN31" s="11">
        <v>16792.611727667245</v>
      </c>
      <c r="AO31" s="11">
        <v>17569575.048828427</v>
      </c>
      <c r="AP31" s="11">
        <v>56839.923446596389</v>
      </c>
    </row>
    <row r="32" spans="1:42">
      <c r="A32" s="8" t="s">
        <v>31</v>
      </c>
      <c r="B32" s="8">
        <v>2012</v>
      </c>
      <c r="C32" s="14">
        <v>6.3235232819009033</v>
      </c>
      <c r="D32" s="14">
        <v>8.3360926799780657</v>
      </c>
      <c r="E32" s="14">
        <f t="shared" si="0"/>
        <v>6.8506580433201529</v>
      </c>
      <c r="F32" s="14">
        <v>0.59452320596129848</v>
      </c>
      <c r="G32" s="16">
        <v>7.6457886726126851</v>
      </c>
      <c r="H32" s="9">
        <v>0</v>
      </c>
      <c r="I32" s="9">
        <v>1</v>
      </c>
      <c r="J32" s="9">
        <v>0</v>
      </c>
      <c r="K32" s="11">
        <v>430.69990133907169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1</v>
      </c>
      <c r="V32" s="4">
        <v>1</v>
      </c>
      <c r="W32" s="4">
        <v>1</v>
      </c>
      <c r="X32" s="4">
        <v>0</v>
      </c>
      <c r="Y32" s="4">
        <v>0</v>
      </c>
      <c r="Z32" s="4">
        <v>0</v>
      </c>
      <c r="AA32" s="1">
        <v>70167.272927484024</v>
      </c>
      <c r="AB32">
        <f t="shared" si="1"/>
        <v>0</v>
      </c>
      <c r="AC32">
        <f t="shared" si="2"/>
        <v>0</v>
      </c>
      <c r="AD32">
        <f t="shared" si="3"/>
        <v>1</v>
      </c>
      <c r="AE32" s="11">
        <v>159810.36111845303</v>
      </c>
      <c r="AF32" s="4">
        <f t="shared" si="4"/>
        <v>0</v>
      </c>
      <c r="AG32" s="4">
        <f t="shared" si="5"/>
        <v>0</v>
      </c>
      <c r="AH32" s="4">
        <f t="shared" si="6"/>
        <v>1</v>
      </c>
      <c r="AI32" s="15">
        <f t="shared" si="7"/>
        <v>0.64408321141420921</v>
      </c>
      <c r="AJ32" s="4">
        <f t="shared" si="8"/>
        <v>0</v>
      </c>
      <c r="AK32" s="4">
        <f t="shared" si="9"/>
        <v>0</v>
      </c>
      <c r="AL32" s="4">
        <f t="shared" si="10"/>
        <v>1</v>
      </c>
      <c r="AM32" s="11">
        <v>75.154861477810329</v>
      </c>
      <c r="AN32" s="11">
        <v>17371.636306262408</v>
      </c>
      <c r="AO32" s="11">
        <v>13332617.714589572</v>
      </c>
      <c r="AP32" s="11">
        <v>43813.969538471545</v>
      </c>
    </row>
    <row r="33" spans="1:42">
      <c r="A33" s="8" t="s">
        <v>32</v>
      </c>
      <c r="B33" s="8">
        <v>2012</v>
      </c>
      <c r="C33" s="14">
        <v>2.0696155087215851</v>
      </c>
      <c r="D33" s="14">
        <v>9.339912266052556</v>
      </c>
      <c r="E33" s="14">
        <f t="shared" si="0"/>
        <v>2.2629157814807983</v>
      </c>
      <c r="F33" s="14">
        <v>0.52966047254518822</v>
      </c>
      <c r="G33" s="16">
        <v>5.6027565963746735</v>
      </c>
      <c r="H33" s="9">
        <v>0</v>
      </c>
      <c r="I33" s="9">
        <v>1</v>
      </c>
      <c r="J33" s="9">
        <v>0</v>
      </c>
      <c r="K33" s="11">
        <v>1976.6148705018611</v>
      </c>
      <c r="L33" s="4">
        <v>1</v>
      </c>
      <c r="M33" s="4">
        <v>1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1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1">
        <v>35973.894453365865</v>
      </c>
      <c r="AB33">
        <f t="shared" si="1"/>
        <v>0</v>
      </c>
      <c r="AC33">
        <f t="shared" si="2"/>
        <v>0</v>
      </c>
      <c r="AD33">
        <f t="shared" si="3"/>
        <v>1</v>
      </c>
      <c r="AE33" s="11">
        <v>172402.37877897799</v>
      </c>
      <c r="AF33" s="4">
        <f t="shared" si="4"/>
        <v>0</v>
      </c>
      <c r="AG33" s="4">
        <f t="shared" si="5"/>
        <v>0</v>
      </c>
      <c r="AH33" s="4">
        <f t="shared" si="6"/>
        <v>1</v>
      </c>
      <c r="AI33" s="15">
        <f t="shared" si="7"/>
        <v>0.57913029598886812</v>
      </c>
      <c r="AJ33" s="4">
        <f t="shared" si="8"/>
        <v>0</v>
      </c>
      <c r="AK33" s="4">
        <f t="shared" si="9"/>
        <v>1</v>
      </c>
      <c r="AL33" s="4">
        <f t="shared" si="10"/>
        <v>0</v>
      </c>
      <c r="AM33" s="11">
        <v>5.2271807078510086</v>
      </c>
      <c r="AN33" s="11">
        <v>17785.332116075209</v>
      </c>
      <c r="AO33" s="11">
        <v>3894861.7998315338</v>
      </c>
      <c r="AP33" s="11">
        <v>46697.766628381825</v>
      </c>
    </row>
    <row r="34" spans="1:42">
      <c r="A34" s="8" t="s">
        <v>33</v>
      </c>
      <c r="B34" s="8">
        <v>2011</v>
      </c>
      <c r="C34" s="14">
        <v>4.1410856424727394</v>
      </c>
      <c r="D34" s="14">
        <v>11.178073492687208</v>
      </c>
      <c r="E34" s="14">
        <f t="shared" ref="E34:E65" si="11">C34*(1+(D34/100))</f>
        <v>4.6039792389834604</v>
      </c>
      <c r="F34" s="14">
        <v>1.3060932377948007</v>
      </c>
      <c r="G34" s="16">
        <v>5.6839502662919941</v>
      </c>
      <c r="H34" s="9">
        <v>1</v>
      </c>
      <c r="I34" s="9">
        <v>0</v>
      </c>
      <c r="J34" s="9">
        <v>0</v>
      </c>
      <c r="K34" s="11">
        <v>4821.3382451931129</v>
      </c>
      <c r="L34" s="4">
        <v>1</v>
      </c>
      <c r="M34" s="4">
        <v>1</v>
      </c>
      <c r="N34" s="4">
        <v>1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1">
        <v>45876.863930847991</v>
      </c>
      <c r="AB34">
        <f t="shared" si="1"/>
        <v>0</v>
      </c>
      <c r="AC34">
        <f t="shared" si="2"/>
        <v>0</v>
      </c>
      <c r="AD34">
        <f t="shared" si="3"/>
        <v>1</v>
      </c>
      <c r="AE34" s="11">
        <v>99488.486389492682</v>
      </c>
      <c r="AF34" s="4">
        <f t="shared" si="4"/>
        <v>0</v>
      </c>
      <c r="AG34" s="4">
        <f t="shared" si="5"/>
        <v>0</v>
      </c>
      <c r="AH34" s="4">
        <f t="shared" si="6"/>
        <v>1</v>
      </c>
      <c r="AI34" s="15">
        <f t="shared" si="7"/>
        <v>1.4520892997985213</v>
      </c>
      <c r="AJ34" s="4">
        <f t="shared" si="8"/>
        <v>0</v>
      </c>
      <c r="AK34" s="4">
        <f t="shared" si="9"/>
        <v>0</v>
      </c>
      <c r="AL34" s="4">
        <f t="shared" si="10"/>
        <v>1</v>
      </c>
      <c r="AM34" s="11">
        <v>57.266714895650331</v>
      </c>
      <c r="AN34" s="11">
        <v>10977.787033813305</v>
      </c>
      <c r="AO34" s="11">
        <v>2606690.9609534298</v>
      </c>
      <c r="AP34" s="11">
        <v>87428.371646353859</v>
      </c>
    </row>
    <row r="35" spans="1:42">
      <c r="A35" s="8" t="s">
        <v>34</v>
      </c>
      <c r="B35" s="8">
        <v>2006</v>
      </c>
      <c r="C35" s="14">
        <v>2.0519782729656519</v>
      </c>
      <c r="D35" s="14">
        <v>7.6842125333475089</v>
      </c>
      <c r="E35" s="14">
        <f t="shared" si="11"/>
        <v>2.209656644598446</v>
      </c>
      <c r="F35" s="14">
        <v>3.6524610013936573E-2</v>
      </c>
      <c r="G35" s="16">
        <v>5.3653949651137065</v>
      </c>
      <c r="H35" s="9">
        <v>0</v>
      </c>
      <c r="I35" s="9">
        <v>1</v>
      </c>
      <c r="J35" s="9">
        <v>0</v>
      </c>
      <c r="K35" s="11">
        <v>5707.4872673646614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1</v>
      </c>
      <c r="W35" s="4">
        <v>1</v>
      </c>
      <c r="X35" s="4">
        <v>0</v>
      </c>
      <c r="Y35" s="4">
        <v>0</v>
      </c>
      <c r="Z35" s="4">
        <v>0</v>
      </c>
      <c r="AA35" s="1">
        <v>49732.467491444069</v>
      </c>
      <c r="AB35">
        <f t="shared" si="1"/>
        <v>0</v>
      </c>
      <c r="AC35">
        <f t="shared" si="2"/>
        <v>0</v>
      </c>
      <c r="AD35">
        <f t="shared" si="3"/>
        <v>1</v>
      </c>
      <c r="AE35" s="11">
        <v>190209.29326606076</v>
      </c>
      <c r="AF35" s="4">
        <f t="shared" si="4"/>
        <v>0</v>
      </c>
      <c r="AG35" s="4">
        <f t="shared" si="5"/>
        <v>0</v>
      </c>
      <c r="AH35" s="4">
        <f t="shared" si="6"/>
        <v>1</v>
      </c>
      <c r="AI35" s="15">
        <f t="shared" si="7"/>
        <v>3.9331238674383782E-2</v>
      </c>
      <c r="AJ35" s="4">
        <f t="shared" si="8"/>
        <v>1</v>
      </c>
      <c r="AK35" s="4">
        <f t="shared" si="9"/>
        <v>0</v>
      </c>
      <c r="AL35" s="4">
        <f t="shared" si="10"/>
        <v>0</v>
      </c>
      <c r="AM35" s="11">
        <v>61.122633359946853</v>
      </c>
      <c r="AN35" s="11">
        <v>8500.7609004514106</v>
      </c>
      <c r="AO35" s="11">
        <v>9281579.4911225196</v>
      </c>
      <c r="AP35" s="11">
        <v>45827.330691856601</v>
      </c>
    </row>
    <row r="36" spans="1:42">
      <c r="A36" s="8" t="s">
        <v>35</v>
      </c>
      <c r="B36" s="8">
        <v>2011</v>
      </c>
      <c r="C36" s="14">
        <v>1.5357408036786575</v>
      </c>
      <c r="D36" s="14">
        <v>10.141126506130606</v>
      </c>
      <c r="E36" s="14">
        <f t="shared" si="11"/>
        <v>1.6914822213859773</v>
      </c>
      <c r="F36" s="14">
        <v>0.88028096587463367</v>
      </c>
      <c r="G36" s="16">
        <v>4.8995922881025216</v>
      </c>
      <c r="H36" s="9">
        <v>1</v>
      </c>
      <c r="I36" s="9">
        <v>1</v>
      </c>
      <c r="J36" s="9">
        <v>0</v>
      </c>
      <c r="K36" s="11">
        <v>5182.6547145810327</v>
      </c>
      <c r="L36" s="4">
        <v>1</v>
      </c>
      <c r="M36" s="4">
        <v>0</v>
      </c>
      <c r="N36" s="4">
        <v>1</v>
      </c>
      <c r="O36" s="4">
        <v>1</v>
      </c>
      <c r="P36" s="4">
        <v>1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1</v>
      </c>
      <c r="W36" s="4">
        <v>1</v>
      </c>
      <c r="X36" s="4">
        <v>0</v>
      </c>
      <c r="Y36" s="4">
        <v>0</v>
      </c>
      <c r="Z36" s="4">
        <v>0</v>
      </c>
      <c r="AA36" s="1">
        <v>64658.123727671926</v>
      </c>
      <c r="AB36">
        <f t="shared" si="1"/>
        <v>0</v>
      </c>
      <c r="AC36">
        <f t="shared" si="2"/>
        <v>0</v>
      </c>
      <c r="AD36">
        <f t="shared" si="3"/>
        <v>1</v>
      </c>
      <c r="AE36" s="11">
        <v>117246.73592878865</v>
      </c>
      <c r="AF36" s="4">
        <f t="shared" si="4"/>
        <v>0</v>
      </c>
      <c r="AG36" s="4">
        <f t="shared" si="5"/>
        <v>0</v>
      </c>
      <c r="AH36" s="4">
        <f t="shared" si="6"/>
        <v>1</v>
      </c>
      <c r="AI36" s="15">
        <f t="shared" si="7"/>
        <v>0.96955137223336874</v>
      </c>
      <c r="AJ36" s="4">
        <f t="shared" si="8"/>
        <v>0</v>
      </c>
      <c r="AK36" s="4">
        <f t="shared" si="9"/>
        <v>0</v>
      </c>
      <c r="AL36" s="4">
        <f t="shared" si="10"/>
        <v>1</v>
      </c>
      <c r="AM36" s="11">
        <v>35.654142754690724</v>
      </c>
      <c r="AN36" s="11">
        <v>25346.191767442553</v>
      </c>
      <c r="AO36" s="11">
        <v>20470706.922748283</v>
      </c>
      <c r="AP36" s="11">
        <v>69840.892627471781</v>
      </c>
    </row>
    <row r="37" spans="1:42">
      <c r="A37" s="8" t="s">
        <v>36</v>
      </c>
      <c r="B37" s="8">
        <v>2008</v>
      </c>
      <c r="C37" s="14">
        <v>2.0833538598899732</v>
      </c>
      <c r="D37" s="14">
        <v>8.9597027886692882</v>
      </c>
      <c r="E37" s="14">
        <f t="shared" si="11"/>
        <v>2.2700161737723845</v>
      </c>
      <c r="F37" s="14">
        <v>0.34589174151497876</v>
      </c>
      <c r="G37" s="16">
        <v>6.6161125865944026</v>
      </c>
      <c r="H37" s="9">
        <v>1</v>
      </c>
      <c r="I37" s="9">
        <v>0</v>
      </c>
      <c r="J37" s="9">
        <v>0</v>
      </c>
      <c r="K37" s="11">
        <v>4562.9023084161099</v>
      </c>
      <c r="L37" s="4">
        <v>0</v>
      </c>
      <c r="M37" s="4">
        <v>1</v>
      </c>
      <c r="N37" s="4">
        <v>1</v>
      </c>
      <c r="O37" s="4">
        <v>1</v>
      </c>
      <c r="P37" s="4">
        <v>0</v>
      </c>
      <c r="Q37" s="4">
        <v>1</v>
      </c>
      <c r="R37" s="4">
        <v>1</v>
      </c>
      <c r="S37" s="4">
        <v>1</v>
      </c>
      <c r="T37" s="4">
        <v>1</v>
      </c>
      <c r="U37" s="4">
        <v>0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1">
        <v>7673.610337106823</v>
      </c>
      <c r="AB37">
        <f t="shared" si="1"/>
        <v>0</v>
      </c>
      <c r="AC37">
        <f t="shared" si="2"/>
        <v>1</v>
      </c>
      <c r="AD37">
        <f t="shared" si="3"/>
        <v>0</v>
      </c>
      <c r="AE37" s="11">
        <v>121337.44493211067</v>
      </c>
      <c r="AF37" s="4">
        <f t="shared" si="4"/>
        <v>0</v>
      </c>
      <c r="AG37" s="4">
        <f t="shared" si="5"/>
        <v>0</v>
      </c>
      <c r="AH37" s="4">
        <f t="shared" si="6"/>
        <v>1</v>
      </c>
      <c r="AI37" s="15">
        <f t="shared" si="7"/>
        <v>0.37688261352527308</v>
      </c>
      <c r="AJ37" s="4">
        <f t="shared" si="8"/>
        <v>0</v>
      </c>
      <c r="AK37" s="4">
        <f t="shared" si="9"/>
        <v>1</v>
      </c>
      <c r="AL37" s="4">
        <f t="shared" si="10"/>
        <v>0</v>
      </c>
      <c r="AM37" s="11">
        <v>50.363206250648993</v>
      </c>
      <c r="AN37" s="11">
        <v>23911.040251991741</v>
      </c>
      <c r="AO37" s="11">
        <v>17592763.126755808</v>
      </c>
      <c r="AP37" s="11">
        <v>11518.348179828874</v>
      </c>
    </row>
    <row r="38" spans="1:42">
      <c r="A38" s="8" t="s">
        <v>37</v>
      </c>
      <c r="B38" s="8">
        <v>2008</v>
      </c>
      <c r="C38" s="14">
        <v>1.2922260630673637</v>
      </c>
      <c r="D38" s="14">
        <v>6.7512198585297387</v>
      </c>
      <c r="E38" s="14">
        <f t="shared" si="11"/>
        <v>1.3794670856542646</v>
      </c>
      <c r="F38" s="14">
        <v>1.2090187597637616</v>
      </c>
      <c r="G38" s="16">
        <v>3.1728543733491792</v>
      </c>
      <c r="H38" s="9">
        <v>0</v>
      </c>
      <c r="I38" s="9">
        <v>0</v>
      </c>
      <c r="J38" s="9">
        <v>1</v>
      </c>
      <c r="K38" s="11">
        <v>3617.7692311798082</v>
      </c>
      <c r="L38" s="4">
        <v>0</v>
      </c>
      <c r="M38" s="4">
        <v>0</v>
      </c>
      <c r="N38" s="4">
        <v>1</v>
      </c>
      <c r="O38" s="4">
        <v>1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1</v>
      </c>
      <c r="V38" s="4">
        <v>1</v>
      </c>
      <c r="W38" s="4">
        <v>1</v>
      </c>
      <c r="X38" s="4">
        <v>0</v>
      </c>
      <c r="Y38" s="4">
        <v>0</v>
      </c>
      <c r="Z38" s="4">
        <v>0</v>
      </c>
      <c r="AA38" s="1">
        <v>2448.0333873068607</v>
      </c>
      <c r="AB38">
        <f t="shared" si="1"/>
        <v>1</v>
      </c>
      <c r="AC38">
        <f t="shared" si="2"/>
        <v>0</v>
      </c>
      <c r="AD38">
        <f t="shared" si="3"/>
        <v>0</v>
      </c>
      <c r="AE38" s="11">
        <v>53560.630321903751</v>
      </c>
      <c r="AF38" s="4">
        <f t="shared" si="4"/>
        <v>0</v>
      </c>
      <c r="AG38" s="4">
        <f t="shared" si="5"/>
        <v>0</v>
      </c>
      <c r="AH38" s="4">
        <f t="shared" si="6"/>
        <v>1</v>
      </c>
      <c r="AI38" s="15">
        <f t="shared" si="7"/>
        <v>1.2906422743662826</v>
      </c>
      <c r="AJ38" s="4">
        <f t="shared" si="8"/>
        <v>0</v>
      </c>
      <c r="AK38" s="4">
        <f t="shared" si="9"/>
        <v>0</v>
      </c>
      <c r="AL38" s="4">
        <f t="shared" si="10"/>
        <v>1</v>
      </c>
      <c r="AM38" s="11">
        <v>28.354268215851285</v>
      </c>
      <c r="AN38" s="11">
        <v>21587.000096469812</v>
      </c>
      <c r="AO38" s="11">
        <v>12149532.98564288</v>
      </c>
      <c r="AP38" s="11">
        <v>61148.662509801012</v>
      </c>
    </row>
    <row r="39" spans="1:42">
      <c r="A39" s="8" t="s">
        <v>38</v>
      </c>
      <c r="B39" s="8">
        <v>2010</v>
      </c>
      <c r="C39" s="14">
        <v>4.5948972735929052</v>
      </c>
      <c r="D39" s="14">
        <v>10.594948235428696</v>
      </c>
      <c r="E39" s="14">
        <f t="shared" si="11"/>
        <v>5.0817242612011979</v>
      </c>
      <c r="F39" s="14">
        <v>0.40252516945893119</v>
      </c>
      <c r="G39" s="16">
        <v>2.3232143864783295</v>
      </c>
      <c r="H39" s="9">
        <v>0</v>
      </c>
      <c r="I39" s="9">
        <v>1</v>
      </c>
      <c r="J39" s="9">
        <v>0</v>
      </c>
      <c r="K39" s="11">
        <v>3328.1058936713248</v>
      </c>
      <c r="L39" s="4">
        <v>1</v>
      </c>
      <c r="M39" s="4">
        <v>0</v>
      </c>
      <c r="N39" s="4">
        <v>1</v>
      </c>
      <c r="O39" s="4">
        <v>1</v>
      </c>
      <c r="P39" s="4">
        <v>0</v>
      </c>
      <c r="Q39" s="4">
        <v>1</v>
      </c>
      <c r="R39" s="4">
        <v>1</v>
      </c>
      <c r="S39" s="4">
        <v>0</v>
      </c>
      <c r="T39" s="4">
        <v>1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1">
        <v>22514.360341820829</v>
      </c>
      <c r="AB39">
        <f t="shared" si="1"/>
        <v>0</v>
      </c>
      <c r="AC39">
        <f t="shared" si="2"/>
        <v>0</v>
      </c>
      <c r="AD39">
        <f t="shared" si="3"/>
        <v>1</v>
      </c>
      <c r="AE39" s="11">
        <v>95807.053341631545</v>
      </c>
      <c r="AF39" s="4">
        <f t="shared" si="4"/>
        <v>0</v>
      </c>
      <c r="AG39" s="4">
        <f t="shared" si="5"/>
        <v>0</v>
      </c>
      <c r="AH39" s="4">
        <f t="shared" si="6"/>
        <v>1</v>
      </c>
      <c r="AI39" s="15">
        <f t="shared" si="7"/>
        <v>0.44517250279767662</v>
      </c>
      <c r="AJ39" s="4">
        <f t="shared" si="8"/>
        <v>0</v>
      </c>
      <c r="AK39" s="4">
        <f t="shared" si="9"/>
        <v>1</v>
      </c>
      <c r="AL39" s="4">
        <f t="shared" si="10"/>
        <v>0</v>
      </c>
      <c r="AM39" s="11">
        <v>35.77607261919038</v>
      </c>
      <c r="AN39" s="11">
        <v>25887.115143756229</v>
      </c>
      <c r="AO39" s="11">
        <v>22335813.792689618</v>
      </c>
      <c r="AP39" s="11">
        <v>59789.218191361353</v>
      </c>
    </row>
    <row r="40" spans="1:42">
      <c r="A40" s="8" t="s">
        <v>39</v>
      </c>
      <c r="B40" s="8">
        <v>2009</v>
      </c>
      <c r="C40" s="14">
        <v>6.4992363591434499</v>
      </c>
      <c r="D40" s="14">
        <v>7.1076842168992647</v>
      </c>
      <c r="E40" s="14">
        <f t="shared" si="11"/>
        <v>6.9611815560612671</v>
      </c>
      <c r="F40" s="14">
        <v>0.99126615519407113</v>
      </c>
      <c r="G40" s="16">
        <v>4.1045552435675088</v>
      </c>
      <c r="H40" s="9">
        <v>0</v>
      </c>
      <c r="I40" s="9">
        <v>0</v>
      </c>
      <c r="J40" s="9">
        <v>0</v>
      </c>
      <c r="K40" s="11">
        <v>5507.0392541492947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1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1">
        <v>6438.0885076870436</v>
      </c>
      <c r="AB40">
        <f t="shared" si="1"/>
        <v>0</v>
      </c>
      <c r="AC40">
        <f t="shared" si="2"/>
        <v>1</v>
      </c>
      <c r="AD40">
        <f t="shared" si="3"/>
        <v>0</v>
      </c>
      <c r="AE40" s="11">
        <v>131826.64942570584</v>
      </c>
      <c r="AF40" s="4">
        <f t="shared" si="4"/>
        <v>0</v>
      </c>
      <c r="AG40" s="4">
        <f t="shared" si="5"/>
        <v>0</v>
      </c>
      <c r="AH40" s="4">
        <f t="shared" si="6"/>
        <v>1</v>
      </c>
      <c r="AI40" s="15">
        <f t="shared" si="7"/>
        <v>1.0617222232542642</v>
      </c>
      <c r="AJ40" s="4">
        <f t="shared" si="8"/>
        <v>0</v>
      </c>
      <c r="AK40" s="4">
        <f t="shared" si="9"/>
        <v>0</v>
      </c>
      <c r="AL40" s="4">
        <f t="shared" si="10"/>
        <v>1</v>
      </c>
      <c r="AM40" s="11">
        <v>21.983529932885482</v>
      </c>
      <c r="AN40" s="11">
        <v>14352.029904296211</v>
      </c>
      <c r="AO40" s="11">
        <v>6273626.5180716934</v>
      </c>
      <c r="AP40" s="11">
        <v>49598.014478974495</v>
      </c>
    </row>
    <row r="41" spans="1:42">
      <c r="A41" s="8" t="s">
        <v>40</v>
      </c>
      <c r="B41" s="8">
        <v>2013</v>
      </c>
      <c r="C41" s="14">
        <v>0.38538036333645842</v>
      </c>
      <c r="D41" s="14">
        <v>9.3654879747047879</v>
      </c>
      <c r="E41" s="14">
        <f t="shared" si="11"/>
        <v>0.42147311492160799</v>
      </c>
      <c r="F41" s="14">
        <v>0.22944618058697139</v>
      </c>
      <c r="G41" s="16">
        <v>8.380185121460153</v>
      </c>
      <c r="H41" s="9">
        <v>1</v>
      </c>
      <c r="I41" s="9">
        <v>0</v>
      </c>
      <c r="J41" s="9">
        <v>0</v>
      </c>
      <c r="K41" s="11">
        <v>3595.7603118276324</v>
      </c>
      <c r="L41" s="4">
        <v>1</v>
      </c>
      <c r="M41" s="4">
        <v>0</v>
      </c>
      <c r="N41" s="4">
        <v>1</v>
      </c>
      <c r="O41" s="4">
        <v>0</v>
      </c>
      <c r="P41" s="4">
        <v>1</v>
      </c>
      <c r="Q41" s="4">
        <v>0</v>
      </c>
      <c r="R41" s="4">
        <v>1</v>
      </c>
      <c r="S41" s="4">
        <v>0</v>
      </c>
      <c r="T41" s="4">
        <v>1</v>
      </c>
      <c r="U41" s="4">
        <v>1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1">
        <v>30391.319285664275</v>
      </c>
      <c r="AB41">
        <f t="shared" si="1"/>
        <v>0</v>
      </c>
      <c r="AC41">
        <f t="shared" si="2"/>
        <v>0</v>
      </c>
      <c r="AD41">
        <f t="shared" si="3"/>
        <v>1</v>
      </c>
      <c r="AE41" s="11">
        <v>172652.85021539911</v>
      </c>
      <c r="AF41" s="4">
        <f t="shared" si="4"/>
        <v>0</v>
      </c>
      <c r="AG41" s="4">
        <f t="shared" si="5"/>
        <v>0</v>
      </c>
      <c r="AH41" s="4">
        <f t="shared" si="6"/>
        <v>1</v>
      </c>
      <c r="AI41" s="15">
        <f t="shared" si="7"/>
        <v>0.25093493503826358</v>
      </c>
      <c r="AJ41" s="4">
        <f t="shared" si="8"/>
        <v>1</v>
      </c>
      <c r="AK41" s="4">
        <f t="shared" si="9"/>
        <v>0</v>
      </c>
      <c r="AL41" s="4">
        <f t="shared" si="10"/>
        <v>0</v>
      </c>
      <c r="AM41" s="11">
        <v>4.9581736282341744</v>
      </c>
      <c r="AN41" s="11">
        <v>19001.305860392102</v>
      </c>
      <c r="AO41" s="11">
        <v>4031511.7963169804</v>
      </c>
      <c r="AP41" s="11">
        <v>77342.012659170112</v>
      </c>
    </row>
    <row r="42" spans="1:42">
      <c r="A42" s="4" t="s">
        <v>75</v>
      </c>
      <c r="B42" s="10">
        <v>2014</v>
      </c>
      <c r="C42" s="14">
        <v>7.0259850843955656</v>
      </c>
      <c r="D42" s="14">
        <v>6.8600240605785068</v>
      </c>
      <c r="E42" s="15">
        <f t="shared" si="11"/>
        <v>7.5079693516777581</v>
      </c>
      <c r="F42" s="14">
        <v>0.54074472590065481</v>
      </c>
      <c r="G42" s="16">
        <v>6.3726686186264239</v>
      </c>
      <c r="H42" s="9">
        <v>1</v>
      </c>
      <c r="I42" s="9">
        <v>1</v>
      </c>
      <c r="J42" s="9">
        <v>0</v>
      </c>
      <c r="K42" s="11">
        <v>4895.7686088175769</v>
      </c>
      <c r="L42" s="4">
        <v>1</v>
      </c>
      <c r="M42" s="4">
        <v>1</v>
      </c>
      <c r="N42" s="4">
        <v>1</v>
      </c>
      <c r="O42" s="4">
        <v>0</v>
      </c>
      <c r="P42" s="4">
        <v>1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1</v>
      </c>
      <c r="W42" s="4">
        <v>1</v>
      </c>
      <c r="X42" s="4">
        <v>0</v>
      </c>
      <c r="Y42" s="4">
        <v>0</v>
      </c>
      <c r="Z42" s="4">
        <v>0</v>
      </c>
      <c r="AA42" s="1">
        <v>19369.376146291233</v>
      </c>
      <c r="AB42">
        <f t="shared" si="1"/>
        <v>0</v>
      </c>
      <c r="AC42">
        <f t="shared" si="2"/>
        <v>0</v>
      </c>
      <c r="AD42">
        <f t="shared" si="3"/>
        <v>1</v>
      </c>
      <c r="AE42" s="11">
        <v>144246.87999884784</v>
      </c>
      <c r="AF42" s="4">
        <f t="shared" si="4"/>
        <v>0</v>
      </c>
      <c r="AG42" s="4">
        <f t="shared" si="5"/>
        <v>0</v>
      </c>
      <c r="AH42" s="4">
        <f t="shared" si="6"/>
        <v>1</v>
      </c>
      <c r="AI42" s="15">
        <f t="shared" si="7"/>
        <v>0.57783994420374907</v>
      </c>
      <c r="AJ42" s="4">
        <f t="shared" si="8"/>
        <v>0</v>
      </c>
      <c r="AK42" s="4">
        <f t="shared" si="9"/>
        <v>1</v>
      </c>
      <c r="AL42" s="4">
        <f t="shared" si="10"/>
        <v>0</v>
      </c>
      <c r="AM42" s="11">
        <v>15.054248348819888</v>
      </c>
      <c r="AN42" s="11">
        <v>24750.556908926268</v>
      </c>
      <c r="AO42" s="11">
        <v>20106261.508782454</v>
      </c>
      <c r="AP42" s="11">
        <v>1776.4126821876996</v>
      </c>
    </row>
    <row r="43" spans="1:42">
      <c r="A43" s="4" t="s">
        <v>76</v>
      </c>
      <c r="B43" s="10">
        <v>2015</v>
      </c>
      <c r="C43" s="14">
        <v>5.0041219385574127</v>
      </c>
      <c r="D43" s="14">
        <v>7.9149558060505179</v>
      </c>
      <c r="E43" s="15">
        <f t="shared" si="11"/>
        <v>5.4001959784751108</v>
      </c>
      <c r="F43" s="14">
        <v>0.1537962361280365</v>
      </c>
      <c r="G43" s="16">
        <v>5.6208887657412241</v>
      </c>
      <c r="H43" s="9">
        <v>0</v>
      </c>
      <c r="I43" s="9">
        <v>0</v>
      </c>
      <c r="J43" s="9">
        <v>0</v>
      </c>
      <c r="K43" s="11">
        <v>3579.2908463420117</v>
      </c>
      <c r="L43" s="4">
        <v>1</v>
      </c>
      <c r="M43" s="4">
        <v>1</v>
      </c>
      <c r="N43" s="4">
        <v>1</v>
      </c>
      <c r="O43" s="4">
        <v>0</v>
      </c>
      <c r="P43" s="4">
        <v>0</v>
      </c>
      <c r="Q43" s="4">
        <v>1</v>
      </c>
      <c r="R43" s="4">
        <v>1</v>
      </c>
      <c r="S43" s="4">
        <v>1</v>
      </c>
      <c r="T43" s="4">
        <v>1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1">
        <v>31378.625731139466</v>
      </c>
      <c r="AB43">
        <f t="shared" si="1"/>
        <v>0</v>
      </c>
      <c r="AC43">
        <f t="shared" si="2"/>
        <v>0</v>
      </c>
      <c r="AD43">
        <f t="shared" si="3"/>
        <v>1</v>
      </c>
      <c r="AE43" s="11">
        <v>68300.432970994312</v>
      </c>
      <c r="AF43" s="4">
        <f t="shared" si="4"/>
        <v>0</v>
      </c>
      <c r="AG43" s="4">
        <f t="shared" si="5"/>
        <v>0</v>
      </c>
      <c r="AH43" s="4">
        <f t="shared" si="6"/>
        <v>1</v>
      </c>
      <c r="AI43" s="15">
        <f t="shared" si="7"/>
        <v>0.16596914024893972</v>
      </c>
      <c r="AJ43" s="4">
        <f t="shared" si="8"/>
        <v>1</v>
      </c>
      <c r="AK43" s="4">
        <f t="shared" si="9"/>
        <v>0</v>
      </c>
      <c r="AL43" s="4">
        <f t="shared" si="10"/>
        <v>0</v>
      </c>
      <c r="AM43" s="11">
        <v>88.696254187039997</v>
      </c>
      <c r="AN43" s="11">
        <v>21948.58059108485</v>
      </c>
      <c r="AO43" s="11">
        <v>16846099.632198725</v>
      </c>
      <c r="AP43" s="11">
        <v>87692.913695881653</v>
      </c>
    </row>
    <row r="44" spans="1:42">
      <c r="A44" s="4" t="s">
        <v>77</v>
      </c>
      <c r="B44" s="10">
        <v>2014</v>
      </c>
      <c r="C44" s="14">
        <v>1.0184875270323088</v>
      </c>
      <c r="D44" s="14">
        <v>10.716867113574136</v>
      </c>
      <c r="E44" s="15">
        <f t="shared" si="11"/>
        <v>1.1276374818726889</v>
      </c>
      <c r="F44" s="14">
        <v>1.3191400836692682</v>
      </c>
      <c r="G44" s="16">
        <v>7.4164588968624372</v>
      </c>
      <c r="H44" s="9">
        <v>0</v>
      </c>
      <c r="I44" s="9">
        <v>1</v>
      </c>
      <c r="J44" s="9">
        <v>1</v>
      </c>
      <c r="K44" s="11">
        <v>4738.1674843542196</v>
      </c>
      <c r="L44" s="4">
        <v>1</v>
      </c>
      <c r="M44" s="4">
        <v>0</v>
      </c>
      <c r="N44" s="4">
        <v>1</v>
      </c>
      <c r="O44" s="4">
        <v>1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1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1">
        <v>29010.868931114335</v>
      </c>
      <c r="AB44">
        <f t="shared" si="1"/>
        <v>0</v>
      </c>
      <c r="AC44">
        <f t="shared" si="2"/>
        <v>0</v>
      </c>
      <c r="AD44">
        <f t="shared" si="3"/>
        <v>1</v>
      </c>
      <c r="AE44" s="11">
        <v>171917.87063315243</v>
      </c>
      <c r="AF44" s="4">
        <f t="shared" si="4"/>
        <v>0</v>
      </c>
      <c r="AG44" s="4">
        <f t="shared" si="5"/>
        <v>0</v>
      </c>
      <c r="AH44" s="4">
        <f t="shared" si="6"/>
        <v>1</v>
      </c>
      <c r="AI44" s="15">
        <f t="shared" si="7"/>
        <v>1.4605105734779944</v>
      </c>
      <c r="AJ44" s="4">
        <f t="shared" si="8"/>
        <v>0</v>
      </c>
      <c r="AK44" s="4">
        <f t="shared" si="9"/>
        <v>0</v>
      </c>
      <c r="AL44" s="4">
        <f t="shared" si="10"/>
        <v>1</v>
      </c>
      <c r="AM44" s="11">
        <v>77.17940081141812</v>
      </c>
      <c r="AN44" s="11">
        <v>9367.33216986566</v>
      </c>
      <c r="AO44" s="11">
        <v>9540868.2536042668</v>
      </c>
      <c r="AP44" s="11">
        <v>36099.67505656767</v>
      </c>
    </row>
    <row r="45" spans="1:42">
      <c r="A45" s="4" t="s">
        <v>78</v>
      </c>
      <c r="B45" s="10">
        <v>2014</v>
      </c>
      <c r="C45" s="14">
        <v>6.1791726565941953</v>
      </c>
      <c r="D45" s="14">
        <v>7.8163657540653482</v>
      </c>
      <c r="E45" s="15">
        <f t="shared" si="11"/>
        <v>6.6621593920087943</v>
      </c>
      <c r="F45" s="14">
        <v>1.1819675698593135</v>
      </c>
      <c r="G45" s="16">
        <v>6.234585327221593</v>
      </c>
      <c r="H45" s="9">
        <v>1</v>
      </c>
      <c r="I45" s="9">
        <v>0</v>
      </c>
      <c r="J45" s="9">
        <v>0</v>
      </c>
      <c r="K45" s="11">
        <v>1629.8692110072716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1</v>
      </c>
      <c r="R45" s="4">
        <v>0</v>
      </c>
      <c r="S45" s="4">
        <v>1</v>
      </c>
      <c r="T45" s="4">
        <v>0</v>
      </c>
      <c r="U45" s="4">
        <v>0</v>
      </c>
      <c r="V45" s="4">
        <v>1</v>
      </c>
      <c r="W45" s="4">
        <v>1</v>
      </c>
      <c r="X45" s="4">
        <v>0</v>
      </c>
      <c r="Y45" s="4">
        <v>0</v>
      </c>
      <c r="Z45" s="4">
        <v>0</v>
      </c>
      <c r="AA45" s="1">
        <v>46526.099094976278</v>
      </c>
      <c r="AB45">
        <f t="shared" si="1"/>
        <v>0</v>
      </c>
      <c r="AC45">
        <f t="shared" si="2"/>
        <v>0</v>
      </c>
      <c r="AD45">
        <f t="shared" si="3"/>
        <v>1</v>
      </c>
      <c r="AE45" s="11">
        <v>129481.24945412252</v>
      </c>
      <c r="AF45" s="4">
        <f t="shared" si="4"/>
        <v>0</v>
      </c>
      <c r="AG45" s="4">
        <f t="shared" si="5"/>
        <v>0</v>
      </c>
      <c r="AH45" s="4">
        <f t="shared" si="6"/>
        <v>1</v>
      </c>
      <c r="AI45" s="15">
        <f t="shared" si="7"/>
        <v>1.2743544782139553</v>
      </c>
      <c r="AJ45" s="4">
        <f t="shared" si="8"/>
        <v>0</v>
      </c>
      <c r="AK45" s="4">
        <f t="shared" si="9"/>
        <v>0</v>
      </c>
      <c r="AL45" s="4">
        <f t="shared" si="10"/>
        <v>1</v>
      </c>
      <c r="AM45" s="11">
        <v>0.28241691967435534</v>
      </c>
      <c r="AN45" s="11">
        <v>7220.8047232674398</v>
      </c>
      <c r="AO45" s="11">
        <v>14619694.579175765</v>
      </c>
      <c r="AP45" s="11">
        <v>31795.233284747592</v>
      </c>
    </row>
    <row r="46" spans="1:42">
      <c r="A46" s="4" t="s">
        <v>87</v>
      </c>
      <c r="B46" s="10">
        <v>2014</v>
      </c>
      <c r="C46" s="14">
        <v>7.1385668455067526</v>
      </c>
      <c r="D46" s="14">
        <v>8.7449316597821358</v>
      </c>
      <c r="E46" s="15">
        <f t="shared" si="11"/>
        <v>7.7628296376341837</v>
      </c>
      <c r="F46" s="14">
        <v>0.48988754064201423</v>
      </c>
      <c r="G46" s="16">
        <v>8.0702951022550256</v>
      </c>
      <c r="H46" s="9">
        <v>1</v>
      </c>
      <c r="I46" s="9">
        <v>0</v>
      </c>
      <c r="J46" s="9">
        <v>1</v>
      </c>
      <c r="K46" s="11">
        <v>2081.9106798056737</v>
      </c>
      <c r="L46" s="4">
        <v>1</v>
      </c>
      <c r="M46" s="4">
        <v>0</v>
      </c>
      <c r="N46" s="4">
        <v>0</v>
      </c>
      <c r="O46" s="4">
        <v>1</v>
      </c>
      <c r="P46" s="4">
        <v>1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1</v>
      </c>
      <c r="W46" s="4">
        <v>1</v>
      </c>
      <c r="X46" s="4">
        <v>0</v>
      </c>
      <c r="Y46" s="4">
        <v>0</v>
      </c>
      <c r="Z46" s="4">
        <v>0</v>
      </c>
      <c r="AA46" s="1">
        <v>23953.56345649128</v>
      </c>
      <c r="AB46">
        <f t="shared" si="1"/>
        <v>0</v>
      </c>
      <c r="AC46">
        <f t="shared" si="2"/>
        <v>0</v>
      </c>
      <c r="AD46">
        <f t="shared" si="3"/>
        <v>1</v>
      </c>
      <c r="AE46" s="11">
        <v>107158.59337927829</v>
      </c>
      <c r="AF46" s="4">
        <f t="shared" si="4"/>
        <v>0</v>
      </c>
      <c r="AG46" s="4">
        <f t="shared" si="5"/>
        <v>0</v>
      </c>
      <c r="AH46" s="4">
        <f t="shared" si="6"/>
        <v>1</v>
      </c>
      <c r="AI46" s="15">
        <f t="shared" si="7"/>
        <v>0.53272787128094579</v>
      </c>
      <c r="AJ46" s="4">
        <f t="shared" si="8"/>
        <v>0</v>
      </c>
      <c r="AK46" s="4">
        <f t="shared" si="9"/>
        <v>1</v>
      </c>
      <c r="AL46" s="4">
        <f t="shared" si="10"/>
        <v>0</v>
      </c>
      <c r="AM46" s="11">
        <v>66.152524953625232</v>
      </c>
      <c r="AN46" s="11">
        <v>17160.472189550299</v>
      </c>
      <c r="AO46" s="11">
        <v>3613954.5741110109</v>
      </c>
      <c r="AP46" s="11">
        <v>89444.238087866324</v>
      </c>
    </row>
    <row r="47" spans="1:42">
      <c r="A47" s="4" t="s">
        <v>79</v>
      </c>
      <c r="B47" s="4">
        <v>2014</v>
      </c>
      <c r="C47" s="14">
        <v>0.74095401410757156</v>
      </c>
      <c r="D47" s="14">
        <v>10.428329948348608</v>
      </c>
      <c r="E47" s="15">
        <f t="shared" si="11"/>
        <v>0.81822314346424263</v>
      </c>
      <c r="F47" s="14">
        <v>0.11530548372489922</v>
      </c>
      <c r="G47" s="16">
        <v>3.2399209840705994</v>
      </c>
      <c r="H47" s="9">
        <v>1</v>
      </c>
      <c r="I47" s="9">
        <v>1</v>
      </c>
      <c r="J47" s="9">
        <v>1</v>
      </c>
      <c r="K47" s="11">
        <v>2622.3749535530442</v>
      </c>
      <c r="L47" s="4">
        <v>1</v>
      </c>
      <c r="M47" s="4">
        <v>0</v>
      </c>
      <c r="N47" s="4">
        <v>0</v>
      </c>
      <c r="O47" s="4">
        <v>1</v>
      </c>
      <c r="P47" s="4">
        <v>0</v>
      </c>
      <c r="Q47" s="4">
        <v>1</v>
      </c>
      <c r="R47" s="4">
        <v>0</v>
      </c>
      <c r="S47" s="4">
        <v>0</v>
      </c>
      <c r="T47" s="4">
        <v>1</v>
      </c>
      <c r="U47" s="4">
        <v>1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1">
        <v>73234.602709764076</v>
      </c>
      <c r="AB47">
        <f t="shared" si="1"/>
        <v>0</v>
      </c>
      <c r="AC47">
        <f t="shared" si="2"/>
        <v>0</v>
      </c>
      <c r="AD47">
        <f t="shared" si="3"/>
        <v>1</v>
      </c>
      <c r="AE47" s="11">
        <v>76611.386516522311</v>
      </c>
      <c r="AF47" s="4">
        <f t="shared" si="4"/>
        <v>0</v>
      </c>
      <c r="AG47" s="4">
        <f t="shared" si="5"/>
        <v>0</v>
      </c>
      <c r="AH47" s="4">
        <f t="shared" si="6"/>
        <v>1</v>
      </c>
      <c r="AI47" s="15">
        <f t="shared" si="7"/>
        <v>0.12732992001627114</v>
      </c>
      <c r="AJ47" s="4">
        <f t="shared" si="8"/>
        <v>1</v>
      </c>
      <c r="AK47" s="4">
        <f t="shared" si="9"/>
        <v>0</v>
      </c>
      <c r="AL47" s="4">
        <f t="shared" si="10"/>
        <v>0</v>
      </c>
      <c r="AM47" s="11">
        <v>22.75624766371218</v>
      </c>
      <c r="AN47" s="11">
        <v>15371.274328233258</v>
      </c>
      <c r="AO47" s="11">
        <v>6828867.7681213086</v>
      </c>
      <c r="AP47" s="11">
        <v>54569.629379505066</v>
      </c>
    </row>
    <row r="48" spans="1:42">
      <c r="A48" s="4" t="s">
        <v>80</v>
      </c>
      <c r="B48" s="10">
        <v>2012</v>
      </c>
      <c r="C48" s="14">
        <v>0.2627109829266544</v>
      </c>
      <c r="D48" s="14">
        <v>11.98830662741906</v>
      </c>
      <c r="E48" s="15">
        <f t="shared" si="11"/>
        <v>0.29420558110380823</v>
      </c>
      <c r="F48" s="14">
        <v>0.41674215179561896</v>
      </c>
      <c r="G48" s="16">
        <v>3.2436928341890128</v>
      </c>
      <c r="H48" s="9">
        <v>0</v>
      </c>
      <c r="I48" s="9">
        <v>1</v>
      </c>
      <c r="J48" s="9">
        <v>1</v>
      </c>
      <c r="K48" s="11">
        <v>3644.3529757541178</v>
      </c>
      <c r="L48" s="4">
        <v>1</v>
      </c>
      <c r="M48" s="4">
        <v>0</v>
      </c>
      <c r="N48" s="4">
        <v>1</v>
      </c>
      <c r="O48" s="4">
        <v>0</v>
      </c>
      <c r="P48" s="4">
        <v>1</v>
      </c>
      <c r="Q48" s="4">
        <v>0</v>
      </c>
      <c r="R48" s="4">
        <v>1</v>
      </c>
      <c r="S48" s="4">
        <v>1</v>
      </c>
      <c r="T48" s="4">
        <v>0</v>
      </c>
      <c r="U48" s="4">
        <v>1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1">
        <v>60970.83949740744</v>
      </c>
      <c r="AB48">
        <f t="shared" si="1"/>
        <v>0</v>
      </c>
      <c r="AC48">
        <f t="shared" si="2"/>
        <v>0</v>
      </c>
      <c r="AD48">
        <f t="shared" si="3"/>
        <v>1</v>
      </c>
      <c r="AE48" s="11">
        <v>11768.154755289868</v>
      </c>
      <c r="AF48" s="4">
        <f t="shared" si="4"/>
        <v>1</v>
      </c>
      <c r="AG48" s="4">
        <f t="shared" si="5"/>
        <v>0</v>
      </c>
      <c r="AH48" s="4">
        <f t="shared" si="6"/>
        <v>0</v>
      </c>
      <c r="AI48" s="15">
        <f t="shared" si="7"/>
        <v>0.46670247879858195</v>
      </c>
      <c r="AJ48" s="4">
        <f t="shared" si="8"/>
        <v>0</v>
      </c>
      <c r="AK48" s="4">
        <f t="shared" si="9"/>
        <v>1</v>
      </c>
      <c r="AL48" s="4">
        <f t="shared" si="10"/>
        <v>0</v>
      </c>
      <c r="AM48" s="11">
        <v>24.497317371879234</v>
      </c>
      <c r="AN48" s="11">
        <v>10244.212710757687</v>
      </c>
      <c r="AO48" s="11">
        <v>2130926.2625928307</v>
      </c>
      <c r="AP48" s="11">
        <v>58925.218704793602</v>
      </c>
    </row>
    <row r="49" spans="1:42">
      <c r="A49" s="4" t="s">
        <v>81</v>
      </c>
      <c r="B49" s="4">
        <v>2014</v>
      </c>
      <c r="C49" s="14">
        <v>4.7207880248576517</v>
      </c>
      <c r="D49" s="14">
        <v>8.2160971690120519</v>
      </c>
      <c r="E49" s="15">
        <f t="shared" si="11"/>
        <v>5.1086525561230411</v>
      </c>
      <c r="F49" s="14">
        <v>1.0106420127709703</v>
      </c>
      <c r="G49" s="16">
        <v>7.1267885672846489</v>
      </c>
      <c r="H49" s="9">
        <v>1</v>
      </c>
      <c r="I49" s="9">
        <v>1</v>
      </c>
      <c r="J49" s="9">
        <v>1</v>
      </c>
      <c r="K49" s="11">
        <v>2671.6740848947561</v>
      </c>
      <c r="L49" s="4">
        <v>1</v>
      </c>
      <c r="M49" s="4">
        <v>0</v>
      </c>
      <c r="N49" s="4">
        <v>0</v>
      </c>
      <c r="O49" s="4">
        <v>1</v>
      </c>
      <c r="P49" s="4">
        <v>1</v>
      </c>
      <c r="Q49" s="4">
        <v>1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1">
        <v>56906.645129911441</v>
      </c>
      <c r="AB49">
        <f t="shared" si="1"/>
        <v>0</v>
      </c>
      <c r="AC49">
        <f t="shared" si="2"/>
        <v>0</v>
      </c>
      <c r="AD49">
        <f t="shared" si="3"/>
        <v>1</v>
      </c>
      <c r="AE49" s="11">
        <v>132717.56861325502</v>
      </c>
      <c r="AF49" s="4">
        <f t="shared" si="4"/>
        <v>0</v>
      </c>
      <c r="AG49" s="4">
        <f t="shared" si="5"/>
        <v>0</v>
      </c>
      <c r="AH49" s="4">
        <f t="shared" si="6"/>
        <v>1</v>
      </c>
      <c r="AI49" s="15">
        <f t="shared" si="7"/>
        <v>1.0936773425710926</v>
      </c>
      <c r="AJ49" s="4">
        <f t="shared" si="8"/>
        <v>0</v>
      </c>
      <c r="AK49" s="4">
        <f t="shared" si="9"/>
        <v>0</v>
      </c>
      <c r="AL49" s="4">
        <f t="shared" si="10"/>
        <v>1</v>
      </c>
      <c r="AM49" s="11">
        <v>33.717396750365623</v>
      </c>
      <c r="AN49" s="11">
        <v>26547.373130366683</v>
      </c>
      <c r="AO49" s="11">
        <v>15877631.359355781</v>
      </c>
      <c r="AP49" s="11">
        <v>30887.688881455335</v>
      </c>
    </row>
    <row r="50" spans="1:42">
      <c r="A50" s="4" t="s">
        <v>82</v>
      </c>
      <c r="B50" s="4">
        <v>2014</v>
      </c>
      <c r="C50" s="14">
        <v>6.3285381497679012</v>
      </c>
      <c r="D50" s="14">
        <v>8.7375690387999647</v>
      </c>
      <c r="E50" s="15">
        <f t="shared" si="11"/>
        <v>6.8814985397506652</v>
      </c>
      <c r="F50" s="14">
        <v>0.2229698837759308</v>
      </c>
      <c r="G50" s="16">
        <v>5.6542288303736257</v>
      </c>
      <c r="H50" s="9">
        <v>1</v>
      </c>
      <c r="I50" s="9">
        <v>0</v>
      </c>
      <c r="J50" s="9">
        <v>1</v>
      </c>
      <c r="K50" s="11">
        <v>5457.7494104375201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1</v>
      </c>
      <c r="S50" s="4">
        <v>1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1">
        <v>14226.911953377121</v>
      </c>
      <c r="AB50">
        <f t="shared" si="1"/>
        <v>0</v>
      </c>
      <c r="AC50">
        <f t="shared" si="2"/>
        <v>0</v>
      </c>
      <c r="AD50">
        <f t="shared" si="3"/>
        <v>1</v>
      </c>
      <c r="AE50" s="11">
        <v>42301.44108057861</v>
      </c>
      <c r="AF50" s="4">
        <f t="shared" si="4"/>
        <v>0</v>
      </c>
      <c r="AG50" s="4">
        <f t="shared" si="5"/>
        <v>1</v>
      </c>
      <c r="AH50" s="4">
        <f t="shared" si="6"/>
        <v>0</v>
      </c>
      <c r="AI50" s="15">
        <f t="shared" si="7"/>
        <v>0.2424520313065848</v>
      </c>
      <c r="AJ50" s="4">
        <f t="shared" si="8"/>
        <v>1</v>
      </c>
      <c r="AK50" s="4">
        <f t="shared" si="9"/>
        <v>0</v>
      </c>
      <c r="AL50" s="4">
        <f t="shared" si="10"/>
        <v>0</v>
      </c>
      <c r="AM50" s="11">
        <v>44.274917204600115</v>
      </c>
      <c r="AN50" s="11">
        <v>7175.7744855216342</v>
      </c>
      <c r="AO50" s="11">
        <v>7111924.7031241423</v>
      </c>
      <c r="AP50" s="11">
        <v>70575.194274393842</v>
      </c>
    </row>
    <row r="51" spans="1:42">
      <c r="A51" s="4" t="s">
        <v>86</v>
      </c>
      <c r="B51" s="4">
        <v>2013</v>
      </c>
      <c r="C51" s="14">
        <v>7.1038963813119436</v>
      </c>
      <c r="D51" s="14">
        <v>10.161756213761109</v>
      </c>
      <c r="E51" s="15">
        <f t="shared" si="11"/>
        <v>7.8257770132590609</v>
      </c>
      <c r="F51" s="14">
        <v>0.88028311769012735</v>
      </c>
      <c r="G51" s="16">
        <v>8.5401246659937939</v>
      </c>
      <c r="H51" s="9">
        <v>1</v>
      </c>
      <c r="I51" s="9">
        <v>0</v>
      </c>
      <c r="J51" s="9">
        <v>0</v>
      </c>
      <c r="K51" s="11">
        <v>5993.0419268078122</v>
      </c>
      <c r="L51" s="4">
        <v>1</v>
      </c>
      <c r="M51" s="4">
        <v>1</v>
      </c>
      <c r="N51" s="4">
        <v>1</v>
      </c>
      <c r="O51" s="4">
        <v>0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1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1">
        <v>48243.137610147889</v>
      </c>
      <c r="AB51">
        <f t="shared" si="1"/>
        <v>0</v>
      </c>
      <c r="AC51">
        <f t="shared" si="2"/>
        <v>0</v>
      </c>
      <c r="AD51">
        <f t="shared" si="3"/>
        <v>1</v>
      </c>
      <c r="AE51" s="11">
        <v>93569.955143954634</v>
      </c>
      <c r="AF51" s="4">
        <f t="shared" si="4"/>
        <v>0</v>
      </c>
      <c r="AG51" s="4">
        <f t="shared" si="5"/>
        <v>0</v>
      </c>
      <c r="AH51" s="4">
        <f t="shared" si="6"/>
        <v>1</v>
      </c>
      <c r="AI51" s="15">
        <f t="shared" si="7"/>
        <v>0.96973534210069401</v>
      </c>
      <c r="AJ51" s="4">
        <f t="shared" si="8"/>
        <v>0</v>
      </c>
      <c r="AK51" s="4">
        <f t="shared" si="9"/>
        <v>0</v>
      </c>
      <c r="AL51" s="4">
        <f t="shared" si="10"/>
        <v>1</v>
      </c>
      <c r="AM51" s="11">
        <v>74.92912811924964</v>
      </c>
      <c r="AN51" s="11">
        <v>4090.1315838079158</v>
      </c>
      <c r="AO51" s="11">
        <v>7016938.4833001709</v>
      </c>
      <c r="AP51" s="11">
        <v>74828.022354066998</v>
      </c>
    </row>
    <row r="52" spans="1:42">
      <c r="A52" s="4" t="s">
        <v>85</v>
      </c>
      <c r="B52" s="4">
        <v>2014</v>
      </c>
      <c r="C52" s="14">
        <v>7.2888260765447042</v>
      </c>
      <c r="D52" s="14">
        <v>10.529752894809292</v>
      </c>
      <c r="E52" s="15">
        <f t="shared" si="11"/>
        <v>8.0563214513372845</v>
      </c>
      <c r="F52" s="14">
        <v>0.17997680915461733</v>
      </c>
      <c r="G52" s="16">
        <v>5.3559143026149503</v>
      </c>
      <c r="H52" s="9">
        <v>1</v>
      </c>
      <c r="I52" s="9">
        <v>1</v>
      </c>
      <c r="J52" s="9">
        <v>0</v>
      </c>
      <c r="K52" s="11">
        <v>4216.1172537873099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4">
        <v>1</v>
      </c>
      <c r="U52" s="4">
        <v>0</v>
      </c>
      <c r="V52" s="4">
        <v>1</v>
      </c>
      <c r="W52" s="4">
        <v>1</v>
      </c>
      <c r="X52" s="4">
        <v>0</v>
      </c>
      <c r="Y52" s="4">
        <v>0</v>
      </c>
      <c r="Z52" s="4">
        <v>0</v>
      </c>
      <c r="AA52" s="1">
        <v>59001.820863321242</v>
      </c>
      <c r="AB52">
        <f t="shared" si="1"/>
        <v>0</v>
      </c>
      <c r="AC52">
        <f t="shared" si="2"/>
        <v>0</v>
      </c>
      <c r="AD52">
        <f t="shared" si="3"/>
        <v>1</v>
      </c>
      <c r="AE52" s="11">
        <v>64172.837199388778</v>
      </c>
      <c r="AF52" s="4">
        <f t="shared" si="4"/>
        <v>0</v>
      </c>
      <c r="AG52" s="4">
        <f t="shared" si="5"/>
        <v>0</v>
      </c>
      <c r="AH52" s="4">
        <f t="shared" si="6"/>
        <v>1</v>
      </c>
      <c r="AI52" s="15">
        <f t="shared" si="7"/>
        <v>0.19892792242656104</v>
      </c>
      <c r="AJ52" s="4">
        <f t="shared" si="8"/>
        <v>1</v>
      </c>
      <c r="AK52" s="4">
        <f t="shared" si="9"/>
        <v>0</v>
      </c>
      <c r="AL52" s="4">
        <f t="shared" si="10"/>
        <v>0</v>
      </c>
      <c r="AM52" s="11">
        <v>60.055914191073455</v>
      </c>
      <c r="AN52" s="11">
        <v>7023.4460531335508</v>
      </c>
      <c r="AO52" s="11">
        <v>12648248.042754602</v>
      </c>
      <c r="AP52" s="11">
        <v>9820.1700930802563</v>
      </c>
    </row>
    <row r="53" spans="1:42">
      <c r="A53" s="2" t="s">
        <v>59</v>
      </c>
      <c r="B53" s="2">
        <v>2015</v>
      </c>
      <c r="C53" s="14">
        <v>5.2281500509999725</v>
      </c>
      <c r="D53" s="14">
        <v>6.696802827079896</v>
      </c>
      <c r="E53" s="16">
        <f t="shared" si="11"/>
        <v>5.578268951419318</v>
      </c>
      <c r="F53" s="14">
        <v>0.73024563675697152</v>
      </c>
      <c r="G53" s="16">
        <v>3.3038119341091083</v>
      </c>
      <c r="H53" s="9">
        <v>0</v>
      </c>
      <c r="I53" s="9">
        <v>1</v>
      </c>
      <c r="J53" s="9">
        <v>0</v>
      </c>
      <c r="K53" s="11">
        <v>3689.9399436235367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1</v>
      </c>
      <c r="X53" s="4">
        <v>0</v>
      </c>
      <c r="Y53" s="4">
        <v>0</v>
      </c>
      <c r="Z53" s="4">
        <v>0</v>
      </c>
      <c r="AA53" s="1">
        <v>53736.141321338997</v>
      </c>
      <c r="AB53">
        <f t="shared" si="1"/>
        <v>0</v>
      </c>
      <c r="AC53">
        <f t="shared" si="2"/>
        <v>0</v>
      </c>
      <c r="AD53">
        <f t="shared" si="3"/>
        <v>1</v>
      </c>
      <c r="AE53" s="11">
        <v>189641.78992073087</v>
      </c>
      <c r="AF53" s="4">
        <f t="shared" si="4"/>
        <v>0</v>
      </c>
      <c r="AG53" s="4">
        <f t="shared" si="5"/>
        <v>0</v>
      </c>
      <c r="AH53" s="4">
        <f t="shared" si="6"/>
        <v>1</v>
      </c>
      <c r="AI53" s="15">
        <f t="shared" si="7"/>
        <v>0.77914874720394001</v>
      </c>
      <c r="AJ53" s="4">
        <f t="shared" si="8"/>
        <v>0</v>
      </c>
      <c r="AK53" s="4">
        <f t="shared" si="9"/>
        <v>0</v>
      </c>
      <c r="AL53" s="4">
        <f t="shared" si="10"/>
        <v>1</v>
      </c>
      <c r="AM53" s="11">
        <v>28.771123052221181</v>
      </c>
      <c r="AN53" s="11">
        <v>33542.771914283374</v>
      </c>
      <c r="AO53" s="11">
        <v>22232587.466304801</v>
      </c>
      <c r="AP53" s="11">
        <v>89307.577054975467</v>
      </c>
    </row>
    <row r="54" spans="1:42">
      <c r="A54" s="4" t="s">
        <v>60</v>
      </c>
      <c r="B54" s="11">
        <v>2014</v>
      </c>
      <c r="C54" s="14">
        <v>7.3292224713309473</v>
      </c>
      <c r="D54" s="14">
        <v>8.3904435686386094</v>
      </c>
      <c r="E54" s="15">
        <f t="shared" si="11"/>
        <v>7.9441767468079503</v>
      </c>
      <c r="F54" s="14">
        <v>0.60834175877594487</v>
      </c>
      <c r="G54" s="16">
        <v>7.3079968710279903</v>
      </c>
      <c r="H54" s="9">
        <v>0</v>
      </c>
      <c r="I54" s="9">
        <v>1</v>
      </c>
      <c r="J54" s="9">
        <v>1</v>
      </c>
      <c r="K54" s="11">
        <v>4237.4503544971121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  <c r="Q54" s="4">
        <v>1</v>
      </c>
      <c r="R54" s="4">
        <v>1</v>
      </c>
      <c r="S54" s="4">
        <v>1</v>
      </c>
      <c r="T54" s="4">
        <v>0</v>
      </c>
      <c r="U54" s="4">
        <v>0</v>
      </c>
      <c r="V54" s="4">
        <v>1</v>
      </c>
      <c r="W54" s="4">
        <v>1</v>
      </c>
      <c r="X54" s="4">
        <v>0</v>
      </c>
      <c r="Y54" s="4">
        <v>0</v>
      </c>
      <c r="Z54" s="4">
        <v>0</v>
      </c>
      <c r="AA54" s="1">
        <v>18429.031112940193</v>
      </c>
      <c r="AB54">
        <f t="shared" si="1"/>
        <v>0</v>
      </c>
      <c r="AC54">
        <f t="shared" si="2"/>
        <v>0</v>
      </c>
      <c r="AD54">
        <f t="shared" si="3"/>
        <v>1</v>
      </c>
      <c r="AE54" s="11">
        <v>136921.05530550116</v>
      </c>
      <c r="AF54" s="4">
        <f t="shared" si="4"/>
        <v>0</v>
      </c>
      <c r="AG54" s="4">
        <f t="shared" si="5"/>
        <v>0</v>
      </c>
      <c r="AH54" s="4">
        <f t="shared" si="6"/>
        <v>1</v>
      </c>
      <c r="AI54" s="15">
        <f t="shared" si="7"/>
        <v>0.65938433075050418</v>
      </c>
      <c r="AJ54" s="4">
        <f t="shared" si="8"/>
        <v>0</v>
      </c>
      <c r="AK54" s="4">
        <f t="shared" si="9"/>
        <v>0</v>
      </c>
      <c r="AL54" s="4">
        <f t="shared" si="10"/>
        <v>1</v>
      </c>
      <c r="AM54" s="11">
        <v>97.27741702500299</v>
      </c>
      <c r="AN54" s="11">
        <v>37446.456447493176</v>
      </c>
      <c r="AO54" s="11">
        <v>5035435.7220288068</v>
      </c>
      <c r="AP54" s="11">
        <v>80543.198111647565</v>
      </c>
    </row>
    <row r="55" spans="1:42">
      <c r="A55" s="4" t="s">
        <v>84</v>
      </c>
      <c r="B55" s="4">
        <v>2012</v>
      </c>
      <c r="C55" s="14">
        <v>2.9065018210472506</v>
      </c>
      <c r="D55" s="14">
        <v>8.0215652662582322</v>
      </c>
      <c r="E55" s="15">
        <f t="shared" si="11"/>
        <v>3.1396487615875399</v>
      </c>
      <c r="F55" s="14">
        <v>0.34709854269729823</v>
      </c>
      <c r="G55" s="16">
        <v>3.6423001431116755</v>
      </c>
      <c r="H55" s="9">
        <v>1</v>
      </c>
      <c r="I55" s="9">
        <v>1</v>
      </c>
      <c r="J55" s="9">
        <v>0</v>
      </c>
      <c r="K55" s="11">
        <v>3937.9728065275863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0</v>
      </c>
      <c r="Y55" s="4">
        <v>0</v>
      </c>
      <c r="Z55" s="4">
        <v>0</v>
      </c>
      <c r="AA55" s="1">
        <v>20328.823640298488</v>
      </c>
      <c r="AB55">
        <f t="shared" si="1"/>
        <v>0</v>
      </c>
      <c r="AC55">
        <f t="shared" si="2"/>
        <v>0</v>
      </c>
      <c r="AD55">
        <f t="shared" si="3"/>
        <v>1</v>
      </c>
      <c r="AE55" s="11">
        <v>90765.032558364677</v>
      </c>
      <c r="AF55" s="4">
        <f t="shared" si="4"/>
        <v>0</v>
      </c>
      <c r="AG55" s="4">
        <f t="shared" si="5"/>
        <v>0</v>
      </c>
      <c r="AH55" s="4">
        <f t="shared" si="6"/>
        <v>1</v>
      </c>
      <c r="AI55" s="15">
        <f t="shared" si="7"/>
        <v>0.37494127883799322</v>
      </c>
      <c r="AJ55" s="4">
        <f t="shared" si="8"/>
        <v>0</v>
      </c>
      <c r="AK55" s="4">
        <f t="shared" si="9"/>
        <v>1</v>
      </c>
      <c r="AL55" s="4">
        <f t="shared" si="10"/>
        <v>0</v>
      </c>
      <c r="AM55" s="11">
        <v>87.376081580364357</v>
      </c>
      <c r="AN55" s="11">
        <v>40940.380171901081</v>
      </c>
      <c r="AO55" s="11">
        <v>20623639.514556851</v>
      </c>
      <c r="AP55" s="11">
        <v>47025.142443662051</v>
      </c>
    </row>
    <row r="56" spans="1:42">
      <c r="A56" s="4" t="s">
        <v>61</v>
      </c>
      <c r="B56" s="4">
        <v>2014</v>
      </c>
      <c r="C56" s="14">
        <v>3.9383871912064352</v>
      </c>
      <c r="D56" s="14">
        <v>7.5447696195378526</v>
      </c>
      <c r="E56" s="15">
        <f t="shared" si="11"/>
        <v>4.2355294315083487</v>
      </c>
      <c r="F56" s="14">
        <v>0.61091437362086642</v>
      </c>
      <c r="G56" s="16">
        <v>2.6800892729426971</v>
      </c>
      <c r="H56" s="9">
        <v>1</v>
      </c>
      <c r="I56" s="9">
        <v>0</v>
      </c>
      <c r="J56" s="9">
        <v>1</v>
      </c>
      <c r="K56" s="11">
        <v>5973.5125640088909</v>
      </c>
      <c r="L56" s="4">
        <v>1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1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1">
        <v>47498.957832863671</v>
      </c>
      <c r="AB56">
        <f t="shared" si="1"/>
        <v>0</v>
      </c>
      <c r="AC56">
        <f t="shared" si="2"/>
        <v>0</v>
      </c>
      <c r="AD56">
        <f t="shared" si="3"/>
        <v>1</v>
      </c>
      <c r="AE56" s="11">
        <v>14879.250997179181</v>
      </c>
      <c r="AF56" s="4">
        <f t="shared" si="4"/>
        <v>1</v>
      </c>
      <c r="AG56" s="4">
        <f t="shared" si="5"/>
        <v>0</v>
      </c>
      <c r="AH56" s="4">
        <f t="shared" si="6"/>
        <v>0</v>
      </c>
      <c r="AI56" s="15">
        <f t="shared" si="7"/>
        <v>0.65700645568320348</v>
      </c>
      <c r="AJ56" s="4">
        <f t="shared" si="8"/>
        <v>0</v>
      </c>
      <c r="AK56" s="4">
        <f t="shared" si="9"/>
        <v>0</v>
      </c>
      <c r="AL56" s="4">
        <f t="shared" si="10"/>
        <v>1</v>
      </c>
      <c r="AM56" s="11">
        <v>88.161051657152456</v>
      </c>
      <c r="AN56" s="11">
        <v>28415.019065281747</v>
      </c>
      <c r="AO56" s="11">
        <v>7498602.25611246</v>
      </c>
      <c r="AP56" s="11">
        <v>21982.309921699274</v>
      </c>
    </row>
    <row r="57" spans="1:42">
      <c r="A57" s="4" t="s">
        <v>62</v>
      </c>
      <c r="B57" s="4">
        <v>2014</v>
      </c>
      <c r="C57" s="14">
        <v>0.56974761251838968</v>
      </c>
      <c r="D57" s="14">
        <v>6.620818702830082</v>
      </c>
      <c r="E57" s="15">
        <f t="shared" si="11"/>
        <v>0.60746956900693516</v>
      </c>
      <c r="F57" s="14">
        <v>0.63407559354446219</v>
      </c>
      <c r="G57" s="16">
        <v>5.2801661017006261</v>
      </c>
      <c r="H57" s="9">
        <v>0</v>
      </c>
      <c r="I57" s="9">
        <v>1</v>
      </c>
      <c r="J57" s="9">
        <v>0</v>
      </c>
      <c r="K57" s="11">
        <v>3343.8418680015375</v>
      </c>
      <c r="L57" s="4">
        <v>1</v>
      </c>
      <c r="M57" s="4">
        <v>0</v>
      </c>
      <c r="N57" s="4">
        <v>1</v>
      </c>
      <c r="O57" s="4">
        <v>0</v>
      </c>
      <c r="P57" s="4">
        <v>1</v>
      </c>
      <c r="Q57" s="4">
        <v>1</v>
      </c>
      <c r="R57" s="4">
        <v>0</v>
      </c>
      <c r="S57" s="4">
        <v>0</v>
      </c>
      <c r="T57" s="4">
        <v>1</v>
      </c>
      <c r="U57" s="4">
        <v>1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1">
        <v>44644.839931076312</v>
      </c>
      <c r="AB57">
        <f t="shared" si="1"/>
        <v>0</v>
      </c>
      <c r="AC57">
        <f t="shared" si="2"/>
        <v>0</v>
      </c>
      <c r="AD57">
        <f t="shared" si="3"/>
        <v>1</v>
      </c>
      <c r="AE57" s="11">
        <v>19440.714832954916</v>
      </c>
      <c r="AF57" s="4">
        <f t="shared" si="4"/>
        <v>1</v>
      </c>
      <c r="AG57" s="4">
        <f t="shared" si="5"/>
        <v>0</v>
      </c>
      <c r="AH57" s="4">
        <f t="shared" si="6"/>
        <v>0</v>
      </c>
      <c r="AI57" s="15">
        <f t="shared" si="7"/>
        <v>0.67605658903193488</v>
      </c>
      <c r="AJ57" s="4">
        <f t="shared" si="8"/>
        <v>0</v>
      </c>
      <c r="AK57" s="4">
        <f t="shared" si="9"/>
        <v>0</v>
      </c>
      <c r="AL57" s="4">
        <f t="shared" si="10"/>
        <v>1</v>
      </c>
      <c r="AM57" s="11">
        <v>87.191189759133238</v>
      </c>
      <c r="AN57" s="11">
        <v>34749.588418763829</v>
      </c>
      <c r="AO57" s="11">
        <v>20957090.016292874</v>
      </c>
      <c r="AP57" s="11">
        <v>6594.2260635881776</v>
      </c>
    </row>
    <row r="58" spans="1:42">
      <c r="A58" s="4" t="s">
        <v>63</v>
      </c>
      <c r="B58" s="4">
        <v>2014</v>
      </c>
      <c r="C58" s="14">
        <v>1.1333418820567078</v>
      </c>
      <c r="D58" s="14">
        <v>6.7393357548990789</v>
      </c>
      <c r="E58" s="15">
        <f t="shared" si="11"/>
        <v>1.2097215967394017</v>
      </c>
      <c r="F58" s="14">
        <v>0.84720611185590489</v>
      </c>
      <c r="G58" s="16">
        <v>2.0825369611508822</v>
      </c>
      <c r="H58" s="9">
        <v>0</v>
      </c>
      <c r="I58" s="9">
        <v>0</v>
      </c>
      <c r="J58" s="9">
        <v>0</v>
      </c>
      <c r="K58" s="11">
        <v>5116.7207377733894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1">
        <v>5800.0209085320803</v>
      </c>
      <c r="AB58">
        <f t="shared" si="1"/>
        <v>1</v>
      </c>
      <c r="AC58">
        <f t="shared" si="2"/>
        <v>0</v>
      </c>
      <c r="AD58">
        <f t="shared" si="3"/>
        <v>0</v>
      </c>
      <c r="AE58" s="11">
        <v>59058.933328640014</v>
      </c>
      <c r="AF58" s="4">
        <f t="shared" si="4"/>
        <v>0</v>
      </c>
      <c r="AG58" s="4">
        <f t="shared" si="5"/>
        <v>0</v>
      </c>
      <c r="AH58" s="4">
        <f t="shared" si="6"/>
        <v>1</v>
      </c>
      <c r="AI58" s="15">
        <f t="shared" si="7"/>
        <v>0.90430217626990028</v>
      </c>
      <c r="AJ58" s="4">
        <f t="shared" si="8"/>
        <v>0</v>
      </c>
      <c r="AK58" s="4">
        <f t="shared" si="9"/>
        <v>0</v>
      </c>
      <c r="AL58" s="4">
        <f t="shared" si="10"/>
        <v>1</v>
      </c>
      <c r="AM58" s="11">
        <v>32.437972111351343</v>
      </c>
      <c r="AN58" s="11">
        <v>25245.641245379553</v>
      </c>
      <c r="AO58" s="11">
        <v>19980077.137748081</v>
      </c>
      <c r="AP58" s="11">
        <v>41332.82842561492</v>
      </c>
    </row>
    <row r="59" spans="1:42">
      <c r="A59" s="4" t="s">
        <v>64</v>
      </c>
      <c r="B59" s="4">
        <v>2013</v>
      </c>
      <c r="C59" s="14">
        <v>0.79801697643918312</v>
      </c>
      <c r="D59" s="14">
        <v>7.7987098965541559</v>
      </c>
      <c r="E59" s="15">
        <f t="shared" si="11"/>
        <v>0.86025200535692792</v>
      </c>
      <c r="F59" s="14">
        <v>0.40727299709031739</v>
      </c>
      <c r="G59" s="16">
        <v>5.3702794562982721</v>
      </c>
      <c r="H59" s="9">
        <v>1</v>
      </c>
      <c r="I59" s="9">
        <v>0</v>
      </c>
      <c r="J59" s="9">
        <v>1</v>
      </c>
      <c r="K59" s="11">
        <v>5592.0041817690999</v>
      </c>
      <c r="L59" s="4">
        <v>0</v>
      </c>
      <c r="M59" s="4">
        <v>1</v>
      </c>
      <c r="N59" s="4">
        <v>1</v>
      </c>
      <c r="O59" s="4">
        <v>0</v>
      </c>
      <c r="P59" s="4">
        <v>1</v>
      </c>
      <c r="Q59" s="4">
        <v>0</v>
      </c>
      <c r="R59" s="4">
        <v>1</v>
      </c>
      <c r="S59" s="4">
        <v>1</v>
      </c>
      <c r="T59" s="4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1">
        <v>66628.287726965835</v>
      </c>
      <c r="AB59">
        <f t="shared" si="1"/>
        <v>0</v>
      </c>
      <c r="AC59">
        <f t="shared" si="2"/>
        <v>0</v>
      </c>
      <c r="AD59">
        <f t="shared" si="3"/>
        <v>1</v>
      </c>
      <c r="AE59" s="11">
        <v>117066.37393559246</v>
      </c>
      <c r="AF59" s="4">
        <f t="shared" si="4"/>
        <v>0</v>
      </c>
      <c r="AG59" s="4">
        <f t="shared" si="5"/>
        <v>0</v>
      </c>
      <c r="AH59" s="4">
        <f t="shared" si="6"/>
        <v>1</v>
      </c>
      <c r="AI59" s="15">
        <f t="shared" si="7"/>
        <v>0.43903503662039267</v>
      </c>
      <c r="AJ59" s="4">
        <f t="shared" si="8"/>
        <v>0</v>
      </c>
      <c r="AK59" s="4">
        <f t="shared" si="9"/>
        <v>1</v>
      </c>
      <c r="AL59" s="4">
        <f t="shared" si="10"/>
        <v>0</v>
      </c>
      <c r="AM59" s="11">
        <v>55.113317711770939</v>
      </c>
      <c r="AN59" s="11">
        <v>33056.36641383011</v>
      </c>
      <c r="AO59" s="11">
        <v>2525161.1163200126</v>
      </c>
      <c r="AP59" s="11">
        <v>51684.371908028334</v>
      </c>
    </row>
    <row r="60" spans="1:42">
      <c r="A60" s="4" t="s">
        <v>65</v>
      </c>
      <c r="B60" s="4">
        <v>2013</v>
      </c>
      <c r="C60" s="14">
        <v>3.6645084217896766</v>
      </c>
      <c r="D60" s="14">
        <v>6.9041328121635095</v>
      </c>
      <c r="E60" s="15">
        <f t="shared" si="11"/>
        <v>3.9175109501429528</v>
      </c>
      <c r="F60" s="14">
        <v>1.3596609897836018</v>
      </c>
      <c r="G60" s="16">
        <v>5.2258080209023898</v>
      </c>
      <c r="H60" s="9">
        <v>1</v>
      </c>
      <c r="I60" s="9">
        <v>1</v>
      </c>
      <c r="J60" s="9">
        <v>0</v>
      </c>
      <c r="K60" s="11">
        <v>988.68880606701873</v>
      </c>
      <c r="L60" s="4">
        <v>0</v>
      </c>
      <c r="M60" s="4">
        <v>1</v>
      </c>
      <c r="N60" s="4">
        <v>1</v>
      </c>
      <c r="O60" s="4">
        <v>1</v>
      </c>
      <c r="P60" s="4">
        <v>0</v>
      </c>
      <c r="Q60" s="4">
        <v>1</v>
      </c>
      <c r="R60" s="4">
        <v>1</v>
      </c>
      <c r="S60" s="4">
        <v>0</v>
      </c>
      <c r="T60" s="4">
        <v>1</v>
      </c>
      <c r="U60" s="4">
        <v>1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1">
        <v>24556.163397510092</v>
      </c>
      <c r="AB60">
        <f t="shared" si="1"/>
        <v>0</v>
      </c>
      <c r="AC60">
        <f t="shared" si="2"/>
        <v>0</v>
      </c>
      <c r="AD60">
        <f t="shared" si="3"/>
        <v>1</v>
      </c>
      <c r="AE60" s="11">
        <v>44824.533986871516</v>
      </c>
      <c r="AF60" s="4">
        <f t="shared" si="4"/>
        <v>0</v>
      </c>
      <c r="AG60" s="4">
        <f t="shared" si="5"/>
        <v>1</v>
      </c>
      <c r="AH60" s="4">
        <f t="shared" si="6"/>
        <v>0</v>
      </c>
      <c r="AI60" s="15">
        <f t="shared" si="7"/>
        <v>1.4535337903134387</v>
      </c>
      <c r="AJ60" s="4">
        <f t="shared" si="8"/>
        <v>0</v>
      </c>
      <c r="AK60" s="4">
        <f t="shared" si="9"/>
        <v>0</v>
      </c>
      <c r="AL60" s="4">
        <f t="shared" si="10"/>
        <v>1</v>
      </c>
      <c r="AM60" s="11">
        <v>51.678903778745912</v>
      </c>
      <c r="AN60" s="11">
        <v>42882.999232044225</v>
      </c>
      <c r="AO60" s="11">
        <v>21468388.716241255</v>
      </c>
      <c r="AP60" s="11">
        <v>34117.624852520494</v>
      </c>
    </row>
    <row r="61" spans="1:42">
      <c r="A61" s="4" t="s">
        <v>66</v>
      </c>
      <c r="B61" s="4">
        <v>2013</v>
      </c>
      <c r="C61" s="14">
        <v>6.4316192433878321</v>
      </c>
      <c r="D61" s="14">
        <v>7.4681656368930263</v>
      </c>
      <c r="E61" s="15">
        <f t="shared" si="11"/>
        <v>6.9119432216183219</v>
      </c>
      <c r="F61" s="14">
        <v>0.1139771619427334</v>
      </c>
      <c r="G61" s="16">
        <v>8.7720391863098133</v>
      </c>
      <c r="H61" s="9">
        <v>1</v>
      </c>
      <c r="I61" s="9">
        <v>0</v>
      </c>
      <c r="J61" s="9">
        <v>0</v>
      </c>
      <c r="K61" s="11">
        <v>1104.8983794171563</v>
      </c>
      <c r="L61" s="4">
        <v>1</v>
      </c>
      <c r="M61" s="4">
        <v>0</v>
      </c>
      <c r="N61" s="4">
        <v>1</v>
      </c>
      <c r="O61" s="4">
        <v>1</v>
      </c>
      <c r="P61" s="4">
        <v>0</v>
      </c>
      <c r="Q61" s="4">
        <v>0</v>
      </c>
      <c r="R61" s="4">
        <v>1</v>
      </c>
      <c r="S61" s="4">
        <v>1</v>
      </c>
      <c r="T61" s="4">
        <v>0</v>
      </c>
      <c r="U61" s="4">
        <v>0</v>
      </c>
      <c r="V61" s="4">
        <v>1</v>
      </c>
      <c r="W61" s="4">
        <v>1</v>
      </c>
      <c r="X61" s="4">
        <v>0</v>
      </c>
      <c r="Y61" s="4">
        <v>0</v>
      </c>
      <c r="Z61" s="4">
        <v>0</v>
      </c>
      <c r="AA61" s="1">
        <v>17525.175654304228</v>
      </c>
      <c r="AB61">
        <f t="shared" si="1"/>
        <v>0</v>
      </c>
      <c r="AC61">
        <f t="shared" si="2"/>
        <v>0</v>
      </c>
      <c r="AD61">
        <f t="shared" si="3"/>
        <v>1</v>
      </c>
      <c r="AE61" s="11">
        <v>93840.995101680703</v>
      </c>
      <c r="AF61" s="4">
        <f t="shared" si="4"/>
        <v>0</v>
      </c>
      <c r="AG61" s="4">
        <f t="shared" si="5"/>
        <v>0</v>
      </c>
      <c r="AH61" s="4">
        <f t="shared" si="6"/>
        <v>1</v>
      </c>
      <c r="AI61" s="15">
        <f t="shared" si="7"/>
        <v>0.12248916518484654</v>
      </c>
      <c r="AJ61" s="4">
        <f t="shared" si="8"/>
        <v>1</v>
      </c>
      <c r="AK61" s="4">
        <f t="shared" si="9"/>
        <v>0</v>
      </c>
      <c r="AL61" s="4">
        <f t="shared" si="10"/>
        <v>0</v>
      </c>
      <c r="AM61" s="11">
        <v>81.718661966300758</v>
      </c>
      <c r="AN61" s="11">
        <v>10525.279537796405</v>
      </c>
      <c r="AO61" s="11">
        <v>4474623.249666851</v>
      </c>
      <c r="AP61" s="11">
        <v>31460.807521323633</v>
      </c>
    </row>
    <row r="62" spans="1:42">
      <c r="A62" s="4" t="s">
        <v>67</v>
      </c>
      <c r="B62" s="4">
        <v>2013</v>
      </c>
      <c r="C62" s="14">
        <v>7.1428729962111248</v>
      </c>
      <c r="D62" s="14">
        <v>7.0372719828296546</v>
      </c>
      <c r="E62" s="15">
        <f t="shared" si="11"/>
        <v>7.645536396342596</v>
      </c>
      <c r="F62" s="14">
        <v>1.2456841600474509</v>
      </c>
      <c r="G62" s="16">
        <v>2.8284938503716957</v>
      </c>
      <c r="H62" s="9">
        <v>0</v>
      </c>
      <c r="I62" s="9">
        <v>1</v>
      </c>
      <c r="J62" s="9">
        <v>0</v>
      </c>
      <c r="K62" s="11">
        <v>2161.3552700905011</v>
      </c>
      <c r="L62" s="4">
        <v>1</v>
      </c>
      <c r="M62" s="4">
        <v>1</v>
      </c>
      <c r="N62" s="4">
        <v>0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0</v>
      </c>
      <c r="U62" s="4">
        <v>1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1">
        <v>20228.517704932969</v>
      </c>
      <c r="AB62">
        <f t="shared" si="1"/>
        <v>0</v>
      </c>
      <c r="AC62">
        <f t="shared" si="2"/>
        <v>0</v>
      </c>
      <c r="AD62">
        <f t="shared" si="3"/>
        <v>1</v>
      </c>
      <c r="AE62" s="11">
        <v>40615.114642703273</v>
      </c>
      <c r="AF62" s="4">
        <f t="shared" si="4"/>
        <v>0</v>
      </c>
      <c r="AG62" s="4">
        <f t="shared" si="5"/>
        <v>1</v>
      </c>
      <c r="AH62" s="4">
        <f t="shared" si="6"/>
        <v>0</v>
      </c>
      <c r="AI62" s="15">
        <f t="shared" si="7"/>
        <v>1.3333463424370171</v>
      </c>
      <c r="AJ62" s="4">
        <f t="shared" si="8"/>
        <v>0</v>
      </c>
      <c r="AK62" s="4">
        <f t="shared" si="9"/>
        <v>0</v>
      </c>
      <c r="AL62" s="4">
        <f t="shared" si="10"/>
        <v>1</v>
      </c>
      <c r="AM62" s="11">
        <v>24.027553472622621</v>
      </c>
      <c r="AN62" s="11">
        <v>8534.7309205533784</v>
      </c>
      <c r="AO62" s="11">
        <v>4281207.3993514702</v>
      </c>
      <c r="AP62" s="11">
        <v>47496.260099819003</v>
      </c>
    </row>
    <row r="63" spans="1:42">
      <c r="A63" s="4" t="s">
        <v>68</v>
      </c>
      <c r="B63" s="4">
        <v>2012</v>
      </c>
      <c r="C63" s="14">
        <v>3.0880518191925859</v>
      </c>
      <c r="D63" s="14">
        <v>9.4595621743090721</v>
      </c>
      <c r="E63" s="15">
        <f t="shared" si="11"/>
        <v>3.380168001003991</v>
      </c>
      <c r="F63" s="14">
        <v>0.94646457219230362</v>
      </c>
      <c r="G63" s="16">
        <v>2.8993002284075011</v>
      </c>
      <c r="H63" s="9">
        <v>0</v>
      </c>
      <c r="I63" s="9">
        <v>1</v>
      </c>
      <c r="J63" s="9">
        <v>1</v>
      </c>
      <c r="K63" s="11">
        <v>1198.6782726438018</v>
      </c>
      <c r="L63" s="4">
        <v>1</v>
      </c>
      <c r="M63" s="4">
        <v>0</v>
      </c>
      <c r="N63" s="4">
        <v>1</v>
      </c>
      <c r="O63" s="4">
        <v>1</v>
      </c>
      <c r="P63" s="4">
        <v>1</v>
      </c>
      <c r="Q63" s="4">
        <v>0</v>
      </c>
      <c r="R63" s="4">
        <v>0</v>
      </c>
      <c r="S63" s="4">
        <v>0</v>
      </c>
      <c r="T63" s="4">
        <v>1</v>
      </c>
      <c r="U63" s="4">
        <v>1</v>
      </c>
      <c r="V63" s="4">
        <v>1</v>
      </c>
      <c r="W63" s="4">
        <v>0</v>
      </c>
      <c r="X63" s="4">
        <v>1</v>
      </c>
      <c r="Y63" s="4">
        <v>0</v>
      </c>
      <c r="Z63" s="4">
        <v>0</v>
      </c>
      <c r="AA63" s="1">
        <v>25299.573289985066</v>
      </c>
      <c r="AB63">
        <f t="shared" si="1"/>
        <v>0</v>
      </c>
      <c r="AC63">
        <f t="shared" si="2"/>
        <v>0</v>
      </c>
      <c r="AD63">
        <f t="shared" si="3"/>
        <v>1</v>
      </c>
      <c r="AE63" s="11">
        <v>77623.374065629672</v>
      </c>
      <c r="AF63" s="4">
        <f t="shared" si="4"/>
        <v>0</v>
      </c>
      <c r="AG63" s="4">
        <f t="shared" si="5"/>
        <v>0</v>
      </c>
      <c r="AH63" s="4">
        <f t="shared" si="6"/>
        <v>1</v>
      </c>
      <c r="AI63" s="15">
        <f t="shared" si="7"/>
        <v>1.0359959768566429</v>
      </c>
      <c r="AJ63" s="4">
        <f t="shared" si="8"/>
        <v>0</v>
      </c>
      <c r="AK63" s="4">
        <f t="shared" si="9"/>
        <v>0</v>
      </c>
      <c r="AL63" s="4">
        <f t="shared" si="10"/>
        <v>1</v>
      </c>
      <c r="AM63" s="11">
        <v>11.035949597072282</v>
      </c>
      <c r="AN63" s="11">
        <v>13692.650686755693</v>
      </c>
      <c r="AO63" s="11">
        <v>7133720.2406534608</v>
      </c>
      <c r="AP63" s="11">
        <v>63776.370743289088</v>
      </c>
    </row>
    <row r="64" spans="1:42">
      <c r="A64" s="4" t="s">
        <v>70</v>
      </c>
      <c r="B64" s="4">
        <v>2012</v>
      </c>
      <c r="C64" s="14">
        <v>4.3753403721298216</v>
      </c>
      <c r="D64" s="14">
        <v>11.338178160331335</v>
      </c>
      <c r="E64" s="15">
        <f t="shared" si="11"/>
        <v>4.8714242586428051</v>
      </c>
      <c r="F64" s="14">
        <v>0.28484864648944774</v>
      </c>
      <c r="G64" s="16">
        <v>3.6328853916661439</v>
      </c>
      <c r="H64" s="9">
        <v>0</v>
      </c>
      <c r="I64" s="9">
        <v>1</v>
      </c>
      <c r="J64" s="9">
        <v>0</v>
      </c>
      <c r="K64" s="11">
        <v>1297.3731232669647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1</v>
      </c>
      <c r="S64" s="4">
        <v>1</v>
      </c>
      <c r="T64" s="4">
        <v>0</v>
      </c>
      <c r="U64" s="4">
        <v>1</v>
      </c>
      <c r="V64" s="4">
        <v>1</v>
      </c>
      <c r="W64" s="4">
        <v>0</v>
      </c>
      <c r="X64" s="4">
        <v>1</v>
      </c>
      <c r="Y64" s="4">
        <v>0</v>
      </c>
      <c r="Z64" s="4">
        <v>0</v>
      </c>
      <c r="AA64" s="1">
        <v>38249.305922900021</v>
      </c>
      <c r="AB64">
        <f t="shared" si="1"/>
        <v>0</v>
      </c>
      <c r="AC64">
        <f t="shared" si="2"/>
        <v>0</v>
      </c>
      <c r="AD64">
        <f t="shared" si="3"/>
        <v>1</v>
      </c>
      <c r="AE64" s="11">
        <v>189226.47639548208</v>
      </c>
      <c r="AF64" s="4">
        <f t="shared" si="4"/>
        <v>0</v>
      </c>
      <c r="AG64" s="4">
        <f t="shared" si="5"/>
        <v>0</v>
      </c>
      <c r="AH64" s="4">
        <f t="shared" si="6"/>
        <v>1</v>
      </c>
      <c r="AI64" s="15">
        <f t="shared" si="7"/>
        <v>0.31714529351571374</v>
      </c>
      <c r="AJ64" s="4">
        <f t="shared" si="8"/>
        <v>0</v>
      </c>
      <c r="AK64" s="4">
        <f t="shared" si="9"/>
        <v>1</v>
      </c>
      <c r="AL64" s="4">
        <f t="shared" si="10"/>
        <v>0</v>
      </c>
      <c r="AM64" s="11">
        <v>71.696058443556069</v>
      </c>
      <c r="AN64" s="11">
        <v>27644.732092779333</v>
      </c>
      <c r="AO64" s="11">
        <v>3878123.1569843623</v>
      </c>
      <c r="AP64" s="11">
        <v>54160.220584264112</v>
      </c>
    </row>
    <row r="65" spans="1:42">
      <c r="A65" s="4" t="s">
        <v>69</v>
      </c>
      <c r="B65" s="4">
        <v>2012</v>
      </c>
      <c r="C65" s="14">
        <v>2.2895952380816178</v>
      </c>
      <c r="D65" s="14">
        <v>9.0682222388970768</v>
      </c>
      <c r="E65" s="15">
        <f t="shared" si="11"/>
        <v>2.4972208226420634</v>
      </c>
      <c r="F65" s="14">
        <v>0.8242814469270805</v>
      </c>
      <c r="G65" s="16">
        <v>8.8024373053746139</v>
      </c>
      <c r="H65" s="9">
        <v>0</v>
      </c>
      <c r="I65" s="9">
        <v>1</v>
      </c>
      <c r="J65" s="9">
        <v>1</v>
      </c>
      <c r="K65" s="11">
        <v>5349.8877581569959</v>
      </c>
      <c r="L65" s="4">
        <v>0</v>
      </c>
      <c r="M65" s="4">
        <v>1</v>
      </c>
      <c r="N65" s="4">
        <v>1</v>
      </c>
      <c r="O65" s="4">
        <v>0</v>
      </c>
      <c r="P65" s="4">
        <v>1</v>
      </c>
      <c r="Q65" s="4">
        <v>0</v>
      </c>
      <c r="R65" s="4">
        <v>0</v>
      </c>
      <c r="S65" s="4">
        <v>1</v>
      </c>
      <c r="T65" s="4">
        <v>1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1">
        <v>21176.330756766645</v>
      </c>
      <c r="AB65">
        <f t="shared" si="1"/>
        <v>0</v>
      </c>
      <c r="AC65">
        <f t="shared" si="2"/>
        <v>0</v>
      </c>
      <c r="AD65">
        <f t="shared" si="3"/>
        <v>1</v>
      </c>
      <c r="AE65" s="11">
        <v>102735.99248478664</v>
      </c>
      <c r="AF65" s="4">
        <f t="shared" si="4"/>
        <v>0</v>
      </c>
      <c r="AG65" s="4">
        <f t="shared" si="5"/>
        <v>0</v>
      </c>
      <c r="AH65" s="4">
        <f t="shared" si="6"/>
        <v>1</v>
      </c>
      <c r="AI65" s="15">
        <f t="shared" si="7"/>
        <v>0.89902912040842453</v>
      </c>
      <c r="AJ65" s="4">
        <f t="shared" si="8"/>
        <v>0</v>
      </c>
      <c r="AK65" s="4">
        <f t="shared" si="9"/>
        <v>0</v>
      </c>
      <c r="AL65" s="4">
        <f t="shared" si="10"/>
        <v>1</v>
      </c>
      <c r="AM65" s="11">
        <v>80.686151156792974</v>
      </c>
      <c r="AN65" s="11">
        <v>21392.124742811724</v>
      </c>
      <c r="AO65" s="11">
        <v>9439721.1359717809</v>
      </c>
      <c r="AP65" s="11">
        <v>69280.673791689202</v>
      </c>
    </row>
    <row r="66" spans="1:42">
      <c r="A66" s="4" t="s">
        <v>71</v>
      </c>
      <c r="B66" s="4">
        <v>2012</v>
      </c>
      <c r="C66" s="14">
        <v>1.4863948707183912</v>
      </c>
      <c r="D66" s="14">
        <v>11.840498462401992</v>
      </c>
      <c r="E66" s="15">
        <f t="shared" ref="E66:E97" si="12">C66*(1+(D66/100))</f>
        <v>1.6623914325310243</v>
      </c>
      <c r="F66" s="14">
        <v>7.0270487981675359E-2</v>
      </c>
      <c r="G66" s="16">
        <v>8.0663184026585508</v>
      </c>
      <c r="H66" s="9">
        <v>0</v>
      </c>
      <c r="I66" s="9">
        <v>1</v>
      </c>
      <c r="J66" s="9">
        <v>1</v>
      </c>
      <c r="K66" s="11">
        <v>1503.9605934491992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1</v>
      </c>
      <c r="T66" s="4">
        <v>1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1">
        <v>15309.623232521984</v>
      </c>
      <c r="AB66">
        <f t="shared" si="1"/>
        <v>0</v>
      </c>
      <c r="AC66">
        <f t="shared" si="2"/>
        <v>0</v>
      </c>
      <c r="AD66">
        <f t="shared" si="3"/>
        <v>1</v>
      </c>
      <c r="AE66" s="11">
        <v>34609.438237627372</v>
      </c>
      <c r="AF66" s="4">
        <f t="shared" si="4"/>
        <v>0</v>
      </c>
      <c r="AG66" s="4">
        <f t="shared" si="5"/>
        <v>1</v>
      </c>
      <c r="AH66" s="4">
        <f t="shared" si="6"/>
        <v>0</v>
      </c>
      <c r="AI66" s="15">
        <f t="shared" si="7"/>
        <v>7.8590864030668006E-2</v>
      </c>
      <c r="AJ66" s="4">
        <f t="shared" si="8"/>
        <v>1</v>
      </c>
      <c r="AK66" s="4">
        <f t="shared" si="9"/>
        <v>0</v>
      </c>
      <c r="AL66" s="4">
        <f t="shared" si="10"/>
        <v>0</v>
      </c>
      <c r="AM66" s="11">
        <v>94.299210575046231</v>
      </c>
      <c r="AN66" s="11">
        <v>41358.418347672581</v>
      </c>
      <c r="AO66" s="11">
        <v>595538.03725465131</v>
      </c>
      <c r="AP66" s="11">
        <v>86045.084397079132</v>
      </c>
    </row>
    <row r="67" spans="1:42">
      <c r="A67" s="4" t="s">
        <v>72</v>
      </c>
      <c r="B67" s="4">
        <v>2011</v>
      </c>
      <c r="C67" s="14">
        <v>4.8724797730354501</v>
      </c>
      <c r="D67" s="14">
        <v>8.321631176428733</v>
      </c>
      <c r="E67" s="15">
        <f t="shared" si="12"/>
        <v>5.2779495688935514</v>
      </c>
      <c r="F67" s="14">
        <v>0.62168245013232759</v>
      </c>
      <c r="G67" s="16">
        <v>8.4808491490438431</v>
      </c>
      <c r="H67" s="9">
        <v>1</v>
      </c>
      <c r="I67" s="9">
        <v>1</v>
      </c>
      <c r="J67" s="9">
        <v>1</v>
      </c>
      <c r="K67" s="11">
        <v>1285.8713263424193</v>
      </c>
      <c r="L67" s="4">
        <v>1</v>
      </c>
      <c r="M67" s="4">
        <v>1</v>
      </c>
      <c r="N67" s="4">
        <v>0</v>
      </c>
      <c r="O67" s="4">
        <v>1</v>
      </c>
      <c r="P67" s="4">
        <v>0</v>
      </c>
      <c r="Q67" s="4">
        <v>1</v>
      </c>
      <c r="R67" s="4">
        <v>0</v>
      </c>
      <c r="S67" s="4">
        <v>1</v>
      </c>
      <c r="T67" s="4">
        <v>1</v>
      </c>
      <c r="U67" s="4">
        <v>0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1">
        <v>22115.172932814916</v>
      </c>
      <c r="AB67">
        <f t="shared" ref="AB67:AB121" si="13">IF(AND(AA67&gt;1991,AA67&lt;=6159),1,0)</f>
        <v>0</v>
      </c>
      <c r="AC67">
        <f t="shared" ref="AC67:AC121" si="14">IF(AND(AA67&gt;6159,AA67&lt;=12370),1,0)</f>
        <v>0</v>
      </c>
      <c r="AD67">
        <f t="shared" ref="AD67:AD121" si="15">IF(AND(AA67&gt;12370,AA67&lt;=74209),1,0)</f>
        <v>1</v>
      </c>
      <c r="AE67" s="11">
        <v>123448.87262310964</v>
      </c>
      <c r="AF67" s="4">
        <f t="shared" ref="AF67:AF121" si="16">IF(AND(AE67&gt;=8169,AE67&lt;=26643),1,0)</f>
        <v>0</v>
      </c>
      <c r="AG67" s="4">
        <f t="shared" ref="AG67:AG121" si="17">IF(AND(AE67&gt;26643,AE67&lt;=47097),1,0)</f>
        <v>0</v>
      </c>
      <c r="AH67" s="4">
        <f t="shared" ref="AH67:AH121" si="18">IF(AND(AE67&gt;47097,AE67&lt;=201817),1,0)</f>
        <v>1</v>
      </c>
      <c r="AI67" s="15">
        <f t="shared" ref="AI67:AI121" si="19">F67*(1+(D67/100))</f>
        <v>0.67341657072092531</v>
      </c>
      <c r="AJ67" s="4">
        <f t="shared" ref="AJ67:AJ121" si="20">IF(AND(AI67&gt;=0.014157,AI67&lt;0.31429),1,0)</f>
        <v>0</v>
      </c>
      <c r="AK67" s="4">
        <f t="shared" ref="AK67:AK121" si="21">IF(AND(AI67&gt;=0.31429,AI67&lt;0.64287),1,0)</f>
        <v>0</v>
      </c>
      <c r="AL67" s="4">
        <f t="shared" ref="AL67:AL121" si="22">IF(AND(AI67&gt;=0.64287,AI67&lt;=1.4896),1,0)</f>
        <v>1</v>
      </c>
      <c r="AM67" s="11">
        <v>29.437008367711027</v>
      </c>
      <c r="AN67" s="11">
        <v>25148.294188546472</v>
      </c>
      <c r="AO67" s="11">
        <v>1185609.0013213938</v>
      </c>
      <c r="AP67" s="11">
        <v>60156.521437501098</v>
      </c>
    </row>
    <row r="68" spans="1:42">
      <c r="A68" s="4" t="s">
        <v>73</v>
      </c>
      <c r="B68" s="4">
        <v>2011</v>
      </c>
      <c r="C68" s="14">
        <v>0.67629261155213316</v>
      </c>
      <c r="D68" s="14">
        <v>9.1211518630630621</v>
      </c>
      <c r="E68" s="15">
        <f t="shared" si="12"/>
        <v>0.73797828769047835</v>
      </c>
      <c r="F68" s="14">
        <v>0.17560560896705651</v>
      </c>
      <c r="G68" s="16">
        <v>4.3692096610560043</v>
      </c>
      <c r="H68" s="9">
        <v>0</v>
      </c>
      <c r="I68" s="9">
        <v>1</v>
      </c>
      <c r="J68" s="9">
        <v>0</v>
      </c>
      <c r="K68" s="11">
        <v>4850.4989014648945</v>
      </c>
      <c r="L68" s="4">
        <v>0</v>
      </c>
      <c r="M68" s="4">
        <v>1</v>
      </c>
      <c r="N68" s="4">
        <v>1</v>
      </c>
      <c r="O68" s="4">
        <v>1</v>
      </c>
      <c r="P68" s="4">
        <v>1</v>
      </c>
      <c r="Q68" s="4">
        <v>0</v>
      </c>
      <c r="R68" s="4">
        <v>1</v>
      </c>
      <c r="S68" s="4">
        <v>0</v>
      </c>
      <c r="T68" s="4">
        <v>1</v>
      </c>
      <c r="U68" s="4">
        <v>1</v>
      </c>
      <c r="V68" s="4">
        <v>1</v>
      </c>
      <c r="W68" s="4">
        <v>0</v>
      </c>
      <c r="X68" s="4">
        <v>1</v>
      </c>
      <c r="Y68" s="4">
        <v>0</v>
      </c>
      <c r="Z68" s="4">
        <v>0</v>
      </c>
      <c r="AA68" s="1">
        <v>31345.198150137858</v>
      </c>
      <c r="AB68">
        <f t="shared" si="13"/>
        <v>0</v>
      </c>
      <c r="AC68">
        <f t="shared" si="14"/>
        <v>0</v>
      </c>
      <c r="AD68">
        <f t="shared" si="15"/>
        <v>1</v>
      </c>
      <c r="AE68" s="11">
        <v>140296.69930230314</v>
      </c>
      <c r="AF68" s="4">
        <f t="shared" si="16"/>
        <v>0</v>
      </c>
      <c r="AG68" s="4">
        <f t="shared" si="17"/>
        <v>0</v>
      </c>
      <c r="AH68" s="4">
        <f t="shared" si="18"/>
        <v>1</v>
      </c>
      <c r="AI68" s="15">
        <f t="shared" si="19"/>
        <v>0.19162286324099842</v>
      </c>
      <c r="AJ68" s="4">
        <f t="shared" si="20"/>
        <v>1</v>
      </c>
      <c r="AK68" s="4">
        <f t="shared" si="21"/>
        <v>0</v>
      </c>
      <c r="AL68" s="4">
        <f t="shared" si="22"/>
        <v>0</v>
      </c>
      <c r="AM68" s="11">
        <v>92.933295472485753</v>
      </c>
      <c r="AN68" s="11">
        <v>41862.89387261479</v>
      </c>
      <c r="AO68" s="11">
        <v>13973934.549317893</v>
      </c>
      <c r="AP68" s="11">
        <v>66458.236422351576</v>
      </c>
    </row>
    <row r="69" spans="1:42">
      <c r="A69" s="4" t="s">
        <v>74</v>
      </c>
      <c r="B69" s="4">
        <v>2007</v>
      </c>
      <c r="C69" s="14">
        <v>3.1667241815420208</v>
      </c>
      <c r="D69" s="14">
        <v>6.9061263112929918</v>
      </c>
      <c r="E69" s="15">
        <f t="shared" si="12"/>
        <v>3.3854221534495719</v>
      </c>
      <c r="F69" s="14">
        <v>1.2756569001070805</v>
      </c>
      <c r="G69" s="16">
        <v>7.6993109054748174</v>
      </c>
      <c r="H69" s="9">
        <v>0</v>
      </c>
      <c r="I69" s="9">
        <v>0</v>
      </c>
      <c r="J69" s="9">
        <v>0</v>
      </c>
      <c r="K69" s="11">
        <v>2503.0378121224812</v>
      </c>
      <c r="L69" s="4">
        <v>1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0</v>
      </c>
      <c r="X69" s="4">
        <v>1</v>
      </c>
      <c r="Y69" s="4">
        <v>0</v>
      </c>
      <c r="Z69" s="4">
        <v>0</v>
      </c>
      <c r="AA69" s="1">
        <v>34193.519884884445</v>
      </c>
      <c r="AB69">
        <f t="shared" si="13"/>
        <v>0</v>
      </c>
      <c r="AC69">
        <f t="shared" si="14"/>
        <v>0</v>
      </c>
      <c r="AD69">
        <f t="shared" si="15"/>
        <v>1</v>
      </c>
      <c r="AE69" s="11">
        <v>155954.18636332327</v>
      </c>
      <c r="AF69" s="4">
        <f t="shared" si="16"/>
        <v>0</v>
      </c>
      <c r="AG69" s="4">
        <f t="shared" si="17"/>
        <v>0</v>
      </c>
      <c r="AH69" s="4">
        <f t="shared" si="18"/>
        <v>1</v>
      </c>
      <c r="AI69" s="15">
        <f t="shared" si="19"/>
        <v>1.3637553769272002</v>
      </c>
      <c r="AJ69" s="4">
        <f t="shared" si="20"/>
        <v>0</v>
      </c>
      <c r="AK69" s="4">
        <f t="shared" si="21"/>
        <v>0</v>
      </c>
      <c r="AL69" s="4">
        <f t="shared" si="22"/>
        <v>1</v>
      </c>
      <c r="AM69" s="11">
        <v>7.0698814480758649</v>
      </c>
      <c r="AN69" s="11">
        <v>9099.0483619611568</v>
      </c>
      <c r="AO69" s="11">
        <v>8844074.4759841263</v>
      </c>
      <c r="AP69" s="11">
        <v>83729.043579532023</v>
      </c>
    </row>
    <row r="70" spans="1:42">
      <c r="A70" s="4" t="s">
        <v>99</v>
      </c>
      <c r="B70" s="4">
        <v>2013</v>
      </c>
      <c r="C70" s="14">
        <v>2.6389758971913029</v>
      </c>
      <c r="D70" s="14">
        <v>7.567470826771296</v>
      </c>
      <c r="E70" s="15">
        <f t="shared" si="12"/>
        <v>2.8386796283367808</v>
      </c>
      <c r="F70" s="14">
        <v>0.85521603553829673</v>
      </c>
      <c r="G70" s="16">
        <v>6.2922119883578134</v>
      </c>
      <c r="H70" s="9">
        <v>0</v>
      </c>
      <c r="I70" s="9">
        <v>0</v>
      </c>
      <c r="J70" s="9">
        <v>1</v>
      </c>
      <c r="K70" s="11">
        <v>4348.4359745221773</v>
      </c>
      <c r="L70" s="4">
        <v>1</v>
      </c>
      <c r="M70" s="4">
        <v>0</v>
      </c>
      <c r="N70" s="4">
        <v>0</v>
      </c>
      <c r="O70" s="4">
        <v>0</v>
      </c>
      <c r="P70" s="4">
        <v>1</v>
      </c>
      <c r="Q70" s="4">
        <v>0</v>
      </c>
      <c r="R70" s="4">
        <v>1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1">
        <v>58836.619319157689</v>
      </c>
      <c r="AB70">
        <f t="shared" si="13"/>
        <v>0</v>
      </c>
      <c r="AC70">
        <f t="shared" si="14"/>
        <v>0</v>
      </c>
      <c r="AD70">
        <f t="shared" si="15"/>
        <v>1</v>
      </c>
      <c r="AE70" s="11">
        <v>72038.150054377329</v>
      </c>
      <c r="AF70" s="4">
        <f t="shared" si="16"/>
        <v>0</v>
      </c>
      <c r="AG70" s="4">
        <f t="shared" si="17"/>
        <v>0</v>
      </c>
      <c r="AH70" s="4">
        <f t="shared" si="18"/>
        <v>1</v>
      </c>
      <c r="AI70" s="15">
        <f t="shared" si="19"/>
        <v>0.91993425953352737</v>
      </c>
      <c r="AJ70" s="4">
        <f t="shared" si="20"/>
        <v>0</v>
      </c>
      <c r="AK70" s="4">
        <f t="shared" si="21"/>
        <v>0</v>
      </c>
      <c r="AL70" s="4">
        <f t="shared" si="22"/>
        <v>1</v>
      </c>
      <c r="AM70" s="11">
        <v>69.022225934914516</v>
      </c>
      <c r="AN70" s="11">
        <v>4227.1727114286386</v>
      </c>
      <c r="AO70" s="11">
        <v>12555763.645365087</v>
      </c>
      <c r="AP70" s="11">
        <v>75363.47638288392</v>
      </c>
    </row>
    <row r="71" spans="1:42">
      <c r="A71" s="4" t="s">
        <v>100</v>
      </c>
      <c r="B71" s="4">
        <v>2011</v>
      </c>
      <c r="C71" s="14">
        <v>0.30317866345945887</v>
      </c>
      <c r="D71" s="14">
        <v>10.900467207313792</v>
      </c>
      <c r="E71" s="15">
        <f t="shared" si="12"/>
        <v>0.33622655424942943</v>
      </c>
      <c r="F71" s="14">
        <v>1.0018043655213338</v>
      </c>
      <c r="G71" s="16">
        <v>4.4567253837166536</v>
      </c>
      <c r="H71" s="9">
        <v>1</v>
      </c>
      <c r="I71" s="9">
        <v>0</v>
      </c>
      <c r="J71" s="9">
        <v>0</v>
      </c>
      <c r="K71" s="11">
        <v>4911.0405808044325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1</v>
      </c>
      <c r="V71" s="4">
        <v>1</v>
      </c>
      <c r="W71" s="4">
        <v>0</v>
      </c>
      <c r="X71" s="4">
        <v>1</v>
      </c>
      <c r="Y71" s="4">
        <v>0</v>
      </c>
      <c r="Z71" s="4">
        <v>0</v>
      </c>
      <c r="AA71" s="1">
        <v>13144.860490093464</v>
      </c>
      <c r="AB71">
        <f t="shared" si="13"/>
        <v>0</v>
      </c>
      <c r="AC71">
        <f t="shared" si="14"/>
        <v>0</v>
      </c>
      <c r="AD71">
        <f t="shared" si="15"/>
        <v>1</v>
      </c>
      <c r="AE71" s="11">
        <v>85888.762054525141</v>
      </c>
      <c r="AF71" s="4">
        <f t="shared" si="16"/>
        <v>0</v>
      </c>
      <c r="AG71" s="4">
        <f t="shared" si="17"/>
        <v>0</v>
      </c>
      <c r="AH71" s="4">
        <f t="shared" si="18"/>
        <v>1</v>
      </c>
      <c r="AI71" s="15">
        <f t="shared" si="19"/>
        <v>1.1110057218664247</v>
      </c>
      <c r="AJ71" s="4">
        <f t="shared" si="20"/>
        <v>0</v>
      </c>
      <c r="AK71" s="4">
        <f t="shared" si="21"/>
        <v>0</v>
      </c>
      <c r="AL71" s="4">
        <f t="shared" si="22"/>
        <v>1</v>
      </c>
      <c r="AM71" s="11">
        <v>49.001234118937987</v>
      </c>
      <c r="AN71" s="11">
        <v>14500.056859325967</v>
      </c>
      <c r="AO71" s="11">
        <v>3114576.1749995803</v>
      </c>
      <c r="AP71" s="11">
        <v>17724.581111188065</v>
      </c>
    </row>
    <row r="72" spans="1:42">
      <c r="A72" s="4" t="s">
        <v>101</v>
      </c>
      <c r="B72" s="4">
        <v>2014</v>
      </c>
      <c r="C72" s="14">
        <v>6.1341590912573558</v>
      </c>
      <c r="D72" s="14">
        <v>6.5323594978868353</v>
      </c>
      <c r="E72" s="15">
        <f t="shared" si="12"/>
        <v>6.5348644152705946</v>
      </c>
      <c r="F72" s="14">
        <v>1.0338539766261601</v>
      </c>
      <c r="G72" s="16">
        <v>5.1859307763132714</v>
      </c>
      <c r="H72" s="9">
        <v>0</v>
      </c>
      <c r="I72" s="9">
        <v>0</v>
      </c>
      <c r="J72" s="9">
        <v>0</v>
      </c>
      <c r="K72" s="11">
        <v>4834.437984786121</v>
      </c>
      <c r="L72" s="4">
        <v>1</v>
      </c>
      <c r="M72" s="4">
        <v>0</v>
      </c>
      <c r="N72" s="4">
        <v>0</v>
      </c>
      <c r="O72" s="4">
        <v>0</v>
      </c>
      <c r="P72" s="4">
        <v>1</v>
      </c>
      <c r="Q72" s="4">
        <v>1</v>
      </c>
      <c r="R72" s="4">
        <v>0</v>
      </c>
      <c r="S72" s="4">
        <v>1</v>
      </c>
      <c r="T72" s="4">
        <v>0</v>
      </c>
      <c r="U72" s="4">
        <v>1</v>
      </c>
      <c r="V72" s="4">
        <v>1</v>
      </c>
      <c r="W72" s="4">
        <v>0</v>
      </c>
      <c r="X72" s="4">
        <v>1</v>
      </c>
      <c r="Y72" s="4">
        <v>0</v>
      </c>
      <c r="Z72" s="4">
        <v>0</v>
      </c>
      <c r="AA72" s="1">
        <v>74182.066052512091</v>
      </c>
      <c r="AB72">
        <f t="shared" si="13"/>
        <v>0</v>
      </c>
      <c r="AC72">
        <f t="shared" si="14"/>
        <v>0</v>
      </c>
      <c r="AD72">
        <f t="shared" si="15"/>
        <v>1</v>
      </c>
      <c r="AE72" s="11">
        <v>74238.776326831532</v>
      </c>
      <c r="AF72" s="4">
        <f t="shared" si="16"/>
        <v>0</v>
      </c>
      <c r="AG72" s="4">
        <f t="shared" si="17"/>
        <v>0</v>
      </c>
      <c r="AH72" s="4">
        <f t="shared" si="18"/>
        <v>1</v>
      </c>
      <c r="AI72" s="15">
        <f t="shared" si="19"/>
        <v>1.1013890350625799</v>
      </c>
      <c r="AJ72" s="4">
        <f t="shared" si="20"/>
        <v>0</v>
      </c>
      <c r="AK72" s="4">
        <f t="shared" si="21"/>
        <v>0</v>
      </c>
      <c r="AL72" s="4">
        <f t="shared" si="22"/>
        <v>1</v>
      </c>
      <c r="AM72" s="11">
        <v>8.942153554755027</v>
      </c>
      <c r="AN72" s="11">
        <v>19251.305590801567</v>
      </c>
      <c r="AO72" s="11">
        <v>18053243.529266596</v>
      </c>
      <c r="AP72" s="11">
        <v>64230.349693425007</v>
      </c>
    </row>
    <row r="73" spans="1:42">
      <c r="A73" s="4" t="s">
        <v>102</v>
      </c>
      <c r="B73" s="4">
        <v>2010</v>
      </c>
      <c r="C73" s="14">
        <v>2.0773904462411772</v>
      </c>
      <c r="D73" s="14">
        <v>6.3244224514512055</v>
      </c>
      <c r="E73" s="15">
        <f t="shared" si="12"/>
        <v>2.2087733940275562</v>
      </c>
      <c r="F73" s="14">
        <v>0.27391400061528781</v>
      </c>
      <c r="G73" s="16">
        <v>2.1541271249091642</v>
      </c>
      <c r="H73" s="9">
        <v>0</v>
      </c>
      <c r="I73" s="9">
        <v>1</v>
      </c>
      <c r="J73" s="9">
        <v>0</v>
      </c>
      <c r="K73" s="11">
        <v>5372.1658825242803</v>
      </c>
      <c r="L73" s="4">
        <v>0</v>
      </c>
      <c r="M73" s="4">
        <v>1</v>
      </c>
      <c r="N73" s="4">
        <v>1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1</v>
      </c>
      <c r="W73" s="4">
        <v>0</v>
      </c>
      <c r="X73" s="4">
        <v>1</v>
      </c>
      <c r="Y73" s="4">
        <v>0</v>
      </c>
      <c r="Z73" s="4">
        <v>0</v>
      </c>
      <c r="AA73" s="1">
        <v>47961.880215264377</v>
      </c>
      <c r="AB73">
        <f t="shared" si="13"/>
        <v>0</v>
      </c>
      <c r="AC73">
        <f t="shared" si="14"/>
        <v>0</v>
      </c>
      <c r="AD73">
        <f t="shared" si="15"/>
        <v>1</v>
      </c>
      <c r="AE73" s="11">
        <v>127565.67312398857</v>
      </c>
      <c r="AF73" s="4">
        <f t="shared" si="16"/>
        <v>0</v>
      </c>
      <c r="AG73" s="4">
        <f t="shared" si="17"/>
        <v>0</v>
      </c>
      <c r="AH73" s="4">
        <f t="shared" si="18"/>
        <v>1</v>
      </c>
      <c r="AI73" s="15">
        <f t="shared" si="19"/>
        <v>0.29123747916786924</v>
      </c>
      <c r="AJ73" s="4">
        <f t="shared" si="20"/>
        <v>1</v>
      </c>
      <c r="AK73" s="4">
        <f t="shared" si="21"/>
        <v>0</v>
      </c>
      <c r="AL73" s="4">
        <f t="shared" si="22"/>
        <v>0</v>
      </c>
      <c r="AM73" s="11">
        <v>88.38488196839495</v>
      </c>
      <c r="AN73" s="11">
        <v>32381.140301709049</v>
      </c>
      <c r="AO73" s="11">
        <v>16924545.32278556</v>
      </c>
      <c r="AP73" s="11">
        <v>88469.415838970075</v>
      </c>
    </row>
    <row r="74" spans="1:42">
      <c r="A74" s="4" t="s">
        <v>103</v>
      </c>
      <c r="B74" s="4">
        <v>2014</v>
      </c>
      <c r="C74" s="14">
        <v>4.8695806881670132</v>
      </c>
      <c r="D74" s="14">
        <v>8.8183069671518926</v>
      </c>
      <c r="E74" s="15">
        <f t="shared" si="12"/>
        <v>5.2989952612627276</v>
      </c>
      <c r="F74" s="14">
        <v>0.54498779896530392</v>
      </c>
      <c r="G74" s="16">
        <v>4.0046608393080092</v>
      </c>
      <c r="H74" s="9">
        <v>0</v>
      </c>
      <c r="I74" s="9">
        <v>1</v>
      </c>
      <c r="J74" s="9">
        <v>1</v>
      </c>
      <c r="K74" s="11">
        <v>1342.2225282900345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1</v>
      </c>
      <c r="Y74" s="4">
        <v>0</v>
      </c>
      <c r="Z74" s="4">
        <v>0</v>
      </c>
      <c r="AA74" s="1">
        <v>67582.444050234422</v>
      </c>
      <c r="AB74">
        <f t="shared" si="13"/>
        <v>0</v>
      </c>
      <c r="AC74">
        <f t="shared" si="14"/>
        <v>0</v>
      </c>
      <c r="AD74">
        <f t="shared" si="15"/>
        <v>1</v>
      </c>
      <c r="AE74" s="11">
        <v>23509.943844481044</v>
      </c>
      <c r="AF74" s="4">
        <f t="shared" si="16"/>
        <v>1</v>
      </c>
      <c r="AG74" s="4">
        <f t="shared" si="17"/>
        <v>0</v>
      </c>
      <c r="AH74" s="4">
        <f t="shared" si="18"/>
        <v>0</v>
      </c>
      <c r="AI74" s="15">
        <f t="shared" si="19"/>
        <v>0.5930464960115891</v>
      </c>
      <c r="AJ74" s="4">
        <f t="shared" si="20"/>
        <v>0</v>
      </c>
      <c r="AK74" s="4">
        <f t="shared" si="21"/>
        <v>1</v>
      </c>
      <c r="AL74" s="4">
        <f t="shared" si="22"/>
        <v>0</v>
      </c>
      <c r="AM74" s="11">
        <v>5.7938115592062296</v>
      </c>
      <c r="AN74" s="11">
        <v>104.76067683824516</v>
      </c>
      <c r="AO74" s="11">
        <v>11808111.151490953</v>
      </c>
      <c r="AP74" s="11">
        <v>2914.6503340790769</v>
      </c>
    </row>
    <row r="75" spans="1:42" ht="15.75">
      <c r="A75" s="12" t="s">
        <v>104</v>
      </c>
      <c r="B75" s="4">
        <v>2014</v>
      </c>
      <c r="C75" s="14">
        <v>7.2930434409116298</v>
      </c>
      <c r="D75" s="14">
        <v>11.868666538333498</v>
      </c>
      <c r="E75" s="17">
        <f t="shared" si="12"/>
        <v>8.1586304474092337</v>
      </c>
      <c r="F75" s="14">
        <v>1.1819221500420862</v>
      </c>
      <c r="G75" s="16">
        <v>7.0491445538156317</v>
      </c>
      <c r="H75" s="9">
        <v>1</v>
      </c>
      <c r="I75" s="9">
        <v>0</v>
      </c>
      <c r="J75" s="9">
        <v>1</v>
      </c>
      <c r="K75" s="11">
        <v>4846.4545805541338</v>
      </c>
      <c r="L75" s="4">
        <v>0</v>
      </c>
      <c r="M75" s="4">
        <v>0</v>
      </c>
      <c r="N75" s="4">
        <v>0</v>
      </c>
      <c r="O75" s="4">
        <v>1</v>
      </c>
      <c r="P75" s="4">
        <v>1</v>
      </c>
      <c r="Q75" s="4">
        <v>0</v>
      </c>
      <c r="R75" s="4">
        <v>1</v>
      </c>
      <c r="S75" s="4">
        <v>0</v>
      </c>
      <c r="T75" s="4">
        <v>1</v>
      </c>
      <c r="U75" s="4">
        <v>0</v>
      </c>
      <c r="V75" s="4">
        <v>1</v>
      </c>
      <c r="W75" s="4">
        <v>0</v>
      </c>
      <c r="X75" s="4">
        <v>1</v>
      </c>
      <c r="Y75" s="4">
        <v>0</v>
      </c>
      <c r="Z75" s="4">
        <v>0</v>
      </c>
      <c r="AA75" s="1">
        <v>23143.632523979155</v>
      </c>
      <c r="AB75">
        <f t="shared" si="13"/>
        <v>0</v>
      </c>
      <c r="AC75">
        <f t="shared" si="14"/>
        <v>0</v>
      </c>
      <c r="AD75">
        <f t="shared" si="15"/>
        <v>1</v>
      </c>
      <c r="AE75" s="11">
        <v>110649.81829254891</v>
      </c>
      <c r="AF75" s="4">
        <f t="shared" si="16"/>
        <v>0</v>
      </c>
      <c r="AG75" s="4">
        <f t="shared" si="17"/>
        <v>0</v>
      </c>
      <c r="AH75" s="4">
        <f t="shared" si="18"/>
        <v>1</v>
      </c>
      <c r="AI75" s="15">
        <f t="shared" si="19"/>
        <v>1.3222005487732831</v>
      </c>
      <c r="AJ75" s="4">
        <f t="shared" si="20"/>
        <v>0</v>
      </c>
      <c r="AK75" s="4">
        <f t="shared" si="21"/>
        <v>0</v>
      </c>
      <c r="AL75" s="4">
        <f t="shared" si="22"/>
        <v>1</v>
      </c>
      <c r="AM75" s="11">
        <v>14.110169700271014</v>
      </c>
      <c r="AN75" s="11">
        <v>33139.599660841865</v>
      </c>
      <c r="AO75" s="11">
        <v>2488455.9051497784</v>
      </c>
      <c r="AP75" s="11">
        <v>24984.777375165278</v>
      </c>
    </row>
    <row r="76" spans="1:42">
      <c r="A76" s="4" t="s">
        <v>105</v>
      </c>
      <c r="B76" s="4">
        <v>2014</v>
      </c>
      <c r="C76" s="14">
        <v>4.7805969879093251</v>
      </c>
      <c r="D76" s="14">
        <v>11.228127244744865</v>
      </c>
      <c r="E76" s="15">
        <f t="shared" si="12"/>
        <v>5.3173685007702245</v>
      </c>
      <c r="F76" s="14">
        <v>0.50992480076749902</v>
      </c>
      <c r="G76" s="16">
        <v>7.5513961070564992</v>
      </c>
      <c r="H76" s="9">
        <v>0</v>
      </c>
      <c r="I76" s="9">
        <v>0</v>
      </c>
      <c r="J76" s="9">
        <v>0</v>
      </c>
      <c r="K76" s="11">
        <v>989.47459663199811</v>
      </c>
      <c r="L76" s="4">
        <v>1</v>
      </c>
      <c r="M76" s="4">
        <v>1</v>
      </c>
      <c r="N76" s="4">
        <v>1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0</v>
      </c>
      <c r="Z76" s="4">
        <v>0</v>
      </c>
      <c r="AA76" s="1">
        <v>51428.435468026983</v>
      </c>
      <c r="AB76">
        <f t="shared" si="13"/>
        <v>0</v>
      </c>
      <c r="AC76">
        <f t="shared" si="14"/>
        <v>0</v>
      </c>
      <c r="AD76">
        <f t="shared" si="15"/>
        <v>1</v>
      </c>
      <c r="AE76" s="11">
        <v>118623.59702423797</v>
      </c>
      <c r="AF76" s="4">
        <f t="shared" si="16"/>
        <v>0</v>
      </c>
      <c r="AG76" s="4">
        <f t="shared" si="17"/>
        <v>0</v>
      </c>
      <c r="AH76" s="4">
        <f t="shared" si="18"/>
        <v>1</v>
      </c>
      <c r="AI76" s="15">
        <f t="shared" si="19"/>
        <v>0.5671798062501856</v>
      </c>
      <c r="AJ76" s="4">
        <f t="shared" si="20"/>
        <v>0</v>
      </c>
      <c r="AK76" s="4">
        <f t="shared" si="21"/>
        <v>1</v>
      </c>
      <c r="AL76" s="4">
        <f t="shared" si="22"/>
        <v>0</v>
      </c>
      <c r="AM76" s="11">
        <v>45.817613390847654</v>
      </c>
      <c r="AN76" s="11">
        <v>25124.885857849054</v>
      </c>
      <c r="AO76" s="11">
        <v>1017337.6939832984</v>
      </c>
      <c r="AP76" s="11">
        <v>18178.370125704485</v>
      </c>
    </row>
    <row r="77" spans="1:42">
      <c r="A77" s="4" t="s">
        <v>106</v>
      </c>
      <c r="B77" s="4">
        <v>2014</v>
      </c>
      <c r="C77" s="14">
        <v>7.066853237725895</v>
      </c>
      <c r="D77" s="14">
        <v>8.3072330760660797</v>
      </c>
      <c r="E77" s="15">
        <f t="shared" si="12"/>
        <v>7.6539132073273075</v>
      </c>
      <c r="F77" s="14">
        <v>3.4089372343849081E-2</v>
      </c>
      <c r="G77" s="16">
        <v>8.7672710691361146</v>
      </c>
      <c r="H77" s="9">
        <v>0</v>
      </c>
      <c r="I77" s="9">
        <v>1</v>
      </c>
      <c r="J77" s="9">
        <v>0</v>
      </c>
      <c r="K77" s="11">
        <v>3981.094257020241</v>
      </c>
      <c r="L77" s="4">
        <v>0</v>
      </c>
      <c r="M77" s="4">
        <v>1</v>
      </c>
      <c r="N77" s="4">
        <v>1</v>
      </c>
      <c r="O77" s="4">
        <v>1</v>
      </c>
      <c r="P77" s="4">
        <v>1</v>
      </c>
      <c r="Q77" s="4">
        <v>0</v>
      </c>
      <c r="R77" s="4">
        <v>0</v>
      </c>
      <c r="S77" s="4">
        <v>1</v>
      </c>
      <c r="T77" s="4">
        <v>0</v>
      </c>
      <c r="U77" s="4">
        <v>1</v>
      </c>
      <c r="V77" s="4">
        <v>1</v>
      </c>
      <c r="W77" s="4">
        <v>0</v>
      </c>
      <c r="X77" s="4">
        <v>1</v>
      </c>
      <c r="Y77" s="4">
        <v>0</v>
      </c>
      <c r="Z77" s="4">
        <v>0</v>
      </c>
      <c r="AA77" s="1">
        <v>2250.8304077375819</v>
      </c>
      <c r="AB77">
        <f t="shared" si="13"/>
        <v>1</v>
      </c>
      <c r="AC77">
        <f t="shared" si="14"/>
        <v>0</v>
      </c>
      <c r="AD77">
        <f t="shared" si="15"/>
        <v>0</v>
      </c>
      <c r="AE77" s="11">
        <v>117351.67807173256</v>
      </c>
      <c r="AF77" s="4">
        <f t="shared" si="16"/>
        <v>0</v>
      </c>
      <c r="AG77" s="4">
        <f t="shared" si="17"/>
        <v>0</v>
      </c>
      <c r="AH77" s="4">
        <f t="shared" si="18"/>
        <v>1</v>
      </c>
      <c r="AI77" s="15">
        <f t="shared" si="19"/>
        <v>3.6921255958620634E-2</v>
      </c>
      <c r="AJ77" s="4">
        <f t="shared" si="20"/>
        <v>1</v>
      </c>
      <c r="AK77" s="4">
        <f t="shared" si="21"/>
        <v>0</v>
      </c>
      <c r="AL77" s="4">
        <f t="shared" si="22"/>
        <v>0</v>
      </c>
      <c r="AM77" s="11">
        <v>76.088758435061948</v>
      </c>
      <c r="AN77" s="11">
        <v>41350.791006583713</v>
      </c>
      <c r="AO77" s="11">
        <v>15721017.160770098</v>
      </c>
      <c r="AP77" s="11">
        <v>23502.017746185818</v>
      </c>
    </row>
    <row r="78" spans="1:42">
      <c r="A78" s="4" t="s">
        <v>107</v>
      </c>
      <c r="B78" s="4">
        <v>2014</v>
      </c>
      <c r="C78" s="14">
        <v>5.8972310577608313</v>
      </c>
      <c r="D78" s="14">
        <v>7.2789463852824365</v>
      </c>
      <c r="E78" s="15">
        <f t="shared" si="12"/>
        <v>6.3264873446714667</v>
      </c>
      <c r="F78" s="14">
        <v>0.34986223656423227</v>
      </c>
      <c r="G78" s="16">
        <v>1.9840294164029151</v>
      </c>
      <c r="H78" s="9">
        <v>1</v>
      </c>
      <c r="I78" s="9">
        <v>0</v>
      </c>
      <c r="J78" s="9">
        <v>1</v>
      </c>
      <c r="K78" s="11">
        <v>4840.8168907376021</v>
      </c>
      <c r="L78" s="4">
        <v>0</v>
      </c>
      <c r="M78" s="4">
        <v>1</v>
      </c>
      <c r="N78" s="4">
        <v>0</v>
      </c>
      <c r="O78" s="4">
        <v>0</v>
      </c>
      <c r="P78" s="4">
        <v>1</v>
      </c>
      <c r="Q78" s="4">
        <v>1</v>
      </c>
      <c r="R78" s="4">
        <v>0</v>
      </c>
      <c r="S78" s="4">
        <v>1</v>
      </c>
      <c r="T78" s="4">
        <v>1</v>
      </c>
      <c r="U78" s="4">
        <v>1</v>
      </c>
      <c r="V78" s="4">
        <v>1</v>
      </c>
      <c r="W78" s="4">
        <v>0</v>
      </c>
      <c r="X78" s="4">
        <v>1</v>
      </c>
      <c r="Y78" s="4">
        <v>0</v>
      </c>
      <c r="Z78" s="4">
        <v>0</v>
      </c>
      <c r="AA78" s="1">
        <v>57066.596970509359</v>
      </c>
      <c r="AB78">
        <f t="shared" si="13"/>
        <v>0</v>
      </c>
      <c r="AC78">
        <f t="shared" si="14"/>
        <v>0</v>
      </c>
      <c r="AD78">
        <f t="shared" si="15"/>
        <v>1</v>
      </c>
      <c r="AE78" s="11">
        <v>183769.4572152012</v>
      </c>
      <c r="AF78" s="4">
        <f t="shared" si="16"/>
        <v>0</v>
      </c>
      <c r="AG78" s="4">
        <f t="shared" si="17"/>
        <v>0</v>
      </c>
      <c r="AH78" s="4">
        <f t="shared" si="18"/>
        <v>1</v>
      </c>
      <c r="AI78" s="15">
        <f t="shared" si="19"/>
        <v>0.37532852118609272</v>
      </c>
      <c r="AJ78" s="4">
        <f t="shared" si="20"/>
        <v>0</v>
      </c>
      <c r="AK78" s="4">
        <f t="shared" si="21"/>
        <v>1</v>
      </c>
      <c r="AL78" s="4">
        <f t="shared" si="22"/>
        <v>0</v>
      </c>
      <c r="AM78" s="11">
        <v>71.348121028402588</v>
      </c>
      <c r="AN78" s="11">
        <v>14427.303481137616</v>
      </c>
      <c r="AO78" s="11">
        <v>9952625.9720409382</v>
      </c>
      <c r="AP78" s="11">
        <v>69207.377710471366</v>
      </c>
    </row>
    <row r="79" spans="1:42">
      <c r="A79" s="4" t="s">
        <v>108</v>
      </c>
      <c r="B79" s="4">
        <v>2014</v>
      </c>
      <c r="C79" s="14">
        <v>2.1392376736796095</v>
      </c>
      <c r="D79" s="14">
        <v>7.9548143207676558</v>
      </c>
      <c r="E79" s="15">
        <f t="shared" si="12"/>
        <v>2.309410058500732</v>
      </c>
      <c r="F79" s="14">
        <v>1.0863446548361724</v>
      </c>
      <c r="G79" s="16">
        <v>4.0674703389446094</v>
      </c>
      <c r="H79" s="9">
        <v>0</v>
      </c>
      <c r="I79" s="9">
        <v>0</v>
      </c>
      <c r="J79" s="9">
        <v>0</v>
      </c>
      <c r="K79" s="11">
        <v>4570.1098043595211</v>
      </c>
      <c r="L79" s="4">
        <v>0</v>
      </c>
      <c r="M79" s="4">
        <v>1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  <c r="S79" s="4">
        <v>1</v>
      </c>
      <c r="T79" s="4">
        <v>0</v>
      </c>
      <c r="U79" s="4">
        <v>1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1">
        <v>32773.756496302187</v>
      </c>
      <c r="AB79">
        <f t="shared" si="13"/>
        <v>0</v>
      </c>
      <c r="AC79">
        <f t="shared" si="14"/>
        <v>0</v>
      </c>
      <c r="AD79">
        <f t="shared" si="15"/>
        <v>1</v>
      </c>
      <c r="AE79" s="11">
        <v>73167.323650460952</v>
      </c>
      <c r="AF79" s="4">
        <f t="shared" si="16"/>
        <v>0</v>
      </c>
      <c r="AG79" s="4">
        <f t="shared" si="17"/>
        <v>0</v>
      </c>
      <c r="AH79" s="4">
        <f t="shared" si="18"/>
        <v>1</v>
      </c>
      <c r="AI79" s="15">
        <f t="shared" si="19"/>
        <v>1.1727613550119742</v>
      </c>
      <c r="AJ79" s="4">
        <f t="shared" si="20"/>
        <v>0</v>
      </c>
      <c r="AK79" s="4">
        <f t="shared" si="21"/>
        <v>0</v>
      </c>
      <c r="AL79" s="4">
        <f t="shared" si="22"/>
        <v>1</v>
      </c>
      <c r="AM79" s="11">
        <v>2.1052144914706306</v>
      </c>
      <c r="AN79" s="11">
        <v>254.73127685427283</v>
      </c>
      <c r="AO79" s="11">
        <v>23254643.481682014</v>
      </c>
      <c r="AP79" s="11">
        <v>62516.137754309108</v>
      </c>
    </row>
    <row r="80" spans="1:42">
      <c r="A80" s="4" t="s">
        <v>88</v>
      </c>
      <c r="B80" s="4">
        <v>2013</v>
      </c>
      <c r="C80" s="14">
        <v>0.27028346586484275</v>
      </c>
      <c r="D80" s="14">
        <v>10.246639579655369</v>
      </c>
      <c r="E80" s="15">
        <f t="shared" si="12"/>
        <v>0.29797843845541405</v>
      </c>
      <c r="F80" s="14">
        <v>0.58606453718429785</v>
      </c>
      <c r="G80" s="16">
        <v>1.966510295830818</v>
      </c>
      <c r="H80" s="9">
        <v>1</v>
      </c>
      <c r="I80" s="9">
        <v>1</v>
      </c>
      <c r="J80" s="9">
        <v>1</v>
      </c>
      <c r="K80" s="11">
        <v>3245.8041604796599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1</v>
      </c>
      <c r="W80" s="4">
        <v>0</v>
      </c>
      <c r="X80" s="4">
        <v>1</v>
      </c>
      <c r="Y80" s="4">
        <v>0</v>
      </c>
      <c r="Z80" s="4">
        <v>0</v>
      </c>
      <c r="AA80" s="1">
        <v>69108.565601291702</v>
      </c>
      <c r="AB80">
        <f t="shared" si="13"/>
        <v>0</v>
      </c>
      <c r="AC80">
        <f t="shared" si="14"/>
        <v>0</v>
      </c>
      <c r="AD80">
        <f t="shared" si="15"/>
        <v>1</v>
      </c>
      <c r="AE80" s="11">
        <v>199331.1832419635</v>
      </c>
      <c r="AF80" s="4">
        <f t="shared" si="16"/>
        <v>0</v>
      </c>
      <c r="AG80" s="4">
        <f t="shared" si="17"/>
        <v>0</v>
      </c>
      <c r="AH80" s="4">
        <f t="shared" si="18"/>
        <v>1</v>
      </c>
      <c r="AI80" s="15">
        <f t="shared" si="19"/>
        <v>0.64611645801374817</v>
      </c>
      <c r="AJ80" s="4">
        <f t="shared" si="20"/>
        <v>0</v>
      </c>
      <c r="AK80" s="4">
        <f t="shared" si="21"/>
        <v>0</v>
      </c>
      <c r="AL80" s="4">
        <f t="shared" si="22"/>
        <v>1</v>
      </c>
      <c r="AM80" s="11">
        <v>69.339041163483145</v>
      </c>
      <c r="AN80" s="11">
        <v>41930.390381020807</v>
      </c>
      <c r="AO80" s="11">
        <v>23764213.307036933</v>
      </c>
      <c r="AP80" s="11">
        <v>24839.434129153044</v>
      </c>
    </row>
    <row r="81" spans="1:42">
      <c r="A81" s="4" t="s">
        <v>89</v>
      </c>
      <c r="B81" s="4">
        <v>2013</v>
      </c>
      <c r="C81" s="14">
        <v>2.1730777133777579</v>
      </c>
      <c r="D81" s="14">
        <v>10.796567836965266</v>
      </c>
      <c r="E81" s="15">
        <f t="shared" si="12"/>
        <v>2.4076955228525612</v>
      </c>
      <c r="F81" s="14">
        <v>1.2870747284318778</v>
      </c>
      <c r="G81" s="16">
        <v>4.3550647555160902</v>
      </c>
      <c r="H81" s="9">
        <v>0</v>
      </c>
      <c r="I81" s="9">
        <v>0</v>
      </c>
      <c r="J81" s="9">
        <v>1</v>
      </c>
      <c r="K81" s="11">
        <v>5346.5589666428459</v>
      </c>
      <c r="L81" s="4">
        <v>0</v>
      </c>
      <c r="M81" s="4">
        <v>1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1</v>
      </c>
      <c r="V81" s="4">
        <v>1</v>
      </c>
      <c r="W81" s="4">
        <v>0</v>
      </c>
      <c r="X81" s="4">
        <v>0</v>
      </c>
      <c r="Y81" s="4">
        <v>1</v>
      </c>
      <c r="Z81" s="4">
        <v>0</v>
      </c>
      <c r="AA81" s="1">
        <v>33492.048087536998</v>
      </c>
      <c r="AB81">
        <f t="shared" si="13"/>
        <v>0</v>
      </c>
      <c r="AC81">
        <f t="shared" si="14"/>
        <v>0</v>
      </c>
      <c r="AD81">
        <f t="shared" si="15"/>
        <v>1</v>
      </c>
      <c r="AE81" s="11">
        <v>182279.54946710108</v>
      </c>
      <c r="AF81" s="4">
        <f t="shared" si="16"/>
        <v>0</v>
      </c>
      <c r="AG81" s="4">
        <f t="shared" si="17"/>
        <v>0</v>
      </c>
      <c r="AH81" s="4">
        <f t="shared" si="18"/>
        <v>1</v>
      </c>
      <c r="AI81" s="15">
        <f t="shared" si="19"/>
        <v>1.426034624599462</v>
      </c>
      <c r="AJ81" s="4">
        <f t="shared" si="20"/>
        <v>0</v>
      </c>
      <c r="AK81" s="4">
        <f t="shared" si="21"/>
        <v>0</v>
      </c>
      <c r="AL81" s="4">
        <f t="shared" si="22"/>
        <v>1</v>
      </c>
      <c r="AM81" s="11">
        <v>36.549448347504899</v>
      </c>
      <c r="AN81" s="11">
        <v>996.9599148412135</v>
      </c>
      <c r="AO81" s="11">
        <v>11367317.421706447</v>
      </c>
      <c r="AP81" s="11">
        <v>91472.533575872629</v>
      </c>
    </row>
    <row r="82" spans="1:42">
      <c r="A82" s="4" t="s">
        <v>90</v>
      </c>
      <c r="B82" s="4">
        <v>2013</v>
      </c>
      <c r="C82" s="14">
        <v>0.3662229187551419</v>
      </c>
      <c r="D82" s="14">
        <v>9.8561045158912677</v>
      </c>
      <c r="E82" s="15">
        <f t="shared" si="12"/>
        <v>0.40231823238879627</v>
      </c>
      <c r="F82" s="14">
        <v>1.2888993787865595</v>
      </c>
      <c r="G82" s="16">
        <v>5.0686390158280066</v>
      </c>
      <c r="H82" s="9">
        <v>0</v>
      </c>
      <c r="I82" s="9">
        <v>1</v>
      </c>
      <c r="J82" s="9">
        <v>1</v>
      </c>
      <c r="K82" s="11">
        <v>3178.0767979182683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1</v>
      </c>
      <c r="Z82" s="4">
        <v>0</v>
      </c>
      <c r="AA82" s="1">
        <v>57510.110179947224</v>
      </c>
      <c r="AB82">
        <f t="shared" si="13"/>
        <v>0</v>
      </c>
      <c r="AC82">
        <f t="shared" si="14"/>
        <v>0</v>
      </c>
      <c r="AD82">
        <f t="shared" si="15"/>
        <v>1</v>
      </c>
      <c r="AE82" s="11">
        <v>12994.536253641767</v>
      </c>
      <c r="AF82" s="4">
        <f t="shared" si="16"/>
        <v>1</v>
      </c>
      <c r="AG82" s="4">
        <f t="shared" si="17"/>
        <v>0</v>
      </c>
      <c r="AH82" s="4">
        <f t="shared" si="18"/>
        <v>0</v>
      </c>
      <c r="AI82" s="15">
        <f t="shared" si="19"/>
        <v>1.4159346486644362</v>
      </c>
      <c r="AJ82" s="4">
        <f t="shared" si="20"/>
        <v>0</v>
      </c>
      <c r="AK82" s="4">
        <f t="shared" si="21"/>
        <v>0</v>
      </c>
      <c r="AL82" s="4">
        <f t="shared" si="22"/>
        <v>1</v>
      </c>
      <c r="AM82" s="11">
        <v>74.929019098269862</v>
      </c>
      <c r="AN82" s="11">
        <v>1842.3330877958795</v>
      </c>
      <c r="AO82" s="11">
        <v>3404642.0356221721</v>
      </c>
      <c r="AP82" s="11">
        <v>59425.962453699874</v>
      </c>
    </row>
    <row r="83" spans="1:42">
      <c r="A83" s="4" t="s">
        <v>91</v>
      </c>
      <c r="B83" s="4">
        <v>2013</v>
      </c>
      <c r="C83" s="14">
        <v>0.57630882757696755</v>
      </c>
      <c r="D83" s="14">
        <v>9.4964279131047782</v>
      </c>
      <c r="E83" s="15">
        <f t="shared" si="12"/>
        <v>0.63103757994467369</v>
      </c>
      <c r="F83" s="14">
        <v>0.78577523811904171</v>
      </c>
      <c r="G83" s="16">
        <v>3.1757305140934675</v>
      </c>
      <c r="H83" s="9">
        <v>1</v>
      </c>
      <c r="I83" s="9">
        <v>0</v>
      </c>
      <c r="J83" s="9">
        <v>0</v>
      </c>
      <c r="K83" s="11">
        <v>925.68581102664348</v>
      </c>
      <c r="L83" s="4">
        <v>1</v>
      </c>
      <c r="M83" s="4">
        <v>1</v>
      </c>
      <c r="N83" s="4">
        <v>1</v>
      </c>
      <c r="O83" s="4">
        <v>1</v>
      </c>
      <c r="P83" s="4">
        <v>0</v>
      </c>
      <c r="Q83" s="4">
        <v>0</v>
      </c>
      <c r="R83" s="4">
        <v>1</v>
      </c>
      <c r="S83" s="4">
        <v>1</v>
      </c>
      <c r="T83" s="4">
        <v>0</v>
      </c>
      <c r="U83" s="4">
        <v>1</v>
      </c>
      <c r="V83" s="4">
        <v>1</v>
      </c>
      <c r="W83" s="4">
        <v>0</v>
      </c>
      <c r="X83" s="4">
        <v>0</v>
      </c>
      <c r="Y83" s="4">
        <v>1</v>
      </c>
      <c r="Z83" s="4">
        <v>0</v>
      </c>
      <c r="AA83" s="1">
        <v>31920.976054507744</v>
      </c>
      <c r="AB83">
        <f t="shared" si="13"/>
        <v>0</v>
      </c>
      <c r="AC83">
        <f t="shared" si="14"/>
        <v>0</v>
      </c>
      <c r="AD83">
        <f t="shared" si="15"/>
        <v>1</v>
      </c>
      <c r="AE83" s="11">
        <v>152052.6611228181</v>
      </c>
      <c r="AF83" s="4">
        <f t="shared" si="16"/>
        <v>0</v>
      </c>
      <c r="AG83" s="4">
        <f t="shared" si="17"/>
        <v>0</v>
      </c>
      <c r="AH83" s="4">
        <f t="shared" si="18"/>
        <v>1</v>
      </c>
      <c r="AI83" s="15">
        <f t="shared" si="19"/>
        <v>0.86039581716604396</v>
      </c>
      <c r="AJ83" s="4">
        <f t="shared" si="20"/>
        <v>0</v>
      </c>
      <c r="AK83" s="4">
        <f t="shared" si="21"/>
        <v>0</v>
      </c>
      <c r="AL83" s="4">
        <f t="shared" si="22"/>
        <v>1</v>
      </c>
      <c r="AM83" s="11">
        <v>17.452708869987752</v>
      </c>
      <c r="AN83" s="11">
        <v>19187.561617292373</v>
      </c>
      <c r="AO83" s="11">
        <v>1608749.5992468512</v>
      </c>
      <c r="AP83" s="11">
        <v>66418.639072046455</v>
      </c>
    </row>
    <row r="84" spans="1:42">
      <c r="A84" s="4" t="s">
        <v>109</v>
      </c>
      <c r="B84" s="4">
        <v>2015</v>
      </c>
      <c r="C84" s="14">
        <v>0.89660552803069649</v>
      </c>
      <c r="D84" s="14">
        <v>9.0736957806868386</v>
      </c>
      <c r="E84" s="15">
        <f t="shared" si="12"/>
        <v>0.97796078599702274</v>
      </c>
      <c r="F84" s="14">
        <v>1.1930568176864544</v>
      </c>
      <c r="G84" s="16">
        <v>6.3177503282310479</v>
      </c>
      <c r="H84" s="9">
        <v>0</v>
      </c>
      <c r="I84" s="9">
        <v>0</v>
      </c>
      <c r="J84" s="9">
        <v>0</v>
      </c>
      <c r="K84" s="11">
        <v>5066.4249093565677</v>
      </c>
      <c r="L84" s="4">
        <v>0</v>
      </c>
      <c r="M84" s="4">
        <v>1</v>
      </c>
      <c r="N84" s="4">
        <v>0</v>
      </c>
      <c r="O84" s="4">
        <v>0</v>
      </c>
      <c r="P84" s="4">
        <v>1</v>
      </c>
      <c r="Q84" s="4">
        <v>0</v>
      </c>
      <c r="R84" s="4">
        <v>1</v>
      </c>
      <c r="S84" s="4">
        <v>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1">
        <v>31560.797581072486</v>
      </c>
      <c r="AB84">
        <f t="shared" si="13"/>
        <v>0</v>
      </c>
      <c r="AC84">
        <f t="shared" si="14"/>
        <v>0</v>
      </c>
      <c r="AD84">
        <f t="shared" si="15"/>
        <v>1</v>
      </c>
      <c r="AE84" s="11">
        <v>48719.76545107655</v>
      </c>
      <c r="AF84" s="4">
        <f t="shared" si="16"/>
        <v>0</v>
      </c>
      <c r="AG84" s="4">
        <f t="shared" si="17"/>
        <v>0</v>
      </c>
      <c r="AH84" s="4">
        <f t="shared" si="18"/>
        <v>1</v>
      </c>
      <c r="AI84" s="15">
        <f t="shared" si="19"/>
        <v>1.3013111638140669</v>
      </c>
      <c r="AJ84" s="4">
        <f t="shared" si="20"/>
        <v>0</v>
      </c>
      <c r="AK84" s="4">
        <f t="shared" si="21"/>
        <v>0</v>
      </c>
      <c r="AL84" s="4">
        <f t="shared" si="22"/>
        <v>1</v>
      </c>
      <c r="AM84" s="11">
        <v>97.812353307747273</v>
      </c>
      <c r="AN84" s="11">
        <v>197.65078338929578</v>
      </c>
      <c r="AO84" s="11">
        <v>7961473.8778919186</v>
      </c>
      <c r="AP84" s="11">
        <v>68951.593334245263</v>
      </c>
    </row>
    <row r="85" spans="1:42">
      <c r="A85" s="4" t="s">
        <v>92</v>
      </c>
      <c r="B85" s="4">
        <v>2013</v>
      </c>
      <c r="C85" s="14">
        <v>3.3852559473420838</v>
      </c>
      <c r="D85" s="14">
        <v>10.398215392661797</v>
      </c>
      <c r="E85" s="15">
        <f t="shared" si="12"/>
        <v>3.737262152339607</v>
      </c>
      <c r="F85" s="14">
        <v>0.48923437296788436</v>
      </c>
      <c r="G85" s="16">
        <v>5.5585839885595565</v>
      </c>
      <c r="H85" s="9">
        <v>1</v>
      </c>
      <c r="I85" s="9">
        <v>0</v>
      </c>
      <c r="J85" s="9">
        <v>0</v>
      </c>
      <c r="K85" s="11">
        <v>4882.2264030318574</v>
      </c>
      <c r="L85" s="4">
        <v>0</v>
      </c>
      <c r="M85" s="4">
        <v>0</v>
      </c>
      <c r="N85" s="4">
        <v>1</v>
      </c>
      <c r="O85" s="4">
        <v>0</v>
      </c>
      <c r="P85" s="4">
        <v>1</v>
      </c>
      <c r="Q85" s="4">
        <v>0</v>
      </c>
      <c r="R85" s="4">
        <v>1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1">
        <v>28005.34328608937</v>
      </c>
      <c r="AB85">
        <f t="shared" si="13"/>
        <v>0</v>
      </c>
      <c r="AC85">
        <f t="shared" si="14"/>
        <v>0</v>
      </c>
      <c r="AD85">
        <f t="shared" si="15"/>
        <v>1</v>
      </c>
      <c r="AE85" s="11">
        <v>105660.90467517577</v>
      </c>
      <c r="AF85" s="4">
        <f t="shared" si="16"/>
        <v>0</v>
      </c>
      <c r="AG85" s="4">
        <f t="shared" si="17"/>
        <v>0</v>
      </c>
      <c r="AH85" s="4">
        <f t="shared" si="18"/>
        <v>1</v>
      </c>
      <c r="AI85" s="15">
        <f t="shared" si="19"/>
        <v>0.54010601684402326</v>
      </c>
      <c r="AJ85" s="4">
        <f t="shared" si="20"/>
        <v>0</v>
      </c>
      <c r="AK85" s="4">
        <f t="shared" si="21"/>
        <v>1</v>
      </c>
      <c r="AL85" s="4">
        <f t="shared" si="22"/>
        <v>0</v>
      </c>
      <c r="AM85" s="11">
        <v>76.187957783992232</v>
      </c>
      <c r="AN85" s="11">
        <v>32586.237895230028</v>
      </c>
      <c r="AO85" s="11">
        <v>17112497.080973502</v>
      </c>
      <c r="AP85" s="11">
        <v>53504.517486819343</v>
      </c>
    </row>
    <row r="86" spans="1:42">
      <c r="A86" s="4" t="s">
        <v>93</v>
      </c>
      <c r="B86" s="4">
        <v>2013</v>
      </c>
      <c r="C86" s="14">
        <v>1.4662083134145565</v>
      </c>
      <c r="D86" s="14">
        <v>8.8900461589426421</v>
      </c>
      <c r="E86" s="15">
        <f t="shared" si="12"/>
        <v>1.5965549092633651</v>
      </c>
      <c r="F86" s="14">
        <v>0.20737964549548227</v>
      </c>
      <c r="G86" s="16">
        <v>6.2722446370268141</v>
      </c>
      <c r="H86" s="9">
        <v>0</v>
      </c>
      <c r="I86" s="9">
        <v>0</v>
      </c>
      <c r="J86" s="9">
        <v>0</v>
      </c>
      <c r="K86" s="11">
        <v>3429.2563158083262</v>
      </c>
      <c r="L86" s="4">
        <v>1</v>
      </c>
      <c r="M86" s="4">
        <v>0</v>
      </c>
      <c r="N86" s="4">
        <v>1</v>
      </c>
      <c r="O86" s="4">
        <v>1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1</v>
      </c>
      <c r="Z86" s="4">
        <v>0</v>
      </c>
      <c r="AA86" s="1">
        <v>7451.048364547034</v>
      </c>
      <c r="AB86">
        <f t="shared" si="13"/>
        <v>0</v>
      </c>
      <c r="AC86">
        <f t="shared" si="14"/>
        <v>1</v>
      </c>
      <c r="AD86">
        <f t="shared" si="15"/>
        <v>0</v>
      </c>
      <c r="AE86" s="11">
        <v>183030.00008551907</v>
      </c>
      <c r="AF86" s="4">
        <f t="shared" si="16"/>
        <v>0</v>
      </c>
      <c r="AG86" s="4">
        <f t="shared" si="17"/>
        <v>0</v>
      </c>
      <c r="AH86" s="4">
        <f t="shared" si="18"/>
        <v>1</v>
      </c>
      <c r="AI86" s="15">
        <f t="shared" si="19"/>
        <v>0.22581579170428226</v>
      </c>
      <c r="AJ86" s="4">
        <f t="shared" si="20"/>
        <v>1</v>
      </c>
      <c r="AK86" s="4">
        <f t="shared" si="21"/>
        <v>0</v>
      </c>
      <c r="AL86" s="4">
        <f t="shared" si="22"/>
        <v>0</v>
      </c>
      <c r="AM86" s="11">
        <v>72.598004689170409</v>
      </c>
      <c r="AN86" s="11">
        <v>13572.551139568677</v>
      </c>
      <c r="AO86" s="11">
        <v>20670612.236526635</v>
      </c>
      <c r="AP86" s="11">
        <v>70549.125539459987</v>
      </c>
    </row>
    <row r="87" spans="1:42">
      <c r="A87" s="4" t="s">
        <v>94</v>
      </c>
      <c r="B87" s="4">
        <v>2013</v>
      </c>
      <c r="C87" s="14">
        <v>7.1011006483872334</v>
      </c>
      <c r="D87" s="14">
        <v>6.9072406523191763</v>
      </c>
      <c r="E87" s="15">
        <f t="shared" si="12"/>
        <v>7.5915907591347374</v>
      </c>
      <c r="F87" s="14">
        <v>0.74317840365454124</v>
      </c>
      <c r="G87" s="16">
        <v>8.1050746960532365</v>
      </c>
      <c r="H87" s="9">
        <v>1</v>
      </c>
      <c r="I87" s="9">
        <v>0</v>
      </c>
      <c r="J87" s="9">
        <v>0</v>
      </c>
      <c r="K87" s="11">
        <v>592.08824197858621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1</v>
      </c>
      <c r="W87" s="4">
        <v>0</v>
      </c>
      <c r="X87" s="4">
        <v>0</v>
      </c>
      <c r="Y87" s="4">
        <v>1</v>
      </c>
      <c r="Z87" s="4">
        <v>0</v>
      </c>
      <c r="AA87" s="1">
        <v>72784.409514988583</v>
      </c>
      <c r="AB87">
        <f t="shared" si="13"/>
        <v>0</v>
      </c>
      <c r="AC87">
        <f t="shared" si="14"/>
        <v>0</v>
      </c>
      <c r="AD87">
        <f t="shared" si="15"/>
        <v>1</v>
      </c>
      <c r="AE87" s="11">
        <v>65680.623363632447</v>
      </c>
      <c r="AF87" s="4">
        <f t="shared" si="16"/>
        <v>0</v>
      </c>
      <c r="AG87" s="4">
        <f t="shared" si="17"/>
        <v>0</v>
      </c>
      <c r="AH87" s="4">
        <f t="shared" si="18"/>
        <v>1</v>
      </c>
      <c r="AI87" s="15">
        <f t="shared" si="19"/>
        <v>0.79451152447102447</v>
      </c>
      <c r="AJ87" s="4">
        <f t="shared" si="20"/>
        <v>0</v>
      </c>
      <c r="AK87" s="4">
        <f t="shared" si="21"/>
        <v>0</v>
      </c>
      <c r="AL87" s="4">
        <f t="shared" si="22"/>
        <v>1</v>
      </c>
      <c r="AM87" s="11">
        <v>39.178360335500138</v>
      </c>
      <c r="AN87" s="11">
        <v>17964.176289135961</v>
      </c>
      <c r="AO87" s="11">
        <v>15088461.452800652</v>
      </c>
      <c r="AP87" s="11">
        <v>45183.484536202232</v>
      </c>
    </row>
    <row r="88" spans="1:42" ht="14.25" customHeight="1">
      <c r="A88" s="4" t="s">
        <v>95</v>
      </c>
      <c r="B88" s="4">
        <v>2015</v>
      </c>
      <c r="C88" s="14">
        <v>6.0419348054545585</v>
      </c>
      <c r="D88" s="14">
        <v>10.114694121611084</v>
      </c>
      <c r="E88" s="15">
        <f t="shared" si="12"/>
        <v>6.6530580300534448</v>
      </c>
      <c r="F88" s="14">
        <v>1.3735840559975876</v>
      </c>
      <c r="G88" s="16">
        <v>6.1389454275704125</v>
      </c>
      <c r="H88" s="9">
        <v>1</v>
      </c>
      <c r="I88" s="9">
        <v>0</v>
      </c>
      <c r="J88" s="9">
        <v>1</v>
      </c>
      <c r="K88" s="11">
        <v>1500.7085434291914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1</v>
      </c>
      <c r="Z88" s="4">
        <v>0</v>
      </c>
      <c r="AA88" s="1">
        <v>56055.747670808509</v>
      </c>
      <c r="AB88">
        <f t="shared" si="13"/>
        <v>0</v>
      </c>
      <c r="AC88">
        <f t="shared" si="14"/>
        <v>0</v>
      </c>
      <c r="AD88">
        <f t="shared" si="15"/>
        <v>1</v>
      </c>
      <c r="AE88" s="11">
        <v>174564.93245539503</v>
      </c>
      <c r="AF88" s="4">
        <f t="shared" si="16"/>
        <v>0</v>
      </c>
      <c r="AG88" s="4">
        <f t="shared" si="17"/>
        <v>0</v>
      </c>
      <c r="AH88" s="4">
        <f t="shared" si="18"/>
        <v>1</v>
      </c>
      <c r="AI88" s="15">
        <f t="shared" si="19"/>
        <v>1.5125178817649627</v>
      </c>
      <c r="AJ88" s="4">
        <f t="shared" si="20"/>
        <v>0</v>
      </c>
      <c r="AK88" s="4">
        <f t="shared" si="21"/>
        <v>0</v>
      </c>
      <c r="AL88" s="4">
        <f t="shared" si="22"/>
        <v>0</v>
      </c>
      <c r="AM88" s="11">
        <v>10.210035914595327</v>
      </c>
      <c r="AN88" s="11">
        <v>6272.7838746978005</v>
      </c>
      <c r="AO88" s="11">
        <v>20809009.031143639</v>
      </c>
      <c r="AP88" s="11">
        <v>71042.123866326699</v>
      </c>
    </row>
    <row r="89" spans="1:42">
      <c r="A89" s="4" t="s">
        <v>96</v>
      </c>
      <c r="B89" s="4">
        <v>2014</v>
      </c>
      <c r="C89" s="14">
        <v>0.2357970186715348</v>
      </c>
      <c r="D89" s="14">
        <v>7.3829074219299988</v>
      </c>
      <c r="E89" s="15">
        <f t="shared" si="12"/>
        <v>0.25320569426372519</v>
      </c>
      <c r="F89" s="14">
        <v>0.94098988174145892</v>
      </c>
      <c r="G89" s="16">
        <v>6.0575938927060697</v>
      </c>
      <c r="H89" s="9">
        <v>1</v>
      </c>
      <c r="I89" s="9">
        <v>0</v>
      </c>
      <c r="J89" s="9">
        <v>0</v>
      </c>
      <c r="K89" s="11">
        <v>4396.5331770889952</v>
      </c>
      <c r="L89" s="4">
        <v>1</v>
      </c>
      <c r="M89" s="4">
        <v>0</v>
      </c>
      <c r="N89" s="4">
        <v>1</v>
      </c>
      <c r="O89" s="4">
        <v>0</v>
      </c>
      <c r="P89" s="4">
        <v>0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0</v>
      </c>
      <c r="W89" s="4">
        <v>0</v>
      </c>
      <c r="X89" s="4">
        <v>0</v>
      </c>
      <c r="Y89" s="4">
        <v>1</v>
      </c>
      <c r="Z89" s="4">
        <v>0</v>
      </c>
      <c r="AA89" s="1">
        <v>15385.765487409464</v>
      </c>
      <c r="AB89">
        <f t="shared" si="13"/>
        <v>0</v>
      </c>
      <c r="AC89">
        <f t="shared" si="14"/>
        <v>0</v>
      </c>
      <c r="AD89">
        <f t="shared" si="15"/>
        <v>1</v>
      </c>
      <c r="AE89" s="11">
        <v>192457.70478188636</v>
      </c>
      <c r="AF89" s="4">
        <f t="shared" si="16"/>
        <v>0</v>
      </c>
      <c r="AG89" s="4">
        <f t="shared" si="17"/>
        <v>0</v>
      </c>
      <c r="AH89" s="4">
        <f t="shared" si="18"/>
        <v>1</v>
      </c>
      <c r="AI89" s="15">
        <f t="shared" si="19"/>
        <v>1.0104622935601595</v>
      </c>
      <c r="AJ89" s="4">
        <f t="shared" si="20"/>
        <v>0</v>
      </c>
      <c r="AK89" s="4">
        <f t="shared" si="21"/>
        <v>0</v>
      </c>
      <c r="AL89" s="4">
        <f t="shared" si="22"/>
        <v>1</v>
      </c>
      <c r="AM89" s="11">
        <v>35.997241354755019</v>
      </c>
      <c r="AN89" s="11">
        <v>35076.242351936518</v>
      </c>
      <c r="AO89" s="11">
        <v>15473243.91082005</v>
      </c>
      <c r="AP89" s="11">
        <v>64750.635570488172</v>
      </c>
    </row>
    <row r="90" spans="1:42">
      <c r="A90" s="4" t="s">
        <v>97</v>
      </c>
      <c r="B90" s="4">
        <v>2009</v>
      </c>
      <c r="C90" s="14">
        <v>5.7318847516554561</v>
      </c>
      <c r="D90" s="14">
        <v>11.538684359135093</v>
      </c>
      <c r="E90" s="15">
        <f t="shared" si="12"/>
        <v>6.393268840978374</v>
      </c>
      <c r="F90" s="14">
        <v>1.2263799978242858</v>
      </c>
      <c r="G90" s="16">
        <v>5.8808212641652151</v>
      </c>
      <c r="H90" s="9">
        <v>0</v>
      </c>
      <c r="I90" s="9">
        <v>1</v>
      </c>
      <c r="J90" s="9">
        <v>0</v>
      </c>
      <c r="K90" s="11">
        <v>2268.5808945993094</v>
      </c>
      <c r="L90" s="4">
        <v>0</v>
      </c>
      <c r="M90" s="4">
        <v>1</v>
      </c>
      <c r="N90" s="4">
        <v>1</v>
      </c>
      <c r="O90" s="4">
        <v>1</v>
      </c>
      <c r="P90" s="4">
        <v>1</v>
      </c>
      <c r="Q90" s="4">
        <v>0</v>
      </c>
      <c r="R90" s="4">
        <v>1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1">
        <v>11061.178593255594</v>
      </c>
      <c r="AB90">
        <f t="shared" si="13"/>
        <v>0</v>
      </c>
      <c r="AC90">
        <f t="shared" si="14"/>
        <v>1</v>
      </c>
      <c r="AD90">
        <f t="shared" si="15"/>
        <v>0</v>
      </c>
      <c r="AE90" s="11">
        <v>54595.452889918241</v>
      </c>
      <c r="AF90" s="4">
        <f t="shared" si="16"/>
        <v>0</v>
      </c>
      <c r="AG90" s="4">
        <f t="shared" si="17"/>
        <v>0</v>
      </c>
      <c r="AH90" s="4">
        <f t="shared" si="18"/>
        <v>1</v>
      </c>
      <c r="AI90" s="15">
        <f t="shared" si="19"/>
        <v>1.3678881148167981</v>
      </c>
      <c r="AJ90" s="4">
        <f t="shared" si="20"/>
        <v>0</v>
      </c>
      <c r="AK90" s="4">
        <f t="shared" si="21"/>
        <v>0</v>
      </c>
      <c r="AL90" s="4">
        <f t="shared" si="22"/>
        <v>1</v>
      </c>
      <c r="AM90" s="11">
        <v>45.859903260059994</v>
      </c>
      <c r="AN90" s="11">
        <v>35800.968968036796</v>
      </c>
      <c r="AO90" s="11">
        <v>9591232.6855574008</v>
      </c>
      <c r="AP90" s="11">
        <v>52314.959866796358</v>
      </c>
    </row>
    <row r="91" spans="1:42">
      <c r="A91" s="4" t="s">
        <v>98</v>
      </c>
      <c r="B91" s="4">
        <v>2006</v>
      </c>
      <c r="C91" s="14">
        <v>1.5624230818838756</v>
      </c>
      <c r="D91" s="14">
        <v>6.4892231812136334</v>
      </c>
      <c r="E91" s="15">
        <f t="shared" si="12"/>
        <v>1.6638122027021165</v>
      </c>
      <c r="F91" s="14">
        <v>0.43753427371171105</v>
      </c>
      <c r="G91" s="16">
        <v>8.2619461209929348</v>
      </c>
      <c r="H91" s="9">
        <v>0</v>
      </c>
      <c r="I91" s="9">
        <v>1</v>
      </c>
      <c r="J91" s="9">
        <v>0</v>
      </c>
      <c r="K91" s="11">
        <v>5389.772980688339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1</v>
      </c>
      <c r="V91" s="4">
        <v>1</v>
      </c>
      <c r="W91" s="4">
        <v>0</v>
      </c>
      <c r="X91" s="4">
        <v>0</v>
      </c>
      <c r="Y91" s="4">
        <v>1</v>
      </c>
      <c r="Z91" s="4">
        <v>0</v>
      </c>
      <c r="AA91" s="1">
        <v>37071.304190854979</v>
      </c>
      <c r="AB91">
        <f t="shared" si="13"/>
        <v>0</v>
      </c>
      <c r="AC91">
        <f t="shared" si="14"/>
        <v>0</v>
      </c>
      <c r="AD91">
        <f t="shared" si="15"/>
        <v>1</v>
      </c>
      <c r="AE91" s="11">
        <v>122127.64189098107</v>
      </c>
      <c r="AF91" s="4">
        <f t="shared" si="16"/>
        <v>0</v>
      </c>
      <c r="AG91" s="4">
        <f t="shared" si="17"/>
        <v>0</v>
      </c>
      <c r="AH91" s="4">
        <f t="shared" si="18"/>
        <v>1</v>
      </c>
      <c r="AI91" s="15">
        <f t="shared" si="19"/>
        <v>0.4659268492271661</v>
      </c>
      <c r="AJ91" s="4">
        <f t="shared" si="20"/>
        <v>0</v>
      </c>
      <c r="AK91" s="4">
        <f t="shared" si="21"/>
        <v>1</v>
      </c>
      <c r="AL91" s="4">
        <f t="shared" si="22"/>
        <v>0</v>
      </c>
      <c r="AM91" s="11">
        <v>89.158337473386467</v>
      </c>
      <c r="AN91" s="11">
        <v>27808.357943917959</v>
      </c>
      <c r="AO91" s="11">
        <v>14004640.112898435</v>
      </c>
      <c r="AP91" s="11">
        <v>50921.374288475883</v>
      </c>
    </row>
    <row r="92" spans="1:42">
      <c r="A92" s="4" t="s">
        <v>111</v>
      </c>
      <c r="B92" s="4">
        <v>2011</v>
      </c>
      <c r="C92" s="14">
        <v>6.0518707698067384</v>
      </c>
      <c r="D92" s="14">
        <v>8.5787333587544552</v>
      </c>
      <c r="E92" s="15">
        <f t="shared" si="12"/>
        <v>6.5710446263648592</v>
      </c>
      <c r="F92" s="14">
        <v>0.2853092423285728</v>
      </c>
      <c r="G92" s="16">
        <v>4.787778486158814</v>
      </c>
      <c r="H92" s="9">
        <v>0</v>
      </c>
      <c r="I92" s="9">
        <v>0</v>
      </c>
      <c r="J92" s="9">
        <v>0</v>
      </c>
      <c r="K92" s="11">
        <v>4344.4603050258438</v>
      </c>
      <c r="L92" s="4">
        <v>0</v>
      </c>
      <c r="M92" s="4">
        <v>1</v>
      </c>
      <c r="N92" s="4">
        <v>0</v>
      </c>
      <c r="O92" s="4">
        <v>0</v>
      </c>
      <c r="P92" s="4">
        <v>1</v>
      </c>
      <c r="Q92" s="4">
        <v>1</v>
      </c>
      <c r="R92" s="4">
        <v>1</v>
      </c>
      <c r="S92" s="4">
        <v>0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4">
        <v>1</v>
      </c>
      <c r="Z92" s="4">
        <v>0</v>
      </c>
      <c r="AA92" s="1">
        <v>37980.948475758931</v>
      </c>
      <c r="AB92">
        <f t="shared" si="13"/>
        <v>0</v>
      </c>
      <c r="AC92">
        <f t="shared" si="14"/>
        <v>0</v>
      </c>
      <c r="AD92">
        <f t="shared" si="15"/>
        <v>1</v>
      </c>
      <c r="AE92" s="11">
        <v>91996.978399578307</v>
      </c>
      <c r="AF92" s="4">
        <f t="shared" si="16"/>
        <v>0</v>
      </c>
      <c r="AG92" s="4">
        <f t="shared" si="17"/>
        <v>0</v>
      </c>
      <c r="AH92" s="4">
        <f t="shared" si="18"/>
        <v>1</v>
      </c>
      <c r="AI92" s="15">
        <f t="shared" si="19"/>
        <v>0.30978516147582363</v>
      </c>
      <c r="AJ92" s="4">
        <f t="shared" si="20"/>
        <v>1</v>
      </c>
      <c r="AK92" s="4">
        <f t="shared" si="21"/>
        <v>0</v>
      </c>
      <c r="AL92" s="4">
        <f t="shared" si="22"/>
        <v>0</v>
      </c>
      <c r="AM92" s="11">
        <v>78.857946523749121</v>
      </c>
      <c r="AN92" s="11">
        <v>24716.459343505205</v>
      </c>
      <c r="AO92" s="11">
        <v>22510925.622576807</v>
      </c>
      <c r="AP92" s="11">
        <v>51178.73119363041</v>
      </c>
    </row>
    <row r="93" spans="1:42">
      <c r="A93" s="4" t="s">
        <v>112</v>
      </c>
      <c r="B93" s="4">
        <v>2011</v>
      </c>
      <c r="C93" s="14">
        <v>5.6855886358192285</v>
      </c>
      <c r="D93" s="14">
        <v>10.657819077897843</v>
      </c>
      <c r="E93" s="15">
        <f t="shared" si="12"/>
        <v>6.2915483861383619</v>
      </c>
      <c r="F93" s="14">
        <v>0.87844427146534176</v>
      </c>
      <c r="G93" s="16">
        <v>7.7441723728196443</v>
      </c>
      <c r="H93" s="9">
        <v>0</v>
      </c>
      <c r="I93" s="9">
        <v>0</v>
      </c>
      <c r="J93" s="9">
        <v>1</v>
      </c>
      <c r="K93" s="11">
        <v>1948.351230628462</v>
      </c>
      <c r="L93" s="4">
        <v>1</v>
      </c>
      <c r="M93" s="4">
        <v>0</v>
      </c>
      <c r="N93" s="4">
        <v>1</v>
      </c>
      <c r="O93" s="4">
        <v>0</v>
      </c>
      <c r="P93" s="4">
        <v>1</v>
      </c>
      <c r="Q93" s="4">
        <v>0</v>
      </c>
      <c r="R93" s="4">
        <v>1</v>
      </c>
      <c r="S93" s="4">
        <v>0</v>
      </c>
      <c r="T93" s="4">
        <v>0</v>
      </c>
      <c r="U93" s="4">
        <v>1</v>
      </c>
      <c r="V93" s="4">
        <v>1</v>
      </c>
      <c r="W93" s="4">
        <v>0</v>
      </c>
      <c r="X93" s="4">
        <v>0</v>
      </c>
      <c r="Y93" s="4">
        <v>1</v>
      </c>
      <c r="Z93" s="4">
        <v>0</v>
      </c>
      <c r="AA93" s="1">
        <v>69595.956538195853</v>
      </c>
      <c r="AB93">
        <f t="shared" si="13"/>
        <v>0</v>
      </c>
      <c r="AC93">
        <f t="shared" si="14"/>
        <v>0</v>
      </c>
      <c r="AD93">
        <f t="shared" si="15"/>
        <v>1</v>
      </c>
      <c r="AE93" s="11">
        <v>139191.70960252662</v>
      </c>
      <c r="AF93" s="4">
        <f t="shared" si="16"/>
        <v>0</v>
      </c>
      <c r="AG93" s="4">
        <f t="shared" si="17"/>
        <v>0</v>
      </c>
      <c r="AH93" s="4">
        <f t="shared" si="18"/>
        <v>1</v>
      </c>
      <c r="AI93" s="15">
        <f t="shared" si="19"/>
        <v>0.97206727261827575</v>
      </c>
      <c r="AJ93" s="4">
        <f t="shared" si="20"/>
        <v>0</v>
      </c>
      <c r="AK93" s="4">
        <f t="shared" si="21"/>
        <v>0</v>
      </c>
      <c r="AL93" s="4">
        <f t="shared" si="22"/>
        <v>1</v>
      </c>
      <c r="AM93" s="11">
        <v>25.226128681008053</v>
      </c>
      <c r="AN93" s="11">
        <v>5478.5760393244427</v>
      </c>
      <c r="AO93" s="11">
        <v>22441510.631839663</v>
      </c>
      <c r="AP93" s="11">
        <v>62436.841852438534</v>
      </c>
    </row>
    <row r="94" spans="1:42">
      <c r="A94" s="4" t="s">
        <v>113</v>
      </c>
      <c r="B94" s="4">
        <v>2010</v>
      </c>
      <c r="C94" s="14">
        <v>6.3792514640989042</v>
      </c>
      <c r="D94" s="14">
        <v>11.566655224099478</v>
      </c>
      <c r="E94" s="15">
        <f t="shared" si="12"/>
        <v>7.1171174868295424</v>
      </c>
      <c r="F94" s="14">
        <v>1.3783611250585206</v>
      </c>
      <c r="G94" s="16">
        <v>8.5336246262298392</v>
      </c>
      <c r="H94" s="9">
        <v>0</v>
      </c>
      <c r="I94" s="9">
        <v>1</v>
      </c>
      <c r="J94" s="9">
        <v>1</v>
      </c>
      <c r="K94" s="11">
        <v>2815.7908174418117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1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1">
        <v>22101.784546969615</v>
      </c>
      <c r="AB94">
        <f t="shared" si="13"/>
        <v>0</v>
      </c>
      <c r="AC94">
        <f t="shared" si="14"/>
        <v>0</v>
      </c>
      <c r="AD94">
        <f t="shared" si="15"/>
        <v>1</v>
      </c>
      <c r="AE94" s="11">
        <v>123789.45263057528</v>
      </c>
      <c r="AF94" s="4">
        <f t="shared" si="16"/>
        <v>0</v>
      </c>
      <c r="AG94" s="4">
        <f t="shared" si="17"/>
        <v>0</v>
      </c>
      <c r="AH94" s="4">
        <f t="shared" si="18"/>
        <v>1</v>
      </c>
      <c r="AI94" s="15">
        <f t="shared" si="19"/>
        <v>1.5377914041370582</v>
      </c>
      <c r="AJ94" s="4">
        <f t="shared" si="20"/>
        <v>0</v>
      </c>
      <c r="AK94" s="4">
        <f t="shared" si="21"/>
        <v>0</v>
      </c>
      <c r="AL94" s="4">
        <f t="shared" si="22"/>
        <v>0</v>
      </c>
      <c r="AM94" s="11">
        <v>36.69821744987857</v>
      </c>
      <c r="AN94" s="11">
        <v>34874.937693231826</v>
      </c>
      <c r="AO94" s="11">
        <v>20835769.227332599</v>
      </c>
      <c r="AP94" s="11">
        <v>66602.30304457563</v>
      </c>
    </row>
    <row r="95" spans="1:42">
      <c r="A95" s="4" t="s">
        <v>114</v>
      </c>
      <c r="B95" s="4">
        <v>2015</v>
      </c>
      <c r="C95" s="14">
        <v>3.2968327536722022</v>
      </c>
      <c r="D95" s="14">
        <v>10.668725400274987</v>
      </c>
      <c r="E95" s="15">
        <f t="shared" si="12"/>
        <v>3.6485627870678137</v>
      </c>
      <c r="F95" s="14">
        <v>0.19795489690886461</v>
      </c>
      <c r="G95" s="16">
        <v>4.5844833893334123</v>
      </c>
      <c r="H95" s="9">
        <v>1</v>
      </c>
      <c r="I95" s="9">
        <v>1</v>
      </c>
      <c r="J95" s="9">
        <v>1</v>
      </c>
      <c r="K95" s="11">
        <v>2442.1351044328258</v>
      </c>
      <c r="L95" s="4">
        <v>0</v>
      </c>
      <c r="M95" s="4">
        <v>0</v>
      </c>
      <c r="N95" s="4">
        <v>0</v>
      </c>
      <c r="O95" s="4">
        <v>1</v>
      </c>
      <c r="P95" s="4">
        <v>1</v>
      </c>
      <c r="Q95" s="4">
        <v>1</v>
      </c>
      <c r="R95" s="4">
        <v>0</v>
      </c>
      <c r="S95" s="4">
        <v>1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1">
        <v>61515.082579828595</v>
      </c>
      <c r="AB95">
        <f t="shared" si="13"/>
        <v>0</v>
      </c>
      <c r="AC95">
        <f t="shared" si="14"/>
        <v>0</v>
      </c>
      <c r="AD95">
        <f t="shared" si="15"/>
        <v>1</v>
      </c>
      <c r="AE95" s="11">
        <v>12428.806232671966</v>
      </c>
      <c r="AF95" s="4">
        <f t="shared" si="16"/>
        <v>1</v>
      </c>
      <c r="AG95" s="4">
        <f t="shared" si="17"/>
        <v>0</v>
      </c>
      <c r="AH95" s="4">
        <f t="shared" si="18"/>
        <v>0</v>
      </c>
      <c r="AI95" s="15">
        <f t="shared" si="19"/>
        <v>0.21907416127646884</v>
      </c>
      <c r="AJ95" s="4">
        <f t="shared" si="20"/>
        <v>1</v>
      </c>
      <c r="AK95" s="4">
        <f t="shared" si="21"/>
        <v>0</v>
      </c>
      <c r="AL95" s="4">
        <f t="shared" si="22"/>
        <v>0</v>
      </c>
      <c r="AM95" s="11">
        <v>48.168179979629585</v>
      </c>
      <c r="AN95" s="11">
        <v>20844.29312345399</v>
      </c>
      <c r="AO95" s="11">
        <v>20488839.885891039</v>
      </c>
      <c r="AP95" s="11">
        <v>65483.640996896589</v>
      </c>
    </row>
    <row r="96" spans="1:42">
      <c r="A96" s="4" t="s">
        <v>115</v>
      </c>
      <c r="B96" s="4">
        <v>2009</v>
      </c>
      <c r="C96" s="14">
        <v>7.1476430299143345</v>
      </c>
      <c r="D96" s="14">
        <v>8.7052899692178851</v>
      </c>
      <c r="E96" s="15">
        <f t="shared" si="12"/>
        <v>7.7698660816329683</v>
      </c>
      <c r="F96" s="14">
        <v>1.1515774664900069</v>
      </c>
      <c r="G96" s="16">
        <v>7.5146611625646926</v>
      </c>
      <c r="H96" s="9">
        <v>0</v>
      </c>
      <c r="I96" s="9">
        <v>1</v>
      </c>
      <c r="J96" s="9">
        <v>0</v>
      </c>
      <c r="K96" s="11">
        <v>3378.3320973863388</v>
      </c>
      <c r="L96" s="4">
        <v>1</v>
      </c>
      <c r="M96" s="4">
        <v>1</v>
      </c>
      <c r="N96" s="4">
        <v>0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0</v>
      </c>
      <c r="V96" s="4">
        <v>1</v>
      </c>
      <c r="W96" s="4">
        <v>0</v>
      </c>
      <c r="X96" s="4">
        <v>0</v>
      </c>
      <c r="Y96" s="4">
        <v>1</v>
      </c>
      <c r="Z96" s="4">
        <v>0</v>
      </c>
      <c r="AA96" s="1">
        <v>35730.684614506747</v>
      </c>
      <c r="AB96">
        <f t="shared" si="13"/>
        <v>0</v>
      </c>
      <c r="AC96">
        <f t="shared" si="14"/>
        <v>0</v>
      </c>
      <c r="AD96">
        <f t="shared" si="15"/>
        <v>1</v>
      </c>
      <c r="AE96" s="11">
        <v>188904.69700416343</v>
      </c>
      <c r="AF96" s="4">
        <f t="shared" si="16"/>
        <v>0</v>
      </c>
      <c r="AG96" s="4">
        <f t="shared" si="17"/>
        <v>0</v>
      </c>
      <c r="AH96" s="4">
        <f t="shared" si="18"/>
        <v>1</v>
      </c>
      <c r="AI96" s="15">
        <f t="shared" si="19"/>
        <v>1.2518256241681349</v>
      </c>
      <c r="AJ96" s="4">
        <f t="shared" si="20"/>
        <v>0</v>
      </c>
      <c r="AK96" s="4">
        <f t="shared" si="21"/>
        <v>0</v>
      </c>
      <c r="AL96" s="4">
        <f t="shared" si="22"/>
        <v>1</v>
      </c>
      <c r="AM96" s="11">
        <v>68.646013201233615</v>
      </c>
      <c r="AN96" s="11">
        <v>28232.493174576113</v>
      </c>
      <c r="AO96" s="11">
        <v>5081990.72939876</v>
      </c>
      <c r="AP96" s="11">
        <v>53093.797307848821</v>
      </c>
    </row>
    <row r="97" spans="1:42">
      <c r="A97" s="4" t="s">
        <v>116</v>
      </c>
      <c r="B97" s="4">
        <v>2012</v>
      </c>
      <c r="C97" s="14">
        <v>2.6479413480653351</v>
      </c>
      <c r="D97" s="14">
        <v>9.84506961367976</v>
      </c>
      <c r="E97" s="15">
        <f t="shared" si="12"/>
        <v>2.9086330171117778</v>
      </c>
      <c r="F97" s="14">
        <v>0.1876442461476058</v>
      </c>
      <c r="G97" s="16">
        <v>2.3527298956003504</v>
      </c>
      <c r="H97" s="9">
        <v>0</v>
      </c>
      <c r="I97" s="9">
        <v>0</v>
      </c>
      <c r="J97" s="9">
        <v>1</v>
      </c>
      <c r="K97" s="11">
        <v>5962.364515722923</v>
      </c>
      <c r="L97" s="4">
        <v>0</v>
      </c>
      <c r="M97" s="4">
        <v>1</v>
      </c>
      <c r="N97" s="4">
        <v>0</v>
      </c>
      <c r="O97" s="4">
        <v>0</v>
      </c>
      <c r="P97" s="4">
        <v>1</v>
      </c>
      <c r="Q97" s="4">
        <v>0</v>
      </c>
      <c r="R97" s="4">
        <v>1</v>
      </c>
      <c r="S97" s="4">
        <v>0</v>
      </c>
      <c r="T97" s="4">
        <v>1</v>
      </c>
      <c r="U97" s="4">
        <v>1</v>
      </c>
      <c r="V97" s="4">
        <v>0</v>
      </c>
      <c r="W97" s="4">
        <v>0</v>
      </c>
      <c r="X97" s="4">
        <v>0</v>
      </c>
      <c r="Y97" s="4">
        <v>1</v>
      </c>
      <c r="Z97" s="4">
        <v>0</v>
      </c>
      <c r="AA97" s="1">
        <v>26994.435584312192</v>
      </c>
      <c r="AB97">
        <f t="shared" si="13"/>
        <v>0</v>
      </c>
      <c r="AC97">
        <f t="shared" si="14"/>
        <v>0</v>
      </c>
      <c r="AD97">
        <f t="shared" si="15"/>
        <v>1</v>
      </c>
      <c r="AE97" s="11">
        <v>89493.706688511156</v>
      </c>
      <c r="AF97" s="4">
        <f t="shared" si="16"/>
        <v>0</v>
      </c>
      <c r="AG97" s="4">
        <f t="shared" si="17"/>
        <v>0</v>
      </c>
      <c r="AH97" s="4">
        <f t="shared" si="18"/>
        <v>1</v>
      </c>
      <c r="AI97" s="15">
        <f t="shared" si="19"/>
        <v>0.2061179528069022</v>
      </c>
      <c r="AJ97" s="4">
        <f t="shared" si="20"/>
        <v>1</v>
      </c>
      <c r="AK97" s="4">
        <f t="shared" si="21"/>
        <v>0</v>
      </c>
      <c r="AL97" s="4">
        <f t="shared" si="22"/>
        <v>0</v>
      </c>
      <c r="AM97" s="11">
        <v>43.22352625263359</v>
      </c>
      <c r="AN97" s="11">
        <v>29194.776947310962</v>
      </c>
      <c r="AO97" s="11">
        <v>16528521.54207363</v>
      </c>
      <c r="AP97" s="11">
        <v>88376.952573710412</v>
      </c>
    </row>
    <row r="98" spans="1:42">
      <c r="A98" s="4" t="s">
        <v>117</v>
      </c>
      <c r="B98" s="4">
        <v>2008</v>
      </c>
      <c r="C98" s="14">
        <v>3.0418445288648193</v>
      </c>
      <c r="D98" s="14">
        <v>7.9308377675470449</v>
      </c>
      <c r="E98" s="15">
        <f t="shared" ref="E98:E129" si="23">C98*(1+(D98/100))</f>
        <v>3.2830882835900934</v>
      </c>
      <c r="F98" s="14">
        <v>0.76824558566734202</v>
      </c>
      <c r="G98" s="16">
        <v>3.5148518307903709</v>
      </c>
      <c r="H98" s="9">
        <v>0</v>
      </c>
      <c r="I98" s="9">
        <v>1</v>
      </c>
      <c r="J98" s="9">
        <v>1</v>
      </c>
      <c r="K98" s="11">
        <v>3250.1016364875445</v>
      </c>
      <c r="L98" s="4">
        <v>1</v>
      </c>
      <c r="M98" s="4">
        <v>1</v>
      </c>
      <c r="N98" s="4">
        <v>0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1">
        <v>2536.3618529703881</v>
      </c>
      <c r="AB98">
        <f t="shared" si="13"/>
        <v>1</v>
      </c>
      <c r="AC98">
        <f t="shared" si="14"/>
        <v>0</v>
      </c>
      <c r="AD98">
        <f t="shared" si="15"/>
        <v>0</v>
      </c>
      <c r="AE98" s="11">
        <v>69506.708886739769</v>
      </c>
      <c r="AF98" s="4">
        <f t="shared" si="16"/>
        <v>0</v>
      </c>
      <c r="AG98" s="4">
        <f t="shared" si="17"/>
        <v>0</v>
      </c>
      <c r="AH98" s="4">
        <f t="shared" si="18"/>
        <v>1</v>
      </c>
      <c r="AI98" s="15">
        <f t="shared" si="19"/>
        <v>0.82917389672296049</v>
      </c>
      <c r="AJ98" s="4">
        <f t="shared" si="20"/>
        <v>0</v>
      </c>
      <c r="AK98" s="4">
        <f t="shared" si="21"/>
        <v>0</v>
      </c>
      <c r="AL98" s="4">
        <f t="shared" si="22"/>
        <v>1</v>
      </c>
      <c r="AM98" s="11">
        <v>90.988227970173327</v>
      </c>
      <c r="AN98" s="11">
        <v>1463.8206584663294</v>
      </c>
      <c r="AO98" s="11">
        <v>8073840.6288188938</v>
      </c>
      <c r="AP98" s="11">
        <v>60597.01245247163</v>
      </c>
    </row>
    <row r="99" spans="1:42">
      <c r="A99" s="4" t="s">
        <v>118</v>
      </c>
      <c r="B99" s="4">
        <v>2013</v>
      </c>
      <c r="C99" s="14">
        <v>5.5991429725094228</v>
      </c>
      <c r="D99" s="14">
        <v>11.581500159632462</v>
      </c>
      <c r="E99" s="15">
        <f t="shared" si="23"/>
        <v>6.2476077248086517</v>
      </c>
      <c r="F99" s="14">
        <v>1.2933417653097994</v>
      </c>
      <c r="G99" s="16">
        <v>7.1008116045004641</v>
      </c>
      <c r="H99" s="9">
        <v>0</v>
      </c>
      <c r="I99" s="9">
        <v>1</v>
      </c>
      <c r="J99" s="9">
        <v>1</v>
      </c>
      <c r="K99" s="11">
        <v>1823.1449724238485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0</v>
      </c>
      <c r="R99" s="4">
        <v>1</v>
      </c>
      <c r="S99" s="4">
        <v>1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1">
        <v>6350.7002213331089</v>
      </c>
      <c r="AB99">
        <f t="shared" si="13"/>
        <v>0</v>
      </c>
      <c r="AC99">
        <f t="shared" si="14"/>
        <v>1</v>
      </c>
      <c r="AD99">
        <f t="shared" si="15"/>
        <v>0</v>
      </c>
      <c r="AE99" s="11">
        <v>89991.684546992867</v>
      </c>
      <c r="AF99" s="4">
        <f t="shared" si="16"/>
        <v>0</v>
      </c>
      <c r="AG99" s="4">
        <f t="shared" si="17"/>
        <v>0</v>
      </c>
      <c r="AH99" s="4">
        <f t="shared" si="18"/>
        <v>1</v>
      </c>
      <c r="AI99" s="15">
        <f t="shared" si="19"/>
        <v>1.4431301439237472</v>
      </c>
      <c r="AJ99" s="4">
        <f t="shared" si="20"/>
        <v>0</v>
      </c>
      <c r="AK99" s="4">
        <f t="shared" si="21"/>
        <v>0</v>
      </c>
      <c r="AL99" s="4">
        <f t="shared" si="22"/>
        <v>1</v>
      </c>
      <c r="AM99" s="11">
        <v>26.655442377042871</v>
      </c>
      <c r="AN99" s="11">
        <v>20808.729285549842</v>
      </c>
      <c r="AO99" s="11">
        <v>8217619.329446367</v>
      </c>
      <c r="AP99" s="11">
        <v>53665.060216550613</v>
      </c>
    </row>
    <row r="100" spans="1:42">
      <c r="A100" s="4" t="s">
        <v>119</v>
      </c>
      <c r="B100" s="4">
        <v>2014</v>
      </c>
      <c r="C100" s="14">
        <v>4.9060300024755437</v>
      </c>
      <c r="D100" s="14">
        <v>11.779677885772918</v>
      </c>
      <c r="E100" s="15">
        <f t="shared" si="23"/>
        <v>5.4839445337465396</v>
      </c>
      <c r="F100" s="14">
        <v>1.3288228937457565</v>
      </c>
      <c r="G100" s="16">
        <v>4.465544094274815</v>
      </c>
      <c r="H100" s="9">
        <v>1</v>
      </c>
      <c r="I100" s="9">
        <v>0</v>
      </c>
      <c r="J100" s="9">
        <v>0</v>
      </c>
      <c r="K100" s="11">
        <v>1135.9509045663972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0</v>
      </c>
      <c r="R100" s="4">
        <v>1</v>
      </c>
      <c r="S100" s="4">
        <v>1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1</v>
      </c>
      <c r="Z100" s="4">
        <v>0</v>
      </c>
      <c r="AA100" s="1">
        <v>9797.2688313690778</v>
      </c>
      <c r="AB100">
        <f t="shared" si="13"/>
        <v>0</v>
      </c>
      <c r="AC100">
        <f t="shared" si="14"/>
        <v>1</v>
      </c>
      <c r="AD100">
        <f t="shared" si="15"/>
        <v>0</v>
      </c>
      <c r="AE100" s="11">
        <v>50397.717581414232</v>
      </c>
      <c r="AF100" s="4">
        <f t="shared" si="16"/>
        <v>0</v>
      </c>
      <c r="AG100" s="4">
        <f t="shared" si="17"/>
        <v>0</v>
      </c>
      <c r="AH100" s="4">
        <f t="shared" si="18"/>
        <v>1</v>
      </c>
      <c r="AI100" s="15">
        <f t="shared" si="19"/>
        <v>1.485353950301413</v>
      </c>
      <c r="AJ100" s="4">
        <f t="shared" si="20"/>
        <v>0</v>
      </c>
      <c r="AK100" s="4">
        <f t="shared" si="21"/>
        <v>0</v>
      </c>
      <c r="AL100" s="4">
        <f t="shared" si="22"/>
        <v>1</v>
      </c>
      <c r="AM100" s="11">
        <v>24.803799132244976</v>
      </c>
      <c r="AN100" s="11">
        <v>41233.544108601622</v>
      </c>
      <c r="AO100" s="11">
        <v>15869099.919053312</v>
      </c>
      <c r="AP100" s="11">
        <v>16129.307924758205</v>
      </c>
    </row>
    <row r="101" spans="1:42">
      <c r="A101" s="4" t="s">
        <v>120</v>
      </c>
      <c r="B101" s="4">
        <v>2006</v>
      </c>
      <c r="C101" s="14">
        <v>7.2555129962978695</v>
      </c>
      <c r="D101" s="14">
        <v>10.956850915717915</v>
      </c>
      <c r="E101" s="15">
        <f t="shared" si="23"/>
        <v>8.0504887384727652</v>
      </c>
      <c r="F101" s="14">
        <v>6.1481490858092624E-2</v>
      </c>
      <c r="G101" s="16">
        <v>4.1920398428972891</v>
      </c>
      <c r="H101" s="9">
        <v>1</v>
      </c>
      <c r="I101" s="9">
        <v>1</v>
      </c>
      <c r="J101" s="9">
        <v>0</v>
      </c>
      <c r="K101" s="11">
        <v>2271.8450952363601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0</v>
      </c>
      <c r="U101" s="4">
        <v>1</v>
      </c>
      <c r="V101" s="4">
        <v>1</v>
      </c>
      <c r="W101" s="4">
        <v>0</v>
      </c>
      <c r="X101" s="4">
        <v>0</v>
      </c>
      <c r="Y101" s="4">
        <v>1</v>
      </c>
      <c r="Z101" s="4">
        <v>0</v>
      </c>
      <c r="AA101" s="1">
        <v>43787.632978986971</v>
      </c>
      <c r="AB101">
        <f t="shared" si="13"/>
        <v>0</v>
      </c>
      <c r="AC101">
        <f t="shared" si="14"/>
        <v>0</v>
      </c>
      <c r="AD101">
        <f t="shared" si="15"/>
        <v>1</v>
      </c>
      <c r="AE101" s="11">
        <v>94453.666954755667</v>
      </c>
      <c r="AF101" s="4">
        <f t="shared" si="16"/>
        <v>0</v>
      </c>
      <c r="AG101" s="4">
        <f t="shared" si="17"/>
        <v>0</v>
      </c>
      <c r="AH101" s="4">
        <f t="shared" si="18"/>
        <v>1</v>
      </c>
      <c r="AI101" s="15">
        <f t="shared" si="19"/>
        <v>6.8217926152174577E-2</v>
      </c>
      <c r="AJ101" s="4">
        <f t="shared" si="20"/>
        <v>1</v>
      </c>
      <c r="AK101" s="4">
        <f t="shared" si="21"/>
        <v>0</v>
      </c>
      <c r="AL101" s="4">
        <f t="shared" si="22"/>
        <v>0</v>
      </c>
      <c r="AM101" s="11">
        <v>47.177847225806616</v>
      </c>
      <c r="AN101" s="11">
        <v>33689.849903616836</v>
      </c>
      <c r="AO101" s="11">
        <v>16692542.104329286</v>
      </c>
      <c r="AP101" s="11">
        <v>58329.486695096522</v>
      </c>
    </row>
    <row r="102" spans="1:42">
      <c r="A102" s="4" t="s">
        <v>121</v>
      </c>
      <c r="B102" s="4">
        <v>2009</v>
      </c>
      <c r="C102" s="14">
        <v>1.400858922379133</v>
      </c>
      <c r="D102" s="14">
        <v>11.048569423507271</v>
      </c>
      <c r="E102" s="15">
        <f t="shared" si="23"/>
        <v>1.5556337929435873</v>
      </c>
      <c r="F102" s="14">
        <v>0.21264047142708614</v>
      </c>
      <c r="G102" s="16">
        <v>7.593721414926538</v>
      </c>
      <c r="H102" s="9">
        <v>0</v>
      </c>
      <c r="I102" s="9">
        <v>1</v>
      </c>
      <c r="J102" s="9">
        <v>0</v>
      </c>
      <c r="K102" s="11">
        <v>1407.3823774770062</v>
      </c>
      <c r="L102" s="4">
        <v>1</v>
      </c>
      <c r="M102" s="4">
        <v>1</v>
      </c>
      <c r="N102" s="4">
        <v>0</v>
      </c>
      <c r="O102" s="4">
        <v>0</v>
      </c>
      <c r="P102" s="4">
        <v>0</v>
      </c>
      <c r="Q102" s="4">
        <v>1</v>
      </c>
      <c r="R102" s="4">
        <v>1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1</v>
      </c>
      <c r="Z102" s="4">
        <v>0</v>
      </c>
      <c r="AA102" s="1">
        <v>62212.098351056906</v>
      </c>
      <c r="AB102">
        <f t="shared" si="13"/>
        <v>0</v>
      </c>
      <c r="AC102">
        <f t="shared" si="14"/>
        <v>0</v>
      </c>
      <c r="AD102">
        <f t="shared" si="15"/>
        <v>1</v>
      </c>
      <c r="AE102" s="11">
        <v>158940.56136467782</v>
      </c>
      <c r="AF102" s="4">
        <f t="shared" si="16"/>
        <v>0</v>
      </c>
      <c r="AG102" s="4">
        <f t="shared" si="17"/>
        <v>0</v>
      </c>
      <c r="AH102" s="4">
        <f t="shared" si="18"/>
        <v>1</v>
      </c>
      <c r="AI102" s="15">
        <f t="shared" si="19"/>
        <v>0.23613420153518089</v>
      </c>
      <c r="AJ102" s="4">
        <f t="shared" si="20"/>
        <v>1</v>
      </c>
      <c r="AK102" s="4">
        <f t="shared" si="21"/>
        <v>0</v>
      </c>
      <c r="AL102" s="4">
        <f t="shared" si="22"/>
        <v>0</v>
      </c>
      <c r="AM102" s="11">
        <v>82.75070446833594</v>
      </c>
      <c r="AN102" s="11">
        <v>23216.964253014088</v>
      </c>
      <c r="AO102" s="11">
        <v>16096628.19593134</v>
      </c>
      <c r="AP102" s="11">
        <v>15704.020213061662</v>
      </c>
    </row>
    <row r="103" spans="1:42">
      <c r="A103" s="4" t="s">
        <v>124</v>
      </c>
      <c r="B103" s="4">
        <v>2015</v>
      </c>
      <c r="C103" s="14">
        <v>2.9888052022298153</v>
      </c>
      <c r="D103" s="14">
        <v>10.302231420956472</v>
      </c>
      <c r="E103" s="15">
        <f t="shared" si="23"/>
        <v>3.296718830885117</v>
      </c>
      <c r="F103" s="14">
        <v>1.3693636830352176</v>
      </c>
      <c r="G103" s="16">
        <v>4.9293994548437556</v>
      </c>
      <c r="H103" s="9">
        <v>1</v>
      </c>
      <c r="I103" s="9">
        <v>0</v>
      </c>
      <c r="J103" s="9">
        <v>0</v>
      </c>
      <c r="K103" s="11">
        <v>4838.5722945665348</v>
      </c>
      <c r="L103" s="4">
        <v>1</v>
      </c>
      <c r="M103" s="4">
        <v>0</v>
      </c>
      <c r="N103" s="4">
        <v>1</v>
      </c>
      <c r="O103" s="4">
        <v>1</v>
      </c>
      <c r="P103" s="4">
        <v>0</v>
      </c>
      <c r="Q103" s="4">
        <v>1</v>
      </c>
      <c r="R103" s="4">
        <v>1</v>
      </c>
      <c r="S103" s="4">
        <v>0</v>
      </c>
      <c r="T103" s="4">
        <v>0</v>
      </c>
      <c r="U103" s="4">
        <v>0</v>
      </c>
      <c r="V103" s="4">
        <v>1</v>
      </c>
      <c r="W103" s="4">
        <v>0</v>
      </c>
      <c r="X103" s="4">
        <v>0</v>
      </c>
      <c r="Y103" s="4">
        <v>1</v>
      </c>
      <c r="Z103" s="4">
        <v>0</v>
      </c>
      <c r="AA103" s="1">
        <v>36633.278616101736</v>
      </c>
      <c r="AB103">
        <f t="shared" si="13"/>
        <v>0</v>
      </c>
      <c r="AC103">
        <f t="shared" si="14"/>
        <v>0</v>
      </c>
      <c r="AD103">
        <f t="shared" si="15"/>
        <v>1</v>
      </c>
      <c r="AE103" s="11">
        <v>81404.671709093353</v>
      </c>
      <c r="AF103" s="4">
        <f t="shared" si="16"/>
        <v>0</v>
      </c>
      <c r="AG103" s="4">
        <f t="shared" si="17"/>
        <v>0</v>
      </c>
      <c r="AH103" s="4">
        <f t="shared" si="18"/>
        <v>1</v>
      </c>
      <c r="AI103" s="15">
        <f t="shared" si="19"/>
        <v>1.5104386986560385</v>
      </c>
      <c r="AJ103" s="4">
        <f t="shared" si="20"/>
        <v>0</v>
      </c>
      <c r="AK103" s="4">
        <f t="shared" si="21"/>
        <v>0</v>
      </c>
      <c r="AL103" s="4">
        <f t="shared" si="22"/>
        <v>0</v>
      </c>
      <c r="AM103" s="11">
        <v>54.786870429400878</v>
      </c>
      <c r="AN103" s="11">
        <v>15490.28314771881</v>
      </c>
      <c r="AO103" s="11">
        <v>19211279.79730295</v>
      </c>
      <c r="AP103" s="11">
        <v>39043.79965422945</v>
      </c>
    </row>
    <row r="104" spans="1:42">
      <c r="A104" s="4" t="s">
        <v>125</v>
      </c>
      <c r="B104" s="4">
        <v>2015</v>
      </c>
      <c r="C104" s="14">
        <v>3.0627641318937591</v>
      </c>
      <c r="D104" s="14">
        <v>7.0701123177537974</v>
      </c>
      <c r="E104" s="15">
        <f t="shared" si="23"/>
        <v>3.279304996046525</v>
      </c>
      <c r="F104" s="14">
        <v>0.30845187902665094</v>
      </c>
      <c r="G104" s="16">
        <v>8.8297773282100547</v>
      </c>
      <c r="H104" s="9">
        <v>0</v>
      </c>
      <c r="I104" s="9">
        <v>1</v>
      </c>
      <c r="J104" s="9">
        <v>0</v>
      </c>
      <c r="K104" s="11">
        <v>2826.6041369969689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1</v>
      </c>
      <c r="V104" s="4">
        <v>0</v>
      </c>
      <c r="W104" s="4">
        <v>0</v>
      </c>
      <c r="X104" s="4">
        <v>0</v>
      </c>
      <c r="Y104" s="4">
        <v>1</v>
      </c>
      <c r="Z104" s="4">
        <v>0</v>
      </c>
      <c r="AA104" s="1">
        <v>15991.54131405949</v>
      </c>
      <c r="AB104">
        <f t="shared" si="13"/>
        <v>0</v>
      </c>
      <c r="AC104">
        <f t="shared" si="14"/>
        <v>0</v>
      </c>
      <c r="AD104">
        <f t="shared" si="15"/>
        <v>1</v>
      </c>
      <c r="AE104" s="11">
        <v>139247.59641201622</v>
      </c>
      <c r="AF104" s="4">
        <f t="shared" si="16"/>
        <v>0</v>
      </c>
      <c r="AG104" s="4">
        <f t="shared" si="17"/>
        <v>0</v>
      </c>
      <c r="AH104" s="4">
        <f t="shared" si="18"/>
        <v>1</v>
      </c>
      <c r="AI104" s="15">
        <f t="shared" si="19"/>
        <v>0.33025977332005724</v>
      </c>
      <c r="AJ104" s="4">
        <f t="shared" si="20"/>
        <v>0</v>
      </c>
      <c r="AK104" s="4">
        <f t="shared" si="21"/>
        <v>1</v>
      </c>
      <c r="AL104" s="4">
        <f t="shared" si="22"/>
        <v>0</v>
      </c>
      <c r="AM104" s="11">
        <v>64.08224692779217</v>
      </c>
      <c r="AN104" s="11">
        <v>31118.096446924679</v>
      </c>
      <c r="AO104" s="11">
        <v>8329061.0665488262</v>
      </c>
      <c r="AP104" s="11">
        <v>47951.5884228508</v>
      </c>
    </row>
    <row r="105" spans="1:42">
      <c r="A105" s="4" t="s">
        <v>126</v>
      </c>
      <c r="B105" s="4">
        <v>2015</v>
      </c>
      <c r="C105" s="14">
        <v>4.9339986509762452</v>
      </c>
      <c r="D105" s="14">
        <v>9.5596896312682205</v>
      </c>
      <c r="E105" s="15">
        <f t="shared" si="23"/>
        <v>5.4056736084205355</v>
      </c>
      <c r="F105" s="14">
        <v>0.5417956193800253</v>
      </c>
      <c r="G105" s="16">
        <v>5.4919469635591103</v>
      </c>
      <c r="H105" s="9">
        <v>1</v>
      </c>
      <c r="I105" s="9">
        <v>0</v>
      </c>
      <c r="J105" s="9">
        <v>0</v>
      </c>
      <c r="K105" s="11">
        <v>1826.0743997778247</v>
      </c>
      <c r="L105" s="4">
        <v>1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1</v>
      </c>
      <c r="S105" s="4">
        <v>1</v>
      </c>
      <c r="T105" s="4">
        <v>0</v>
      </c>
      <c r="U105" s="4">
        <v>0</v>
      </c>
      <c r="V105" s="4">
        <v>1</v>
      </c>
      <c r="W105" s="4">
        <v>0</v>
      </c>
      <c r="X105" s="4">
        <v>0</v>
      </c>
      <c r="Y105" s="4">
        <v>1</v>
      </c>
      <c r="Z105" s="4">
        <v>0</v>
      </c>
      <c r="AA105" s="1">
        <v>11030.146813918256</v>
      </c>
      <c r="AB105">
        <f t="shared" si="13"/>
        <v>0</v>
      </c>
      <c r="AC105">
        <f t="shared" si="14"/>
        <v>1</v>
      </c>
      <c r="AD105">
        <f t="shared" si="15"/>
        <v>0</v>
      </c>
      <c r="AE105" s="11">
        <v>66815.315798352734</v>
      </c>
      <c r="AF105" s="4">
        <f t="shared" si="16"/>
        <v>0</v>
      </c>
      <c r="AG105" s="4">
        <f t="shared" si="17"/>
        <v>0</v>
      </c>
      <c r="AH105" s="4">
        <f t="shared" si="18"/>
        <v>1</v>
      </c>
      <c r="AI105" s="15">
        <f t="shared" si="19"/>
        <v>0.59358959902856312</v>
      </c>
      <c r="AJ105" s="4">
        <f t="shared" si="20"/>
        <v>0</v>
      </c>
      <c r="AK105" s="4">
        <f t="shared" si="21"/>
        <v>1</v>
      </c>
      <c r="AL105" s="4">
        <f t="shared" si="22"/>
        <v>0</v>
      </c>
      <c r="AM105" s="11">
        <v>16.138390819750693</v>
      </c>
      <c r="AN105" s="11">
        <v>30636.638451860454</v>
      </c>
      <c r="AO105" s="11">
        <v>7586109.641131917</v>
      </c>
      <c r="AP105" s="11">
        <v>602.76057407774999</v>
      </c>
    </row>
    <row r="106" spans="1:42">
      <c r="A106" s="4" t="s">
        <v>127</v>
      </c>
      <c r="B106" s="4">
        <v>2015</v>
      </c>
      <c r="C106" s="14">
        <v>0.43538574449886824</v>
      </c>
      <c r="D106" s="14">
        <v>9.3597265014658575</v>
      </c>
      <c r="E106" s="15">
        <f t="shared" si="23"/>
        <v>0.47613665941033323</v>
      </c>
      <c r="F106" s="14">
        <v>1.325688569141837</v>
      </c>
      <c r="G106" s="16">
        <v>3.2884070496726023</v>
      </c>
      <c r="H106" s="9">
        <v>0</v>
      </c>
      <c r="I106" s="9">
        <v>1</v>
      </c>
      <c r="J106" s="9">
        <v>1</v>
      </c>
      <c r="K106" s="11">
        <v>1797.5214882089513</v>
      </c>
      <c r="L106" s="4">
        <v>1</v>
      </c>
      <c r="M106" s="4">
        <v>0</v>
      </c>
      <c r="N106" s="4">
        <v>0</v>
      </c>
      <c r="O106" s="4">
        <v>1</v>
      </c>
      <c r="P106" s="4">
        <v>0</v>
      </c>
      <c r="Q106" s="4">
        <v>1</v>
      </c>
      <c r="R106" s="4">
        <v>1</v>
      </c>
      <c r="S106" s="4">
        <v>1</v>
      </c>
      <c r="T106" s="4">
        <v>0</v>
      </c>
      <c r="U106" s="4">
        <v>1</v>
      </c>
      <c r="V106" s="4">
        <v>1</v>
      </c>
      <c r="W106" s="4">
        <v>0</v>
      </c>
      <c r="X106" s="4">
        <v>0</v>
      </c>
      <c r="Y106" s="4">
        <v>1</v>
      </c>
      <c r="Z106" s="4">
        <v>0</v>
      </c>
      <c r="AA106" s="1">
        <v>26224.902399754337</v>
      </c>
      <c r="AB106">
        <f t="shared" si="13"/>
        <v>0</v>
      </c>
      <c r="AC106">
        <f t="shared" si="14"/>
        <v>0</v>
      </c>
      <c r="AD106">
        <f t="shared" si="15"/>
        <v>1</v>
      </c>
      <c r="AE106" s="11">
        <v>171242.27801968687</v>
      </c>
      <c r="AF106" s="4">
        <f t="shared" si="16"/>
        <v>0</v>
      </c>
      <c r="AG106" s="4">
        <f t="shared" si="17"/>
        <v>0</v>
      </c>
      <c r="AH106" s="4">
        <f t="shared" si="18"/>
        <v>1</v>
      </c>
      <c r="AI106" s="15">
        <f t="shared" si="19"/>
        <v>1.4497693934747091</v>
      </c>
      <c r="AJ106" s="4">
        <f t="shared" si="20"/>
        <v>0</v>
      </c>
      <c r="AK106" s="4">
        <f t="shared" si="21"/>
        <v>0</v>
      </c>
      <c r="AL106" s="4">
        <f t="shared" si="22"/>
        <v>1</v>
      </c>
      <c r="AM106" s="11">
        <v>80.915291690912568</v>
      </c>
      <c r="AN106" s="11">
        <v>37714.423471887691</v>
      </c>
      <c r="AO106" s="11">
        <v>13159792.94924303</v>
      </c>
      <c r="AP106" s="11">
        <v>66008.418157683787</v>
      </c>
    </row>
    <row r="107" spans="1:42">
      <c r="A107" s="4" t="s">
        <v>128</v>
      </c>
      <c r="B107" s="4">
        <v>2015</v>
      </c>
      <c r="C107" s="14">
        <v>4.0326253310841995</v>
      </c>
      <c r="D107" s="14">
        <v>11.731260970652052</v>
      </c>
      <c r="E107" s="15">
        <f t="shared" si="23"/>
        <v>4.5057031326423083</v>
      </c>
      <c r="F107" s="14">
        <v>0.47760007730869364</v>
      </c>
      <c r="G107" s="16">
        <v>8.4757501518878406</v>
      </c>
      <c r="H107" s="9">
        <v>1</v>
      </c>
      <c r="I107" s="9">
        <v>1</v>
      </c>
      <c r="J107" s="9">
        <v>0</v>
      </c>
      <c r="K107" s="11">
        <v>483.88767622616081</v>
      </c>
      <c r="L107" s="4">
        <v>0</v>
      </c>
      <c r="M107" s="4">
        <v>1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4">
        <v>1</v>
      </c>
      <c r="U107" s="4">
        <v>1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1">
        <v>8171.0464589360281</v>
      </c>
      <c r="AB107">
        <f t="shared" si="13"/>
        <v>0</v>
      </c>
      <c r="AC107">
        <f t="shared" si="14"/>
        <v>1</v>
      </c>
      <c r="AD107">
        <f t="shared" si="15"/>
        <v>0</v>
      </c>
      <c r="AE107" s="11">
        <v>142812.13624871886</v>
      </c>
      <c r="AF107" s="4">
        <f t="shared" si="16"/>
        <v>0</v>
      </c>
      <c r="AG107" s="4">
        <f t="shared" si="17"/>
        <v>0</v>
      </c>
      <c r="AH107" s="4">
        <f t="shared" si="18"/>
        <v>1</v>
      </c>
      <c r="AI107" s="15">
        <f t="shared" si="19"/>
        <v>0.53362858877381236</v>
      </c>
      <c r="AJ107" s="4">
        <f t="shared" si="20"/>
        <v>0</v>
      </c>
      <c r="AK107" s="4">
        <f t="shared" si="21"/>
        <v>1</v>
      </c>
      <c r="AL107" s="4">
        <f t="shared" si="22"/>
        <v>0</v>
      </c>
      <c r="AM107" s="11">
        <v>17.214038005417855</v>
      </c>
      <c r="AN107" s="11">
        <v>24644.292855560809</v>
      </c>
      <c r="AO107" s="11">
        <v>7016368.7454857342</v>
      </c>
      <c r="AP107" s="11">
        <v>75775.583749003825</v>
      </c>
    </row>
    <row r="108" spans="1:42">
      <c r="A108" s="4" t="s">
        <v>129</v>
      </c>
      <c r="B108" s="4">
        <v>2015</v>
      </c>
      <c r="C108" s="14">
        <v>4.5213112713313413</v>
      </c>
      <c r="D108" s="14">
        <v>8.9332058745321401</v>
      </c>
      <c r="E108" s="15">
        <f t="shared" si="23"/>
        <v>4.9252093154277965</v>
      </c>
      <c r="F108" s="14">
        <v>1.3528161531417098</v>
      </c>
      <c r="G108" s="16">
        <v>2.6945208966849927</v>
      </c>
      <c r="H108" s="9">
        <v>0</v>
      </c>
      <c r="I108" s="9">
        <v>1</v>
      </c>
      <c r="J108" s="9">
        <v>1</v>
      </c>
      <c r="K108" s="11">
        <v>471.13385778615134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1">
        <v>42494.46494742544</v>
      </c>
      <c r="AB108">
        <f t="shared" si="13"/>
        <v>0</v>
      </c>
      <c r="AC108">
        <f t="shared" si="14"/>
        <v>0</v>
      </c>
      <c r="AD108">
        <f t="shared" si="15"/>
        <v>1</v>
      </c>
      <c r="AE108" s="11">
        <v>146845.12134836469</v>
      </c>
      <c r="AF108" s="4">
        <f t="shared" si="16"/>
        <v>0</v>
      </c>
      <c r="AG108" s="4">
        <f t="shared" si="17"/>
        <v>0</v>
      </c>
      <c r="AH108" s="4">
        <f t="shared" si="18"/>
        <v>1</v>
      </c>
      <c r="AI108" s="15">
        <f t="shared" si="19"/>
        <v>1.4736660052057848</v>
      </c>
      <c r="AJ108" s="4">
        <f t="shared" si="20"/>
        <v>0</v>
      </c>
      <c r="AK108" s="4">
        <f t="shared" si="21"/>
        <v>0</v>
      </c>
      <c r="AL108" s="4">
        <f t="shared" si="22"/>
        <v>1</v>
      </c>
      <c r="AM108" s="11">
        <v>80.949082284499283</v>
      </c>
      <c r="AN108" s="11">
        <v>30792.378218239035</v>
      </c>
      <c r="AO108" s="11">
        <v>8809955.7727784272</v>
      </c>
      <c r="AP108" s="11">
        <v>7957.0916246275638</v>
      </c>
    </row>
    <row r="109" spans="1:42">
      <c r="A109" s="4" t="s">
        <v>130</v>
      </c>
      <c r="B109" s="4">
        <v>2015</v>
      </c>
      <c r="C109" s="14">
        <v>5.3749427689023843</v>
      </c>
      <c r="D109" s="14">
        <v>11.663584610022202</v>
      </c>
      <c r="E109" s="15">
        <f t="shared" si="23"/>
        <v>6.0018537664935838</v>
      </c>
      <c r="F109" s="14">
        <v>0.21510193613845929</v>
      </c>
      <c r="G109" s="16">
        <v>6.9508585017755138</v>
      </c>
      <c r="H109" s="9">
        <v>1</v>
      </c>
      <c r="I109" s="9">
        <v>1</v>
      </c>
      <c r="J109" s="9">
        <v>0</v>
      </c>
      <c r="K109" s="11">
        <v>5037.5562039509105</v>
      </c>
      <c r="L109" s="4">
        <v>1</v>
      </c>
      <c r="M109" s="4">
        <v>1</v>
      </c>
      <c r="N109" s="4">
        <v>0</v>
      </c>
      <c r="O109" s="4">
        <v>1</v>
      </c>
      <c r="P109" s="4">
        <v>1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1</v>
      </c>
      <c r="W109" s="4">
        <v>0</v>
      </c>
      <c r="X109" s="4">
        <v>0</v>
      </c>
      <c r="Y109" s="4">
        <v>0</v>
      </c>
      <c r="Z109" s="4">
        <v>1</v>
      </c>
      <c r="AA109" s="1">
        <v>39857.679440231659</v>
      </c>
      <c r="AB109">
        <f t="shared" si="13"/>
        <v>0</v>
      </c>
      <c r="AC109">
        <f t="shared" si="14"/>
        <v>0</v>
      </c>
      <c r="AD109">
        <f t="shared" si="15"/>
        <v>1</v>
      </c>
      <c r="AE109" s="11">
        <v>74358.369236049315</v>
      </c>
      <c r="AF109" s="4">
        <f t="shared" si="16"/>
        <v>0</v>
      </c>
      <c r="AG109" s="4">
        <f t="shared" si="17"/>
        <v>0</v>
      </c>
      <c r="AH109" s="4">
        <f t="shared" si="18"/>
        <v>1</v>
      </c>
      <c r="AI109" s="15">
        <f t="shared" si="19"/>
        <v>0.24019053245776439</v>
      </c>
      <c r="AJ109" s="4">
        <f t="shared" si="20"/>
        <v>1</v>
      </c>
      <c r="AK109" s="4">
        <f t="shared" si="21"/>
        <v>0</v>
      </c>
      <c r="AL109" s="4">
        <f t="shared" si="22"/>
        <v>0</v>
      </c>
      <c r="AM109" s="11">
        <v>3.2907362875168045</v>
      </c>
      <c r="AN109" s="11">
        <v>42727.207659470012</v>
      </c>
      <c r="AO109" s="11">
        <v>3377467.6223302428</v>
      </c>
      <c r="AP109" s="11">
        <v>38535.235508246908</v>
      </c>
    </row>
    <row r="110" spans="1:42">
      <c r="A110" s="4" t="s">
        <v>131</v>
      </c>
      <c r="B110" s="4">
        <v>2015</v>
      </c>
      <c r="C110" s="14">
        <v>3.9837336632177838</v>
      </c>
      <c r="D110" s="14">
        <v>9.4311498492525487</v>
      </c>
      <c r="E110" s="15">
        <f t="shared" si="23"/>
        <v>4.3594455545909705</v>
      </c>
      <c r="F110" s="14">
        <v>1.3986297760079947</v>
      </c>
      <c r="G110" s="16">
        <v>8.3063097429986446</v>
      </c>
      <c r="H110" s="9">
        <v>1</v>
      </c>
      <c r="I110" s="9">
        <v>1</v>
      </c>
      <c r="J110" s="9">
        <v>0</v>
      </c>
      <c r="K110" s="11">
        <v>4707.5391963388711</v>
      </c>
      <c r="L110" s="4">
        <v>0</v>
      </c>
      <c r="M110" s="4">
        <v>0</v>
      </c>
      <c r="N110" s="4">
        <v>1</v>
      </c>
      <c r="O110" s="4">
        <v>1</v>
      </c>
      <c r="P110" s="4">
        <v>0</v>
      </c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1">
        <v>21000.9543001206</v>
      </c>
      <c r="AB110">
        <f t="shared" si="13"/>
        <v>0</v>
      </c>
      <c r="AC110">
        <f t="shared" si="14"/>
        <v>0</v>
      </c>
      <c r="AD110">
        <f t="shared" si="15"/>
        <v>1</v>
      </c>
      <c r="AE110" s="11">
        <v>136868.55740997315</v>
      </c>
      <c r="AF110" s="4">
        <f t="shared" si="16"/>
        <v>0</v>
      </c>
      <c r="AG110" s="4">
        <f t="shared" si="17"/>
        <v>0</v>
      </c>
      <c r="AH110" s="4">
        <f t="shared" si="18"/>
        <v>1</v>
      </c>
      <c r="AI110" s="15">
        <f t="shared" si="19"/>
        <v>1.530536646019574</v>
      </c>
      <c r="AJ110" s="4">
        <f t="shared" si="20"/>
        <v>0</v>
      </c>
      <c r="AK110" s="4">
        <f t="shared" si="21"/>
        <v>0</v>
      </c>
      <c r="AL110" s="4">
        <f t="shared" si="22"/>
        <v>0</v>
      </c>
      <c r="AM110" s="11">
        <v>6.4868997591628013</v>
      </c>
      <c r="AN110" s="11">
        <v>32682.330258775863</v>
      </c>
      <c r="AO110" s="11">
        <v>13638480.826935273</v>
      </c>
      <c r="AP110" s="11">
        <v>12489.229240708724</v>
      </c>
    </row>
    <row r="111" spans="1:42">
      <c r="A111" s="4" t="s">
        <v>132</v>
      </c>
      <c r="B111" s="4">
        <v>2015</v>
      </c>
      <c r="C111" s="14">
        <v>9.4991522622633204E-2</v>
      </c>
      <c r="D111" s="14">
        <v>10.417873405432566</v>
      </c>
      <c r="E111" s="15">
        <f t="shared" si="23"/>
        <v>0.10488761919535197</v>
      </c>
      <c r="F111" s="14">
        <v>0.35612731020032934</v>
      </c>
      <c r="G111" s="16">
        <v>5.909596208063288</v>
      </c>
      <c r="H111" s="9">
        <v>0</v>
      </c>
      <c r="I111" s="9">
        <v>1</v>
      </c>
      <c r="J111" s="9">
        <v>1</v>
      </c>
      <c r="K111" s="11">
        <v>3666.2640345666832</v>
      </c>
      <c r="L111" s="4">
        <v>0</v>
      </c>
      <c r="M111" s="4">
        <v>0</v>
      </c>
      <c r="N111" s="4">
        <v>1</v>
      </c>
      <c r="O111" s="4">
        <v>1</v>
      </c>
      <c r="P111" s="4">
        <v>0</v>
      </c>
      <c r="Q111" s="4">
        <v>1</v>
      </c>
      <c r="R111" s="4">
        <v>1</v>
      </c>
      <c r="S111" s="4">
        <v>1</v>
      </c>
      <c r="T111" s="4">
        <v>0</v>
      </c>
      <c r="U111" s="4">
        <v>1</v>
      </c>
      <c r="V111" s="4">
        <v>1</v>
      </c>
      <c r="W111" s="4">
        <v>0</v>
      </c>
      <c r="X111" s="4">
        <v>0</v>
      </c>
      <c r="Y111" s="4">
        <v>0</v>
      </c>
      <c r="Z111" s="4">
        <v>1</v>
      </c>
      <c r="AA111" s="1">
        <v>13981.22925177843</v>
      </c>
      <c r="AB111">
        <f t="shared" si="13"/>
        <v>0</v>
      </c>
      <c r="AC111">
        <f t="shared" si="14"/>
        <v>0</v>
      </c>
      <c r="AD111">
        <f t="shared" si="15"/>
        <v>1</v>
      </c>
      <c r="AE111" s="11">
        <v>121181.94687276582</v>
      </c>
      <c r="AF111" s="4">
        <f t="shared" si="16"/>
        <v>0</v>
      </c>
      <c r="AG111" s="4">
        <f t="shared" si="17"/>
        <v>0</v>
      </c>
      <c r="AH111" s="4">
        <f t="shared" si="18"/>
        <v>1</v>
      </c>
      <c r="AI111" s="15">
        <f t="shared" si="19"/>
        <v>0.39322820253917179</v>
      </c>
      <c r="AJ111" s="4">
        <f t="shared" si="20"/>
        <v>0</v>
      </c>
      <c r="AK111" s="4">
        <f t="shared" si="21"/>
        <v>1</v>
      </c>
      <c r="AL111" s="4">
        <f t="shared" si="22"/>
        <v>0</v>
      </c>
      <c r="AM111" s="11">
        <v>16.912923497811317</v>
      </c>
      <c r="AN111" s="11">
        <v>14904.075726082508</v>
      </c>
      <c r="AO111" s="11">
        <v>18822211.208032727</v>
      </c>
      <c r="AP111" s="11">
        <v>72473.204115418863</v>
      </c>
    </row>
    <row r="112" spans="1:42">
      <c r="A112" s="4" t="s">
        <v>133</v>
      </c>
      <c r="B112" s="4">
        <v>2015</v>
      </c>
      <c r="C112" s="14">
        <v>4.8918927972651174</v>
      </c>
      <c r="D112" s="14">
        <v>11.275502097894893</v>
      </c>
      <c r="E112" s="15">
        <f t="shared" si="23"/>
        <v>5.443478272247515</v>
      </c>
      <c r="F112" s="14">
        <v>0.88990490586709203</v>
      </c>
      <c r="G112" s="16">
        <v>3.9316269854092485</v>
      </c>
      <c r="H112" s="9">
        <v>0</v>
      </c>
      <c r="I112" s="9">
        <v>0</v>
      </c>
      <c r="J112" s="9">
        <v>0</v>
      </c>
      <c r="K112" s="11">
        <v>5532.2891711269622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4">
        <v>0</v>
      </c>
      <c r="R112" s="4">
        <v>1</v>
      </c>
      <c r="S112" s="4">
        <v>1</v>
      </c>
      <c r="T112" s="4">
        <v>1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1">
        <v>12780.686807662754</v>
      </c>
      <c r="AB112">
        <f t="shared" si="13"/>
        <v>0</v>
      </c>
      <c r="AC112">
        <f t="shared" si="14"/>
        <v>0</v>
      </c>
      <c r="AD112">
        <f t="shared" si="15"/>
        <v>1</v>
      </c>
      <c r="AE112" s="11">
        <v>152085.81504419202</v>
      </c>
      <c r="AF112" s="4">
        <f t="shared" si="16"/>
        <v>0</v>
      </c>
      <c r="AG112" s="4">
        <f t="shared" si="17"/>
        <v>0</v>
      </c>
      <c r="AH112" s="4">
        <f t="shared" si="18"/>
        <v>1</v>
      </c>
      <c r="AI112" s="15">
        <f t="shared" si="19"/>
        <v>0.99024615219740564</v>
      </c>
      <c r="AJ112" s="4">
        <f t="shared" si="20"/>
        <v>0</v>
      </c>
      <c r="AK112" s="4">
        <f t="shared" si="21"/>
        <v>0</v>
      </c>
      <c r="AL112" s="4">
        <f t="shared" si="22"/>
        <v>1</v>
      </c>
      <c r="AM112" s="11">
        <v>43.64336669733634</v>
      </c>
      <c r="AN112" s="11">
        <v>19853.842899637446</v>
      </c>
      <c r="AO112" s="11">
        <v>1125876.7294509837</v>
      </c>
      <c r="AP112" s="11">
        <v>20413.026156382155</v>
      </c>
    </row>
    <row r="113" spans="1:42">
      <c r="A113" s="4" t="s">
        <v>134</v>
      </c>
      <c r="B113" s="4">
        <v>2015</v>
      </c>
      <c r="C113" s="14">
        <v>7.0611499664894897</v>
      </c>
      <c r="D113" s="14">
        <v>8.2706331806106945</v>
      </c>
      <c r="E113" s="15">
        <f t="shared" si="23"/>
        <v>7.6451517785506509</v>
      </c>
      <c r="F113" s="14">
        <v>1.3563471379013099</v>
      </c>
      <c r="G113" s="16">
        <v>8.2244180558459608</v>
      </c>
      <c r="H113" s="9">
        <v>1</v>
      </c>
      <c r="I113" s="9">
        <v>1</v>
      </c>
      <c r="J113" s="9">
        <v>1</v>
      </c>
      <c r="K113" s="11">
        <v>2473.718835176925</v>
      </c>
      <c r="L113" s="4">
        <v>1</v>
      </c>
      <c r="M113" s="4">
        <v>0</v>
      </c>
      <c r="N113" s="4">
        <v>0</v>
      </c>
      <c r="O113" s="4">
        <v>1</v>
      </c>
      <c r="P113" s="4">
        <v>0</v>
      </c>
      <c r="Q113" s="4">
        <v>1</v>
      </c>
      <c r="R113" s="4">
        <v>1</v>
      </c>
      <c r="S113" s="4">
        <v>1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1">
        <v>60224.693426941936</v>
      </c>
      <c r="AB113">
        <f t="shared" si="13"/>
        <v>0</v>
      </c>
      <c r="AC113">
        <f t="shared" si="14"/>
        <v>0</v>
      </c>
      <c r="AD113">
        <f t="shared" si="15"/>
        <v>1</v>
      </c>
      <c r="AE113" s="11">
        <v>99956.405267979033</v>
      </c>
      <c r="AF113" s="4">
        <f t="shared" si="16"/>
        <v>0</v>
      </c>
      <c r="AG113" s="4">
        <f t="shared" si="17"/>
        <v>0</v>
      </c>
      <c r="AH113" s="4">
        <f t="shared" si="18"/>
        <v>1</v>
      </c>
      <c r="AI113" s="15">
        <f t="shared" si="19"/>
        <v>1.4685256343328392</v>
      </c>
      <c r="AJ113" s="4">
        <f t="shared" si="20"/>
        <v>0</v>
      </c>
      <c r="AK113" s="4">
        <f t="shared" si="21"/>
        <v>0</v>
      </c>
      <c r="AL113" s="4">
        <f t="shared" si="22"/>
        <v>1</v>
      </c>
      <c r="AM113" s="11">
        <v>56.19336474206834</v>
      </c>
      <c r="AN113" s="11">
        <v>2695.9577096596249</v>
      </c>
      <c r="AO113" s="11">
        <v>60693.088411577228</v>
      </c>
      <c r="AP113" s="11">
        <v>59916.073274654213</v>
      </c>
    </row>
    <row r="114" spans="1:42">
      <c r="A114" s="4" t="s">
        <v>135</v>
      </c>
      <c r="B114" s="4">
        <v>2015</v>
      </c>
      <c r="C114" s="14">
        <v>2.6732621058107142</v>
      </c>
      <c r="D114" s="14">
        <v>7.654801682882276</v>
      </c>
      <c r="E114" s="15">
        <f t="shared" si="23"/>
        <v>2.8778950184741672</v>
      </c>
      <c r="F114" s="14">
        <v>1.370714466095792</v>
      </c>
      <c r="G114" s="16">
        <v>4.9425735183122157</v>
      </c>
      <c r="H114" s="9">
        <v>1</v>
      </c>
      <c r="I114" s="9">
        <v>1</v>
      </c>
      <c r="J114" s="9">
        <v>1</v>
      </c>
      <c r="K114" s="11">
        <v>2975.1901491859257</v>
      </c>
      <c r="L114" s="4">
        <v>1</v>
      </c>
      <c r="M114" s="4">
        <v>1</v>
      </c>
      <c r="N114" s="4">
        <v>1</v>
      </c>
      <c r="O114" s="4">
        <v>0</v>
      </c>
      <c r="P114" s="4">
        <v>1</v>
      </c>
      <c r="Q114" s="4">
        <v>1</v>
      </c>
      <c r="R114" s="4">
        <v>0</v>
      </c>
      <c r="S114" s="4">
        <v>1</v>
      </c>
      <c r="T114" s="4">
        <v>1</v>
      </c>
      <c r="U114" s="4">
        <v>0</v>
      </c>
      <c r="V114" s="4">
        <v>1</v>
      </c>
      <c r="W114" s="4">
        <v>0</v>
      </c>
      <c r="X114" s="4">
        <v>0</v>
      </c>
      <c r="Y114" s="4">
        <v>0</v>
      </c>
      <c r="Z114" s="4">
        <v>1</v>
      </c>
      <c r="AA114" s="1">
        <v>8566.7003902596462</v>
      </c>
      <c r="AB114">
        <f t="shared" si="13"/>
        <v>0</v>
      </c>
      <c r="AC114">
        <f t="shared" si="14"/>
        <v>1</v>
      </c>
      <c r="AD114">
        <f t="shared" si="15"/>
        <v>0</v>
      </c>
      <c r="AE114" s="11">
        <v>15160.763525106709</v>
      </c>
      <c r="AF114" s="4">
        <f t="shared" si="16"/>
        <v>1</v>
      </c>
      <c r="AG114" s="4">
        <f t="shared" si="17"/>
        <v>0</v>
      </c>
      <c r="AH114" s="4">
        <f t="shared" si="18"/>
        <v>0</v>
      </c>
      <c r="AI114" s="15">
        <f t="shared" si="19"/>
        <v>1.4756399401140035</v>
      </c>
      <c r="AJ114" s="4">
        <f t="shared" si="20"/>
        <v>0</v>
      </c>
      <c r="AK114" s="4">
        <f t="shared" si="21"/>
        <v>0</v>
      </c>
      <c r="AL114" s="4">
        <f t="shared" si="22"/>
        <v>1</v>
      </c>
      <c r="AM114" s="11">
        <v>51.687128617047385</v>
      </c>
      <c r="AN114" s="11">
        <v>10247.72361302325</v>
      </c>
      <c r="AO114" s="11">
        <v>2164062.0510118078</v>
      </c>
      <c r="AP114" s="11">
        <v>33866.494761935151</v>
      </c>
    </row>
    <row r="115" spans="1:42">
      <c r="A115" s="4" t="s">
        <v>136</v>
      </c>
      <c r="B115" s="4">
        <v>2015</v>
      </c>
      <c r="C115" s="14">
        <v>0.39681471435518634</v>
      </c>
      <c r="D115" s="14">
        <v>8.5986007858217217</v>
      </c>
      <c r="E115" s="15">
        <f t="shared" si="23"/>
        <v>0.43093522750198765</v>
      </c>
      <c r="F115" s="14">
        <v>0.49155040201594907</v>
      </c>
      <c r="G115" s="16">
        <v>2.6781148501837486</v>
      </c>
      <c r="H115" s="9">
        <v>0</v>
      </c>
      <c r="I115" s="9">
        <v>1</v>
      </c>
      <c r="J115" s="9">
        <v>0</v>
      </c>
      <c r="K115" s="11">
        <v>1212.1334814040256</v>
      </c>
      <c r="L115" s="4">
        <v>0</v>
      </c>
      <c r="M115" s="4">
        <v>1</v>
      </c>
      <c r="N115" s="4">
        <v>0</v>
      </c>
      <c r="O115" s="4">
        <v>0</v>
      </c>
      <c r="P115" s="4">
        <v>1</v>
      </c>
      <c r="Q115" s="4">
        <v>1</v>
      </c>
      <c r="R115" s="4">
        <v>0</v>
      </c>
      <c r="S115" s="4">
        <v>1</v>
      </c>
      <c r="T115" s="4">
        <v>0</v>
      </c>
      <c r="U115" s="4">
        <v>1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1">
        <v>9660.7284252273821</v>
      </c>
      <c r="AB115">
        <f t="shared" si="13"/>
        <v>0</v>
      </c>
      <c r="AC115">
        <f t="shared" si="14"/>
        <v>1</v>
      </c>
      <c r="AD115">
        <f t="shared" si="15"/>
        <v>0</v>
      </c>
      <c r="AE115" s="11">
        <v>67208.157292439544</v>
      </c>
      <c r="AF115" s="4">
        <f t="shared" si="16"/>
        <v>0</v>
      </c>
      <c r="AG115" s="4">
        <f t="shared" si="17"/>
        <v>0</v>
      </c>
      <c r="AH115" s="4">
        <f t="shared" si="18"/>
        <v>1</v>
      </c>
      <c r="AI115" s="15">
        <f t="shared" si="19"/>
        <v>0.53381685874640239</v>
      </c>
      <c r="AJ115" s="4">
        <f t="shared" si="20"/>
        <v>0</v>
      </c>
      <c r="AK115" s="4">
        <f t="shared" si="21"/>
        <v>1</v>
      </c>
      <c r="AL115" s="4">
        <f t="shared" si="22"/>
        <v>0</v>
      </c>
      <c r="AM115" s="11">
        <v>33.945897213640087</v>
      </c>
      <c r="AN115" s="11">
        <v>39579.068808002819</v>
      </c>
      <c r="AO115" s="11">
        <v>11837242.599184461</v>
      </c>
      <c r="AP115" s="11">
        <v>74571.683089131388</v>
      </c>
    </row>
    <row r="116" spans="1:42">
      <c r="A116" s="4" t="s">
        <v>137</v>
      </c>
      <c r="B116" s="4">
        <v>2015</v>
      </c>
      <c r="C116" s="14">
        <v>0.5782577468259964</v>
      </c>
      <c r="D116" s="14">
        <v>9.0093462402401983</v>
      </c>
      <c r="E116" s="15">
        <f t="shared" si="23"/>
        <v>0.63035498939856194</v>
      </c>
      <c r="F116" s="14">
        <v>1.0023468597924088</v>
      </c>
      <c r="G116" s="16">
        <v>3.3148856827605111</v>
      </c>
      <c r="H116" s="9">
        <v>1</v>
      </c>
      <c r="I116" s="9">
        <v>1</v>
      </c>
      <c r="J116" s="9">
        <v>1</v>
      </c>
      <c r="K116" s="11">
        <v>736.99157049512678</v>
      </c>
      <c r="L116" s="4">
        <v>1</v>
      </c>
      <c r="M116" s="4">
        <v>1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1</v>
      </c>
      <c r="T116" s="4">
        <v>1</v>
      </c>
      <c r="U116" s="4">
        <v>0</v>
      </c>
      <c r="V116" s="4">
        <v>1</v>
      </c>
      <c r="W116" s="4">
        <v>0</v>
      </c>
      <c r="X116" s="4">
        <v>0</v>
      </c>
      <c r="Y116" s="4">
        <v>0</v>
      </c>
      <c r="Z116" s="4">
        <v>1</v>
      </c>
      <c r="AA116" s="1">
        <v>4124.2866465691641</v>
      </c>
      <c r="AB116">
        <f t="shared" si="13"/>
        <v>1</v>
      </c>
      <c r="AC116">
        <f t="shared" si="14"/>
        <v>0</v>
      </c>
      <c r="AD116">
        <f t="shared" si="15"/>
        <v>0</v>
      </c>
      <c r="AE116" s="11">
        <v>154601.66164421692</v>
      </c>
      <c r="AF116" s="4">
        <f t="shared" si="16"/>
        <v>0</v>
      </c>
      <c r="AG116" s="4">
        <f t="shared" si="17"/>
        <v>0</v>
      </c>
      <c r="AH116" s="4">
        <f t="shared" si="18"/>
        <v>1</v>
      </c>
      <c r="AI116" s="15">
        <f t="shared" si="19"/>
        <v>1.0926517589192817</v>
      </c>
      <c r="AJ116" s="4">
        <f t="shared" si="20"/>
        <v>0</v>
      </c>
      <c r="AK116" s="4">
        <f t="shared" si="21"/>
        <v>0</v>
      </c>
      <c r="AL116" s="4">
        <f t="shared" si="22"/>
        <v>1</v>
      </c>
      <c r="AM116" s="11">
        <v>63.847306658148604</v>
      </c>
      <c r="AN116" s="11">
        <v>5081.4154255515496</v>
      </c>
      <c r="AO116" s="11">
        <v>3015211.3584664254</v>
      </c>
      <c r="AP116" s="11">
        <v>14079.411054066637</v>
      </c>
    </row>
    <row r="117" spans="1:42">
      <c r="A117" s="4" t="s">
        <v>138</v>
      </c>
      <c r="B117" s="4">
        <v>2015</v>
      </c>
      <c r="C117" s="14">
        <v>2.4586423075136787</v>
      </c>
      <c r="D117" s="14">
        <v>11.700684881905019</v>
      </c>
      <c r="E117" s="15">
        <f t="shared" si="23"/>
        <v>2.7463202962890523</v>
      </c>
      <c r="F117" s="14">
        <v>0.52283544372966728</v>
      </c>
      <c r="G117" s="16">
        <v>7.3242391747547764</v>
      </c>
      <c r="H117" s="9">
        <v>0</v>
      </c>
      <c r="I117" s="9">
        <v>1</v>
      </c>
      <c r="J117" s="9">
        <v>0</v>
      </c>
      <c r="K117" s="11">
        <v>719.3399345735188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0</v>
      </c>
      <c r="R117" s="4">
        <v>0</v>
      </c>
      <c r="S117" s="4">
        <v>0</v>
      </c>
      <c r="T117" s="4">
        <v>1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1">
        <v>43974.431927995895</v>
      </c>
      <c r="AB117">
        <f t="shared" si="13"/>
        <v>0</v>
      </c>
      <c r="AC117">
        <f t="shared" si="14"/>
        <v>0</v>
      </c>
      <c r="AD117">
        <f t="shared" si="15"/>
        <v>1</v>
      </c>
      <c r="AE117" s="11">
        <v>8215.4936351805864</v>
      </c>
      <c r="AF117" s="4">
        <f t="shared" si="16"/>
        <v>1</v>
      </c>
      <c r="AG117" s="4">
        <f t="shared" si="17"/>
        <v>0</v>
      </c>
      <c r="AH117" s="4">
        <f t="shared" si="18"/>
        <v>0</v>
      </c>
      <c r="AI117" s="15">
        <f t="shared" si="19"/>
        <v>0.58401077145138547</v>
      </c>
      <c r="AJ117" s="4">
        <f t="shared" si="20"/>
        <v>0</v>
      </c>
      <c r="AK117" s="4">
        <f t="shared" si="21"/>
        <v>1</v>
      </c>
      <c r="AL117" s="4">
        <f t="shared" si="22"/>
        <v>0</v>
      </c>
      <c r="AM117" s="11">
        <v>78.6680531632515</v>
      </c>
      <c r="AN117" s="11">
        <v>40631.141596971262</v>
      </c>
      <c r="AO117" s="11">
        <v>20047284.61054733</v>
      </c>
      <c r="AP117" s="11">
        <v>84174.4122124188</v>
      </c>
    </row>
    <row r="118" spans="1:42">
      <c r="A118" s="4" t="s">
        <v>139</v>
      </c>
      <c r="B118" s="4">
        <v>2015</v>
      </c>
      <c r="C118" s="14">
        <v>1.4179223779085381</v>
      </c>
      <c r="D118" s="14">
        <v>7.4210039227254292</v>
      </c>
      <c r="E118" s="15">
        <f t="shared" si="23"/>
        <v>1.5231464531943324</v>
      </c>
      <c r="F118" s="14">
        <v>0.83326259000150027</v>
      </c>
      <c r="G118" s="16">
        <v>2.3442939707100146</v>
      </c>
      <c r="H118" s="9">
        <v>1</v>
      </c>
      <c r="I118" s="9">
        <v>1</v>
      </c>
      <c r="J118" s="9">
        <v>0</v>
      </c>
      <c r="K118" s="11">
        <v>2256.9062523030411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1">
        <v>5804.4885216793937</v>
      </c>
      <c r="AB118">
        <f t="shared" si="13"/>
        <v>1</v>
      </c>
      <c r="AC118">
        <f t="shared" si="14"/>
        <v>0</v>
      </c>
      <c r="AD118">
        <f t="shared" si="15"/>
        <v>0</v>
      </c>
      <c r="AE118" s="11">
        <v>176387.3018228102</v>
      </c>
      <c r="AF118" s="4">
        <f t="shared" si="16"/>
        <v>0</v>
      </c>
      <c r="AG118" s="4">
        <f t="shared" si="17"/>
        <v>0</v>
      </c>
      <c r="AH118" s="4">
        <f t="shared" si="18"/>
        <v>1</v>
      </c>
      <c r="AI118" s="15">
        <f t="shared" si="19"/>
        <v>0.895099039492115</v>
      </c>
      <c r="AJ118" s="4">
        <f t="shared" si="20"/>
        <v>0</v>
      </c>
      <c r="AK118" s="4">
        <f t="shared" si="21"/>
        <v>0</v>
      </c>
      <c r="AL118" s="4">
        <f t="shared" si="22"/>
        <v>1</v>
      </c>
      <c r="AM118" s="11">
        <v>74.516931764541283</v>
      </c>
      <c r="AN118" s="11">
        <v>40819.220425716157</v>
      </c>
      <c r="AO118" s="11">
        <v>15111796.538901184</v>
      </c>
      <c r="AP118" s="11">
        <v>49152.297644886225</v>
      </c>
    </row>
    <row r="119" spans="1:42">
      <c r="A119" s="4" t="s">
        <v>140</v>
      </c>
      <c r="B119" s="4">
        <v>2014</v>
      </c>
      <c r="C119" s="14">
        <v>4.5881137799834582</v>
      </c>
      <c r="D119" s="14">
        <v>8.939587489873869</v>
      </c>
      <c r="E119" s="15">
        <f t="shared" si="23"/>
        <v>4.9982722254800382</v>
      </c>
      <c r="F119" s="14">
        <v>1.1100476084835458</v>
      </c>
      <c r="G119" s="16">
        <v>2.4909317256350461</v>
      </c>
      <c r="H119" s="9">
        <v>0</v>
      </c>
      <c r="I119" s="9">
        <v>1</v>
      </c>
      <c r="J119" s="9">
        <v>1</v>
      </c>
      <c r="K119" s="11">
        <v>5198.5681748069228</v>
      </c>
      <c r="L119" s="4">
        <v>1</v>
      </c>
      <c r="M119" s="4">
        <v>0</v>
      </c>
      <c r="N119" s="4">
        <v>0</v>
      </c>
      <c r="O119" s="4">
        <v>1</v>
      </c>
      <c r="P119" s="4">
        <v>0</v>
      </c>
      <c r="Q119" s="4">
        <v>1</v>
      </c>
      <c r="R119" s="4">
        <v>1</v>
      </c>
      <c r="S119" s="4">
        <v>1</v>
      </c>
      <c r="T119" s="4">
        <v>0</v>
      </c>
      <c r="U119" s="4">
        <v>0</v>
      </c>
      <c r="V119" s="4">
        <v>1</v>
      </c>
      <c r="W119" s="4">
        <v>0</v>
      </c>
      <c r="X119" s="4">
        <v>0</v>
      </c>
      <c r="Y119" s="4">
        <v>0</v>
      </c>
      <c r="Z119" s="4">
        <v>1</v>
      </c>
      <c r="AA119" s="1">
        <v>39923.559080184299</v>
      </c>
      <c r="AB119">
        <f t="shared" si="13"/>
        <v>0</v>
      </c>
      <c r="AC119">
        <f t="shared" si="14"/>
        <v>0</v>
      </c>
      <c r="AD119">
        <f t="shared" si="15"/>
        <v>1</v>
      </c>
      <c r="AE119" s="11">
        <v>44114.417856546788</v>
      </c>
      <c r="AF119" s="4">
        <f t="shared" si="16"/>
        <v>0</v>
      </c>
      <c r="AG119" s="4">
        <f t="shared" si="17"/>
        <v>1</v>
      </c>
      <c r="AH119" s="4">
        <f t="shared" si="18"/>
        <v>0</v>
      </c>
      <c r="AI119" s="15">
        <f t="shared" si="19"/>
        <v>1.2092812856231849</v>
      </c>
      <c r="AJ119" s="4">
        <f t="shared" si="20"/>
        <v>0</v>
      </c>
      <c r="AK119" s="4">
        <f t="shared" si="21"/>
        <v>0</v>
      </c>
      <c r="AL119" s="4">
        <f t="shared" si="22"/>
        <v>1</v>
      </c>
      <c r="AM119" s="11">
        <v>10.208226533994491</v>
      </c>
      <c r="AN119" s="11">
        <v>16223.572855513377</v>
      </c>
      <c r="AO119" s="11">
        <v>18576775.513459858</v>
      </c>
      <c r="AP119" s="11">
        <v>35886.260926589748</v>
      </c>
    </row>
    <row r="120" spans="1:42">
      <c r="A120" s="4" t="s">
        <v>141</v>
      </c>
      <c r="B120" s="4">
        <v>2014</v>
      </c>
      <c r="C120" s="14">
        <v>1.6793581540501925</v>
      </c>
      <c r="D120" s="14">
        <v>10.249452295195621</v>
      </c>
      <c r="E120" s="15">
        <f t="shared" si="23"/>
        <v>1.8514831669150449</v>
      </c>
      <c r="F120" s="14">
        <v>0.26626398778566146</v>
      </c>
      <c r="G120" s="16">
        <v>3.871341812641008</v>
      </c>
      <c r="H120" s="9">
        <v>1</v>
      </c>
      <c r="I120" s="9">
        <v>0</v>
      </c>
      <c r="J120" s="9">
        <v>0</v>
      </c>
      <c r="K120" s="11">
        <v>1980.978305612042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</v>
      </c>
      <c r="AA120" s="1">
        <v>21302.118131180428</v>
      </c>
      <c r="AB120">
        <f t="shared" si="13"/>
        <v>0</v>
      </c>
      <c r="AC120">
        <f t="shared" si="14"/>
        <v>0</v>
      </c>
      <c r="AD120">
        <f t="shared" si="15"/>
        <v>1</v>
      </c>
      <c r="AE120" s="11">
        <v>11080.359369228692</v>
      </c>
      <c r="AF120" s="4">
        <f t="shared" si="16"/>
        <v>1</v>
      </c>
      <c r="AG120" s="4">
        <f t="shared" si="17"/>
        <v>0</v>
      </c>
      <c r="AH120" s="4">
        <f t="shared" si="18"/>
        <v>0</v>
      </c>
      <c r="AI120" s="15">
        <f t="shared" si="19"/>
        <v>0.29355458819303837</v>
      </c>
      <c r="AJ120" s="4">
        <f t="shared" si="20"/>
        <v>1</v>
      </c>
      <c r="AK120" s="4">
        <f t="shared" si="21"/>
        <v>0</v>
      </c>
      <c r="AL120" s="4">
        <f t="shared" si="22"/>
        <v>0</v>
      </c>
      <c r="AM120" s="11">
        <v>98.670166276786205</v>
      </c>
      <c r="AN120" s="11">
        <v>37478.842786781111</v>
      </c>
      <c r="AO120" s="11">
        <v>21725423.602251068</v>
      </c>
      <c r="AP120" s="11">
        <v>26549.321265773298</v>
      </c>
    </row>
    <row r="121" spans="1:42">
      <c r="A121" s="4" t="s">
        <v>142</v>
      </c>
      <c r="B121" s="4">
        <v>2014</v>
      </c>
      <c r="C121" s="14">
        <v>1.2087439723907272</v>
      </c>
      <c r="D121" s="14">
        <v>7.2700203302771715</v>
      </c>
      <c r="E121" s="15">
        <f t="shared" si="23"/>
        <v>1.2966199049245328</v>
      </c>
      <c r="F121" s="14">
        <v>1.3980950719028864</v>
      </c>
      <c r="G121" s="16">
        <v>2.2729289397368619</v>
      </c>
      <c r="H121" s="9">
        <v>1</v>
      </c>
      <c r="I121" s="9">
        <v>1</v>
      </c>
      <c r="J121" s="9">
        <v>0</v>
      </c>
      <c r="K121" s="11">
        <v>1635.1381164416498</v>
      </c>
      <c r="L121" s="4">
        <v>0</v>
      </c>
      <c r="M121" s="4">
        <v>1</v>
      </c>
      <c r="N121" s="4">
        <v>1</v>
      </c>
      <c r="O121" s="4">
        <v>1</v>
      </c>
      <c r="P121" s="4">
        <v>0</v>
      </c>
      <c r="Q121" s="4">
        <v>0</v>
      </c>
      <c r="R121" s="4">
        <v>1</v>
      </c>
      <c r="S121" s="4">
        <v>1</v>
      </c>
      <c r="T121" s="4">
        <v>0</v>
      </c>
      <c r="U121" s="4">
        <v>1</v>
      </c>
      <c r="V121" s="4">
        <v>1</v>
      </c>
      <c r="W121" s="4">
        <v>0</v>
      </c>
      <c r="X121" s="4">
        <v>0</v>
      </c>
      <c r="Y121" s="4">
        <v>0</v>
      </c>
      <c r="Z121" s="4">
        <v>1</v>
      </c>
      <c r="AA121" s="1">
        <v>24320.004466094335</v>
      </c>
      <c r="AB121">
        <f t="shared" si="13"/>
        <v>0</v>
      </c>
      <c r="AC121">
        <f t="shared" si="14"/>
        <v>0</v>
      </c>
      <c r="AD121">
        <f t="shared" si="15"/>
        <v>1</v>
      </c>
      <c r="AE121" s="11">
        <v>140638.17339274727</v>
      </c>
      <c r="AF121" s="4">
        <f t="shared" si="16"/>
        <v>0</v>
      </c>
      <c r="AG121" s="4">
        <f t="shared" si="17"/>
        <v>0</v>
      </c>
      <c r="AH121" s="4">
        <f t="shared" si="18"/>
        <v>1</v>
      </c>
      <c r="AI121" s="15">
        <f t="shared" si="19"/>
        <v>1.4997368678668295</v>
      </c>
      <c r="AJ121" s="4">
        <f t="shared" si="20"/>
        <v>0</v>
      </c>
      <c r="AK121" s="4">
        <f t="shared" si="21"/>
        <v>0</v>
      </c>
      <c r="AL121" s="4">
        <f t="shared" si="22"/>
        <v>0</v>
      </c>
      <c r="AM121" s="11">
        <v>92.867021250964214</v>
      </c>
      <c r="AN121" s="11">
        <v>5700.0080144087315</v>
      </c>
      <c r="AO121" s="11">
        <v>20483649.168276474</v>
      </c>
      <c r="AP121" s="11">
        <v>37434.87378881943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</dc:creator>
  <cp:lastModifiedBy>Samrat</cp:lastModifiedBy>
  <dcterms:created xsi:type="dcterms:W3CDTF">2014-12-30T20:10:23Z</dcterms:created>
  <dcterms:modified xsi:type="dcterms:W3CDTF">2015-11-19T23:57:50Z</dcterms:modified>
</cp:coreProperties>
</file>